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tables/table4.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tables/table5.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tables/table6.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tables/table7.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tables/table8.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tables/table9.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tables/table10.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2.xml" ContentType="application/vnd.openxmlformats-officedocument.drawing+xml"/>
  <Override PartName="/xl/tables/table11.xml" ContentType="application/vnd.openxmlformats-officedocument.spreadsheetml.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2.xml" ContentType="application/vnd.openxmlformats-officedocument.spreadsheetml.table+xml"/>
  <Override PartName="/xl/tables/table13.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Admin\Downloads\ACTL4001\Assignment\"/>
    </mc:Choice>
  </mc:AlternateContent>
  <xr:revisionPtr revIDLastSave="0" documentId="13_ncr:1_{291C85D1-00A9-49E7-A5BB-3177CB62130D}" xr6:coauthVersionLast="47" xr6:coauthVersionMax="47" xr10:uidLastSave="{00000000-0000-0000-0000-000000000000}"/>
  <bookViews>
    <workbookView xWindow="-108" yWindow="-108" windowWidth="23256" windowHeight="12456" activeTab="1" xr2:uid="{CBBF923D-1C9D-4D46-BC44-F07E6A336A6A}"/>
  </bookViews>
  <sheets>
    <sheet name="Hazard Data" sheetId="3" r:id="rId1"/>
    <sheet name="Frequency matrix" sheetId="21" r:id="rId2"/>
    <sheet name="Severity Matrix" sheetId="20" r:id="rId3"/>
    <sheet name="Region 1" sheetId="13" r:id="rId4"/>
    <sheet name="Region 2" sheetId="15" r:id="rId5"/>
    <sheet name="Region 3" sheetId="16" r:id="rId6"/>
    <sheet name="Region 4" sheetId="17" r:id="rId7"/>
    <sheet name="Region 5" sheetId="18" r:id="rId8"/>
    <sheet name="Region 6" sheetId="19" r:id="rId9"/>
    <sheet name="Sum Insured data" sheetId="14" r:id="rId10"/>
    <sheet name="Dist" sheetId="5" r:id="rId11"/>
    <sheet name="Dist ex-0" sheetId="6" r:id="rId12"/>
    <sheet name="Dist ex-0 (attritional)" sheetId="8" r:id="rId13"/>
    <sheet name="Dist ex-0 (large)" sheetId="10" r:id="rId14"/>
    <sheet name="CAT Code mapping" sheetId="12" r:id="rId1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1" i="21" l="1"/>
  <c r="E91" i="21"/>
  <c r="F91" i="21"/>
  <c r="G91" i="21"/>
  <c r="H91" i="21"/>
  <c r="D92" i="21"/>
  <c r="E92" i="21"/>
  <c r="F92" i="21"/>
  <c r="G92" i="21"/>
  <c r="H92" i="21"/>
  <c r="D93" i="21"/>
  <c r="E93" i="21"/>
  <c r="F93" i="21"/>
  <c r="G93" i="21"/>
  <c r="H93" i="21"/>
  <c r="D94" i="21"/>
  <c r="E94" i="21"/>
  <c r="F94" i="21"/>
  <c r="G94" i="21"/>
  <c r="H94" i="21"/>
  <c r="D95" i="21"/>
  <c r="E95" i="21"/>
  <c r="F95" i="21"/>
  <c r="G95" i="21"/>
  <c r="H95" i="21"/>
  <c r="D96" i="21"/>
  <c r="E96" i="21"/>
  <c r="F96" i="21"/>
  <c r="G96" i="21"/>
  <c r="H96" i="21"/>
  <c r="C92" i="21"/>
  <c r="C93" i="21"/>
  <c r="C94" i="21"/>
  <c r="C95" i="21"/>
  <c r="C96" i="21"/>
  <c r="C91" i="21"/>
  <c r="I82" i="21"/>
  <c r="I72" i="21"/>
  <c r="I52" i="21"/>
  <c r="I42" i="21"/>
  <c r="I62" i="21"/>
  <c r="H82" i="21"/>
  <c r="E84" i="21"/>
  <c r="E82" i="21"/>
  <c r="C86" i="21"/>
  <c r="C85" i="21"/>
  <c r="C82" i="21"/>
  <c r="H65" i="21"/>
  <c r="H64" i="21"/>
  <c r="H62" i="21"/>
  <c r="F65" i="21"/>
  <c r="F62" i="21"/>
  <c r="E66" i="21"/>
  <c r="E65" i="21"/>
  <c r="E64" i="21"/>
  <c r="E62" i="21"/>
  <c r="D65" i="21"/>
  <c r="C66" i="21"/>
  <c r="C65" i="21"/>
  <c r="C64" i="21"/>
  <c r="C63" i="21"/>
  <c r="C62" i="21"/>
  <c r="H55" i="21"/>
  <c r="H54" i="21"/>
  <c r="H52" i="21"/>
  <c r="F55" i="21"/>
  <c r="F52" i="21"/>
  <c r="E56" i="21"/>
  <c r="E55" i="21"/>
  <c r="E54" i="21"/>
  <c r="E52" i="21"/>
  <c r="D55" i="21"/>
  <c r="C56" i="21"/>
  <c r="C55" i="21"/>
  <c r="C54" i="21"/>
  <c r="C53" i="21"/>
  <c r="C52" i="21"/>
  <c r="D41" i="21"/>
  <c r="E41" i="21"/>
  <c r="F41" i="21"/>
  <c r="G41" i="21"/>
  <c r="H41" i="21"/>
  <c r="D42" i="21"/>
  <c r="E42" i="21"/>
  <c r="F42" i="21"/>
  <c r="G42" i="21"/>
  <c r="H42" i="21"/>
  <c r="D43" i="21"/>
  <c r="E43" i="21"/>
  <c r="F43" i="21"/>
  <c r="G43" i="21"/>
  <c r="H43" i="21"/>
  <c r="D44" i="21"/>
  <c r="E44" i="21"/>
  <c r="F44" i="21"/>
  <c r="G44" i="21"/>
  <c r="H44" i="21"/>
  <c r="D45" i="21"/>
  <c r="E45" i="21"/>
  <c r="F45" i="21"/>
  <c r="G45" i="21"/>
  <c r="H45" i="21"/>
  <c r="D46" i="21"/>
  <c r="E46" i="21"/>
  <c r="F46" i="21"/>
  <c r="G46" i="21"/>
  <c r="H46" i="21"/>
  <c r="C42" i="21"/>
  <c r="C43" i="21"/>
  <c r="C44" i="21"/>
  <c r="C45" i="21"/>
  <c r="C46" i="21"/>
  <c r="C41" i="21"/>
  <c r="C14" i="20"/>
  <c r="D35" i="21"/>
  <c r="F82" i="21" s="1"/>
  <c r="E35" i="21"/>
  <c r="C83" i="21" s="1"/>
  <c r="F35" i="21"/>
  <c r="C84" i="21" s="1"/>
  <c r="G35" i="21"/>
  <c r="D85" i="21" s="1"/>
  <c r="H35" i="21"/>
  <c r="H85" i="21" s="1"/>
  <c r="C35" i="21"/>
  <c r="D32" i="21"/>
  <c r="E72" i="21" s="1"/>
  <c r="E32" i="21"/>
  <c r="C73" i="21" s="1"/>
  <c r="G32" i="21"/>
  <c r="E75" i="21" s="1"/>
  <c r="H32" i="21"/>
  <c r="C76" i="21" s="1"/>
  <c r="D31" i="21"/>
  <c r="E31" i="21"/>
  <c r="F31" i="21"/>
  <c r="F32" i="21" s="1"/>
  <c r="G31" i="21"/>
  <c r="H31" i="21"/>
  <c r="C31" i="21"/>
  <c r="C32" i="21" s="1"/>
  <c r="D21" i="21"/>
  <c r="E21" i="21"/>
  <c r="F21" i="21"/>
  <c r="G21" i="21"/>
  <c r="H21" i="21"/>
  <c r="C21" i="21"/>
  <c r="E17" i="20"/>
  <c r="C17" i="20"/>
  <c r="H16" i="20"/>
  <c r="F16" i="20"/>
  <c r="E16" i="20"/>
  <c r="D16" i="20"/>
  <c r="C16" i="20"/>
  <c r="H15" i="20"/>
  <c r="E15" i="20"/>
  <c r="C15" i="20"/>
  <c r="H13" i="20"/>
  <c r="F13" i="20"/>
  <c r="E13" i="20"/>
  <c r="C13" i="20"/>
  <c r="K4" i="20"/>
  <c r="K5" i="20"/>
  <c r="K6" i="20"/>
  <c r="K7" i="20"/>
  <c r="K8" i="20"/>
  <c r="K9" i="20"/>
  <c r="H6" i="20"/>
  <c r="H5" i="20"/>
  <c r="G6" i="20"/>
  <c r="G5" i="20"/>
  <c r="F6" i="20"/>
  <c r="F5" i="20"/>
  <c r="E6" i="20"/>
  <c r="E5" i="20"/>
  <c r="D6" i="20"/>
  <c r="D5" i="20"/>
  <c r="C6" i="20"/>
  <c r="C5" i="20"/>
  <c r="F66" i="19"/>
  <c r="F65" i="19" s="1"/>
  <c r="F64" i="19" s="1"/>
  <c r="F63" i="19" s="1"/>
  <c r="F62" i="19" s="1"/>
  <c r="F61" i="19" s="1"/>
  <c r="F60" i="19" s="1"/>
  <c r="F59" i="19" s="1"/>
  <c r="F58" i="19" s="1"/>
  <c r="F57" i="19" s="1"/>
  <c r="F56" i="19" s="1"/>
  <c r="B65" i="19" a="1"/>
  <c r="B65" i="19" s="1"/>
  <c r="B64" i="19" a="1"/>
  <c r="B64" i="19" s="1"/>
  <c r="B63" i="19" a="1"/>
  <c r="B63" i="19" s="1"/>
  <c r="B62" i="19" a="1"/>
  <c r="B62" i="19" s="1"/>
  <c r="B61" i="19" a="1"/>
  <c r="B61" i="19" s="1"/>
  <c r="B60" i="19" a="1"/>
  <c r="B60" i="19" s="1"/>
  <c r="B59" i="19" a="1"/>
  <c r="B59" i="19" s="1"/>
  <c r="B58" i="19" a="1"/>
  <c r="B58" i="19" s="1"/>
  <c r="B57" i="19" a="1"/>
  <c r="B57" i="19" s="1"/>
  <c r="B56" i="19" a="1"/>
  <c r="B56" i="19" s="1"/>
  <c r="B55" i="19" a="1"/>
  <c r="B55" i="19" s="1"/>
  <c r="B54" i="19" a="1"/>
  <c r="B54" i="19" s="1"/>
  <c r="B53" i="19" a="1"/>
  <c r="B53" i="19" s="1"/>
  <c r="B52" i="19" a="1"/>
  <c r="B52" i="19" s="1"/>
  <c r="B51" i="19" a="1"/>
  <c r="B51" i="19" s="1"/>
  <c r="B50" i="19" a="1"/>
  <c r="B50" i="19" s="1"/>
  <c r="B49" i="19" a="1"/>
  <c r="B49" i="19" s="1"/>
  <c r="C48" i="19"/>
  <c r="B48" i="19" a="1"/>
  <c r="B48" i="19" s="1"/>
  <c r="B47" i="19" a="1"/>
  <c r="B47" i="19" s="1"/>
  <c r="B46" i="19" a="1"/>
  <c r="B46" i="19" s="1"/>
  <c r="B45" i="19" a="1"/>
  <c r="B45" i="19" s="1"/>
  <c r="B44" i="19" a="1"/>
  <c r="B44" i="19" s="1"/>
  <c r="B43" i="19" a="1"/>
  <c r="B43" i="19" s="1"/>
  <c r="B42" i="19" a="1"/>
  <c r="B42" i="19" s="1"/>
  <c r="B41" i="19" a="1"/>
  <c r="B41" i="19" s="1"/>
  <c r="B40" i="19" a="1"/>
  <c r="B40" i="19" s="1"/>
  <c r="B39" i="19" a="1"/>
  <c r="B39" i="19" s="1"/>
  <c r="B38" i="19" a="1"/>
  <c r="B38" i="19" s="1"/>
  <c r="B37" i="19" a="1"/>
  <c r="B37" i="19" s="1"/>
  <c r="B36" i="19" a="1"/>
  <c r="B36" i="19" s="1"/>
  <c r="B35" i="19" a="1"/>
  <c r="B35" i="19" s="1"/>
  <c r="B34" i="19"/>
  <c r="B34" i="19" a="1"/>
  <c r="B33" i="19" a="1"/>
  <c r="B33" i="19" s="1"/>
  <c r="B32" i="19" a="1"/>
  <c r="B32" i="19" s="1"/>
  <c r="B31" i="19" a="1"/>
  <c r="B31" i="19" s="1"/>
  <c r="B30" i="19" a="1"/>
  <c r="B30" i="19" s="1"/>
  <c r="B29" i="19" a="1"/>
  <c r="B29" i="19" s="1"/>
  <c r="B28" i="19" a="1"/>
  <c r="B28" i="19" s="1"/>
  <c r="B27" i="19" a="1"/>
  <c r="B27" i="19" s="1"/>
  <c r="B26" i="19"/>
  <c r="B26" i="19" a="1"/>
  <c r="B25" i="19" a="1"/>
  <c r="B25" i="19" s="1"/>
  <c r="B24" i="19" a="1"/>
  <c r="B24" i="19" s="1"/>
  <c r="B23" i="19" a="1"/>
  <c r="B23" i="19" s="1"/>
  <c r="B22" i="19" a="1"/>
  <c r="B22" i="19" s="1"/>
  <c r="B21" i="19" a="1"/>
  <c r="B21" i="19" s="1"/>
  <c r="B20" i="19" a="1"/>
  <c r="B20" i="19" s="1"/>
  <c r="B19" i="19" a="1"/>
  <c r="B19" i="19" s="1"/>
  <c r="B18" i="19" a="1"/>
  <c r="B18" i="19" s="1"/>
  <c r="B17" i="19" a="1"/>
  <c r="B17" i="19" s="1"/>
  <c r="B16" i="19" a="1"/>
  <c r="B16" i="19" s="1"/>
  <c r="B15" i="19" a="1"/>
  <c r="B15" i="19" s="1"/>
  <c r="B14" i="19" a="1"/>
  <c r="B14" i="19" s="1"/>
  <c r="B13" i="19" a="1"/>
  <c r="B13" i="19" s="1"/>
  <c r="B12" i="19" a="1"/>
  <c r="B12" i="19" s="1"/>
  <c r="B11" i="19" a="1"/>
  <c r="B11" i="19" s="1"/>
  <c r="B10" i="19" a="1"/>
  <c r="B10" i="19" s="1"/>
  <c r="B9" i="19" a="1"/>
  <c r="B9" i="19" s="1"/>
  <c r="B8" i="19" a="1"/>
  <c r="B8" i="19" s="1"/>
  <c r="B7" i="19" a="1"/>
  <c r="B7" i="19" s="1"/>
  <c r="D6" i="19"/>
  <c r="D7" i="19" s="1"/>
  <c r="D8" i="19" s="1"/>
  <c r="D9" i="19" s="1"/>
  <c r="D10" i="19" s="1"/>
  <c r="D11" i="19" s="1"/>
  <c r="D12" i="19" s="1"/>
  <c r="D13" i="19" s="1"/>
  <c r="D14" i="19" s="1"/>
  <c r="D15" i="19" s="1"/>
  <c r="D16" i="19" s="1"/>
  <c r="D17" i="19" s="1"/>
  <c r="D18" i="19" s="1"/>
  <c r="D19" i="19" s="1"/>
  <c r="D20" i="19" s="1"/>
  <c r="D21" i="19" s="1"/>
  <c r="D22" i="19" s="1"/>
  <c r="D23" i="19" s="1"/>
  <c r="D24" i="19" s="1"/>
  <c r="D25" i="19" s="1"/>
  <c r="D26" i="19" s="1"/>
  <c r="D27" i="19" s="1"/>
  <c r="D28" i="19" s="1"/>
  <c r="D29" i="19" s="1"/>
  <c r="D30" i="19" s="1"/>
  <c r="D31" i="19" s="1"/>
  <c r="D32" i="19" s="1"/>
  <c r="D33" i="19" s="1"/>
  <c r="D34" i="19" s="1"/>
  <c r="D35" i="19" s="1"/>
  <c r="D36" i="19" s="1"/>
  <c r="D37" i="19" s="1"/>
  <c r="D38" i="19" s="1"/>
  <c r="D39" i="19" s="1"/>
  <c r="D40" i="19" s="1"/>
  <c r="D41" i="19" s="1"/>
  <c r="D42" i="19" s="1"/>
  <c r="D43" i="19" s="1"/>
  <c r="D44" i="19" s="1"/>
  <c r="D45" i="19" s="1"/>
  <c r="D46" i="19" s="1"/>
  <c r="D47" i="19" s="1"/>
  <c r="D48" i="19" s="1"/>
  <c r="D49" i="19" s="1"/>
  <c r="D50" i="19" s="1"/>
  <c r="D51" i="19" s="1"/>
  <c r="D52" i="19" s="1"/>
  <c r="D53" i="19" s="1"/>
  <c r="D54" i="19" s="1"/>
  <c r="D55" i="19" s="1"/>
  <c r="D56" i="19" s="1"/>
  <c r="D57" i="19" s="1"/>
  <c r="D58" i="19" s="1"/>
  <c r="D59" i="19" s="1"/>
  <c r="D60" i="19" s="1"/>
  <c r="D61" i="19" s="1"/>
  <c r="D62" i="19" s="1"/>
  <c r="D63" i="19" s="1"/>
  <c r="D64" i="19" s="1"/>
  <c r="D65" i="19" s="1"/>
  <c r="D66" i="19" s="1"/>
  <c r="C6" i="19"/>
  <c r="B6" i="19" a="1"/>
  <c r="B6" i="19" s="1"/>
  <c r="B5" i="19" a="1"/>
  <c r="B5" i="19" s="1"/>
  <c r="F66" i="18"/>
  <c r="F65" i="18"/>
  <c r="F64" i="18" s="1"/>
  <c r="F63" i="18" s="1"/>
  <c r="F62" i="18" s="1"/>
  <c r="F61" i="18" s="1"/>
  <c r="F60" i="18" s="1"/>
  <c r="F59" i="18" s="1"/>
  <c r="F58" i="18" s="1"/>
  <c r="F57" i="18" s="1"/>
  <c r="F56" i="18" s="1"/>
  <c r="F55" i="18" s="1"/>
  <c r="F54" i="18" s="1"/>
  <c r="F53" i="18" s="1"/>
  <c r="F52" i="18" s="1"/>
  <c r="F51" i="18" s="1"/>
  <c r="F50" i="18" s="1"/>
  <c r="F49" i="18" s="1"/>
  <c r="F48" i="18" s="1"/>
  <c r="F47" i="18" s="1"/>
  <c r="F46" i="18" s="1"/>
  <c r="F45" i="18" s="1"/>
  <c r="F44" i="18" s="1"/>
  <c r="F43" i="18" s="1"/>
  <c r="F42" i="18" s="1"/>
  <c r="F41" i="18" s="1"/>
  <c r="F40" i="18" s="1"/>
  <c r="B65" i="18" a="1"/>
  <c r="B65" i="18" s="1"/>
  <c r="B64" i="18" a="1"/>
  <c r="B64" i="18" s="1"/>
  <c r="B63" i="18" a="1"/>
  <c r="B63" i="18" s="1"/>
  <c r="B62" i="18" a="1"/>
  <c r="B62" i="18" s="1"/>
  <c r="B61" i="18" a="1"/>
  <c r="B61" i="18" s="1"/>
  <c r="H61" i="18" s="1"/>
  <c r="B60" i="18" a="1"/>
  <c r="B60" i="18" s="1"/>
  <c r="B59" i="18" a="1"/>
  <c r="B59" i="18" s="1"/>
  <c r="B58" i="18" a="1"/>
  <c r="B58" i="18" s="1"/>
  <c r="B57" i="18" a="1"/>
  <c r="B57" i="18" s="1"/>
  <c r="B56" i="18" a="1"/>
  <c r="B56" i="18" s="1"/>
  <c r="B55" i="18" a="1"/>
  <c r="B55" i="18" s="1"/>
  <c r="B54" i="18" a="1"/>
  <c r="B54" i="18" s="1"/>
  <c r="B53" i="18" a="1"/>
  <c r="B53" i="18" s="1"/>
  <c r="B52" i="18" a="1"/>
  <c r="B52" i="18" s="1"/>
  <c r="B51" i="18" a="1"/>
  <c r="B51" i="18" s="1"/>
  <c r="B50" i="18" a="1"/>
  <c r="B50" i="18" s="1"/>
  <c r="B49" i="18" a="1"/>
  <c r="B49" i="18" s="1"/>
  <c r="C48" i="18"/>
  <c r="B48" i="18" a="1"/>
  <c r="B48" i="18" s="1"/>
  <c r="B47" i="18" a="1"/>
  <c r="B47" i="18" s="1"/>
  <c r="B46" i="18" a="1"/>
  <c r="B46" i="18" s="1"/>
  <c r="B45" i="18" a="1"/>
  <c r="B45" i="18" s="1"/>
  <c r="B44" i="18" a="1"/>
  <c r="B44" i="18" s="1"/>
  <c r="B43" i="18" a="1"/>
  <c r="B43" i="18" s="1"/>
  <c r="B42" i="18" a="1"/>
  <c r="B42" i="18" s="1"/>
  <c r="B41" i="18" a="1"/>
  <c r="B41" i="18" s="1"/>
  <c r="B40" i="18" a="1"/>
  <c r="B40" i="18" s="1"/>
  <c r="B39" i="18" a="1"/>
  <c r="B39" i="18" s="1"/>
  <c r="B38" i="18"/>
  <c r="B38" i="18" a="1"/>
  <c r="B37" i="18" a="1"/>
  <c r="B37" i="18" s="1"/>
  <c r="B36" i="18" a="1"/>
  <c r="B36" i="18" s="1"/>
  <c r="B35" i="18" a="1"/>
  <c r="B35" i="18" s="1"/>
  <c r="B34" i="18" a="1"/>
  <c r="B34" i="18" s="1"/>
  <c r="B33" i="18" a="1"/>
  <c r="B33" i="18" s="1"/>
  <c r="B32" i="18" a="1"/>
  <c r="B32" i="18" s="1"/>
  <c r="B31" i="18" a="1"/>
  <c r="B31" i="18" s="1"/>
  <c r="B30" i="18" a="1"/>
  <c r="B30" i="18" s="1"/>
  <c r="B29" i="18" a="1"/>
  <c r="B29" i="18" s="1"/>
  <c r="B28" i="18" a="1"/>
  <c r="B28" i="18" s="1"/>
  <c r="B27" i="18" a="1"/>
  <c r="B27" i="18" s="1"/>
  <c r="B26" i="18"/>
  <c r="B26" i="18" a="1"/>
  <c r="B25" i="18" a="1"/>
  <c r="B25" i="18" s="1"/>
  <c r="B24" i="18" a="1"/>
  <c r="B24" i="18" s="1"/>
  <c r="B23" i="18" a="1"/>
  <c r="B23" i="18" s="1"/>
  <c r="B22" i="18" a="1"/>
  <c r="B22" i="18" s="1"/>
  <c r="B21" i="18" a="1"/>
  <c r="B21" i="18" s="1"/>
  <c r="B20" i="18" a="1"/>
  <c r="B20" i="18" s="1"/>
  <c r="B19" i="18" a="1"/>
  <c r="B19" i="18" s="1"/>
  <c r="B18" i="18" a="1"/>
  <c r="B18" i="18" s="1"/>
  <c r="B17" i="18" a="1"/>
  <c r="B17" i="18" s="1"/>
  <c r="B16" i="18" a="1"/>
  <c r="B16" i="18" s="1"/>
  <c r="B15" i="18" a="1"/>
  <c r="B15" i="18" s="1"/>
  <c r="B14" i="18" a="1"/>
  <c r="B14" i="18" s="1"/>
  <c r="B13" i="18" a="1"/>
  <c r="B13" i="18" s="1"/>
  <c r="B12" i="18" a="1"/>
  <c r="B12" i="18" s="1"/>
  <c r="B11" i="18" a="1"/>
  <c r="B11" i="18" s="1"/>
  <c r="B10" i="18" a="1"/>
  <c r="B10" i="18" s="1"/>
  <c r="B9" i="18" a="1"/>
  <c r="B9" i="18" s="1"/>
  <c r="B8" i="18" a="1"/>
  <c r="B8" i="18" s="1"/>
  <c r="B7" i="18" a="1"/>
  <c r="B7" i="18" s="1"/>
  <c r="D6" i="18"/>
  <c r="D7" i="18" s="1"/>
  <c r="D8" i="18" s="1"/>
  <c r="D9" i="18" s="1"/>
  <c r="D10" i="18" s="1"/>
  <c r="D11" i="18" s="1"/>
  <c r="D12" i="18" s="1"/>
  <c r="D13" i="18" s="1"/>
  <c r="D14" i="18" s="1"/>
  <c r="D15" i="18" s="1"/>
  <c r="D16" i="18" s="1"/>
  <c r="D17" i="18" s="1"/>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D63" i="18" s="1"/>
  <c r="D64" i="18" s="1"/>
  <c r="D65" i="18" s="1"/>
  <c r="D66" i="18" s="1"/>
  <c r="C6" i="18"/>
  <c r="B6" i="18" a="1"/>
  <c r="B6" i="18" s="1"/>
  <c r="B5" i="18" a="1"/>
  <c r="B5" i="18" s="1"/>
  <c r="F66" i="17"/>
  <c r="B5" i="17" a="1"/>
  <c r="B5" i="17" s="1"/>
  <c r="F65" i="17"/>
  <c r="F64" i="17" s="1"/>
  <c r="F63" i="17" s="1"/>
  <c r="F62" i="17" s="1"/>
  <c r="F61" i="17" s="1"/>
  <c r="F60" i="17" s="1"/>
  <c r="F59" i="17" s="1"/>
  <c r="F58" i="17" s="1"/>
  <c r="F57" i="17" s="1"/>
  <c r="B65" i="17" a="1"/>
  <c r="B65" i="17" s="1"/>
  <c r="B64" i="17" a="1"/>
  <c r="B64" i="17" s="1"/>
  <c r="B63" i="17" a="1"/>
  <c r="B63" i="17" s="1"/>
  <c r="B62" i="17" a="1"/>
  <c r="B62" i="17" s="1"/>
  <c r="B61" i="17" a="1"/>
  <c r="B61" i="17" s="1"/>
  <c r="B60" i="17" a="1"/>
  <c r="B60" i="17" s="1"/>
  <c r="B59" i="17" a="1"/>
  <c r="B59" i="17" s="1"/>
  <c r="B58" i="17" a="1"/>
  <c r="B58" i="17" s="1"/>
  <c r="B57" i="17" a="1"/>
  <c r="B57" i="17" s="1"/>
  <c r="B56" i="17" a="1"/>
  <c r="B56" i="17" s="1"/>
  <c r="B55" i="17" a="1"/>
  <c r="B55" i="17" s="1"/>
  <c r="B54" i="17" a="1"/>
  <c r="B54" i="17" s="1"/>
  <c r="B53" i="17" a="1"/>
  <c r="B53" i="17" s="1"/>
  <c r="B52" i="17" a="1"/>
  <c r="B52" i="17" s="1"/>
  <c r="B51" i="17" a="1"/>
  <c r="B51" i="17" s="1"/>
  <c r="B50" i="17" a="1"/>
  <c r="B50" i="17" s="1"/>
  <c r="B49" i="17" a="1"/>
  <c r="B49" i="17" s="1"/>
  <c r="C48" i="17"/>
  <c r="B48" i="17" a="1"/>
  <c r="B48" i="17" s="1"/>
  <c r="B47" i="17" a="1"/>
  <c r="B47" i="17" s="1"/>
  <c r="B46" i="17" a="1"/>
  <c r="B46" i="17" s="1"/>
  <c r="B45" i="17" a="1"/>
  <c r="B45" i="17" s="1"/>
  <c r="B44" i="17" a="1"/>
  <c r="B44" i="17" s="1"/>
  <c r="B43" i="17" a="1"/>
  <c r="B43" i="17" s="1"/>
  <c r="B42" i="17" a="1"/>
  <c r="B42" i="17" s="1"/>
  <c r="B41" i="17" a="1"/>
  <c r="B41" i="17" s="1"/>
  <c r="B40" i="17" a="1"/>
  <c r="B40" i="17" s="1"/>
  <c r="B39" i="17" a="1"/>
  <c r="B39" i="17" s="1"/>
  <c r="B38" i="17" a="1"/>
  <c r="B38" i="17" s="1"/>
  <c r="B37" i="17" a="1"/>
  <c r="B37" i="17" s="1"/>
  <c r="B36" i="17" a="1"/>
  <c r="B36" i="17" s="1"/>
  <c r="B35" i="17" a="1"/>
  <c r="B35" i="17" s="1"/>
  <c r="B34" i="17" a="1"/>
  <c r="B34" i="17" s="1"/>
  <c r="B33" i="17" a="1"/>
  <c r="B33" i="17" s="1"/>
  <c r="B32" i="17" a="1"/>
  <c r="B32" i="17" s="1"/>
  <c r="B31" i="17" a="1"/>
  <c r="B31" i="17" s="1"/>
  <c r="B30" i="17" a="1"/>
  <c r="B30" i="17" s="1"/>
  <c r="B29" i="17" a="1"/>
  <c r="B29" i="17" s="1"/>
  <c r="B28" i="17" a="1"/>
  <c r="B28" i="17" s="1"/>
  <c r="B27" i="17" a="1"/>
  <c r="B27" i="17" s="1"/>
  <c r="B26" i="17"/>
  <c r="B26" i="17" a="1"/>
  <c r="B25" i="17"/>
  <c r="B25" i="17" a="1"/>
  <c r="B24" i="17" a="1"/>
  <c r="B24" i="17" s="1"/>
  <c r="B23" i="17" a="1"/>
  <c r="B23" i="17" s="1"/>
  <c r="B22" i="17" a="1"/>
  <c r="B22" i="17" s="1"/>
  <c r="B21" i="17" a="1"/>
  <c r="B21" i="17" s="1"/>
  <c r="B20" i="17" a="1"/>
  <c r="B20" i="17" s="1"/>
  <c r="B19" i="17" a="1"/>
  <c r="B19" i="17" s="1"/>
  <c r="B18" i="17" a="1"/>
  <c r="B18" i="17" s="1"/>
  <c r="B17" i="17" a="1"/>
  <c r="B17" i="17" s="1"/>
  <c r="B16" i="17" a="1"/>
  <c r="B16" i="17" s="1"/>
  <c r="B15" i="17" a="1"/>
  <c r="B15" i="17" s="1"/>
  <c r="B14" i="17" a="1"/>
  <c r="B14" i="17" s="1"/>
  <c r="B13" i="17" a="1"/>
  <c r="B13" i="17" s="1"/>
  <c r="B12" i="17" a="1"/>
  <c r="B12" i="17" s="1"/>
  <c r="B11" i="17" a="1"/>
  <c r="B11" i="17" s="1"/>
  <c r="B10" i="17" a="1"/>
  <c r="B10" i="17" s="1"/>
  <c r="B9" i="17" a="1"/>
  <c r="B9" i="17" s="1"/>
  <c r="B8" i="17" a="1"/>
  <c r="B8" i="17" s="1"/>
  <c r="B7" i="17" a="1"/>
  <c r="B7" i="17" s="1"/>
  <c r="D6" i="17"/>
  <c r="D7" i="17" s="1"/>
  <c r="D8" i="17" s="1"/>
  <c r="D9" i="17" s="1"/>
  <c r="D10" i="17" s="1"/>
  <c r="D11" i="17" s="1"/>
  <c r="D12" i="17" s="1"/>
  <c r="D13" i="17" s="1"/>
  <c r="D14" i="17" s="1"/>
  <c r="D15" i="17" s="1"/>
  <c r="D16" i="17" s="1"/>
  <c r="D17" i="17" s="1"/>
  <c r="D18" i="17" s="1"/>
  <c r="D19" i="17" s="1"/>
  <c r="D20" i="17" s="1"/>
  <c r="D21" i="17" s="1"/>
  <c r="D22" i="17" s="1"/>
  <c r="D23" i="17" s="1"/>
  <c r="D24" i="17" s="1"/>
  <c r="D25" i="17" s="1"/>
  <c r="D26" i="17" s="1"/>
  <c r="D27" i="17" s="1"/>
  <c r="D28" i="17" s="1"/>
  <c r="D29" i="17" s="1"/>
  <c r="D30" i="17" s="1"/>
  <c r="D31" i="17" s="1"/>
  <c r="D32" i="17" s="1"/>
  <c r="D33" i="17" s="1"/>
  <c r="D34" i="17" s="1"/>
  <c r="D35" i="17" s="1"/>
  <c r="D36" i="17" s="1"/>
  <c r="D37" i="17" s="1"/>
  <c r="D38" i="17" s="1"/>
  <c r="D39" i="17" s="1"/>
  <c r="D40" i="17" s="1"/>
  <c r="D41" i="17" s="1"/>
  <c r="D42" i="17" s="1"/>
  <c r="D43" i="17" s="1"/>
  <c r="D44" i="17" s="1"/>
  <c r="D45" i="17" s="1"/>
  <c r="D46" i="17" s="1"/>
  <c r="D47" i="17" s="1"/>
  <c r="D48" i="17" s="1"/>
  <c r="D49" i="17" s="1"/>
  <c r="D50" i="17" s="1"/>
  <c r="D51" i="17" s="1"/>
  <c r="D52" i="17" s="1"/>
  <c r="D53" i="17" s="1"/>
  <c r="D54" i="17" s="1"/>
  <c r="D55" i="17" s="1"/>
  <c r="D56" i="17" s="1"/>
  <c r="D57" i="17" s="1"/>
  <c r="D58" i="17" s="1"/>
  <c r="D59" i="17" s="1"/>
  <c r="D60" i="17" s="1"/>
  <c r="D61" i="17" s="1"/>
  <c r="D62" i="17" s="1"/>
  <c r="D63" i="17" s="1"/>
  <c r="D64" i="17" s="1"/>
  <c r="D65" i="17" s="1"/>
  <c r="D66" i="17" s="1"/>
  <c r="C6" i="17"/>
  <c r="B6" i="17" a="1"/>
  <c r="B6" i="17" s="1"/>
  <c r="F66" i="16"/>
  <c r="F65" i="16"/>
  <c r="F64" i="16" s="1"/>
  <c r="F63" i="16" s="1"/>
  <c r="F62" i="16" s="1"/>
  <c r="F61" i="16" s="1"/>
  <c r="F60" i="16" s="1"/>
  <c r="F59" i="16" s="1"/>
  <c r="F58" i="16" s="1"/>
  <c r="F57" i="16" s="1"/>
  <c r="F56" i="16" s="1"/>
  <c r="F55" i="16" s="1"/>
  <c r="B65" i="16" a="1"/>
  <c r="B65" i="16" s="1"/>
  <c r="B64" i="16" a="1"/>
  <c r="B64" i="16" s="1"/>
  <c r="B63" i="16" a="1"/>
  <c r="B63" i="16" s="1"/>
  <c r="B62" i="16" a="1"/>
  <c r="B62" i="16" s="1"/>
  <c r="B61" i="16" a="1"/>
  <c r="B61" i="16" s="1"/>
  <c r="B60" i="16" a="1"/>
  <c r="B60" i="16" s="1"/>
  <c r="B59" i="16" a="1"/>
  <c r="B59" i="16" s="1"/>
  <c r="B58" i="16" a="1"/>
  <c r="B58" i="16" s="1"/>
  <c r="B57" i="16" a="1"/>
  <c r="B57" i="16" s="1"/>
  <c r="B56" i="16" a="1"/>
  <c r="B56" i="16" s="1"/>
  <c r="B55" i="16" a="1"/>
  <c r="B55" i="16" s="1"/>
  <c r="B54" i="16"/>
  <c r="B54" i="16" a="1"/>
  <c r="B53" i="16" a="1"/>
  <c r="B53" i="16" s="1"/>
  <c r="B52" i="16" a="1"/>
  <c r="B52" i="16" s="1"/>
  <c r="B51" i="16" a="1"/>
  <c r="B51" i="16" s="1"/>
  <c r="B50" i="16" a="1"/>
  <c r="B50" i="16" s="1"/>
  <c r="B49" i="16" a="1"/>
  <c r="B49" i="16" s="1"/>
  <c r="C48" i="16"/>
  <c r="B48" i="16" a="1"/>
  <c r="B48" i="16" s="1"/>
  <c r="B47" i="16" a="1"/>
  <c r="B47" i="16" s="1"/>
  <c r="B46" i="16" a="1"/>
  <c r="B46" i="16" s="1"/>
  <c r="B45" i="16" a="1"/>
  <c r="B45" i="16" s="1"/>
  <c r="B44" i="16" a="1"/>
  <c r="B44" i="16" s="1"/>
  <c r="B43" i="16" a="1"/>
  <c r="B43" i="16" s="1"/>
  <c r="B42" i="16" a="1"/>
  <c r="B42" i="16" s="1"/>
  <c r="B41" i="16" a="1"/>
  <c r="B41" i="16" s="1"/>
  <c r="B40" i="16" a="1"/>
  <c r="B40" i="16" s="1"/>
  <c r="B39" i="16" a="1"/>
  <c r="B39" i="16" s="1"/>
  <c r="B38" i="16" a="1"/>
  <c r="B38" i="16" s="1"/>
  <c r="B37" i="16" a="1"/>
  <c r="B37" i="16" s="1"/>
  <c r="B36" i="16" a="1"/>
  <c r="B36" i="16" s="1"/>
  <c r="B35" i="16" a="1"/>
  <c r="B35" i="16" s="1"/>
  <c r="B34" i="16" a="1"/>
  <c r="B34" i="16" s="1"/>
  <c r="B33" i="16" a="1"/>
  <c r="B33" i="16" s="1"/>
  <c r="B32" i="16" a="1"/>
  <c r="B32" i="16" s="1"/>
  <c r="B31" i="16" a="1"/>
  <c r="B31" i="16" s="1"/>
  <c r="B30" i="16" a="1"/>
  <c r="B30" i="16" s="1"/>
  <c r="B29" i="16" a="1"/>
  <c r="B29" i="16" s="1"/>
  <c r="B28" i="16"/>
  <c r="B28" i="16" a="1"/>
  <c r="B27" i="16" a="1"/>
  <c r="B27" i="16" s="1"/>
  <c r="B26" i="16"/>
  <c r="B26" i="16" a="1"/>
  <c r="B25" i="16"/>
  <c r="B25" i="16" a="1"/>
  <c r="B24" i="16" a="1"/>
  <c r="B24" i="16" s="1"/>
  <c r="B23" i="16" a="1"/>
  <c r="B23" i="16" s="1"/>
  <c r="B22" i="16"/>
  <c r="B22" i="16" a="1"/>
  <c r="B21" i="16" a="1"/>
  <c r="B21" i="16" s="1"/>
  <c r="B20" i="16" a="1"/>
  <c r="B20" i="16" s="1"/>
  <c r="B19" i="16" a="1"/>
  <c r="B19" i="16" s="1"/>
  <c r="B18" i="16" a="1"/>
  <c r="B18" i="16" s="1"/>
  <c r="B17" i="16" a="1"/>
  <c r="B17" i="16" s="1"/>
  <c r="B16" i="16" a="1"/>
  <c r="B16" i="16" s="1"/>
  <c r="B15" i="16" a="1"/>
  <c r="B15" i="16" s="1"/>
  <c r="B14" i="16" a="1"/>
  <c r="B14" i="16" s="1"/>
  <c r="B13" i="16"/>
  <c r="B13" i="16" a="1"/>
  <c r="B12" i="16" a="1"/>
  <c r="B12" i="16" s="1"/>
  <c r="B11" i="16" a="1"/>
  <c r="B11" i="16" s="1"/>
  <c r="B10" i="16" a="1"/>
  <c r="B10" i="16" s="1"/>
  <c r="B9" i="16" a="1"/>
  <c r="B9" i="16" s="1"/>
  <c r="B8" i="16" a="1"/>
  <c r="B8" i="16" s="1"/>
  <c r="B7" i="16" a="1"/>
  <c r="B7" i="16" s="1"/>
  <c r="D6" i="16"/>
  <c r="D7" i="16" s="1"/>
  <c r="D8" i="16" s="1"/>
  <c r="D9" i="16" s="1"/>
  <c r="D10" i="16" s="1"/>
  <c r="D11" i="16" s="1"/>
  <c r="D12" i="16" s="1"/>
  <c r="D13" i="16" s="1"/>
  <c r="D14" i="16" s="1"/>
  <c r="D15" i="16" s="1"/>
  <c r="D16" i="16" s="1"/>
  <c r="D17" i="16" s="1"/>
  <c r="D18" i="16" s="1"/>
  <c r="D19" i="16" s="1"/>
  <c r="D20" i="16" s="1"/>
  <c r="D21" i="16" s="1"/>
  <c r="D22" i="16" s="1"/>
  <c r="D23" i="16" s="1"/>
  <c r="D24" i="16" s="1"/>
  <c r="D25" i="16" s="1"/>
  <c r="D26" i="16" s="1"/>
  <c r="D27" i="16" s="1"/>
  <c r="D28" i="16" s="1"/>
  <c r="D29" i="16" s="1"/>
  <c r="D30" i="16" s="1"/>
  <c r="D31" i="16" s="1"/>
  <c r="D32" i="16" s="1"/>
  <c r="D33" i="16" s="1"/>
  <c r="D34" i="16" s="1"/>
  <c r="D35" i="16" s="1"/>
  <c r="D36" i="16" s="1"/>
  <c r="D37" i="16" s="1"/>
  <c r="D38" i="16" s="1"/>
  <c r="D39" i="16" s="1"/>
  <c r="D40" i="16" s="1"/>
  <c r="D41" i="16" s="1"/>
  <c r="D42" i="16" s="1"/>
  <c r="D43" i="16" s="1"/>
  <c r="D44" i="16" s="1"/>
  <c r="D45" i="16" s="1"/>
  <c r="D46" i="16" s="1"/>
  <c r="D47" i="16" s="1"/>
  <c r="D48" i="16" s="1"/>
  <c r="D49" i="16" s="1"/>
  <c r="D50" i="16" s="1"/>
  <c r="D51" i="16" s="1"/>
  <c r="D52" i="16" s="1"/>
  <c r="D53" i="16" s="1"/>
  <c r="D54" i="16" s="1"/>
  <c r="D55" i="16" s="1"/>
  <c r="D56" i="16" s="1"/>
  <c r="D57" i="16" s="1"/>
  <c r="D58" i="16" s="1"/>
  <c r="D59" i="16" s="1"/>
  <c r="D60" i="16" s="1"/>
  <c r="D61" i="16" s="1"/>
  <c r="D62" i="16" s="1"/>
  <c r="D63" i="16" s="1"/>
  <c r="D64" i="16" s="1"/>
  <c r="D65" i="16" s="1"/>
  <c r="D66" i="16" s="1"/>
  <c r="C6" i="16"/>
  <c r="B6" i="16" a="1"/>
  <c r="B6" i="16" s="1"/>
  <c r="B5" i="16" a="1"/>
  <c r="B5" i="16" s="1"/>
  <c r="F66" i="15"/>
  <c r="F65" i="15" s="1"/>
  <c r="F64" i="15" s="1"/>
  <c r="F63" i="15" s="1"/>
  <c r="F62" i="15" s="1"/>
  <c r="F61" i="15" s="1"/>
  <c r="F60" i="15" s="1"/>
  <c r="F59" i="15" s="1"/>
  <c r="F58" i="15" s="1"/>
  <c r="B65" i="15" a="1"/>
  <c r="B65" i="15" s="1"/>
  <c r="B64" i="15" a="1"/>
  <c r="B64" i="15" s="1"/>
  <c r="B63" i="15" a="1"/>
  <c r="B63" i="15" s="1"/>
  <c r="B62" i="15" a="1"/>
  <c r="B62" i="15" s="1"/>
  <c r="B61" i="15" a="1"/>
  <c r="B61" i="15" s="1"/>
  <c r="B60" i="15" a="1"/>
  <c r="B60" i="15" s="1"/>
  <c r="B59" i="15" a="1"/>
  <c r="B59" i="15" s="1"/>
  <c r="B58" i="15" a="1"/>
  <c r="B58" i="15" s="1"/>
  <c r="B57" i="15" a="1"/>
  <c r="B57" i="15" s="1"/>
  <c r="B56" i="15" a="1"/>
  <c r="B56" i="15" s="1"/>
  <c r="B55" i="15" a="1"/>
  <c r="B55" i="15" s="1"/>
  <c r="B54" i="15" a="1"/>
  <c r="B54" i="15" s="1"/>
  <c r="B53" i="15" a="1"/>
  <c r="B53" i="15" s="1"/>
  <c r="B52" i="15" a="1"/>
  <c r="B52" i="15" s="1"/>
  <c r="B51" i="15" a="1"/>
  <c r="B51" i="15" s="1"/>
  <c r="B50" i="15" a="1"/>
  <c r="B50" i="15" s="1"/>
  <c r="B49" i="15" a="1"/>
  <c r="B49" i="15" s="1"/>
  <c r="C48" i="15"/>
  <c r="B48" i="15" a="1"/>
  <c r="B48" i="15" s="1"/>
  <c r="B47" i="15" a="1"/>
  <c r="B47" i="15" s="1"/>
  <c r="B46" i="15" a="1"/>
  <c r="B46" i="15" s="1"/>
  <c r="B45" i="15" a="1"/>
  <c r="B45" i="15" s="1"/>
  <c r="B44" i="15" a="1"/>
  <c r="B44" i="15" s="1"/>
  <c r="B43" i="15" a="1"/>
  <c r="B43" i="15" s="1"/>
  <c r="B42" i="15" a="1"/>
  <c r="B42" i="15" s="1"/>
  <c r="B41" i="15" a="1"/>
  <c r="B41" i="15" s="1"/>
  <c r="B40" i="15" a="1"/>
  <c r="B40" i="15" s="1"/>
  <c r="B39" i="15" a="1"/>
  <c r="B39" i="15" s="1"/>
  <c r="B38" i="15" a="1"/>
  <c r="B38" i="15" s="1"/>
  <c r="B37" i="15" a="1"/>
  <c r="B37" i="15" s="1"/>
  <c r="B36" i="15" a="1"/>
  <c r="B36" i="15" s="1"/>
  <c r="B35" i="15" a="1"/>
  <c r="B35" i="15" s="1"/>
  <c r="B34" i="15" a="1"/>
  <c r="B34" i="15" s="1"/>
  <c r="B33" i="15" a="1"/>
  <c r="B33" i="15" s="1"/>
  <c r="B32" i="15" a="1"/>
  <c r="B32" i="15" s="1"/>
  <c r="B31" i="15" a="1"/>
  <c r="B31" i="15" s="1"/>
  <c r="B30" i="15" a="1"/>
  <c r="B30" i="15" s="1"/>
  <c r="B29" i="15" a="1"/>
  <c r="B29" i="15" s="1"/>
  <c r="B28" i="15" a="1"/>
  <c r="B28" i="15" s="1"/>
  <c r="B27" i="15" a="1"/>
  <c r="B27" i="15" s="1"/>
  <c r="B26" i="15" a="1"/>
  <c r="B26" i="15" s="1"/>
  <c r="B25" i="15" a="1"/>
  <c r="B25" i="15" s="1"/>
  <c r="B24" i="15" a="1"/>
  <c r="B24" i="15" s="1"/>
  <c r="B23" i="15" a="1"/>
  <c r="B23" i="15" s="1"/>
  <c r="B22" i="15" a="1"/>
  <c r="B22" i="15" s="1"/>
  <c r="B21" i="15" a="1"/>
  <c r="B21" i="15" s="1"/>
  <c r="B20" i="15" a="1"/>
  <c r="B20" i="15" s="1"/>
  <c r="B19" i="15" a="1"/>
  <c r="B19" i="15" s="1"/>
  <c r="B18" i="15" a="1"/>
  <c r="B18" i="15" s="1"/>
  <c r="B17" i="15" a="1"/>
  <c r="B17" i="15" s="1"/>
  <c r="B16" i="15" a="1"/>
  <c r="B16" i="15" s="1"/>
  <c r="B15" i="15" a="1"/>
  <c r="B15" i="15" s="1"/>
  <c r="B14" i="15"/>
  <c r="B14" i="15" a="1"/>
  <c r="B13" i="15" a="1"/>
  <c r="B13" i="15" s="1"/>
  <c r="B12" i="15" a="1"/>
  <c r="B12" i="15" s="1"/>
  <c r="B11" i="15" a="1"/>
  <c r="B11" i="15" s="1"/>
  <c r="B10" i="15" a="1"/>
  <c r="B10" i="15" s="1"/>
  <c r="B9" i="15" a="1"/>
  <c r="B9" i="15" s="1"/>
  <c r="B8" i="15" a="1"/>
  <c r="B8" i="15" s="1"/>
  <c r="B7" i="15" a="1"/>
  <c r="B7" i="15" s="1"/>
  <c r="D6" i="15"/>
  <c r="D7" i="15" s="1"/>
  <c r="D8" i="15" s="1"/>
  <c r="D9" i="15" s="1"/>
  <c r="D10" i="15" s="1"/>
  <c r="D11" i="15" s="1"/>
  <c r="D12" i="15" s="1"/>
  <c r="D13" i="15" s="1"/>
  <c r="D14" i="15" s="1"/>
  <c r="D15" i="15" s="1"/>
  <c r="D16" i="15" s="1"/>
  <c r="D17" i="15" s="1"/>
  <c r="D18" i="15" s="1"/>
  <c r="D19" i="15" s="1"/>
  <c r="D20" i="15" s="1"/>
  <c r="D21" i="15" s="1"/>
  <c r="D22" i="15" s="1"/>
  <c r="D23" i="15" s="1"/>
  <c r="D24" i="15" s="1"/>
  <c r="D25" i="15" s="1"/>
  <c r="D26" i="15" s="1"/>
  <c r="D27" i="15" s="1"/>
  <c r="D28" i="15" s="1"/>
  <c r="D29" i="15" s="1"/>
  <c r="D30" i="15" s="1"/>
  <c r="D31" i="15" s="1"/>
  <c r="D32" i="15" s="1"/>
  <c r="D33" i="15" s="1"/>
  <c r="D34" i="15" s="1"/>
  <c r="D35" i="15" s="1"/>
  <c r="D36" i="15" s="1"/>
  <c r="D37" i="15" s="1"/>
  <c r="D38" i="15" s="1"/>
  <c r="D39" i="15" s="1"/>
  <c r="D40" i="15" s="1"/>
  <c r="D41" i="15" s="1"/>
  <c r="D42" i="15" s="1"/>
  <c r="D43" i="15" s="1"/>
  <c r="D44" i="15" s="1"/>
  <c r="D45" i="15" s="1"/>
  <c r="D46" i="15" s="1"/>
  <c r="D47" i="15" s="1"/>
  <c r="D48" i="15" s="1"/>
  <c r="D49" i="15" s="1"/>
  <c r="D50" i="15" s="1"/>
  <c r="D51" i="15" s="1"/>
  <c r="D52" i="15" s="1"/>
  <c r="D53" i="15" s="1"/>
  <c r="D54" i="15" s="1"/>
  <c r="D55" i="15" s="1"/>
  <c r="D56" i="15" s="1"/>
  <c r="D57" i="15" s="1"/>
  <c r="D58" i="15" s="1"/>
  <c r="D59" i="15" s="1"/>
  <c r="D60" i="15" s="1"/>
  <c r="D61" i="15" s="1"/>
  <c r="D62" i="15" s="1"/>
  <c r="D63" i="15" s="1"/>
  <c r="D64" i="15" s="1"/>
  <c r="D65" i="15" s="1"/>
  <c r="D66" i="15" s="1"/>
  <c r="C6" i="15"/>
  <c r="B6" i="15" a="1"/>
  <c r="B6" i="15" s="1"/>
  <c r="B5" i="15" a="1"/>
  <c r="B5" i="15" s="1"/>
  <c r="C27" i="14"/>
  <c r="C28" i="14" s="1"/>
  <c r="D27" i="14"/>
  <c r="D28" i="14" s="1"/>
  <c r="E27" i="14"/>
  <c r="E28" i="14" s="1"/>
  <c r="F27" i="14"/>
  <c r="F28" i="14" s="1"/>
  <c r="G27" i="14"/>
  <c r="G28" i="14" s="1"/>
  <c r="B27" i="14"/>
  <c r="B28" i="14" s="1"/>
  <c r="F66" i="13" s="1"/>
  <c r="F65" i="13" s="1"/>
  <c r="F64" i="13" s="1"/>
  <c r="F63" i="13" s="1"/>
  <c r="F62" i="13" s="1"/>
  <c r="F61" i="13" s="1"/>
  <c r="F60" i="13" s="1"/>
  <c r="F59" i="13" s="1"/>
  <c r="C12" i="14"/>
  <c r="D12" i="14"/>
  <c r="E12" i="14"/>
  <c r="F12" i="14"/>
  <c r="G12" i="14"/>
  <c r="B12" i="14"/>
  <c r="C11" i="14"/>
  <c r="D11" i="14"/>
  <c r="E11" i="14"/>
  <c r="F11" i="14"/>
  <c r="G11" i="14"/>
  <c r="B11" i="14"/>
  <c r="C48" i="13"/>
  <c r="C6" i="13"/>
  <c r="D6" i="13" s="1"/>
  <c r="D7" i="13" s="1"/>
  <c r="D8" i="13" s="1"/>
  <c r="D9" i="13" s="1"/>
  <c r="B6" i="13" a="1"/>
  <c r="B6" i="13" s="1"/>
  <c r="B7" i="13" a="1"/>
  <c r="B7" i="13" s="1"/>
  <c r="B8" i="13" a="1"/>
  <c r="B8" i="13" s="1"/>
  <c r="B9" i="13" a="1"/>
  <c r="B9" i="13" s="1"/>
  <c r="B10" i="13" a="1"/>
  <c r="B10" i="13" s="1"/>
  <c r="B11" i="13" a="1"/>
  <c r="B11" i="13" s="1"/>
  <c r="B12" i="13" a="1"/>
  <c r="B12" i="13" s="1"/>
  <c r="B13" i="13" a="1"/>
  <c r="B13" i="13" s="1"/>
  <c r="B14" i="13" a="1"/>
  <c r="B14" i="13" s="1"/>
  <c r="B15" i="13" a="1"/>
  <c r="B15" i="13" s="1"/>
  <c r="B16" i="13" a="1"/>
  <c r="B16" i="13" s="1"/>
  <c r="B17" i="13" a="1"/>
  <c r="B17" i="13" s="1"/>
  <c r="B18" i="13" a="1"/>
  <c r="B18" i="13" s="1"/>
  <c r="B19" i="13" a="1"/>
  <c r="B19" i="13" s="1"/>
  <c r="B20" i="13" a="1"/>
  <c r="B20" i="13" s="1"/>
  <c r="B21" i="13" a="1"/>
  <c r="B21" i="13" s="1"/>
  <c r="B22" i="13" a="1"/>
  <c r="B22" i="13" s="1"/>
  <c r="B23" i="13" a="1"/>
  <c r="B23" i="13" s="1"/>
  <c r="B24" i="13" a="1"/>
  <c r="B24" i="13" s="1"/>
  <c r="B25" i="13" a="1"/>
  <c r="B25" i="13" s="1"/>
  <c r="B26" i="13" a="1"/>
  <c r="B26" i="13" s="1"/>
  <c r="B27" i="13" a="1"/>
  <c r="B27" i="13" s="1"/>
  <c r="B28" i="13" a="1"/>
  <c r="B28" i="13" s="1"/>
  <c r="B29" i="13" a="1"/>
  <c r="B29" i="13" s="1"/>
  <c r="B30" i="13" a="1"/>
  <c r="B30" i="13" s="1"/>
  <c r="B31" i="13" a="1"/>
  <c r="B31" i="13" s="1"/>
  <c r="B32" i="13" a="1"/>
  <c r="B32" i="13" s="1"/>
  <c r="B33" i="13" a="1"/>
  <c r="B33" i="13" s="1"/>
  <c r="B34" i="13" a="1"/>
  <c r="B34" i="13" s="1"/>
  <c r="B35" i="13" a="1"/>
  <c r="B35" i="13" s="1"/>
  <c r="B36" i="13" a="1"/>
  <c r="B36" i="13" s="1"/>
  <c r="B37" i="13" a="1"/>
  <c r="B37" i="13" s="1"/>
  <c r="B38" i="13" a="1"/>
  <c r="B38" i="13" s="1"/>
  <c r="B39" i="13" a="1"/>
  <c r="B39" i="13" s="1"/>
  <c r="B40" i="13" a="1"/>
  <c r="B40" i="13" s="1"/>
  <c r="B41" i="13" a="1"/>
  <c r="B41" i="13" s="1"/>
  <c r="B42" i="13" a="1"/>
  <c r="B42" i="13" s="1"/>
  <c r="B43" i="13" a="1"/>
  <c r="B43" i="13" s="1"/>
  <c r="B44" i="13" a="1"/>
  <c r="B44" i="13" s="1"/>
  <c r="B45" i="13" a="1"/>
  <c r="B45" i="13" s="1"/>
  <c r="B46" i="13" a="1"/>
  <c r="B46" i="13" s="1"/>
  <c r="B47" i="13" a="1"/>
  <c r="B47" i="13" s="1"/>
  <c r="B48" i="13" a="1"/>
  <c r="B48" i="13" s="1"/>
  <c r="B49" i="13" a="1"/>
  <c r="B49" i="13" s="1"/>
  <c r="B50" i="13" a="1"/>
  <c r="B50" i="13" s="1"/>
  <c r="B51" i="13" a="1"/>
  <c r="B51" i="13" s="1"/>
  <c r="B52" i="13" a="1"/>
  <c r="B52" i="13" s="1"/>
  <c r="B53" i="13" a="1"/>
  <c r="B53" i="13" s="1"/>
  <c r="B54" i="13" a="1"/>
  <c r="B54" i="13" s="1"/>
  <c r="B55" i="13" a="1"/>
  <c r="B55" i="13" s="1"/>
  <c r="B56" i="13" a="1"/>
  <c r="B56" i="13" s="1"/>
  <c r="B57" i="13" a="1"/>
  <c r="B57" i="13" s="1"/>
  <c r="B58" i="13" a="1"/>
  <c r="B58" i="13" s="1"/>
  <c r="B59" i="13" a="1"/>
  <c r="B59" i="13" s="1"/>
  <c r="B60" i="13" a="1"/>
  <c r="B60" i="13" s="1"/>
  <c r="B61" i="13" a="1"/>
  <c r="B61" i="13" s="1"/>
  <c r="B62" i="13" a="1"/>
  <c r="B62" i="13" s="1"/>
  <c r="B63" i="13" a="1"/>
  <c r="B63" i="13" s="1"/>
  <c r="B64" i="13" a="1"/>
  <c r="B64" i="13" s="1"/>
  <c r="B65" i="13" a="1"/>
  <c r="B65" i="13" s="1"/>
  <c r="B5" i="13" a="1"/>
  <c r="B5" i="13" s="1"/>
  <c r="R3" i="5"/>
  <c r="R4" i="5"/>
  <c r="R5" i="5"/>
  <c r="R6" i="5"/>
  <c r="R7"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4"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104" i="5"/>
  <c r="R105" i="5"/>
  <c r="R106" i="5"/>
  <c r="R107" i="5"/>
  <c r="R108" i="5"/>
  <c r="R109" i="5"/>
  <c r="R110" i="5"/>
  <c r="R111" i="5"/>
  <c r="R112" i="5"/>
  <c r="R113" i="5"/>
  <c r="R114" i="5"/>
  <c r="R115" i="5"/>
  <c r="R116" i="5"/>
  <c r="R117" i="5"/>
  <c r="R118" i="5"/>
  <c r="R119" i="5"/>
  <c r="R120" i="5"/>
  <c r="R121" i="5"/>
  <c r="R122" i="5"/>
  <c r="R123" i="5"/>
  <c r="R124" i="5"/>
  <c r="R125" i="5"/>
  <c r="R126" i="5"/>
  <c r="R127" i="5"/>
  <c r="R128" i="5"/>
  <c r="R129" i="5"/>
  <c r="R130" i="5"/>
  <c r="R131" i="5"/>
  <c r="R132" i="5"/>
  <c r="R133" i="5"/>
  <c r="R134" i="5"/>
  <c r="R135" i="5"/>
  <c r="R136" i="5"/>
  <c r="R137" i="5"/>
  <c r="R138" i="5"/>
  <c r="R139" i="5"/>
  <c r="R140" i="5"/>
  <c r="R141" i="5"/>
  <c r="R142" i="5"/>
  <c r="R143" i="5"/>
  <c r="R144" i="5"/>
  <c r="R145" i="5"/>
  <c r="R146" i="5"/>
  <c r="R147" i="5"/>
  <c r="R148" i="5"/>
  <c r="R149" i="5"/>
  <c r="R150" i="5"/>
  <c r="R151" i="5"/>
  <c r="R152" i="5"/>
  <c r="R153" i="5"/>
  <c r="R154" i="5"/>
  <c r="R155" i="5"/>
  <c r="R156" i="5"/>
  <c r="R157" i="5"/>
  <c r="R158" i="5"/>
  <c r="R159" i="5"/>
  <c r="R160" i="5"/>
  <c r="R161" i="5"/>
  <c r="R162" i="5"/>
  <c r="R163" i="5"/>
  <c r="R164" i="5"/>
  <c r="R165" i="5"/>
  <c r="R166" i="5"/>
  <c r="R167" i="5"/>
  <c r="R168" i="5"/>
  <c r="R169" i="5"/>
  <c r="R170" i="5"/>
  <c r="R171" i="5"/>
  <c r="R172" i="5"/>
  <c r="R173" i="5"/>
  <c r="R174" i="5"/>
  <c r="R175" i="5"/>
  <c r="R176" i="5"/>
  <c r="R177"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221" i="5"/>
  <c r="R222" i="5"/>
  <c r="R223" i="5"/>
  <c r="R224" i="5"/>
  <c r="R225" i="5"/>
  <c r="R226" i="5"/>
  <c r="R227" i="5"/>
  <c r="R228" i="5"/>
  <c r="R229" i="5"/>
  <c r="R230" i="5"/>
  <c r="R231" i="5"/>
  <c r="R232" i="5"/>
  <c r="R233" i="5"/>
  <c r="R234" i="5"/>
  <c r="R235" i="5"/>
  <c r="R236" i="5"/>
  <c r="R237" i="5"/>
  <c r="R238" i="5"/>
  <c r="R239" i="5"/>
  <c r="R240" i="5"/>
  <c r="R241" i="5"/>
  <c r="R242" i="5"/>
  <c r="R243" i="5"/>
  <c r="R244" i="5"/>
  <c r="R245" i="5"/>
  <c r="R246" i="5"/>
  <c r="R247" i="5"/>
  <c r="R248" i="5"/>
  <c r="R249" i="5"/>
  <c r="R250" i="5"/>
  <c r="R251" i="5"/>
  <c r="R252" i="5"/>
  <c r="R253" i="5"/>
  <c r="R254" i="5"/>
  <c r="R255" i="5"/>
  <c r="R256" i="5"/>
  <c r="R257" i="5"/>
  <c r="R258" i="5"/>
  <c r="R259" i="5"/>
  <c r="R260" i="5"/>
  <c r="R261" i="5"/>
  <c r="R262" i="5"/>
  <c r="R263" i="5"/>
  <c r="R264" i="5"/>
  <c r="R265" i="5"/>
  <c r="R266" i="5"/>
  <c r="R267" i="5"/>
  <c r="R268" i="5"/>
  <c r="R269" i="5"/>
  <c r="R270" i="5"/>
  <c r="R271" i="5"/>
  <c r="R272" i="5"/>
  <c r="R273" i="5"/>
  <c r="R274" i="5"/>
  <c r="R275" i="5"/>
  <c r="R276" i="5"/>
  <c r="R277" i="5"/>
  <c r="R278" i="5"/>
  <c r="R279" i="5"/>
  <c r="R280" i="5"/>
  <c r="R281" i="5"/>
  <c r="R282" i="5"/>
  <c r="R283" i="5"/>
  <c r="R284" i="5"/>
  <c r="R285" i="5"/>
  <c r="R286" i="5"/>
  <c r="R287" i="5"/>
  <c r="R288" i="5"/>
  <c r="R289" i="5"/>
  <c r="R290" i="5"/>
  <c r="R291" i="5"/>
  <c r="R292" i="5"/>
  <c r="R293" i="5"/>
  <c r="R294" i="5"/>
  <c r="R295" i="5"/>
  <c r="R296" i="5"/>
  <c r="R297" i="5"/>
  <c r="R298" i="5"/>
  <c r="R299" i="5"/>
  <c r="R300" i="5"/>
  <c r="R301" i="5"/>
  <c r="R302" i="5"/>
  <c r="R303" i="5"/>
  <c r="R304" i="5"/>
  <c r="R305" i="5"/>
  <c r="R306" i="5"/>
  <c r="R307" i="5"/>
  <c r="R308" i="5"/>
  <c r="R309" i="5"/>
  <c r="R310" i="5"/>
  <c r="R311" i="5"/>
  <c r="R312" i="5"/>
  <c r="R313" i="5"/>
  <c r="R314" i="5"/>
  <c r="R315" i="5"/>
  <c r="R316" i="5"/>
  <c r="R317" i="5"/>
  <c r="R318" i="5"/>
  <c r="R319" i="5"/>
  <c r="R320" i="5"/>
  <c r="R321" i="5"/>
  <c r="R322" i="5"/>
  <c r="R323"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R359" i="5"/>
  <c r="R360" i="5"/>
  <c r="R361" i="5"/>
  <c r="R362" i="5"/>
  <c r="R363" i="5"/>
  <c r="R364" i="5"/>
  <c r="R365" i="5"/>
  <c r="R366" i="5"/>
  <c r="R367" i="5"/>
  <c r="R368" i="5"/>
  <c r="R369" i="5"/>
  <c r="R370" i="5"/>
  <c r="R371" i="5"/>
  <c r="R372" i="5"/>
  <c r="R373" i="5"/>
  <c r="R374" i="5"/>
  <c r="R375" i="5"/>
  <c r="R376" i="5"/>
  <c r="R377" i="5"/>
  <c r="R378" i="5"/>
  <c r="R379" i="5"/>
  <c r="R380" i="5"/>
  <c r="R381" i="5"/>
  <c r="R382" i="5"/>
  <c r="R383" i="5"/>
  <c r="R384" i="5"/>
  <c r="R385" i="5"/>
  <c r="R386" i="5"/>
  <c r="R387" i="5"/>
  <c r="R388" i="5"/>
  <c r="R389" i="5"/>
  <c r="R390" i="5"/>
  <c r="R391" i="5"/>
  <c r="R392" i="5"/>
  <c r="R393" i="5"/>
  <c r="R394" i="5"/>
  <c r="R395" i="5"/>
  <c r="R396" i="5"/>
  <c r="R397" i="5"/>
  <c r="R398" i="5"/>
  <c r="R399" i="5"/>
  <c r="R400" i="5"/>
  <c r="R401" i="5"/>
  <c r="R402" i="5"/>
  <c r="R403" i="5"/>
  <c r="R404" i="5"/>
  <c r="R405" i="5"/>
  <c r="R406" i="5"/>
  <c r="R407" i="5"/>
  <c r="R408" i="5"/>
  <c r="R409" i="5"/>
  <c r="R410" i="5"/>
  <c r="R411" i="5"/>
  <c r="R412" i="5"/>
  <c r="R413" i="5"/>
  <c r="R414" i="5"/>
  <c r="R415" i="5"/>
  <c r="R416" i="5"/>
  <c r="R417" i="5"/>
  <c r="R418" i="5"/>
  <c r="R419" i="5"/>
  <c r="R420" i="5"/>
  <c r="R421" i="5"/>
  <c r="R422" i="5"/>
  <c r="R423" i="5"/>
  <c r="R424" i="5"/>
  <c r="R425" i="5"/>
  <c r="R426" i="5"/>
  <c r="R427" i="5"/>
  <c r="R428" i="5"/>
  <c r="R429" i="5"/>
  <c r="R430" i="5"/>
  <c r="R431" i="5"/>
  <c r="R432" i="5"/>
  <c r="R433" i="5"/>
  <c r="R434" i="5"/>
  <c r="R435" i="5"/>
  <c r="R436" i="5"/>
  <c r="R437" i="5"/>
  <c r="R438" i="5"/>
  <c r="R439" i="5"/>
  <c r="R440" i="5"/>
  <c r="R441" i="5"/>
  <c r="R442" i="5"/>
  <c r="R443" i="5"/>
  <c r="R444" i="5"/>
  <c r="R445" i="5"/>
  <c r="R446" i="5"/>
  <c r="R447" i="5"/>
  <c r="R448" i="5"/>
  <c r="R449" i="5"/>
  <c r="R450" i="5"/>
  <c r="R451" i="5"/>
  <c r="R452" i="5"/>
  <c r="R453" i="5"/>
  <c r="R454" i="5"/>
  <c r="R455" i="5"/>
  <c r="R456" i="5"/>
  <c r="R457" i="5"/>
  <c r="R458" i="5"/>
  <c r="R459" i="5"/>
  <c r="R460" i="5"/>
  <c r="R461" i="5"/>
  <c r="R462" i="5"/>
  <c r="R463" i="5"/>
  <c r="R464" i="5"/>
  <c r="R465" i="5"/>
  <c r="R466" i="5"/>
  <c r="R467" i="5"/>
  <c r="R468" i="5"/>
  <c r="R469" i="5"/>
  <c r="R470" i="5"/>
  <c r="R471" i="5"/>
  <c r="R472" i="5"/>
  <c r="R473" i="5"/>
  <c r="R474" i="5"/>
  <c r="R475" i="5"/>
  <c r="R476" i="5"/>
  <c r="R477" i="5"/>
  <c r="R478" i="5"/>
  <c r="R479" i="5"/>
  <c r="R480" i="5"/>
  <c r="R481" i="5"/>
  <c r="R482" i="5"/>
  <c r="R483" i="5"/>
  <c r="R484" i="5"/>
  <c r="R485" i="5"/>
  <c r="R486" i="5"/>
  <c r="R487" i="5"/>
  <c r="R488" i="5"/>
  <c r="R489" i="5"/>
  <c r="R490" i="5"/>
  <c r="R491" i="5"/>
  <c r="R492" i="5"/>
  <c r="R493" i="5"/>
  <c r="R494" i="5"/>
  <c r="R495" i="5"/>
  <c r="R496" i="5"/>
  <c r="R497" i="5"/>
  <c r="R498" i="5"/>
  <c r="R499" i="5"/>
  <c r="R500" i="5"/>
  <c r="R501" i="5"/>
  <c r="R502" i="5"/>
  <c r="R503" i="5"/>
  <c r="R504" i="5"/>
  <c r="R505" i="5"/>
  <c r="R506" i="5"/>
  <c r="R507" i="5"/>
  <c r="R508" i="5"/>
  <c r="R509" i="5"/>
  <c r="R510" i="5"/>
  <c r="R511" i="5"/>
  <c r="R512" i="5"/>
  <c r="R513" i="5"/>
  <c r="R514" i="5"/>
  <c r="R515" i="5"/>
  <c r="R516" i="5"/>
  <c r="R517" i="5"/>
  <c r="R518" i="5"/>
  <c r="R519" i="5"/>
  <c r="R520" i="5"/>
  <c r="R521" i="5"/>
  <c r="R522" i="5"/>
  <c r="R523" i="5"/>
  <c r="R524" i="5"/>
  <c r="R525" i="5"/>
  <c r="R526" i="5"/>
  <c r="R527" i="5"/>
  <c r="R528" i="5"/>
  <c r="R529" i="5"/>
  <c r="R530" i="5"/>
  <c r="R531" i="5"/>
  <c r="R532" i="5"/>
  <c r="R533" i="5"/>
  <c r="R534" i="5"/>
  <c r="R535" i="5"/>
  <c r="R536" i="5"/>
  <c r="R537" i="5"/>
  <c r="R538" i="5"/>
  <c r="R539" i="5"/>
  <c r="R540" i="5"/>
  <c r="R541" i="5"/>
  <c r="R542" i="5"/>
  <c r="R543" i="5"/>
  <c r="R544" i="5"/>
  <c r="R545" i="5"/>
  <c r="R546" i="5"/>
  <c r="R547" i="5"/>
  <c r="R548" i="5"/>
  <c r="R549" i="5"/>
  <c r="R550" i="5"/>
  <c r="R551" i="5"/>
  <c r="R552" i="5"/>
  <c r="R553" i="5"/>
  <c r="R554" i="5"/>
  <c r="R555" i="5"/>
  <c r="R556" i="5"/>
  <c r="R557" i="5"/>
  <c r="R558" i="5"/>
  <c r="R559" i="5"/>
  <c r="R560" i="5"/>
  <c r="R561" i="5"/>
  <c r="R562" i="5"/>
  <c r="R563" i="5"/>
  <c r="R564" i="5"/>
  <c r="R565" i="5"/>
  <c r="R566" i="5"/>
  <c r="R567" i="5"/>
  <c r="R568" i="5"/>
  <c r="R569" i="5"/>
  <c r="R570" i="5"/>
  <c r="R571" i="5"/>
  <c r="R572" i="5"/>
  <c r="R573" i="5"/>
  <c r="R574" i="5"/>
  <c r="R575" i="5"/>
  <c r="R576" i="5"/>
  <c r="R577" i="5"/>
  <c r="R578" i="5"/>
  <c r="R579" i="5"/>
  <c r="R580" i="5"/>
  <c r="R581" i="5"/>
  <c r="R582" i="5"/>
  <c r="R583" i="5"/>
  <c r="R584" i="5"/>
  <c r="R585" i="5"/>
  <c r="R586" i="5"/>
  <c r="R587" i="5"/>
  <c r="R588" i="5"/>
  <c r="R589" i="5"/>
  <c r="R590" i="5"/>
  <c r="R591" i="5"/>
  <c r="R592" i="5"/>
  <c r="R593" i="5"/>
  <c r="R594" i="5"/>
  <c r="R595" i="5"/>
  <c r="R596" i="5"/>
  <c r="R597" i="5"/>
  <c r="R598" i="5"/>
  <c r="R599" i="5"/>
  <c r="R600" i="5"/>
  <c r="R601" i="5"/>
  <c r="R602" i="5"/>
  <c r="R603" i="5"/>
  <c r="R604" i="5"/>
  <c r="R605" i="5"/>
  <c r="R606" i="5"/>
  <c r="R607" i="5"/>
  <c r="R608" i="5"/>
  <c r="R609" i="5"/>
  <c r="R610" i="5"/>
  <c r="R611" i="5"/>
  <c r="R612" i="5"/>
  <c r="R613" i="5"/>
  <c r="R614" i="5"/>
  <c r="R615" i="5"/>
  <c r="R616" i="5"/>
  <c r="R617" i="5"/>
  <c r="R618" i="5"/>
  <c r="R619" i="5"/>
  <c r="R620" i="5"/>
  <c r="R621" i="5"/>
  <c r="R622" i="5"/>
  <c r="R623" i="5"/>
  <c r="R624" i="5"/>
  <c r="R625" i="5"/>
  <c r="R626" i="5"/>
  <c r="R627" i="5"/>
  <c r="R628" i="5"/>
  <c r="R629" i="5"/>
  <c r="R630" i="5"/>
  <c r="R631" i="5"/>
  <c r="R632" i="5"/>
  <c r="R633" i="5"/>
  <c r="R634" i="5"/>
  <c r="R635" i="5"/>
  <c r="R636" i="5"/>
  <c r="R637" i="5"/>
  <c r="R638" i="5"/>
  <c r="R639" i="5"/>
  <c r="R640" i="5"/>
  <c r="R641" i="5"/>
  <c r="R642" i="5"/>
  <c r="R643" i="5"/>
  <c r="R644" i="5"/>
  <c r="R645" i="5"/>
  <c r="R646" i="5"/>
  <c r="R647" i="5"/>
  <c r="R648" i="5"/>
  <c r="R649" i="5"/>
  <c r="R650" i="5"/>
  <c r="R651" i="5"/>
  <c r="R652" i="5"/>
  <c r="R653" i="5"/>
  <c r="R654" i="5"/>
  <c r="R655" i="5"/>
  <c r="R656" i="5"/>
  <c r="R657" i="5"/>
  <c r="R658" i="5"/>
  <c r="R659" i="5"/>
  <c r="R660" i="5"/>
  <c r="R661" i="5"/>
  <c r="R662" i="5"/>
  <c r="R663" i="5"/>
  <c r="R664" i="5"/>
  <c r="R665" i="5"/>
  <c r="R666" i="5"/>
  <c r="R667" i="5"/>
  <c r="R668" i="5"/>
  <c r="R669" i="5"/>
  <c r="R670" i="5"/>
  <c r="R671" i="5"/>
  <c r="R672" i="5"/>
  <c r="R673" i="5"/>
  <c r="R674" i="5"/>
  <c r="R675" i="5"/>
  <c r="R676" i="5"/>
  <c r="R677" i="5"/>
  <c r="R678" i="5"/>
  <c r="R679" i="5"/>
  <c r="R680" i="5"/>
  <c r="R681" i="5"/>
  <c r="R682" i="5"/>
  <c r="R683" i="5"/>
  <c r="R684" i="5"/>
  <c r="R685" i="5"/>
  <c r="R686" i="5"/>
  <c r="R687" i="5"/>
  <c r="R688" i="5"/>
  <c r="R689" i="5"/>
  <c r="R690" i="5"/>
  <c r="R691" i="5"/>
  <c r="R692" i="5"/>
  <c r="R693" i="5"/>
  <c r="R694" i="5"/>
  <c r="R695" i="5"/>
  <c r="R696" i="5"/>
  <c r="R697" i="5"/>
  <c r="R698" i="5"/>
  <c r="R2" i="5"/>
  <c r="R3" i="8"/>
  <c r="R4" i="8"/>
  <c r="R5" i="8"/>
  <c r="R6" i="8"/>
  <c r="R7" i="8"/>
  <c r="R8" i="8"/>
  <c r="R9" i="8"/>
  <c r="R10" i="8"/>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106" i="8"/>
  <c r="R107" i="8"/>
  <c r="R108" i="8"/>
  <c r="R109" i="8"/>
  <c r="R110" i="8"/>
  <c r="R111" i="8"/>
  <c r="R112" i="8"/>
  <c r="R113" i="8"/>
  <c r="R114" i="8"/>
  <c r="R115" i="8"/>
  <c r="R116" i="8"/>
  <c r="R117" i="8"/>
  <c r="R118" i="8"/>
  <c r="R119" i="8"/>
  <c r="R120" i="8"/>
  <c r="R121" i="8"/>
  <c r="R122" i="8"/>
  <c r="R123" i="8"/>
  <c r="R124" i="8"/>
  <c r="R125" i="8"/>
  <c r="R126" i="8"/>
  <c r="R127" i="8"/>
  <c r="R128" i="8"/>
  <c r="R129" i="8"/>
  <c r="R130" i="8"/>
  <c r="R131" i="8"/>
  <c r="R132" i="8"/>
  <c r="R133" i="8"/>
  <c r="R134" i="8"/>
  <c r="R135" i="8"/>
  <c r="R136" i="8"/>
  <c r="R137" i="8"/>
  <c r="R138" i="8"/>
  <c r="R139" i="8"/>
  <c r="R140" i="8"/>
  <c r="R141" i="8"/>
  <c r="R142" i="8"/>
  <c r="R143" i="8"/>
  <c r="R144" i="8"/>
  <c r="R145" i="8"/>
  <c r="R146" i="8"/>
  <c r="R147" i="8"/>
  <c r="R148" i="8"/>
  <c r="R149" i="8"/>
  <c r="R150" i="8"/>
  <c r="R151" i="8"/>
  <c r="R152" i="8"/>
  <c r="R153" i="8"/>
  <c r="R154" i="8"/>
  <c r="R155" i="8"/>
  <c r="R156" i="8"/>
  <c r="R157" i="8"/>
  <c r="R158" i="8"/>
  <c r="R159" i="8"/>
  <c r="R160" i="8"/>
  <c r="R161" i="8"/>
  <c r="R162" i="8"/>
  <c r="R163" i="8"/>
  <c r="R164" i="8"/>
  <c r="R165" i="8"/>
  <c r="R166" i="8"/>
  <c r="R167" i="8"/>
  <c r="R168" i="8"/>
  <c r="R169" i="8"/>
  <c r="R170" i="8"/>
  <c r="R171" i="8"/>
  <c r="R172" i="8"/>
  <c r="R173" i="8"/>
  <c r="R174" i="8"/>
  <c r="R175" i="8"/>
  <c r="R176" i="8"/>
  <c r="R177" i="8"/>
  <c r="R178" i="8"/>
  <c r="R179" i="8"/>
  <c r="R180" i="8"/>
  <c r="R181" i="8"/>
  <c r="R182" i="8"/>
  <c r="R183" i="8"/>
  <c r="R184" i="8"/>
  <c r="R185" i="8"/>
  <c r="R186" i="8"/>
  <c r="R187" i="8"/>
  <c r="R188" i="8"/>
  <c r="R189" i="8"/>
  <c r="R190" i="8"/>
  <c r="R191" i="8"/>
  <c r="R192" i="8"/>
  <c r="R193" i="8"/>
  <c r="R194" i="8"/>
  <c r="R195" i="8"/>
  <c r="R196" i="8"/>
  <c r="R197" i="8"/>
  <c r="R198" i="8"/>
  <c r="R199" i="8"/>
  <c r="R200" i="8"/>
  <c r="R201" i="8"/>
  <c r="R202" i="8"/>
  <c r="R203" i="8"/>
  <c r="R204" i="8"/>
  <c r="R205" i="8"/>
  <c r="R206" i="8"/>
  <c r="R207" i="8"/>
  <c r="R208" i="8"/>
  <c r="R209" i="8"/>
  <c r="R210" i="8"/>
  <c r="R211" i="8"/>
  <c r="R212" i="8"/>
  <c r="R213" i="8"/>
  <c r="R214" i="8"/>
  <c r="R215" i="8"/>
  <c r="R216" i="8"/>
  <c r="R217" i="8"/>
  <c r="R218" i="8"/>
  <c r="R219" i="8"/>
  <c r="R220" i="8"/>
  <c r="R221" i="8"/>
  <c r="R222" i="8"/>
  <c r="R223" i="8"/>
  <c r="R224" i="8"/>
  <c r="R225" i="8"/>
  <c r="R226" i="8"/>
  <c r="R227" i="8"/>
  <c r="R228" i="8"/>
  <c r="R229" i="8"/>
  <c r="R230" i="8"/>
  <c r="R231" i="8"/>
  <c r="R232" i="8"/>
  <c r="R233" i="8"/>
  <c r="R234" i="8"/>
  <c r="R235" i="8"/>
  <c r="R236" i="8"/>
  <c r="R237" i="8"/>
  <c r="R238" i="8"/>
  <c r="R239" i="8"/>
  <c r="R240" i="8"/>
  <c r="R241" i="8"/>
  <c r="R242" i="8"/>
  <c r="R243" i="8"/>
  <c r="R244" i="8"/>
  <c r="R245" i="8"/>
  <c r="R246" i="8"/>
  <c r="R247" i="8"/>
  <c r="R248" i="8"/>
  <c r="R249" i="8"/>
  <c r="R250" i="8"/>
  <c r="R251" i="8"/>
  <c r="R252" i="8"/>
  <c r="R253" i="8"/>
  <c r="R254" i="8"/>
  <c r="R255" i="8"/>
  <c r="R256" i="8"/>
  <c r="R257" i="8"/>
  <c r="R258" i="8"/>
  <c r="R259" i="8"/>
  <c r="R260" i="8"/>
  <c r="R261" i="8"/>
  <c r="R262" i="8"/>
  <c r="R263" i="8"/>
  <c r="R264" i="8"/>
  <c r="R265" i="8"/>
  <c r="R266" i="8"/>
  <c r="R267" i="8"/>
  <c r="R268" i="8"/>
  <c r="R269" i="8"/>
  <c r="R270" i="8"/>
  <c r="R271" i="8"/>
  <c r="R272" i="8"/>
  <c r="R273" i="8"/>
  <c r="R274" i="8"/>
  <c r="R275" i="8"/>
  <c r="R276" i="8"/>
  <c r="R277" i="8"/>
  <c r="R278" i="8"/>
  <c r="R279" i="8"/>
  <c r="R280" i="8"/>
  <c r="R281" i="8"/>
  <c r="R282" i="8"/>
  <c r="R283" i="8"/>
  <c r="R284" i="8"/>
  <c r="R285" i="8"/>
  <c r="R286" i="8"/>
  <c r="R287" i="8"/>
  <c r="R288" i="8"/>
  <c r="R289" i="8"/>
  <c r="R290" i="8"/>
  <c r="R291" i="8"/>
  <c r="R292" i="8"/>
  <c r="R293" i="8"/>
  <c r="R294" i="8"/>
  <c r="R295" i="8"/>
  <c r="R296" i="8"/>
  <c r="R297" i="8"/>
  <c r="R298" i="8"/>
  <c r="R299" i="8"/>
  <c r="R300" i="8"/>
  <c r="R301" i="8"/>
  <c r="R302" i="8"/>
  <c r="R303" i="8"/>
  <c r="R304" i="8"/>
  <c r="R305" i="8"/>
  <c r="R306" i="8"/>
  <c r="R307" i="8"/>
  <c r="R308" i="8"/>
  <c r="R309" i="8"/>
  <c r="R310" i="8"/>
  <c r="R311" i="8"/>
  <c r="R312" i="8"/>
  <c r="R313" i="8"/>
  <c r="R314" i="8"/>
  <c r="R315" i="8"/>
  <c r="R316" i="8"/>
  <c r="R317" i="8"/>
  <c r="R318" i="8"/>
  <c r="R319" i="8"/>
  <c r="R320" i="8"/>
  <c r="R321" i="8"/>
  <c r="R322" i="8"/>
  <c r="R323" i="8"/>
  <c r="R324" i="8"/>
  <c r="R325" i="8"/>
  <c r="R326" i="8"/>
  <c r="R327" i="8"/>
  <c r="R328" i="8"/>
  <c r="R329" i="8"/>
  <c r="R330" i="8"/>
  <c r="R331" i="8"/>
  <c r="R332" i="8"/>
  <c r="R333" i="8"/>
  <c r="R334" i="8"/>
  <c r="R335" i="8"/>
  <c r="R336" i="8"/>
  <c r="R337" i="8"/>
  <c r="R338" i="8"/>
  <c r="R339" i="8"/>
  <c r="R340" i="8"/>
  <c r="R341" i="8"/>
  <c r="R342" i="8"/>
  <c r="R343" i="8"/>
  <c r="R344" i="8"/>
  <c r="R345" i="8"/>
  <c r="R346" i="8"/>
  <c r="R347" i="8"/>
  <c r="R348" i="8"/>
  <c r="R349" i="8"/>
  <c r="R350" i="8"/>
  <c r="R351" i="8"/>
  <c r="R352" i="8"/>
  <c r="R353" i="8"/>
  <c r="R354" i="8"/>
  <c r="R355" i="8"/>
  <c r="R356" i="8"/>
  <c r="R357" i="8"/>
  <c r="R358" i="8"/>
  <c r="R359" i="8"/>
  <c r="R360" i="8"/>
  <c r="R361" i="8"/>
  <c r="R362" i="8"/>
  <c r="R363" i="8"/>
  <c r="R364" i="8"/>
  <c r="R365" i="8"/>
  <c r="R366" i="8"/>
  <c r="R367" i="8"/>
  <c r="R368" i="8"/>
  <c r="R369" i="8"/>
  <c r="R370" i="8"/>
  <c r="R371" i="8"/>
  <c r="R372" i="8"/>
  <c r="R373" i="8"/>
  <c r="R374" i="8"/>
  <c r="R375" i="8"/>
  <c r="R376" i="8"/>
  <c r="R377" i="8"/>
  <c r="R378" i="8"/>
  <c r="R379" i="8"/>
  <c r="R380" i="8"/>
  <c r="R381" i="8"/>
  <c r="R382" i="8"/>
  <c r="R383" i="8"/>
  <c r="R384" i="8"/>
  <c r="R385" i="8"/>
  <c r="R386" i="8"/>
  <c r="R387" i="8"/>
  <c r="R388" i="8"/>
  <c r="R389" i="8"/>
  <c r="R390" i="8"/>
  <c r="R391" i="8"/>
  <c r="R392" i="8"/>
  <c r="R393" i="8"/>
  <c r="R394" i="8"/>
  <c r="R395" i="8"/>
  <c r="R396" i="8"/>
  <c r="R397" i="8"/>
  <c r="R398" i="8"/>
  <c r="R399" i="8"/>
  <c r="R400" i="8"/>
  <c r="R401" i="8"/>
  <c r="R402" i="8"/>
  <c r="R403" i="8"/>
  <c r="R404" i="8"/>
  <c r="R405" i="8"/>
  <c r="R406" i="8"/>
  <c r="R407" i="8"/>
  <c r="R408" i="8"/>
  <c r="R409" i="8"/>
  <c r="R410" i="8"/>
  <c r="R411" i="8"/>
  <c r="R412" i="8"/>
  <c r="R413" i="8"/>
  <c r="R414" i="8"/>
  <c r="R415" i="8"/>
  <c r="R416" i="8"/>
  <c r="R417" i="8"/>
  <c r="R418" i="8"/>
  <c r="R419" i="8"/>
  <c r="R420" i="8"/>
  <c r="R421" i="8"/>
  <c r="R422" i="8"/>
  <c r="R423" i="8"/>
  <c r="R424" i="8"/>
  <c r="R425" i="8"/>
  <c r="R426" i="8"/>
  <c r="R427" i="8"/>
  <c r="R428" i="8"/>
  <c r="R429" i="8"/>
  <c r="R430" i="8"/>
  <c r="R431" i="8"/>
  <c r="R432" i="8"/>
  <c r="R433" i="8"/>
  <c r="R434" i="8"/>
  <c r="R435" i="8"/>
  <c r="R436" i="8"/>
  <c r="R437" i="8"/>
  <c r="R438" i="8"/>
  <c r="R439" i="8"/>
  <c r="R440" i="8"/>
  <c r="R441" i="8"/>
  <c r="R442" i="8"/>
  <c r="R443" i="8"/>
  <c r="R444" i="8"/>
  <c r="R445" i="8"/>
  <c r="R446" i="8"/>
  <c r="R447" i="8"/>
  <c r="R448" i="8"/>
  <c r="R449" i="8"/>
  <c r="R450" i="8"/>
  <c r="R451" i="8"/>
  <c r="R452" i="8"/>
  <c r="R453" i="8"/>
  <c r="R454" i="8"/>
  <c r="R455" i="8"/>
  <c r="R456" i="8"/>
  <c r="R457" i="8"/>
  <c r="R458" i="8"/>
  <c r="R459" i="8"/>
  <c r="R460" i="8"/>
  <c r="R461" i="8"/>
  <c r="R462" i="8"/>
  <c r="R463" i="8"/>
  <c r="R464" i="8"/>
  <c r="R465" i="8"/>
  <c r="R466" i="8"/>
  <c r="R467" i="8"/>
  <c r="R468" i="8"/>
  <c r="R469" i="8"/>
  <c r="R470" i="8"/>
  <c r="R471" i="8"/>
  <c r="R472" i="8"/>
  <c r="R473" i="8"/>
  <c r="R474" i="8"/>
  <c r="R475" i="8"/>
  <c r="R476" i="8"/>
  <c r="R477" i="8"/>
  <c r="R478" i="8"/>
  <c r="R479" i="8"/>
  <c r="R480" i="8"/>
  <c r="R481" i="8"/>
  <c r="R482" i="8"/>
  <c r="R483" i="8"/>
  <c r="R484" i="8"/>
  <c r="R485" i="8"/>
  <c r="R486" i="8"/>
  <c r="R487" i="8"/>
  <c r="R488" i="8"/>
  <c r="R489" i="8"/>
  <c r="R490" i="8"/>
  <c r="R491" i="8"/>
  <c r="R492" i="8"/>
  <c r="R493" i="8"/>
  <c r="R494" i="8"/>
  <c r="R495" i="8"/>
  <c r="R496" i="8"/>
  <c r="R497" i="8"/>
  <c r="R498" i="8"/>
  <c r="R499" i="8"/>
  <c r="R500" i="8"/>
  <c r="R501" i="8"/>
  <c r="R502" i="8"/>
  <c r="R503" i="8"/>
  <c r="R504" i="8"/>
  <c r="R505" i="8"/>
  <c r="R506" i="8"/>
  <c r="R507" i="8"/>
  <c r="R508" i="8"/>
  <c r="R509" i="8"/>
  <c r="R510" i="8"/>
  <c r="R511" i="8"/>
  <c r="R512" i="8"/>
  <c r="R513" i="8"/>
  <c r="R514" i="8"/>
  <c r="R515" i="8"/>
  <c r="R516" i="8"/>
  <c r="R517" i="8"/>
  <c r="R518" i="8"/>
  <c r="R519" i="8"/>
  <c r="R520" i="8"/>
  <c r="R521" i="8"/>
  <c r="R522" i="8"/>
  <c r="R523" i="8"/>
  <c r="R524" i="8"/>
  <c r="R525" i="8"/>
  <c r="R526" i="8"/>
  <c r="R527" i="8"/>
  <c r="R528" i="8"/>
  <c r="R529" i="8"/>
  <c r="R530" i="8"/>
  <c r="R531" i="8"/>
  <c r="R532" i="8"/>
  <c r="R533" i="8"/>
  <c r="R534" i="8"/>
  <c r="R535" i="8"/>
  <c r="R536" i="8"/>
  <c r="R537" i="8"/>
  <c r="R538" i="8"/>
  <c r="R539" i="8"/>
  <c r="R540" i="8"/>
  <c r="R541" i="8"/>
  <c r="R542" i="8"/>
  <c r="R543" i="8"/>
  <c r="R544" i="8"/>
  <c r="R545" i="8"/>
  <c r="R546" i="8"/>
  <c r="R547" i="8"/>
  <c r="R548" i="8"/>
  <c r="R549" i="8"/>
  <c r="R550" i="8"/>
  <c r="R551" i="8"/>
  <c r="R552" i="8"/>
  <c r="R553" i="8"/>
  <c r="R554" i="8"/>
  <c r="R555" i="8"/>
  <c r="R556" i="8"/>
  <c r="R557" i="8"/>
  <c r="R558" i="8"/>
  <c r="R559" i="8"/>
  <c r="R560" i="8"/>
  <c r="R561" i="8"/>
  <c r="R562" i="8"/>
  <c r="R563" i="8"/>
  <c r="R564" i="8"/>
  <c r="R565" i="8"/>
  <c r="R566" i="8"/>
  <c r="R567" i="8"/>
  <c r="R568" i="8"/>
  <c r="R569" i="8"/>
  <c r="R570" i="8"/>
  <c r="R571" i="8"/>
  <c r="R572" i="8"/>
  <c r="R573" i="8"/>
  <c r="R574" i="8"/>
  <c r="R575" i="8"/>
  <c r="R576" i="8"/>
  <c r="R577" i="8"/>
  <c r="R578" i="8"/>
  <c r="R579" i="8"/>
  <c r="R580" i="8"/>
  <c r="R581" i="8"/>
  <c r="R582" i="8"/>
  <c r="R583" i="8"/>
  <c r="R584" i="8"/>
  <c r="R585" i="8"/>
  <c r="R586" i="8"/>
  <c r="R587" i="8"/>
  <c r="R588" i="8"/>
  <c r="R589" i="8"/>
  <c r="R590" i="8"/>
  <c r="R591" i="8"/>
  <c r="R592" i="8"/>
  <c r="R593" i="8"/>
  <c r="R594" i="8"/>
  <c r="R595" i="8"/>
  <c r="R596" i="8"/>
  <c r="R597" i="8"/>
  <c r="R598" i="8"/>
  <c r="R599" i="8"/>
  <c r="R600" i="8"/>
  <c r="R601" i="8"/>
  <c r="R602" i="8"/>
  <c r="R603" i="8"/>
  <c r="R604" i="8"/>
  <c r="R605" i="8"/>
  <c r="R606" i="8"/>
  <c r="R607" i="8"/>
  <c r="R608" i="8"/>
  <c r="R609" i="8"/>
  <c r="R610" i="8"/>
  <c r="R611" i="8"/>
  <c r="R612" i="8"/>
  <c r="R613" i="8"/>
  <c r="R614" i="8"/>
  <c r="R615" i="8"/>
  <c r="R616" i="8"/>
  <c r="R617" i="8"/>
  <c r="R618" i="8"/>
  <c r="R619" i="8"/>
  <c r="R620" i="8"/>
  <c r="R621" i="8"/>
  <c r="R622" i="8"/>
  <c r="R623" i="8"/>
  <c r="R624" i="8"/>
  <c r="R625" i="8"/>
  <c r="R626" i="8"/>
  <c r="R627" i="8"/>
  <c r="R628" i="8"/>
  <c r="R629" i="8"/>
  <c r="R630" i="8"/>
  <c r="R631" i="8"/>
  <c r="R632" i="8"/>
  <c r="R633" i="8"/>
  <c r="R634" i="8"/>
  <c r="R635" i="8"/>
  <c r="R636" i="8"/>
  <c r="R637" i="8"/>
  <c r="R638" i="8"/>
  <c r="R639" i="8"/>
  <c r="R640" i="8"/>
  <c r="R641" i="8"/>
  <c r="R642" i="8"/>
  <c r="R643" i="8"/>
  <c r="R644" i="8"/>
  <c r="R645" i="8"/>
  <c r="R646" i="8"/>
  <c r="R647" i="8"/>
  <c r="R648" i="8"/>
  <c r="R649" i="8"/>
  <c r="R650" i="8"/>
  <c r="R651" i="8"/>
  <c r="R652" i="8"/>
  <c r="R653" i="8"/>
  <c r="R654" i="8"/>
  <c r="R655" i="8"/>
  <c r="R656" i="8"/>
  <c r="R657" i="8"/>
  <c r="R658" i="8"/>
  <c r="R659" i="8"/>
  <c r="R660" i="8"/>
  <c r="R661" i="8"/>
  <c r="R662" i="8"/>
  <c r="R663" i="8"/>
  <c r="R664" i="8"/>
  <c r="R665" i="8"/>
  <c r="R666" i="8"/>
  <c r="R667" i="8"/>
  <c r="R668" i="8"/>
  <c r="R669" i="8"/>
  <c r="R670" i="8"/>
  <c r="R671" i="8"/>
  <c r="R672" i="8"/>
  <c r="R673" i="8"/>
  <c r="R674" i="8"/>
  <c r="R675" i="8"/>
  <c r="R676" i="8"/>
  <c r="R677" i="8"/>
  <c r="R678" i="8"/>
  <c r="R679" i="8"/>
  <c r="R680" i="8"/>
  <c r="R681" i="8"/>
  <c r="R682" i="8"/>
  <c r="R683" i="8"/>
  <c r="R684" i="8"/>
  <c r="R685" i="8"/>
  <c r="R686" i="8"/>
  <c r="R687" i="8"/>
  <c r="R688" i="8"/>
  <c r="R689" i="8"/>
  <c r="R690" i="8"/>
  <c r="R691" i="8"/>
  <c r="R692" i="8"/>
  <c r="R693" i="8"/>
  <c r="R694" i="8"/>
  <c r="R695" i="8"/>
  <c r="R696" i="8"/>
  <c r="R697" i="8"/>
  <c r="R698" i="8"/>
  <c r="R2" i="8"/>
  <c r="M14" i="10"/>
  <c r="M13" i="10" s="1"/>
  <c r="K11" i="10"/>
  <c r="K3" i="10"/>
  <c r="K4" i="10" s="1"/>
  <c r="K8" i="10" s="1"/>
  <c r="K2" i="10"/>
  <c r="K11" i="8"/>
  <c r="K3" i="8"/>
  <c r="K4" i="8" s="1"/>
  <c r="K8" i="8" s="1"/>
  <c r="K2" i="8"/>
  <c r="M37" i="6"/>
  <c r="K11" i="6"/>
  <c r="K3" i="6"/>
  <c r="K4" i="6" s="1"/>
  <c r="K8" i="6" s="1"/>
  <c r="K2" i="6"/>
  <c r="K11" i="5"/>
  <c r="M37" i="5"/>
  <c r="M36" i="5" s="1"/>
  <c r="M35" i="5" s="1"/>
  <c r="M34" i="5" s="1"/>
  <c r="M33" i="5" s="1"/>
  <c r="M32" i="5" s="1"/>
  <c r="M31" i="5" s="1"/>
  <c r="M30" i="5" s="1"/>
  <c r="M29" i="5" s="1"/>
  <c r="M28" i="5" s="1"/>
  <c r="M27" i="5" s="1"/>
  <c r="M26" i="5" s="1"/>
  <c r="K3" i="5"/>
  <c r="K4" i="5" s="1"/>
  <c r="K8" i="5" s="1"/>
  <c r="K2" i="5"/>
  <c r="C12" i="21" l="1"/>
  <c r="C9" i="21"/>
  <c r="E11" i="21"/>
  <c r="D11" i="21"/>
  <c r="E8" i="21"/>
  <c r="E10" i="21"/>
  <c r="E12" i="21"/>
  <c r="E74" i="21"/>
  <c r="F72" i="21"/>
  <c r="F8" i="21" s="1"/>
  <c r="C74" i="21"/>
  <c r="C10" i="21" s="1"/>
  <c r="H74" i="21"/>
  <c r="E76" i="21"/>
  <c r="F75" i="21"/>
  <c r="F11" i="21" s="1"/>
  <c r="E85" i="21"/>
  <c r="C72" i="21"/>
  <c r="C8" i="21" s="1"/>
  <c r="H72" i="21"/>
  <c r="H8" i="21" s="1"/>
  <c r="E86" i="21"/>
  <c r="H75" i="21"/>
  <c r="H11" i="21" s="1"/>
  <c r="F85" i="21"/>
  <c r="C75" i="21"/>
  <c r="C11" i="21" s="1"/>
  <c r="H84" i="21"/>
  <c r="H10" i="21" s="1"/>
  <c r="D75" i="21"/>
  <c r="H58" i="19"/>
  <c r="H59" i="19"/>
  <c r="H60" i="19"/>
  <c r="H61" i="19"/>
  <c r="H62" i="19"/>
  <c r="H63" i="19"/>
  <c r="H64" i="19"/>
  <c r="H65" i="19"/>
  <c r="E54" i="19"/>
  <c r="E37" i="19"/>
  <c r="E25" i="19"/>
  <c r="E13" i="19"/>
  <c r="E59" i="19"/>
  <c r="G59" i="19" s="1"/>
  <c r="E42" i="19"/>
  <c r="E30" i="19"/>
  <c r="E18" i="19"/>
  <c r="E6" i="19"/>
  <c r="E23" i="19"/>
  <c r="E10" i="19"/>
  <c r="E64" i="19"/>
  <c r="G64" i="19" s="1"/>
  <c r="E52" i="19"/>
  <c r="E47" i="19"/>
  <c r="E35" i="19"/>
  <c r="E11" i="19"/>
  <c r="E57" i="19"/>
  <c r="G57" i="19" s="1"/>
  <c r="E40" i="19"/>
  <c r="E28" i="19"/>
  <c r="E16" i="19"/>
  <c r="E9" i="19"/>
  <c r="E14" i="19"/>
  <c r="E5" i="19"/>
  <c r="E15" i="19"/>
  <c r="E62" i="19"/>
  <c r="G62" i="19" s="1"/>
  <c r="E50" i="19"/>
  <c r="E45" i="19"/>
  <c r="E33" i="19"/>
  <c r="E21" i="19"/>
  <c r="E55" i="19"/>
  <c r="E38" i="19"/>
  <c r="E26" i="19"/>
  <c r="E51" i="19"/>
  <c r="E46" i="19"/>
  <c r="E60" i="19"/>
  <c r="G60" i="19" s="1"/>
  <c r="E48" i="19"/>
  <c r="E43" i="19"/>
  <c r="E31" i="19"/>
  <c r="E19" i="19"/>
  <c r="E7" i="19"/>
  <c r="E12" i="19"/>
  <c r="E8" i="19"/>
  <c r="E65" i="19"/>
  <c r="G65" i="19" s="1"/>
  <c r="E53" i="19"/>
  <c r="E36" i="19"/>
  <c r="E24" i="19"/>
  <c r="E34" i="19"/>
  <c r="E58" i="19"/>
  <c r="G58" i="19" s="1"/>
  <c r="E41" i="19"/>
  <c r="E29" i="19"/>
  <c r="E17" i="19"/>
  <c r="E63" i="19"/>
  <c r="G63" i="19" s="1"/>
  <c r="E22" i="19"/>
  <c r="E56" i="19"/>
  <c r="G56" i="19" s="1"/>
  <c r="E39" i="19"/>
  <c r="E27" i="19"/>
  <c r="E20" i="19"/>
  <c r="E61" i="19"/>
  <c r="G61" i="19" s="1"/>
  <c r="E49" i="19"/>
  <c r="E44" i="19"/>
  <c r="E32" i="19"/>
  <c r="F55" i="19"/>
  <c r="H56" i="19"/>
  <c r="H57" i="19"/>
  <c r="H56" i="18"/>
  <c r="H46" i="18"/>
  <c r="H57" i="18"/>
  <c r="H47" i="18"/>
  <c r="H58" i="18"/>
  <c r="H48" i="18"/>
  <c r="H59" i="18"/>
  <c r="H60" i="18"/>
  <c r="H49" i="18"/>
  <c r="H50" i="18"/>
  <c r="H55" i="18"/>
  <c r="H41" i="18"/>
  <c r="E54" i="18"/>
  <c r="G54" i="18" s="1"/>
  <c r="E37" i="18"/>
  <c r="E25" i="18"/>
  <c r="E13" i="18"/>
  <c r="E59" i="18"/>
  <c r="G59" i="18" s="1"/>
  <c r="E42" i="18"/>
  <c r="G42" i="18" s="1"/>
  <c r="E30" i="18"/>
  <c r="E18" i="18"/>
  <c r="E6" i="18"/>
  <c r="E11" i="18"/>
  <c r="E64" i="18"/>
  <c r="G64" i="18" s="1"/>
  <c r="E52" i="18"/>
  <c r="G52" i="18" s="1"/>
  <c r="E47" i="18"/>
  <c r="G47" i="18" s="1"/>
  <c r="E35" i="18"/>
  <c r="E23" i="18"/>
  <c r="E20" i="18"/>
  <c r="E57" i="18"/>
  <c r="G57" i="18" s="1"/>
  <c r="E40" i="18"/>
  <c r="G40" i="18" s="1"/>
  <c r="E28" i="18"/>
  <c r="E16" i="18"/>
  <c r="E9" i="18"/>
  <c r="E14" i="18"/>
  <c r="E8" i="18"/>
  <c r="E62" i="18"/>
  <c r="G62" i="18" s="1"/>
  <c r="E50" i="18"/>
  <c r="G50" i="18" s="1"/>
  <c r="E45" i="18"/>
  <c r="G45" i="18" s="1"/>
  <c r="E33" i="18"/>
  <c r="E21" i="18"/>
  <c r="E55" i="18"/>
  <c r="G55" i="18" s="1"/>
  <c r="E38" i="18"/>
  <c r="E26" i="18"/>
  <c r="E32" i="18"/>
  <c r="E60" i="18"/>
  <c r="G60" i="18" s="1"/>
  <c r="E48" i="18"/>
  <c r="G48" i="18" s="1"/>
  <c r="E43" i="18"/>
  <c r="G43" i="18" s="1"/>
  <c r="E31" i="18"/>
  <c r="E19" i="18"/>
  <c r="E7" i="18"/>
  <c r="E12" i="18"/>
  <c r="E65" i="18"/>
  <c r="G65" i="18" s="1"/>
  <c r="E53" i="18"/>
  <c r="G53" i="18" s="1"/>
  <c r="E36" i="18"/>
  <c r="E24" i="18"/>
  <c r="E15" i="18"/>
  <c r="E58" i="18"/>
  <c r="G58" i="18" s="1"/>
  <c r="E41" i="18"/>
  <c r="G41" i="18" s="1"/>
  <c r="E29" i="18"/>
  <c r="E17" i="18"/>
  <c r="E5" i="18"/>
  <c r="E27" i="18"/>
  <c r="E63" i="18"/>
  <c r="G63" i="18" s="1"/>
  <c r="E51" i="18"/>
  <c r="G51" i="18" s="1"/>
  <c r="E46" i="18"/>
  <c r="G46" i="18" s="1"/>
  <c r="E34" i="18"/>
  <c r="E22" i="18"/>
  <c r="E10" i="18"/>
  <c r="E49" i="18"/>
  <c r="G49" i="18" s="1"/>
  <c r="E44" i="18"/>
  <c r="G44" i="18" s="1"/>
  <c r="E56" i="18"/>
  <c r="G56" i="18" s="1"/>
  <c r="E39" i="18"/>
  <c r="E61" i="18"/>
  <c r="G61" i="18" s="1"/>
  <c r="H42" i="18"/>
  <c r="H51" i="18"/>
  <c r="H62" i="18"/>
  <c r="H43" i="18"/>
  <c r="H52" i="18"/>
  <c r="H44" i="18"/>
  <c r="H53" i="18"/>
  <c r="H63" i="18"/>
  <c r="H45" i="18"/>
  <c r="H64" i="18"/>
  <c r="H54" i="18"/>
  <c r="H65" i="18"/>
  <c r="H40" i="18"/>
  <c r="F39" i="18"/>
  <c r="F38" i="18" s="1"/>
  <c r="H58" i="17"/>
  <c r="H59" i="17"/>
  <c r="H62" i="17"/>
  <c r="H63" i="17"/>
  <c r="H64" i="17"/>
  <c r="H65" i="17"/>
  <c r="E54" i="17"/>
  <c r="E37" i="17"/>
  <c r="E25" i="17"/>
  <c r="E59" i="17"/>
  <c r="G59" i="17" s="1"/>
  <c r="E42" i="17"/>
  <c r="E30" i="17"/>
  <c r="E18" i="17"/>
  <c r="E6" i="17"/>
  <c r="E11" i="17"/>
  <c r="E64" i="17"/>
  <c r="G64" i="17" s="1"/>
  <c r="E52" i="17"/>
  <c r="E47" i="17"/>
  <c r="E35" i="17"/>
  <c r="E23" i="17"/>
  <c r="E8" i="17"/>
  <c r="E57" i="17"/>
  <c r="G57" i="17" s="1"/>
  <c r="E40" i="17"/>
  <c r="E28" i="17"/>
  <c r="E16" i="17"/>
  <c r="E9" i="17"/>
  <c r="E14" i="17"/>
  <c r="E13" i="17"/>
  <c r="E62" i="17"/>
  <c r="G62" i="17" s="1"/>
  <c r="E50" i="17"/>
  <c r="E45" i="17"/>
  <c r="E33" i="17"/>
  <c r="E21" i="17"/>
  <c r="E55" i="17"/>
  <c r="E38" i="17"/>
  <c r="E26" i="17"/>
  <c r="E49" i="17"/>
  <c r="E44" i="17"/>
  <c r="E60" i="17"/>
  <c r="G60" i="17" s="1"/>
  <c r="E48" i="17"/>
  <c r="E43" i="17"/>
  <c r="E31" i="17"/>
  <c r="E19" i="17"/>
  <c r="E7" i="17"/>
  <c r="E24" i="17"/>
  <c r="E61" i="17"/>
  <c r="G61" i="17" s="1"/>
  <c r="E65" i="17"/>
  <c r="G65" i="17" s="1"/>
  <c r="E53" i="17"/>
  <c r="E36" i="17"/>
  <c r="E12" i="17"/>
  <c r="E20" i="17"/>
  <c r="E58" i="17"/>
  <c r="G58" i="17" s="1"/>
  <c r="E41" i="17"/>
  <c r="E29" i="17"/>
  <c r="E17" i="17"/>
  <c r="E5" i="17"/>
  <c r="E27" i="17"/>
  <c r="E63" i="17"/>
  <c r="G63" i="17" s="1"/>
  <c r="E51" i="17"/>
  <c r="E46" i="17"/>
  <c r="E34" i="17"/>
  <c r="E22" i="17"/>
  <c r="E10" i="17"/>
  <c r="E32" i="17"/>
  <c r="E56" i="17"/>
  <c r="E39" i="17"/>
  <c r="E15" i="17"/>
  <c r="H60" i="17"/>
  <c r="H61" i="17"/>
  <c r="H57" i="17"/>
  <c r="F56" i="17"/>
  <c r="F55" i="17" s="1"/>
  <c r="H60" i="16"/>
  <c r="H62" i="16"/>
  <c r="H63" i="16"/>
  <c r="H64" i="16"/>
  <c r="H65" i="16"/>
  <c r="H56" i="16"/>
  <c r="H57" i="16"/>
  <c r="H58" i="16"/>
  <c r="H59" i="16"/>
  <c r="E54" i="16"/>
  <c r="E37" i="16"/>
  <c r="E25" i="16"/>
  <c r="E13" i="16"/>
  <c r="E59" i="16"/>
  <c r="G59" i="16" s="1"/>
  <c r="E42" i="16"/>
  <c r="E30" i="16"/>
  <c r="E18" i="16"/>
  <c r="E6" i="16"/>
  <c r="E23" i="16"/>
  <c r="E64" i="16"/>
  <c r="G64" i="16" s="1"/>
  <c r="E52" i="16"/>
  <c r="E47" i="16"/>
  <c r="E35" i="16"/>
  <c r="E11" i="16"/>
  <c r="E57" i="16"/>
  <c r="G57" i="16" s="1"/>
  <c r="E40" i="16"/>
  <c r="E28" i="16"/>
  <c r="E16" i="16"/>
  <c r="E9" i="16"/>
  <c r="E26" i="16"/>
  <c r="E61" i="16"/>
  <c r="G61" i="16" s="1"/>
  <c r="E62" i="16"/>
  <c r="G62" i="16" s="1"/>
  <c r="E50" i="16"/>
  <c r="E45" i="16"/>
  <c r="E33" i="16"/>
  <c r="E21" i="16"/>
  <c r="E32" i="16"/>
  <c r="E55" i="16"/>
  <c r="G55" i="16" s="1"/>
  <c r="E38" i="16"/>
  <c r="E14" i="16"/>
  <c r="E49" i="16"/>
  <c r="E44" i="16"/>
  <c r="E60" i="16"/>
  <c r="G60" i="16" s="1"/>
  <c r="E48" i="16"/>
  <c r="E43" i="16"/>
  <c r="E31" i="16"/>
  <c r="E19" i="16"/>
  <c r="E7" i="16"/>
  <c r="E12" i="16"/>
  <c r="E65" i="16"/>
  <c r="G65" i="16" s="1"/>
  <c r="E53" i="16"/>
  <c r="G53" i="16" s="1"/>
  <c r="E36" i="16"/>
  <c r="E24" i="16"/>
  <c r="E20" i="16"/>
  <c r="E8" i="16"/>
  <c r="E58" i="16"/>
  <c r="G58" i="16" s="1"/>
  <c r="E41" i="16"/>
  <c r="E29" i="16"/>
  <c r="E17" i="16"/>
  <c r="E5" i="16"/>
  <c r="E27" i="16"/>
  <c r="E63" i="16"/>
  <c r="G63" i="16" s="1"/>
  <c r="E51" i="16"/>
  <c r="G51" i="16" s="1"/>
  <c r="E46" i="16"/>
  <c r="E34" i="16"/>
  <c r="E22" i="16"/>
  <c r="E10" i="16"/>
  <c r="E56" i="16"/>
  <c r="G56" i="16" s="1"/>
  <c r="E39" i="16"/>
  <c r="E15" i="16"/>
  <c r="H61" i="16"/>
  <c r="H55" i="16"/>
  <c r="F54" i="16"/>
  <c r="F53" i="16" s="1"/>
  <c r="F52" i="16" s="1"/>
  <c r="F51" i="16" s="1"/>
  <c r="F50" i="16" s="1"/>
  <c r="F49" i="16" s="1"/>
  <c r="F48" i="16" s="1"/>
  <c r="F47" i="16" s="1"/>
  <c r="F46" i="16" s="1"/>
  <c r="F45" i="16" s="1"/>
  <c r="F44" i="16" s="1"/>
  <c r="F43" i="16" s="1"/>
  <c r="F42" i="16" s="1"/>
  <c r="F41" i="16" s="1"/>
  <c r="F40" i="16" s="1"/>
  <c r="H61" i="15"/>
  <c r="H62" i="15"/>
  <c r="H63" i="15"/>
  <c r="H59" i="15"/>
  <c r="H60" i="15"/>
  <c r="E54" i="15"/>
  <c r="E37" i="15"/>
  <c r="E25" i="15"/>
  <c r="E13" i="15"/>
  <c r="E59" i="15"/>
  <c r="G59" i="15" s="1"/>
  <c r="E42" i="15"/>
  <c r="E30" i="15"/>
  <c r="E18" i="15"/>
  <c r="E64" i="15"/>
  <c r="G64" i="15" s="1"/>
  <c r="E52" i="15"/>
  <c r="E47" i="15"/>
  <c r="E35" i="15"/>
  <c r="E23" i="15"/>
  <c r="E57" i="15"/>
  <c r="E40" i="15"/>
  <c r="E28" i="15"/>
  <c r="E16" i="15"/>
  <c r="E9" i="15"/>
  <c r="E26" i="15"/>
  <c r="E34" i="15"/>
  <c r="E62" i="15"/>
  <c r="G62" i="15" s="1"/>
  <c r="E50" i="15"/>
  <c r="E45" i="15"/>
  <c r="E33" i="15"/>
  <c r="E21" i="15"/>
  <c r="E14" i="15"/>
  <c r="E22" i="15"/>
  <c r="E55" i="15"/>
  <c r="E38" i="15"/>
  <c r="E60" i="15"/>
  <c r="G60" i="15" s="1"/>
  <c r="E48" i="15"/>
  <c r="E43" i="15"/>
  <c r="E31" i="15"/>
  <c r="E19" i="15"/>
  <c r="E7" i="15"/>
  <c r="E12" i="15"/>
  <c r="E65" i="15"/>
  <c r="G65" i="15" s="1"/>
  <c r="E53" i="15"/>
  <c r="E36" i="15"/>
  <c r="E24" i="15"/>
  <c r="E10" i="15"/>
  <c r="E58" i="15"/>
  <c r="G58" i="15" s="1"/>
  <c r="E41" i="15"/>
  <c r="E29" i="15"/>
  <c r="E17" i="15"/>
  <c r="E51" i="15"/>
  <c r="E46" i="15"/>
  <c r="E5" i="15"/>
  <c r="E63" i="15"/>
  <c r="G63" i="15" s="1"/>
  <c r="E56" i="15"/>
  <c r="E39" i="15"/>
  <c r="E27" i="15"/>
  <c r="E15" i="15"/>
  <c r="E61" i="15"/>
  <c r="G61" i="15" s="1"/>
  <c r="E49" i="15"/>
  <c r="E44" i="15"/>
  <c r="E32" i="15"/>
  <c r="E20" i="15"/>
  <c r="E8" i="15"/>
  <c r="E6" i="15"/>
  <c r="E11" i="15"/>
  <c r="H64" i="15"/>
  <c r="H65" i="15"/>
  <c r="F57" i="15"/>
  <c r="F56" i="15" s="1"/>
  <c r="F55" i="15" s="1"/>
  <c r="F54" i="15" s="1"/>
  <c r="H58" i="15"/>
  <c r="H59" i="13"/>
  <c r="H61" i="13"/>
  <c r="H62" i="13"/>
  <c r="H65" i="13"/>
  <c r="H64" i="13"/>
  <c r="H60" i="13"/>
  <c r="H63" i="13"/>
  <c r="F58" i="13"/>
  <c r="F57" i="13" s="1"/>
  <c r="F56" i="13" s="1"/>
  <c r="F55" i="13" s="1"/>
  <c r="F54" i="13" s="1"/>
  <c r="F53" i="13" s="1"/>
  <c r="F52" i="13" s="1"/>
  <c r="F51" i="13" s="1"/>
  <c r="F50" i="13" s="1"/>
  <c r="F49" i="13" s="1"/>
  <c r="F48" i="13" s="1"/>
  <c r="F47" i="13" s="1"/>
  <c r="F46" i="13" s="1"/>
  <c r="F45" i="13" s="1"/>
  <c r="F44" i="13" s="1"/>
  <c r="F43" i="13" s="1"/>
  <c r="F42" i="13" s="1"/>
  <c r="F41" i="13" s="1"/>
  <c r="F40" i="13" s="1"/>
  <c r="F39" i="13" s="1"/>
  <c r="F38" i="13" s="1"/>
  <c r="F37" i="13" s="1"/>
  <c r="F36" i="13" s="1"/>
  <c r="F35" i="13" s="1"/>
  <c r="F34" i="13" s="1"/>
  <c r="F33" i="13" s="1"/>
  <c r="F32" i="13" s="1"/>
  <c r="F31" i="13" s="1"/>
  <c r="F30" i="13" s="1"/>
  <c r="F29" i="13" s="1"/>
  <c r="F28" i="13" s="1"/>
  <c r="F27" i="13" s="1"/>
  <c r="F26" i="13" s="1"/>
  <c r="F25" i="13" s="1"/>
  <c r="F24" i="13" s="1"/>
  <c r="F23" i="13" s="1"/>
  <c r="F22" i="13" s="1"/>
  <c r="F21" i="13" s="1"/>
  <c r="F20" i="13" s="1"/>
  <c r="F19" i="13" s="1"/>
  <c r="F18" i="13" s="1"/>
  <c r="F17" i="13" s="1"/>
  <c r="F16" i="13" s="1"/>
  <c r="F15" i="13" s="1"/>
  <c r="F14" i="13" s="1"/>
  <c r="F13" i="13" s="1"/>
  <c r="F12" i="13" s="1"/>
  <c r="F11" i="13" s="1"/>
  <c r="F10" i="13" s="1"/>
  <c r="F9" i="13" s="1"/>
  <c r="F8" i="13" s="1"/>
  <c r="F7" i="13" s="1"/>
  <c r="F6" i="13" s="1"/>
  <c r="F5" i="13" s="1"/>
  <c r="H5" i="13" s="1"/>
  <c r="D10" i="13"/>
  <c r="D11" i="13" s="1"/>
  <c r="D12" i="13" s="1"/>
  <c r="D13" i="13" s="1"/>
  <c r="D14" i="13" s="1"/>
  <c r="D15" i="13" s="1"/>
  <c r="D16" i="13" s="1"/>
  <c r="D17" i="13" s="1"/>
  <c r="D18" i="13" s="1"/>
  <c r="D19" i="13" s="1"/>
  <c r="D20" i="13" s="1"/>
  <c r="D21" i="13" s="1"/>
  <c r="D22" i="13" s="1"/>
  <c r="D23" i="13" s="1"/>
  <c r="D24" i="13" s="1"/>
  <c r="D25" i="13" s="1"/>
  <c r="D26" i="13" s="1"/>
  <c r="D27" i="13" s="1"/>
  <c r="D28" i="13" s="1"/>
  <c r="D29" i="13" s="1"/>
  <c r="D30" i="13" s="1"/>
  <c r="D31" i="13" s="1"/>
  <c r="D32" i="13" s="1"/>
  <c r="D33" i="13" s="1"/>
  <c r="D34" i="13" s="1"/>
  <c r="D35" i="13" s="1"/>
  <c r="D36" i="13" s="1"/>
  <c r="D37" i="13" s="1"/>
  <c r="D38" i="13" s="1"/>
  <c r="D39" i="13" s="1"/>
  <c r="D40" i="13" s="1"/>
  <c r="D41" i="13" s="1"/>
  <c r="D42" i="13" s="1"/>
  <c r="D43" i="13" s="1"/>
  <c r="D44" i="13" s="1"/>
  <c r="D45" i="13" s="1"/>
  <c r="D46" i="13" s="1"/>
  <c r="D47" i="13" s="1"/>
  <c r="D48" i="13" s="1"/>
  <c r="D49" i="13" s="1"/>
  <c r="D50" i="13" s="1"/>
  <c r="D51" i="13" s="1"/>
  <c r="D52" i="13" s="1"/>
  <c r="D53" i="13" s="1"/>
  <c r="D54" i="13" s="1"/>
  <c r="D55" i="13" s="1"/>
  <c r="D56" i="13" s="1"/>
  <c r="D57" i="13" s="1"/>
  <c r="D58" i="13" s="1"/>
  <c r="D59" i="13" s="1"/>
  <c r="D60" i="13" s="1"/>
  <c r="D61" i="13" s="1"/>
  <c r="D62" i="13" s="1"/>
  <c r="D63" i="13" s="1"/>
  <c r="D64" i="13" s="1"/>
  <c r="D65" i="13" s="1"/>
  <c r="D66" i="13" s="1"/>
  <c r="K7" i="8"/>
  <c r="Q590" i="8" s="1"/>
  <c r="K7" i="10"/>
  <c r="Q38" i="10" s="1"/>
  <c r="Q698" i="10"/>
  <c r="Q626" i="10"/>
  <c r="Q542" i="10"/>
  <c r="Q494" i="10"/>
  <c r="Q470" i="10"/>
  <c r="Q446" i="10"/>
  <c r="Q422" i="10"/>
  <c r="Q338" i="10"/>
  <c r="Q302" i="10"/>
  <c r="Q290" i="10"/>
  <c r="Q266" i="10"/>
  <c r="Q254" i="10"/>
  <c r="Q194" i="10"/>
  <c r="Q134" i="10"/>
  <c r="Q110" i="10"/>
  <c r="Q62" i="10"/>
  <c r="Q21" i="10"/>
  <c r="Q12" i="10"/>
  <c r="Q652" i="10"/>
  <c r="Q651" i="10"/>
  <c r="Q519" i="10"/>
  <c r="Q459" i="10"/>
  <c r="Q303" i="10"/>
  <c r="Q207" i="10"/>
  <c r="Q661" i="10"/>
  <c r="Q601" i="10"/>
  <c r="Q577" i="10"/>
  <c r="Q529" i="10"/>
  <c r="Q505" i="10"/>
  <c r="Q481" i="10"/>
  <c r="Q457" i="10"/>
  <c r="Q373" i="10"/>
  <c r="Q337" i="10"/>
  <c r="Q325" i="10"/>
  <c r="Q301" i="10"/>
  <c r="Q289" i="10"/>
  <c r="Q229" i="10"/>
  <c r="Q169" i="10"/>
  <c r="Q145" i="10"/>
  <c r="Q97" i="10"/>
  <c r="Q73" i="10"/>
  <c r="Q49" i="10"/>
  <c r="Q25" i="10"/>
  <c r="Q624" i="10"/>
  <c r="Q588" i="10"/>
  <c r="Q576" i="10"/>
  <c r="Q552" i="10"/>
  <c r="Q540" i="10"/>
  <c r="Q480" i="10"/>
  <c r="Q420" i="10"/>
  <c r="Q396" i="10"/>
  <c r="Q348" i="10"/>
  <c r="Q324" i="10"/>
  <c r="Q300" i="10"/>
  <c r="Q276" i="10"/>
  <c r="Q192" i="10"/>
  <c r="Q156" i="10"/>
  <c r="Q144" i="10"/>
  <c r="Q120" i="10"/>
  <c r="Q108" i="10"/>
  <c r="Q48" i="10"/>
  <c r="Q664" i="10"/>
  <c r="Q580" i="10"/>
  <c r="Q556" i="10"/>
  <c r="Q280" i="10"/>
  <c r="Q244" i="10"/>
  <c r="Q160" i="10"/>
  <c r="Q100" i="10"/>
  <c r="Q543" i="10"/>
  <c r="Q483" i="10"/>
  <c r="Q111" i="10"/>
  <c r="Q695" i="10"/>
  <c r="Q683" i="10"/>
  <c r="Q671" i="10"/>
  <c r="Q659" i="10"/>
  <c r="Q647" i="10"/>
  <c r="Q635" i="10"/>
  <c r="Q611" i="10"/>
  <c r="Q563" i="10"/>
  <c r="Q527" i="10"/>
  <c r="Q515" i="10"/>
  <c r="Q503" i="10"/>
  <c r="Q491" i="10"/>
  <c r="Q479" i="10"/>
  <c r="Q467" i="10"/>
  <c r="Q443" i="10"/>
  <c r="Q419" i="10"/>
  <c r="Q407" i="10"/>
  <c r="Q383" i="10"/>
  <c r="Q371" i="10"/>
  <c r="Q359" i="10"/>
  <c r="Q347" i="10"/>
  <c r="Q335" i="10"/>
  <c r="Q323" i="10"/>
  <c r="Q299" i="10"/>
  <c r="Q287" i="10"/>
  <c r="Q263" i="10"/>
  <c r="Q251" i="10"/>
  <c r="Q227" i="10"/>
  <c r="Q215" i="10"/>
  <c r="Q203" i="10"/>
  <c r="Q191" i="10"/>
  <c r="Q179" i="10"/>
  <c r="Q155" i="10"/>
  <c r="Q143" i="10"/>
  <c r="Q131" i="10"/>
  <c r="Q107" i="10"/>
  <c r="Q95" i="10"/>
  <c r="Q83" i="10"/>
  <c r="Q71" i="10"/>
  <c r="Q59" i="10"/>
  <c r="Q47" i="10"/>
  <c r="Q20" i="10"/>
  <c r="Q11" i="10"/>
  <c r="Q640" i="10"/>
  <c r="Q532" i="10"/>
  <c r="Q400" i="10"/>
  <c r="Q292" i="10"/>
  <c r="Q220" i="10"/>
  <c r="Q112" i="10"/>
  <c r="Q26" i="10"/>
  <c r="Q639" i="10"/>
  <c r="Q447" i="10"/>
  <c r="Q291" i="10"/>
  <c r="Q159" i="10"/>
  <c r="Q694" i="10"/>
  <c r="Q682" i="10"/>
  <c r="Q670" i="10"/>
  <c r="Q658" i="10"/>
  <c r="Q646" i="10"/>
  <c r="Q634" i="10"/>
  <c r="Q622" i="10"/>
  <c r="Q610" i="10"/>
  <c r="Q598" i="10"/>
  <c r="Q586" i="10"/>
  <c r="Q574" i="10"/>
  <c r="Q562" i="10"/>
  <c r="Q550" i="10"/>
  <c r="Q538" i="10"/>
  <c r="Q526" i="10"/>
  <c r="Q514" i="10"/>
  <c r="Q502" i="10"/>
  <c r="Q490" i="10"/>
  <c r="Q478" i="10"/>
  <c r="Q466" i="10"/>
  <c r="Q454" i="10"/>
  <c r="Q442" i="10"/>
  <c r="Q430" i="10"/>
  <c r="Q418" i="10"/>
  <c r="Q406" i="10"/>
  <c r="Q394" i="10"/>
  <c r="Q382" i="10"/>
  <c r="Q370" i="10"/>
  <c r="Q358" i="10"/>
  <c r="Q346" i="10"/>
  <c r="Q334" i="10"/>
  <c r="Q322" i="10"/>
  <c r="Q310" i="10"/>
  <c r="Q298" i="10"/>
  <c r="Q286" i="10"/>
  <c r="Q274" i="10"/>
  <c r="Q262" i="10"/>
  <c r="Q250" i="10"/>
  <c r="Q238" i="10"/>
  <c r="Q226" i="10"/>
  <c r="Q214" i="10"/>
  <c r="Q202" i="10"/>
  <c r="Q190" i="10"/>
  <c r="Q178" i="10"/>
  <c r="Q166" i="10"/>
  <c r="Q154" i="10"/>
  <c r="Q142" i="10"/>
  <c r="Q130" i="10"/>
  <c r="Q118" i="10"/>
  <c r="Q106" i="10"/>
  <c r="Q94" i="10"/>
  <c r="Q82" i="10"/>
  <c r="Q70" i="10"/>
  <c r="Q58" i="10"/>
  <c r="Q46" i="10"/>
  <c r="Q28" i="10"/>
  <c r="Q24" i="10"/>
  <c r="Q7" i="10"/>
  <c r="Q3" i="10"/>
  <c r="Q628" i="10"/>
  <c r="Q592" i="10"/>
  <c r="Q568" i="10"/>
  <c r="Q520" i="10"/>
  <c r="Q460" i="10"/>
  <c r="Q388" i="10"/>
  <c r="Q304" i="10"/>
  <c r="Q196" i="10"/>
  <c r="Q88" i="10"/>
  <c r="Q663" i="10"/>
  <c r="Q555" i="10"/>
  <c r="Q471" i="10"/>
  <c r="Q375" i="10"/>
  <c r="Q339" i="10"/>
  <c r="Q231" i="10"/>
  <c r="Q183" i="10"/>
  <c r="Q99" i="10"/>
  <c r="Q75" i="10"/>
  <c r="Q693" i="10"/>
  <c r="Q681" i="10"/>
  <c r="Q669" i="10"/>
  <c r="Q657" i="10"/>
  <c r="Q645" i="10"/>
  <c r="Q633" i="10"/>
  <c r="Q621" i="10"/>
  <c r="Q609" i="10"/>
  <c r="Q597" i="10"/>
  <c r="Q585" i="10"/>
  <c r="Q573" i="10"/>
  <c r="Q561" i="10"/>
  <c r="Q549" i="10"/>
  <c r="Q537" i="10"/>
  <c r="Q525" i="10"/>
  <c r="Q513" i="10"/>
  <c r="Q501" i="10"/>
  <c r="Q489" i="10"/>
  <c r="Q477" i="10"/>
  <c r="Q465" i="10"/>
  <c r="Q453" i="10"/>
  <c r="Q441" i="10"/>
  <c r="Q429" i="10"/>
  <c r="Q417" i="10"/>
  <c r="Q405" i="10"/>
  <c r="Q393" i="10"/>
  <c r="Q381" i="10"/>
  <c r="Q369" i="10"/>
  <c r="Q357" i="10"/>
  <c r="Q345" i="10"/>
  <c r="Q333" i="10"/>
  <c r="Q321" i="10"/>
  <c r="Q309" i="10"/>
  <c r="Q297" i="10"/>
  <c r="Q285" i="10"/>
  <c r="Q273" i="10"/>
  <c r="Q261" i="10"/>
  <c r="Q249" i="10"/>
  <c r="Q237" i="10"/>
  <c r="Q225" i="10"/>
  <c r="Q213" i="10"/>
  <c r="Q201" i="10"/>
  <c r="Q189" i="10"/>
  <c r="Q177" i="10"/>
  <c r="Q165" i="10"/>
  <c r="Q153" i="10"/>
  <c r="Q141" i="10"/>
  <c r="Q129" i="10"/>
  <c r="Q117" i="10"/>
  <c r="Q105" i="10"/>
  <c r="Q93" i="10"/>
  <c r="Q81" i="10"/>
  <c r="Q69" i="10"/>
  <c r="Q57" i="10"/>
  <c r="Q45" i="10"/>
  <c r="Q40" i="10"/>
  <c r="Q36" i="10"/>
  <c r="Q32" i="10"/>
  <c r="Q19" i="10"/>
  <c r="Q604" i="10"/>
  <c r="Q448" i="10"/>
  <c r="Q328" i="10"/>
  <c r="Q232" i="10"/>
  <c r="Q136" i="10"/>
  <c r="Q627" i="10"/>
  <c r="Q507" i="10"/>
  <c r="Q399" i="10"/>
  <c r="Q315" i="10"/>
  <c r="Q219" i="10"/>
  <c r="Q135" i="10"/>
  <c r="Q692" i="10"/>
  <c r="Q680" i="10"/>
  <c r="Q668" i="10"/>
  <c r="Q656" i="10"/>
  <c r="Q644" i="10"/>
  <c r="Q632" i="10"/>
  <c r="Q620" i="10"/>
  <c r="Q608" i="10"/>
  <c r="Q596" i="10"/>
  <c r="Q584" i="10"/>
  <c r="Q572" i="10"/>
  <c r="Q560" i="10"/>
  <c r="Q548" i="10"/>
  <c r="Q536" i="10"/>
  <c r="Q524" i="10"/>
  <c r="Q512" i="10"/>
  <c r="Q500" i="10"/>
  <c r="Q488" i="10"/>
  <c r="Q476" i="10"/>
  <c r="Q464" i="10"/>
  <c r="Q452" i="10"/>
  <c r="Q440" i="10"/>
  <c r="Q428" i="10"/>
  <c r="Q416" i="10"/>
  <c r="Q404" i="10"/>
  <c r="Q392" i="10"/>
  <c r="Q380" i="10"/>
  <c r="Q368" i="10"/>
  <c r="Q356" i="10"/>
  <c r="Q344" i="10"/>
  <c r="Q332" i="10"/>
  <c r="Q320" i="10"/>
  <c r="Q308" i="10"/>
  <c r="Q296" i="10"/>
  <c r="Q284" i="10"/>
  <c r="Q272" i="10"/>
  <c r="Q260" i="10"/>
  <c r="Q248" i="10"/>
  <c r="Q236" i="10"/>
  <c r="Q224" i="10"/>
  <c r="Q212" i="10"/>
  <c r="Q200" i="10"/>
  <c r="Q188" i="10"/>
  <c r="Q176" i="10"/>
  <c r="Q164" i="10"/>
  <c r="Q152" i="10"/>
  <c r="Q140" i="10"/>
  <c r="Q128" i="10"/>
  <c r="Q116" i="10"/>
  <c r="Q104" i="10"/>
  <c r="Q92" i="10"/>
  <c r="Q80" i="10"/>
  <c r="Q68" i="10"/>
  <c r="Q56" i="10"/>
  <c r="Q44" i="10"/>
  <c r="Q14" i="10"/>
  <c r="Q616" i="10"/>
  <c r="Q544" i="10"/>
  <c r="Q436" i="10"/>
  <c r="Q364" i="10"/>
  <c r="Q268" i="10"/>
  <c r="Q172" i="10"/>
  <c r="Q124" i="10"/>
  <c r="Q52" i="10"/>
  <c r="Q17" i="10"/>
  <c r="Q687" i="10"/>
  <c r="Q579" i="10"/>
  <c r="Q495" i="10"/>
  <c r="Q387" i="10"/>
  <c r="Q255" i="10"/>
  <c r="Q147" i="10"/>
  <c r="Q51" i="10"/>
  <c r="Q691" i="10"/>
  <c r="Q679" i="10"/>
  <c r="Q667" i="10"/>
  <c r="Q655" i="10"/>
  <c r="Q643" i="10"/>
  <c r="Q631" i="10"/>
  <c r="Q619" i="10"/>
  <c r="Q607" i="10"/>
  <c r="Q595" i="10"/>
  <c r="Q583" i="10"/>
  <c r="Q571" i="10"/>
  <c r="Q559" i="10"/>
  <c r="Q547" i="10"/>
  <c r="Q535" i="10"/>
  <c r="Q523" i="10"/>
  <c r="Q511" i="10"/>
  <c r="Q499" i="10"/>
  <c r="Q487" i="10"/>
  <c r="Q475" i="10"/>
  <c r="Q463" i="10"/>
  <c r="Q451" i="10"/>
  <c r="Q439" i="10"/>
  <c r="Q427" i="10"/>
  <c r="Q415" i="10"/>
  <c r="Q403" i="10"/>
  <c r="Q391" i="10"/>
  <c r="Q379" i="10"/>
  <c r="Q367" i="10"/>
  <c r="Q355" i="10"/>
  <c r="Q343" i="10"/>
  <c r="Q331" i="10"/>
  <c r="Q319" i="10"/>
  <c r="Q307" i="10"/>
  <c r="Q295" i="10"/>
  <c r="Q283" i="10"/>
  <c r="Q271" i="10"/>
  <c r="Q259" i="10"/>
  <c r="Q247" i="10"/>
  <c r="Q235" i="10"/>
  <c r="Q223" i="10"/>
  <c r="Q211" i="10"/>
  <c r="Q199" i="10"/>
  <c r="Q187" i="10"/>
  <c r="Q175" i="10"/>
  <c r="Q163" i="10"/>
  <c r="Q151" i="10"/>
  <c r="Q139" i="10"/>
  <c r="Q127" i="10"/>
  <c r="Q115" i="10"/>
  <c r="Q103" i="10"/>
  <c r="Q91" i="10"/>
  <c r="Q79" i="10"/>
  <c r="Q67" i="10"/>
  <c r="Q55" i="10"/>
  <c r="N15" i="10"/>
  <c r="Q27" i="10"/>
  <c r="Q23" i="10"/>
  <c r="Q10" i="10"/>
  <c r="Q676" i="10"/>
  <c r="Q484" i="10"/>
  <c r="Q340" i="10"/>
  <c r="Q208" i="10"/>
  <c r="Q64" i="10"/>
  <c r="Q675" i="10"/>
  <c r="Q531" i="10"/>
  <c r="Q411" i="10"/>
  <c r="Q267" i="10"/>
  <c r="Q123" i="10"/>
  <c r="Q690" i="10"/>
  <c r="Q678" i="10"/>
  <c r="Q666" i="10"/>
  <c r="Q654" i="10"/>
  <c r="Q642" i="10"/>
  <c r="Q630" i="10"/>
  <c r="Q618" i="10"/>
  <c r="Q606" i="10"/>
  <c r="Q594" i="10"/>
  <c r="Q582" i="10"/>
  <c r="Q570" i="10"/>
  <c r="Q558" i="10"/>
  <c r="Q546" i="10"/>
  <c r="Q534" i="10"/>
  <c r="Q522" i="10"/>
  <c r="Q510" i="10"/>
  <c r="Q498" i="10"/>
  <c r="Q486" i="10"/>
  <c r="Q474" i="10"/>
  <c r="Q462" i="10"/>
  <c r="Q450" i="10"/>
  <c r="Q438" i="10"/>
  <c r="Q426" i="10"/>
  <c r="Q414" i="10"/>
  <c r="Q402" i="10"/>
  <c r="Q390" i="10"/>
  <c r="Q378" i="10"/>
  <c r="Q366" i="10"/>
  <c r="Q354" i="10"/>
  <c r="Q342" i="10"/>
  <c r="Q330" i="10"/>
  <c r="Q318" i="10"/>
  <c r="Q306" i="10"/>
  <c r="Q294" i="10"/>
  <c r="Q282" i="10"/>
  <c r="Q270" i="10"/>
  <c r="Q258" i="10"/>
  <c r="Q246" i="10"/>
  <c r="Q234" i="10"/>
  <c r="Q222" i="10"/>
  <c r="Q210" i="10"/>
  <c r="Q198" i="10"/>
  <c r="Q186" i="10"/>
  <c r="Q174" i="10"/>
  <c r="Q162" i="10"/>
  <c r="Q150" i="10"/>
  <c r="Q138" i="10"/>
  <c r="Q126" i="10"/>
  <c r="Q114" i="10"/>
  <c r="Q102" i="10"/>
  <c r="Q90" i="10"/>
  <c r="Q78" i="10"/>
  <c r="Q66" i="10"/>
  <c r="Q54" i="10"/>
  <c r="Q43" i="10"/>
  <c r="Q39" i="10"/>
  <c r="Q35" i="10"/>
  <c r="Q31" i="10"/>
  <c r="Q18" i="10"/>
  <c r="Q6" i="10"/>
  <c r="Q688" i="10"/>
  <c r="Q472" i="10"/>
  <c r="Q352" i="10"/>
  <c r="Q256" i="10"/>
  <c r="Q148" i="10"/>
  <c r="Q2" i="10"/>
  <c r="Q615" i="10"/>
  <c r="Q423" i="10"/>
  <c r="Q279" i="10"/>
  <c r="Q171" i="10"/>
  <c r="Q63" i="10"/>
  <c r="Q689" i="10"/>
  <c r="Q677" i="10"/>
  <c r="Q665" i="10"/>
  <c r="Q653" i="10"/>
  <c r="Q641" i="10"/>
  <c r="Q629" i="10"/>
  <c r="Q617" i="10"/>
  <c r="Q605" i="10"/>
  <c r="Q593" i="10"/>
  <c r="Q581" i="10"/>
  <c r="Q569" i="10"/>
  <c r="Q557" i="10"/>
  <c r="Q545" i="10"/>
  <c r="Q533" i="10"/>
  <c r="Q521" i="10"/>
  <c r="Q509" i="10"/>
  <c r="Q497" i="10"/>
  <c r="Q485" i="10"/>
  <c r="Q473" i="10"/>
  <c r="Q461" i="10"/>
  <c r="Q449" i="10"/>
  <c r="Q437" i="10"/>
  <c r="Q425" i="10"/>
  <c r="Q413" i="10"/>
  <c r="Q401" i="10"/>
  <c r="Q389" i="10"/>
  <c r="Q377" i="10"/>
  <c r="Q365" i="10"/>
  <c r="Q353" i="10"/>
  <c r="Q341" i="10"/>
  <c r="Q329" i="10"/>
  <c r="Q317" i="10"/>
  <c r="Q305" i="10"/>
  <c r="Q293" i="10"/>
  <c r="Q281" i="10"/>
  <c r="Q269" i="10"/>
  <c r="Q257" i="10"/>
  <c r="Q245" i="10"/>
  <c r="Q233" i="10"/>
  <c r="Q221" i="10"/>
  <c r="Q209" i="10"/>
  <c r="Q197" i="10"/>
  <c r="Q185" i="10"/>
  <c r="Q173" i="10"/>
  <c r="Q161" i="10"/>
  <c r="Q149" i="10"/>
  <c r="Q137" i="10"/>
  <c r="Q125" i="10"/>
  <c r="Q113" i="10"/>
  <c r="Q101" i="10"/>
  <c r="Q89" i="10"/>
  <c r="Q77" i="10"/>
  <c r="Q65" i="10"/>
  <c r="Q53" i="10"/>
  <c r="Q22" i="10"/>
  <c r="Q13" i="10"/>
  <c r="Q9" i="10"/>
  <c r="Q42" i="10"/>
  <c r="N13" i="10"/>
  <c r="M12" i="10"/>
  <c r="Q5" i="10"/>
  <c r="Q34" i="10"/>
  <c r="N14" i="10"/>
  <c r="Q674" i="8"/>
  <c r="Q662" i="8"/>
  <c r="Q650" i="8"/>
  <c r="Q638" i="8"/>
  <c r="Q626" i="8"/>
  <c r="Q614" i="8"/>
  <c r="Q602" i="8"/>
  <c r="Q578" i="8"/>
  <c r="Q530" i="8"/>
  <c r="Q518" i="8"/>
  <c r="Q506" i="8"/>
  <c r="Q494" i="8"/>
  <c r="Q482" i="8"/>
  <c r="Q470" i="8"/>
  <c r="Q458" i="8"/>
  <c r="Q434" i="8"/>
  <c r="Q386" i="8"/>
  <c r="Q374" i="8"/>
  <c r="Q362" i="8"/>
  <c r="Q350" i="8"/>
  <c r="Q338" i="8"/>
  <c r="Q326" i="8"/>
  <c r="Q314" i="8"/>
  <c r="Q290" i="8"/>
  <c r="Q242" i="8"/>
  <c r="Q230" i="8"/>
  <c r="Q218" i="8"/>
  <c r="Q206" i="8"/>
  <c r="Q194" i="8"/>
  <c r="Q182" i="8"/>
  <c r="Q170" i="8"/>
  <c r="Q146" i="8"/>
  <c r="Q98" i="8"/>
  <c r="Q86" i="8"/>
  <c r="Q74" i="8"/>
  <c r="Q62" i="8"/>
  <c r="Q50" i="8"/>
  <c r="Q21" i="8"/>
  <c r="Q16" i="8"/>
  <c r="Q8" i="8"/>
  <c r="Q195" i="8"/>
  <c r="Q38" i="8"/>
  <c r="Q697" i="8"/>
  <c r="Q685" i="8"/>
  <c r="Q673" i="8"/>
  <c r="Q661" i="8"/>
  <c r="Q649" i="8"/>
  <c r="Q637" i="8"/>
  <c r="Q625" i="8"/>
  <c r="Q613" i="8"/>
  <c r="Q577" i="8"/>
  <c r="Q565" i="8"/>
  <c r="Q553" i="8"/>
  <c r="Q541" i="8"/>
  <c r="Q529" i="8"/>
  <c r="Q517" i="8"/>
  <c r="Q505" i="8"/>
  <c r="Q493" i="8"/>
  <c r="Q481" i="8"/>
  <c r="Q469" i="8"/>
  <c r="Q457" i="8"/>
  <c r="Q445" i="8"/>
  <c r="Q433" i="8"/>
  <c r="Q421" i="8"/>
  <c r="Q409" i="8"/>
  <c r="Q397" i="8"/>
  <c r="Q385" i="8"/>
  <c r="Q373" i="8"/>
  <c r="Q361" i="8"/>
  <c r="Q349" i="8"/>
  <c r="Q337" i="8"/>
  <c r="Q325" i="8"/>
  <c r="Q313" i="8"/>
  <c r="Q301" i="8"/>
  <c r="Q289" i="8"/>
  <c r="Q277" i="8"/>
  <c r="Q265" i="8"/>
  <c r="Q253" i="8"/>
  <c r="Q241" i="8"/>
  <c r="Q229" i="8"/>
  <c r="Q217" i="8"/>
  <c r="Q205" i="8"/>
  <c r="Q193" i="8"/>
  <c r="Q181" i="8"/>
  <c r="Q169" i="8"/>
  <c r="Q157" i="8"/>
  <c r="Q145" i="8"/>
  <c r="Q133" i="8"/>
  <c r="Q121" i="8"/>
  <c r="Q109" i="8"/>
  <c r="Q97" i="8"/>
  <c r="Q85" i="8"/>
  <c r="Q73" i="8"/>
  <c r="Q61" i="8"/>
  <c r="Q49" i="8"/>
  <c r="Q29" i="8"/>
  <c r="Q25" i="8"/>
  <c r="Q696" i="8"/>
  <c r="Q684" i="8"/>
  <c r="Q672" i="8"/>
  <c r="Q660" i="8"/>
  <c r="Q648" i="8"/>
  <c r="Q636" i="8"/>
  <c r="Q624" i="8"/>
  <c r="Q612" i="8"/>
  <c r="Q600" i="8"/>
  <c r="Q588" i="8"/>
  <c r="Q576" i="8"/>
  <c r="Q564" i="8"/>
  <c r="Q552" i="8"/>
  <c r="Q540" i="8"/>
  <c r="Q528" i="8"/>
  <c r="Q516" i="8"/>
  <c r="Q504" i="8"/>
  <c r="Q492" i="8"/>
  <c r="Q480" i="8"/>
  <c r="Q468" i="8"/>
  <c r="Q456" i="8"/>
  <c r="Q444" i="8"/>
  <c r="Q432" i="8"/>
  <c r="Q420" i="8"/>
  <c r="Q408" i="8"/>
  <c r="Q396" i="8"/>
  <c r="Q384" i="8"/>
  <c r="Q372" i="8"/>
  <c r="Q360" i="8"/>
  <c r="Q348" i="8"/>
  <c r="Q336" i="8"/>
  <c r="Q324" i="8"/>
  <c r="Q312" i="8"/>
  <c r="Q300" i="8"/>
  <c r="Q288" i="8"/>
  <c r="Q276" i="8"/>
  <c r="Q264" i="8"/>
  <c r="Q252" i="8"/>
  <c r="Q240" i="8"/>
  <c r="Q228" i="8"/>
  <c r="Q216" i="8"/>
  <c r="Q204" i="8"/>
  <c r="Q192" i="8"/>
  <c r="Q180" i="8"/>
  <c r="Q168" i="8"/>
  <c r="Q156" i="8"/>
  <c r="Q144" i="8"/>
  <c r="Q132" i="8"/>
  <c r="Q120" i="8"/>
  <c r="Q108" i="8"/>
  <c r="Q96" i="8"/>
  <c r="Q84" i="8"/>
  <c r="Q72" i="8"/>
  <c r="Q60" i="8"/>
  <c r="Q48" i="8"/>
  <c r="Q41" i="8"/>
  <c r="Q37" i="8"/>
  <c r="Q33" i="8"/>
  <c r="Q4" i="8"/>
  <c r="Q591" i="8"/>
  <c r="Q579" i="8"/>
  <c r="Q543" i="8"/>
  <c r="Q447" i="8"/>
  <c r="Q411" i="8"/>
  <c r="Q363" i="8"/>
  <c r="Q291" i="8"/>
  <c r="Q219" i="8"/>
  <c r="Q135" i="8"/>
  <c r="Q63" i="8"/>
  <c r="Q695" i="8"/>
  <c r="Q683" i="8"/>
  <c r="Q671" i="8"/>
  <c r="Q659" i="8"/>
  <c r="Q647" i="8"/>
  <c r="Q635" i="8"/>
  <c r="Q623" i="8"/>
  <c r="Q611" i="8"/>
  <c r="Q599" i="8"/>
  <c r="Q587" i="8"/>
  <c r="Q575" i="8"/>
  <c r="Q563" i="8"/>
  <c r="Q551" i="8"/>
  <c r="Q539" i="8"/>
  <c r="Q527" i="8"/>
  <c r="Q515" i="8"/>
  <c r="Q503" i="8"/>
  <c r="Q491" i="8"/>
  <c r="Q479" i="8"/>
  <c r="Q467" i="8"/>
  <c r="Q455" i="8"/>
  <c r="Q443" i="8"/>
  <c r="Q431" i="8"/>
  <c r="Q419" i="8"/>
  <c r="Q407" i="8"/>
  <c r="Q395" i="8"/>
  <c r="Q383" i="8"/>
  <c r="Q371" i="8"/>
  <c r="Q359" i="8"/>
  <c r="Q347" i="8"/>
  <c r="Q335" i="8"/>
  <c r="Q323" i="8"/>
  <c r="Q311" i="8"/>
  <c r="Q299" i="8"/>
  <c r="Q287" i="8"/>
  <c r="Q275" i="8"/>
  <c r="Q263" i="8"/>
  <c r="Q251" i="8"/>
  <c r="Q239" i="8"/>
  <c r="Q227" i="8"/>
  <c r="Q215" i="8"/>
  <c r="Q203" i="8"/>
  <c r="Q191" i="8"/>
  <c r="Q179" i="8"/>
  <c r="Q167" i="8"/>
  <c r="Q155" i="8"/>
  <c r="Q143" i="8"/>
  <c r="Q131" i="8"/>
  <c r="Q119" i="8"/>
  <c r="Q107" i="8"/>
  <c r="Q95" i="8"/>
  <c r="Q83" i="8"/>
  <c r="Q71" i="8"/>
  <c r="Q59" i="8"/>
  <c r="Q47" i="8"/>
  <c r="Q20" i="8"/>
  <c r="Q15" i="8"/>
  <c r="Q11" i="8"/>
  <c r="Q651" i="8"/>
  <c r="Q483" i="8"/>
  <c r="Q303" i="8"/>
  <c r="Q159" i="8"/>
  <c r="Q34" i="8"/>
  <c r="Q694" i="8"/>
  <c r="Q682" i="8"/>
  <c r="Q670" i="8"/>
  <c r="Q658" i="8"/>
  <c r="Q646" i="8"/>
  <c r="Q634" i="8"/>
  <c r="Q622" i="8"/>
  <c r="Q610" i="8"/>
  <c r="Q598" i="8"/>
  <c r="Q586" i="8"/>
  <c r="Q574" i="8"/>
  <c r="Q562" i="8"/>
  <c r="Q550" i="8"/>
  <c r="Q538" i="8"/>
  <c r="Q526" i="8"/>
  <c r="Q514" i="8"/>
  <c r="Q502" i="8"/>
  <c r="Q490" i="8"/>
  <c r="Q478" i="8"/>
  <c r="Q466" i="8"/>
  <c r="Q454" i="8"/>
  <c r="Q442" i="8"/>
  <c r="Q430" i="8"/>
  <c r="Q418" i="8"/>
  <c r="Q406" i="8"/>
  <c r="Q394" i="8"/>
  <c r="Q382" i="8"/>
  <c r="Q370" i="8"/>
  <c r="Q358" i="8"/>
  <c r="Q346" i="8"/>
  <c r="Q334" i="8"/>
  <c r="Q322" i="8"/>
  <c r="Q310" i="8"/>
  <c r="Q298" i="8"/>
  <c r="Q286" i="8"/>
  <c r="Q274" i="8"/>
  <c r="Q262" i="8"/>
  <c r="Q250" i="8"/>
  <c r="Q238" i="8"/>
  <c r="Q226" i="8"/>
  <c r="Q214" i="8"/>
  <c r="Q202" i="8"/>
  <c r="Q190" i="8"/>
  <c r="Q178" i="8"/>
  <c r="Q166" i="8"/>
  <c r="Q154" i="8"/>
  <c r="Q142" i="8"/>
  <c r="Q130" i="8"/>
  <c r="Q118" i="8"/>
  <c r="Q106" i="8"/>
  <c r="Q94" i="8"/>
  <c r="Q82" i="8"/>
  <c r="Q70" i="8"/>
  <c r="Q58" i="8"/>
  <c r="Q46" i="8"/>
  <c r="Q28" i="8"/>
  <c r="Q24" i="8"/>
  <c r="Q7" i="8"/>
  <c r="Q627" i="8"/>
  <c r="Q507" i="8"/>
  <c r="Q375" i="8"/>
  <c r="Q231" i="8"/>
  <c r="Q111" i="8"/>
  <c r="Q693" i="8"/>
  <c r="Q681" i="8"/>
  <c r="Q669" i="8"/>
  <c r="Q657" i="8"/>
  <c r="Q645" i="8"/>
  <c r="Q633" i="8"/>
  <c r="Q621" i="8"/>
  <c r="Q609" i="8"/>
  <c r="Q597" i="8"/>
  <c r="Q585" i="8"/>
  <c r="Q573" i="8"/>
  <c r="Q561" i="8"/>
  <c r="Q549" i="8"/>
  <c r="Q537" i="8"/>
  <c r="Q525" i="8"/>
  <c r="Q513" i="8"/>
  <c r="Q501" i="8"/>
  <c r="Q489" i="8"/>
  <c r="Q477" i="8"/>
  <c r="Q465" i="8"/>
  <c r="Q453" i="8"/>
  <c r="Q441" i="8"/>
  <c r="Q429" i="8"/>
  <c r="Q417" i="8"/>
  <c r="Q405" i="8"/>
  <c r="Q393" i="8"/>
  <c r="Q381" i="8"/>
  <c r="Q369" i="8"/>
  <c r="Q357" i="8"/>
  <c r="Q345" i="8"/>
  <c r="Q333" i="8"/>
  <c r="Q321" i="8"/>
  <c r="Q309" i="8"/>
  <c r="Q297" i="8"/>
  <c r="Q285" i="8"/>
  <c r="Q273" i="8"/>
  <c r="Q261" i="8"/>
  <c r="Q249" i="8"/>
  <c r="Q237" i="8"/>
  <c r="Q225" i="8"/>
  <c r="Q213" i="8"/>
  <c r="Q201" i="8"/>
  <c r="Q189" i="8"/>
  <c r="Q177" i="8"/>
  <c r="Q165" i="8"/>
  <c r="Q153" i="8"/>
  <c r="Q141" i="8"/>
  <c r="Q129" i="8"/>
  <c r="Q117" i="8"/>
  <c r="Q105" i="8"/>
  <c r="Q93" i="8"/>
  <c r="Q81" i="8"/>
  <c r="Q69" i="8"/>
  <c r="Q57" i="8"/>
  <c r="Q45" i="8"/>
  <c r="Q40" i="8"/>
  <c r="Q36" i="8"/>
  <c r="Q32" i="8"/>
  <c r="Q19" i="8"/>
  <c r="Q615" i="8"/>
  <c r="Q567" i="8"/>
  <c r="Q519" i="8"/>
  <c r="Q423" i="8"/>
  <c r="Q327" i="8"/>
  <c r="Q243" i="8"/>
  <c r="Q171" i="8"/>
  <c r="Q87" i="8"/>
  <c r="Q692" i="8"/>
  <c r="Q680" i="8"/>
  <c r="Q668" i="8"/>
  <c r="Q656" i="8"/>
  <c r="Q644" i="8"/>
  <c r="Q632" i="8"/>
  <c r="Q620" i="8"/>
  <c r="Q608" i="8"/>
  <c r="Q596" i="8"/>
  <c r="Q584" i="8"/>
  <c r="Q572" i="8"/>
  <c r="Q560" i="8"/>
  <c r="Q548" i="8"/>
  <c r="Q536" i="8"/>
  <c r="Q524" i="8"/>
  <c r="Q512" i="8"/>
  <c r="Q500" i="8"/>
  <c r="Q488" i="8"/>
  <c r="Q476" i="8"/>
  <c r="Q464" i="8"/>
  <c r="Q452" i="8"/>
  <c r="Q440" i="8"/>
  <c r="Q428" i="8"/>
  <c r="Q416" i="8"/>
  <c r="Q404" i="8"/>
  <c r="Q392" i="8"/>
  <c r="Q380" i="8"/>
  <c r="Q368" i="8"/>
  <c r="Q356" i="8"/>
  <c r="Q344" i="8"/>
  <c r="Q332" i="8"/>
  <c r="Q320" i="8"/>
  <c r="Q308" i="8"/>
  <c r="Q296" i="8"/>
  <c r="Q284" i="8"/>
  <c r="Q272" i="8"/>
  <c r="Q260" i="8"/>
  <c r="Q248" i="8"/>
  <c r="Q236" i="8"/>
  <c r="Q224" i="8"/>
  <c r="Q212" i="8"/>
  <c r="Q200" i="8"/>
  <c r="Q188" i="8"/>
  <c r="Q176" i="8"/>
  <c r="Q164" i="8"/>
  <c r="Q152" i="8"/>
  <c r="Q140" i="8"/>
  <c r="Q128" i="8"/>
  <c r="Q116" i="8"/>
  <c r="Q104" i="8"/>
  <c r="Q92" i="8"/>
  <c r="Q80" i="8"/>
  <c r="Q68" i="8"/>
  <c r="Q56" i="8"/>
  <c r="Q44" i="8"/>
  <c r="Q14" i="8"/>
  <c r="Q3" i="8"/>
  <c r="Q675" i="8"/>
  <c r="Q471" i="8"/>
  <c r="Q339" i="8"/>
  <c r="Q183" i="8"/>
  <c r="Q42" i="8"/>
  <c r="Q691" i="8"/>
  <c r="Q679" i="8"/>
  <c r="Q667" i="8"/>
  <c r="Q655" i="8"/>
  <c r="Q643" i="8"/>
  <c r="Q631" i="8"/>
  <c r="Q619" i="8"/>
  <c r="Q607" i="8"/>
  <c r="Q595" i="8"/>
  <c r="Q583" i="8"/>
  <c r="Q571" i="8"/>
  <c r="Q559" i="8"/>
  <c r="Q547" i="8"/>
  <c r="Q535" i="8"/>
  <c r="Q523" i="8"/>
  <c r="Q511" i="8"/>
  <c r="Q499" i="8"/>
  <c r="Q487" i="8"/>
  <c r="Q475" i="8"/>
  <c r="Q463" i="8"/>
  <c r="Q451" i="8"/>
  <c r="Q439" i="8"/>
  <c r="Q427" i="8"/>
  <c r="Q415" i="8"/>
  <c r="Q403" i="8"/>
  <c r="Q391" i="8"/>
  <c r="Q379" i="8"/>
  <c r="Q367" i="8"/>
  <c r="Q355" i="8"/>
  <c r="Q343" i="8"/>
  <c r="Q331" i="8"/>
  <c r="Q319" i="8"/>
  <c r="Q307" i="8"/>
  <c r="Q295" i="8"/>
  <c r="Q283" i="8"/>
  <c r="Q271" i="8"/>
  <c r="Q259" i="8"/>
  <c r="Q247" i="8"/>
  <c r="Q235" i="8"/>
  <c r="Q223" i="8"/>
  <c r="Q211" i="8"/>
  <c r="Q199" i="8"/>
  <c r="Q187" i="8"/>
  <c r="Q175" i="8"/>
  <c r="Q163" i="8"/>
  <c r="Q151" i="8"/>
  <c r="Q139" i="8"/>
  <c r="Q127" i="8"/>
  <c r="Q115" i="8"/>
  <c r="Q103" i="8"/>
  <c r="Q91" i="8"/>
  <c r="Q79" i="8"/>
  <c r="Q67" i="8"/>
  <c r="Q55" i="8"/>
  <c r="Q27" i="8"/>
  <c r="Q23" i="8"/>
  <c r="Q10" i="8"/>
  <c r="Q603" i="8"/>
  <c r="Q555" i="8"/>
  <c r="Q459" i="8"/>
  <c r="Q399" i="8"/>
  <c r="Q315" i="8"/>
  <c r="Q279" i="8"/>
  <c r="Q207" i="8"/>
  <c r="Q123" i="8"/>
  <c r="Q75" i="8"/>
  <c r="Q5" i="8"/>
  <c r="Q690" i="8"/>
  <c r="Q678" i="8"/>
  <c r="Q666" i="8"/>
  <c r="Q654" i="8"/>
  <c r="Q642" i="8"/>
  <c r="Q630" i="8"/>
  <c r="Q618" i="8"/>
  <c r="Q606" i="8"/>
  <c r="Q594" i="8"/>
  <c r="Q582" i="8"/>
  <c r="Q570" i="8"/>
  <c r="Q558" i="8"/>
  <c r="Q546" i="8"/>
  <c r="Q534" i="8"/>
  <c r="Q522" i="8"/>
  <c r="Q510" i="8"/>
  <c r="Q498" i="8"/>
  <c r="Q486" i="8"/>
  <c r="Q474" i="8"/>
  <c r="Q462" i="8"/>
  <c r="Q450" i="8"/>
  <c r="Q438" i="8"/>
  <c r="Q426" i="8"/>
  <c r="Q414" i="8"/>
  <c r="Q402" i="8"/>
  <c r="Q390" i="8"/>
  <c r="Q378" i="8"/>
  <c r="Q366" i="8"/>
  <c r="Q354" i="8"/>
  <c r="Q342" i="8"/>
  <c r="Q330" i="8"/>
  <c r="Q318" i="8"/>
  <c r="Q306" i="8"/>
  <c r="Q294" i="8"/>
  <c r="Q282" i="8"/>
  <c r="Q270" i="8"/>
  <c r="Q258" i="8"/>
  <c r="Q246" i="8"/>
  <c r="Q234" i="8"/>
  <c r="Q222" i="8"/>
  <c r="Q210" i="8"/>
  <c r="Q198" i="8"/>
  <c r="Q186" i="8"/>
  <c r="Q174" i="8"/>
  <c r="Q162" i="8"/>
  <c r="Q150" i="8"/>
  <c r="Q138" i="8"/>
  <c r="Q126" i="8"/>
  <c r="Q114" i="8"/>
  <c r="Q102" i="8"/>
  <c r="Q90" i="8"/>
  <c r="Q78" i="8"/>
  <c r="Q66" i="8"/>
  <c r="Q54" i="8"/>
  <c r="Q43" i="8"/>
  <c r="Q39" i="8"/>
  <c r="Q35" i="8"/>
  <c r="Q31" i="8"/>
  <c r="Q18" i="8"/>
  <c r="Q6" i="8"/>
  <c r="Q687" i="8"/>
  <c r="Q435" i="8"/>
  <c r="Q255" i="8"/>
  <c r="Q99" i="8"/>
  <c r="Q689" i="8"/>
  <c r="Q677" i="8"/>
  <c r="Q665" i="8"/>
  <c r="Q653" i="8"/>
  <c r="Q641" i="8"/>
  <c r="Q629" i="8"/>
  <c r="Q617" i="8"/>
  <c r="Q605" i="8"/>
  <c r="Q593" i="8"/>
  <c r="Q581" i="8"/>
  <c r="Q569" i="8"/>
  <c r="Q557" i="8"/>
  <c r="Q545" i="8"/>
  <c r="Q533" i="8"/>
  <c r="Q521" i="8"/>
  <c r="Q509" i="8"/>
  <c r="Q497" i="8"/>
  <c r="Q485" i="8"/>
  <c r="Q473" i="8"/>
  <c r="Q461" i="8"/>
  <c r="Q449" i="8"/>
  <c r="Q437" i="8"/>
  <c r="Q425" i="8"/>
  <c r="Q413" i="8"/>
  <c r="Q401" i="8"/>
  <c r="Q389" i="8"/>
  <c r="Q377" i="8"/>
  <c r="Q365" i="8"/>
  <c r="Q353" i="8"/>
  <c r="Q341" i="8"/>
  <c r="Q329" i="8"/>
  <c r="Q317" i="8"/>
  <c r="Q305" i="8"/>
  <c r="Q293" i="8"/>
  <c r="Q281" i="8"/>
  <c r="Q269" i="8"/>
  <c r="Q257" i="8"/>
  <c r="Q245" i="8"/>
  <c r="Q233" i="8"/>
  <c r="Q221" i="8"/>
  <c r="Q209" i="8"/>
  <c r="Q197" i="8"/>
  <c r="Q185" i="8"/>
  <c r="Q173" i="8"/>
  <c r="Q161" i="8"/>
  <c r="Q149" i="8"/>
  <c r="Q137" i="8"/>
  <c r="Q125" i="8"/>
  <c r="Q113" i="8"/>
  <c r="Q101" i="8"/>
  <c r="Q89" i="8"/>
  <c r="Q77" i="8"/>
  <c r="Q65" i="8"/>
  <c r="Q53" i="8"/>
  <c r="Q22" i="8"/>
  <c r="Q13" i="8"/>
  <c r="Q9" i="8"/>
  <c r="Q688" i="8"/>
  <c r="Q676" i="8"/>
  <c r="Q664" i="8"/>
  <c r="Q652" i="8"/>
  <c r="Q640" i="8"/>
  <c r="Q628" i="8"/>
  <c r="Q616" i="8"/>
  <c r="Q604" i="8"/>
  <c r="Q592" i="8"/>
  <c r="Q580" i="8"/>
  <c r="Q568" i="8"/>
  <c r="Q556" i="8"/>
  <c r="Q544" i="8"/>
  <c r="Q532" i="8"/>
  <c r="Q520" i="8"/>
  <c r="Q508" i="8"/>
  <c r="Q496" i="8"/>
  <c r="Q484" i="8"/>
  <c r="Q472" i="8"/>
  <c r="Q460" i="8"/>
  <c r="Q448" i="8"/>
  <c r="Q436" i="8"/>
  <c r="Q424" i="8"/>
  <c r="Q412" i="8"/>
  <c r="Q400" i="8"/>
  <c r="Q388" i="8"/>
  <c r="Q376" i="8"/>
  <c r="Q364" i="8"/>
  <c r="Q352" i="8"/>
  <c r="Q340" i="8"/>
  <c r="Q328" i="8"/>
  <c r="Q316" i="8"/>
  <c r="Q304" i="8"/>
  <c r="Q292" i="8"/>
  <c r="Q280" i="8"/>
  <c r="Q268" i="8"/>
  <c r="Q256" i="8"/>
  <c r="Q244" i="8"/>
  <c r="Q232" i="8"/>
  <c r="Q220" i="8"/>
  <c r="Q208" i="8"/>
  <c r="Q196" i="8"/>
  <c r="Q184" i="8"/>
  <c r="Q172" i="8"/>
  <c r="Q160" i="8"/>
  <c r="Q148" i="8"/>
  <c r="Q136" i="8"/>
  <c r="Q124" i="8"/>
  <c r="Q112" i="8"/>
  <c r="Q100" i="8"/>
  <c r="Q88" i="8"/>
  <c r="Q76" i="8"/>
  <c r="Q64" i="8"/>
  <c r="Q52" i="8"/>
  <c r="Q30" i="8"/>
  <c r="Q26" i="8"/>
  <c r="Q17" i="8"/>
  <c r="Q2" i="8"/>
  <c r="Q663" i="8"/>
  <c r="Q531" i="8"/>
  <c r="Q387" i="8"/>
  <c r="Q267" i="8"/>
  <c r="Q147" i="8"/>
  <c r="Q51" i="8"/>
  <c r="K7" i="6"/>
  <c r="Q578" i="6" s="1"/>
  <c r="M36" i="6"/>
  <c r="Q602" i="6"/>
  <c r="Q696" i="6"/>
  <c r="Q563" i="6"/>
  <c r="Q179" i="6"/>
  <c r="Q11" i="6"/>
  <c r="Q118" i="6"/>
  <c r="Q318" i="6"/>
  <c r="Q198" i="6"/>
  <c r="Q681" i="6"/>
  <c r="Q537" i="6"/>
  <c r="Q369" i="6"/>
  <c r="Q249" i="6"/>
  <c r="Q237" i="6"/>
  <c r="Q105" i="6"/>
  <c r="Q43" i="6"/>
  <c r="Q620" i="6"/>
  <c r="Q500" i="6"/>
  <c r="Q488" i="6"/>
  <c r="Q356" i="6"/>
  <c r="Q212" i="6"/>
  <c r="Q68" i="6"/>
  <c r="Q44" i="6"/>
  <c r="Q436" i="6"/>
  <c r="Q340" i="6"/>
  <c r="Q607" i="6"/>
  <c r="Q463" i="6"/>
  <c r="Q319" i="6"/>
  <c r="Q295" i="6"/>
  <c r="Q175" i="6"/>
  <c r="Q163" i="6"/>
  <c r="Q27" i="6"/>
  <c r="Q54" i="6"/>
  <c r="Q678" i="6"/>
  <c r="Q654" i="6"/>
  <c r="Q534" i="6"/>
  <c r="Q522" i="6"/>
  <c r="Q390" i="6"/>
  <c r="Q677" i="6"/>
  <c r="Q557" i="6"/>
  <c r="Q545" i="6"/>
  <c r="Q533" i="6"/>
  <c r="Q413" i="6"/>
  <c r="Q401" i="6"/>
  <c r="Q389" i="6"/>
  <c r="Q269" i="6"/>
  <c r="Q257" i="6"/>
  <c r="Q245" i="6"/>
  <c r="Q125" i="6"/>
  <c r="Q113" i="6"/>
  <c r="Q101" i="6"/>
  <c r="Q687" i="6"/>
  <c r="Q675" i="6"/>
  <c r="Q663" i="6"/>
  <c r="Q543" i="6"/>
  <c r="Q531" i="6"/>
  <c r="Q519" i="6"/>
  <c r="Q399" i="6"/>
  <c r="Q387" i="6"/>
  <c r="Q375" i="6"/>
  <c r="Q255" i="6"/>
  <c r="Q243" i="6"/>
  <c r="Q231" i="6"/>
  <c r="Q111" i="6"/>
  <c r="Q99" i="6"/>
  <c r="Q87" i="6"/>
  <c r="Q186" i="6"/>
  <c r="Q78" i="6"/>
  <c r="Q652" i="6"/>
  <c r="M25" i="5"/>
  <c r="K7" i="5"/>
  <c r="N29" i="5" s="1"/>
  <c r="G55" i="19" l="1"/>
  <c r="H55" i="19"/>
  <c r="F54" i="19"/>
  <c r="G54" i="19"/>
  <c r="G38" i="18"/>
  <c r="H39" i="18"/>
  <c r="H38" i="18"/>
  <c r="F37" i="18"/>
  <c r="G39" i="18"/>
  <c r="G56" i="17"/>
  <c r="H55" i="17"/>
  <c r="F54" i="17"/>
  <c r="G55" i="17"/>
  <c r="H56" i="17"/>
  <c r="H46" i="16"/>
  <c r="G40" i="16"/>
  <c r="H41" i="16"/>
  <c r="H48" i="16"/>
  <c r="G42" i="16"/>
  <c r="H54" i="16"/>
  <c r="H52" i="16"/>
  <c r="H43" i="16"/>
  <c r="G45" i="16"/>
  <c r="G47" i="16"/>
  <c r="G54" i="16"/>
  <c r="G41" i="16"/>
  <c r="G43" i="16"/>
  <c r="G50" i="16"/>
  <c r="G52" i="16"/>
  <c r="H45" i="16"/>
  <c r="G48" i="16"/>
  <c r="H50" i="16"/>
  <c r="H40" i="16"/>
  <c r="F39" i="16"/>
  <c r="H51" i="16"/>
  <c r="G44" i="16"/>
  <c r="H53" i="16"/>
  <c r="H42" i="16"/>
  <c r="G49" i="16"/>
  <c r="H49" i="16"/>
  <c r="H44" i="16"/>
  <c r="G46" i="16"/>
  <c r="H47" i="16"/>
  <c r="H55" i="15"/>
  <c r="G54" i="15"/>
  <c r="H56" i="15"/>
  <c r="H57" i="15"/>
  <c r="G55" i="15"/>
  <c r="F53" i="15"/>
  <c r="G53" i="15" s="1"/>
  <c r="H54" i="15"/>
  <c r="G56" i="15"/>
  <c r="G57" i="15"/>
  <c r="H28" i="13"/>
  <c r="H52" i="13"/>
  <c r="H42" i="13"/>
  <c r="H54" i="13"/>
  <c r="H56" i="13"/>
  <c r="H9" i="13"/>
  <c r="H33" i="13"/>
  <c r="H35" i="13"/>
  <c r="H40" i="13"/>
  <c r="H21" i="13"/>
  <c r="H47" i="13"/>
  <c r="H7" i="13"/>
  <c r="H26" i="13"/>
  <c r="H38" i="13"/>
  <c r="H19" i="13"/>
  <c r="H45" i="13"/>
  <c r="H12" i="13"/>
  <c r="H17" i="13"/>
  <c r="H31" i="13"/>
  <c r="H57" i="13"/>
  <c r="H24" i="13"/>
  <c r="H29" i="13"/>
  <c r="H43" i="13"/>
  <c r="H10" i="13"/>
  <c r="H36" i="13"/>
  <c r="H15" i="13"/>
  <c r="H41" i="13"/>
  <c r="H55" i="13"/>
  <c r="H22" i="13"/>
  <c r="H48" i="13"/>
  <c r="H27" i="13"/>
  <c r="H53" i="13"/>
  <c r="H8" i="13"/>
  <c r="H34" i="13"/>
  <c r="H13" i="13"/>
  <c r="H39" i="13"/>
  <c r="H6" i="13"/>
  <c r="H20" i="13"/>
  <c r="H46" i="13"/>
  <c r="H25" i="13"/>
  <c r="H51" i="13"/>
  <c r="H18" i="13"/>
  <c r="H32" i="13"/>
  <c r="H58" i="13"/>
  <c r="H37" i="13"/>
  <c r="H50" i="13"/>
  <c r="H30" i="13"/>
  <c r="H44" i="13"/>
  <c r="H11" i="13"/>
  <c r="H49" i="13"/>
  <c r="H16" i="13"/>
  <c r="H23" i="13"/>
  <c r="H14" i="13"/>
  <c r="E61" i="13"/>
  <c r="G61" i="13" s="1"/>
  <c r="E33" i="13"/>
  <c r="G33" i="13" s="1"/>
  <c r="E43" i="13"/>
  <c r="G43" i="13" s="1"/>
  <c r="E46" i="13"/>
  <c r="G46" i="13" s="1"/>
  <c r="E16" i="13"/>
  <c r="G16" i="13" s="1"/>
  <c r="E38" i="13"/>
  <c r="G38" i="13" s="1"/>
  <c r="E23" i="13"/>
  <c r="G23" i="13" s="1"/>
  <c r="E49" i="13"/>
  <c r="G49" i="13" s="1"/>
  <c r="E21" i="13"/>
  <c r="G21" i="13" s="1"/>
  <c r="E31" i="13"/>
  <c r="G31" i="13" s="1"/>
  <c r="E65" i="13"/>
  <c r="G65" i="13" s="1"/>
  <c r="E26" i="13"/>
  <c r="G26" i="13" s="1"/>
  <c r="E52" i="13"/>
  <c r="G52" i="13" s="1"/>
  <c r="E37" i="13"/>
  <c r="G37" i="13" s="1"/>
  <c r="E9" i="13"/>
  <c r="G9" i="13" s="1"/>
  <c r="E19" i="13"/>
  <c r="G19" i="13" s="1"/>
  <c r="E53" i="13"/>
  <c r="G53" i="13" s="1"/>
  <c r="E14" i="13"/>
  <c r="G14" i="13" s="1"/>
  <c r="E12" i="13"/>
  <c r="G12" i="13" s="1"/>
  <c r="E25" i="13"/>
  <c r="G25" i="13" s="1"/>
  <c r="E47" i="13"/>
  <c r="G47" i="13" s="1"/>
  <c r="E7" i="13"/>
  <c r="G7" i="13" s="1"/>
  <c r="E41" i="13"/>
  <c r="G41" i="13" s="1"/>
  <c r="E11" i="13"/>
  <c r="G11" i="13" s="1"/>
  <c r="E27" i="13"/>
  <c r="G27" i="13" s="1"/>
  <c r="E13" i="13"/>
  <c r="G13" i="13" s="1"/>
  <c r="E56" i="13"/>
  <c r="G56" i="13" s="1"/>
  <c r="E59" i="13"/>
  <c r="G59" i="13" s="1"/>
  <c r="E29" i="13"/>
  <c r="G29" i="13" s="1"/>
  <c r="E34" i="13"/>
  <c r="G34" i="13" s="1"/>
  <c r="E64" i="13"/>
  <c r="G64" i="13" s="1"/>
  <c r="E60" i="13"/>
  <c r="G60" i="13" s="1"/>
  <c r="E44" i="13"/>
  <c r="G44" i="13" s="1"/>
  <c r="E10" i="13"/>
  <c r="G10" i="13" s="1"/>
  <c r="E17" i="13"/>
  <c r="G17" i="13" s="1"/>
  <c r="E63" i="13"/>
  <c r="G63" i="13" s="1"/>
  <c r="E42" i="13"/>
  <c r="G42" i="13" s="1"/>
  <c r="E30" i="13"/>
  <c r="G30" i="13" s="1"/>
  <c r="E48" i="13"/>
  <c r="G48" i="13" s="1"/>
  <c r="E32" i="13"/>
  <c r="G32" i="13" s="1"/>
  <c r="E5" i="13"/>
  <c r="G5" i="13" s="1"/>
  <c r="E35" i="13"/>
  <c r="G35" i="13" s="1"/>
  <c r="E51" i="13"/>
  <c r="G51" i="13" s="1"/>
  <c r="E8" i="13"/>
  <c r="G8" i="13" s="1"/>
  <c r="E36" i="13"/>
  <c r="G36" i="13" s="1"/>
  <c r="E20" i="13"/>
  <c r="G20" i="13" s="1"/>
  <c r="E54" i="13"/>
  <c r="G54" i="13" s="1"/>
  <c r="E58" i="13"/>
  <c r="G58" i="13" s="1"/>
  <c r="E39" i="13"/>
  <c r="G39" i="13" s="1"/>
  <c r="E24" i="13"/>
  <c r="G24" i="13" s="1"/>
  <c r="E15" i="13"/>
  <c r="G15" i="13" s="1"/>
  <c r="E57" i="13"/>
  <c r="G57" i="13" s="1"/>
  <c r="E22" i="13"/>
  <c r="G22" i="13" s="1"/>
  <c r="E18" i="13"/>
  <c r="G18" i="13" s="1"/>
  <c r="E40" i="13"/>
  <c r="G40" i="13" s="1"/>
  <c r="E62" i="13"/>
  <c r="G62" i="13" s="1"/>
  <c r="E45" i="13"/>
  <c r="G45" i="13" s="1"/>
  <c r="E55" i="13"/>
  <c r="G55" i="13" s="1"/>
  <c r="E6" i="13"/>
  <c r="G6" i="13" s="1"/>
  <c r="E28" i="13"/>
  <c r="G28" i="13" s="1"/>
  <c r="E50" i="13"/>
  <c r="G50" i="13" s="1"/>
  <c r="Q478" i="6"/>
  <c r="Q646" i="6"/>
  <c r="Q366" i="6"/>
  <c r="Q666" i="6"/>
  <c r="Q307" i="6"/>
  <c r="Q56" i="6"/>
  <c r="Q632" i="6"/>
  <c r="Q381" i="6"/>
  <c r="Q130" i="6"/>
  <c r="Q191" i="6"/>
  <c r="Q644" i="6"/>
  <c r="Q393" i="6"/>
  <c r="Q142" i="6"/>
  <c r="Q215" i="6"/>
  <c r="Q18" i="6"/>
  <c r="Q439" i="6"/>
  <c r="Q188" i="6"/>
  <c r="Q580" i="6"/>
  <c r="Q513" i="6"/>
  <c r="Q286" i="6"/>
  <c r="Q383" i="6"/>
  <c r="Q39" i="6"/>
  <c r="Q451" i="6"/>
  <c r="Q200" i="6"/>
  <c r="Q664" i="6"/>
  <c r="Q525" i="6"/>
  <c r="Q310" i="6"/>
  <c r="Q395" i="6"/>
  <c r="Q10" i="6"/>
  <c r="Q583" i="6"/>
  <c r="Q332" i="6"/>
  <c r="Q81" i="6"/>
  <c r="Q657" i="6"/>
  <c r="Q490" i="6"/>
  <c r="Q312" i="6"/>
  <c r="Q689" i="6"/>
  <c r="Q23" i="6"/>
  <c r="Q595" i="6"/>
  <c r="Q344" i="6"/>
  <c r="Q93" i="6"/>
  <c r="Q669" i="6"/>
  <c r="Q502" i="6"/>
  <c r="Q636" i="6"/>
  <c r="Q510" i="6"/>
  <c r="Q151" i="6"/>
  <c r="Q256" i="6"/>
  <c r="Q476" i="6"/>
  <c r="Q225" i="6"/>
  <c r="Q90" i="6"/>
  <c r="Q658" i="6"/>
  <c r="Q529" i="6"/>
  <c r="Q587" i="6"/>
  <c r="Q41" i="6"/>
  <c r="Q48" i="6"/>
  <c r="Q288" i="6"/>
  <c r="Q589" i="6"/>
  <c r="Q670" i="6"/>
  <c r="Q324" i="6"/>
  <c r="Q306" i="6"/>
  <c r="Q123" i="6"/>
  <c r="Q267" i="6"/>
  <c r="Q411" i="6"/>
  <c r="Q555" i="6"/>
  <c r="Q688" i="6"/>
  <c r="Q137" i="6"/>
  <c r="Q281" i="6"/>
  <c r="Q425" i="6"/>
  <c r="Q569" i="6"/>
  <c r="Q402" i="6"/>
  <c r="Q546" i="6"/>
  <c r="Q690" i="6"/>
  <c r="Q114" i="6"/>
  <c r="N38" i="6"/>
  <c r="Q187" i="6"/>
  <c r="Q331" i="6"/>
  <c r="Q475" i="6"/>
  <c r="Q619" i="6"/>
  <c r="Q520" i="6"/>
  <c r="Q80" i="6"/>
  <c r="Q224" i="6"/>
  <c r="Q368" i="6"/>
  <c r="Q512" i="6"/>
  <c r="Q656" i="6"/>
  <c r="Q126" i="6"/>
  <c r="Q117" i="6"/>
  <c r="Q261" i="6"/>
  <c r="Q405" i="6"/>
  <c r="Q549" i="6"/>
  <c r="Q693" i="6"/>
  <c r="Q32" i="6"/>
  <c r="Q166" i="6"/>
  <c r="Q346" i="6"/>
  <c r="Q514" i="6"/>
  <c r="Q682" i="6"/>
  <c r="Q20" i="6"/>
  <c r="Q239" i="6"/>
  <c r="Q419" i="6"/>
  <c r="Q647" i="6"/>
  <c r="Q84" i="6"/>
  <c r="Q336" i="6"/>
  <c r="Q97" i="6"/>
  <c r="Q673" i="6"/>
  <c r="Q15" i="6"/>
  <c r="Q623" i="6"/>
  <c r="Q2" i="6"/>
  <c r="Q12" i="6"/>
  <c r="Q135" i="6"/>
  <c r="Q279" i="6"/>
  <c r="Q423" i="6"/>
  <c r="Q567" i="6"/>
  <c r="Q9" i="6"/>
  <c r="Q149" i="6"/>
  <c r="Q293" i="6"/>
  <c r="Q437" i="6"/>
  <c r="Q581" i="6"/>
  <c r="Q414" i="6"/>
  <c r="Q558" i="6"/>
  <c r="Q76" i="6"/>
  <c r="Q174" i="6"/>
  <c r="Q55" i="6"/>
  <c r="Q199" i="6"/>
  <c r="Q343" i="6"/>
  <c r="Q487" i="6"/>
  <c r="Q631" i="6"/>
  <c r="Q568" i="6"/>
  <c r="Q92" i="6"/>
  <c r="Q236" i="6"/>
  <c r="Q380" i="6"/>
  <c r="Q524" i="6"/>
  <c r="Q668" i="6"/>
  <c r="Q222" i="6"/>
  <c r="Q129" i="6"/>
  <c r="Q273" i="6"/>
  <c r="Q417" i="6"/>
  <c r="Q561" i="6"/>
  <c r="Q100" i="6"/>
  <c r="Q7" i="6"/>
  <c r="Q190" i="6"/>
  <c r="Q358" i="6"/>
  <c r="Q526" i="6"/>
  <c r="Q694" i="6"/>
  <c r="Q47" i="6"/>
  <c r="Q251" i="6"/>
  <c r="Q431" i="6"/>
  <c r="Q671" i="6"/>
  <c r="Q120" i="6"/>
  <c r="Q348" i="6"/>
  <c r="Q157" i="6"/>
  <c r="Q460" i="6"/>
  <c r="Q5" i="6"/>
  <c r="Q161" i="6"/>
  <c r="Q305" i="6"/>
  <c r="Q449" i="6"/>
  <c r="Q593" i="6"/>
  <c r="Q426" i="6"/>
  <c r="Q570" i="6"/>
  <c r="Q112" i="6"/>
  <c r="Q210" i="6"/>
  <c r="Q67" i="6"/>
  <c r="Q211" i="6"/>
  <c r="Q355" i="6"/>
  <c r="Q499" i="6"/>
  <c r="Q643" i="6"/>
  <c r="Q640" i="6"/>
  <c r="Q104" i="6"/>
  <c r="Q248" i="6"/>
  <c r="Q392" i="6"/>
  <c r="Q536" i="6"/>
  <c r="Q680" i="6"/>
  <c r="Q354" i="6"/>
  <c r="Q141" i="6"/>
  <c r="Q285" i="6"/>
  <c r="Q429" i="6"/>
  <c r="Q573" i="6"/>
  <c r="Q196" i="6"/>
  <c r="Q24" i="6"/>
  <c r="Q202" i="6"/>
  <c r="Q370" i="6"/>
  <c r="Q538" i="6"/>
  <c r="Q88" i="6"/>
  <c r="Q71" i="6"/>
  <c r="Q263" i="6"/>
  <c r="Q443" i="6"/>
  <c r="Q683" i="6"/>
  <c r="Q144" i="6"/>
  <c r="Q372" i="6"/>
  <c r="Q229" i="6"/>
  <c r="Q8" i="6"/>
  <c r="Q34" i="6"/>
  <c r="Q22" i="6"/>
  <c r="Q317" i="6"/>
  <c r="Q461" i="6"/>
  <c r="Q605" i="6"/>
  <c r="Q438" i="6"/>
  <c r="Q582" i="6"/>
  <c r="Q172" i="6"/>
  <c r="Q246" i="6"/>
  <c r="Q79" i="6"/>
  <c r="Q223" i="6"/>
  <c r="Q367" i="6"/>
  <c r="Q511" i="6"/>
  <c r="Q655" i="6"/>
  <c r="Q35" i="6"/>
  <c r="Q116" i="6"/>
  <c r="Q260" i="6"/>
  <c r="Q404" i="6"/>
  <c r="Q548" i="6"/>
  <c r="Q692" i="6"/>
  <c r="Q19" i="6"/>
  <c r="Q153" i="6"/>
  <c r="Q297" i="6"/>
  <c r="Q441" i="6"/>
  <c r="Q585" i="6"/>
  <c r="Q268" i="6"/>
  <c r="Q46" i="6"/>
  <c r="Q214" i="6"/>
  <c r="Q382" i="6"/>
  <c r="Q550" i="6"/>
  <c r="Q208" i="6"/>
  <c r="Q95" i="6"/>
  <c r="Q275" i="6"/>
  <c r="Q467" i="6"/>
  <c r="Q695" i="6"/>
  <c r="Q168" i="6"/>
  <c r="Q408" i="6"/>
  <c r="Q241" i="6"/>
  <c r="Q16" i="6"/>
  <c r="Q291" i="6"/>
  <c r="Q303" i="6"/>
  <c r="Q591" i="6"/>
  <c r="Q173" i="6"/>
  <c r="Q136" i="6"/>
  <c r="Q38" i="6"/>
  <c r="Q171" i="6"/>
  <c r="Q315" i="6"/>
  <c r="Q459" i="6"/>
  <c r="Q603" i="6"/>
  <c r="Q185" i="6"/>
  <c r="Q329" i="6"/>
  <c r="Q473" i="6"/>
  <c r="Q617" i="6"/>
  <c r="Q450" i="6"/>
  <c r="Q594" i="6"/>
  <c r="Q220" i="6"/>
  <c r="Q258" i="6"/>
  <c r="Q91" i="6"/>
  <c r="Q235" i="6"/>
  <c r="Q379" i="6"/>
  <c r="Q523" i="6"/>
  <c r="Q667" i="6"/>
  <c r="Q66" i="6"/>
  <c r="Q128" i="6"/>
  <c r="Q272" i="6"/>
  <c r="Q416" i="6"/>
  <c r="Q560" i="6"/>
  <c r="Q124" i="6"/>
  <c r="Q36" i="6"/>
  <c r="Q165" i="6"/>
  <c r="Q309" i="6"/>
  <c r="Q453" i="6"/>
  <c r="Q597" i="6"/>
  <c r="Q376" i="6"/>
  <c r="Q58" i="6"/>
  <c r="Q226" i="6"/>
  <c r="Q394" i="6"/>
  <c r="Q562" i="6"/>
  <c r="Q364" i="6"/>
  <c r="Q107" i="6"/>
  <c r="Q287" i="6"/>
  <c r="Q479" i="6"/>
  <c r="Q148" i="6"/>
  <c r="Q180" i="6"/>
  <c r="Q432" i="6"/>
  <c r="Q301" i="6"/>
  <c r="Q86" i="6"/>
  <c r="Q147" i="6"/>
  <c r="Q42" i="6"/>
  <c r="Q53" i="6"/>
  <c r="Q341" i="6"/>
  <c r="Q485" i="6"/>
  <c r="Q629" i="6"/>
  <c r="Q462" i="6"/>
  <c r="Q606" i="6"/>
  <c r="Q304" i="6"/>
  <c r="Q270" i="6"/>
  <c r="Q103" i="6"/>
  <c r="Q247" i="6"/>
  <c r="Q391" i="6"/>
  <c r="Q535" i="6"/>
  <c r="Q679" i="6"/>
  <c r="Q150" i="6"/>
  <c r="Q140" i="6"/>
  <c r="Q284" i="6"/>
  <c r="Q428" i="6"/>
  <c r="Q572" i="6"/>
  <c r="Q244" i="6"/>
  <c r="Q40" i="6"/>
  <c r="Q177" i="6"/>
  <c r="Q321" i="6"/>
  <c r="Q465" i="6"/>
  <c r="Q609" i="6"/>
  <c r="Q472" i="6"/>
  <c r="Q70" i="6"/>
  <c r="Q238" i="6"/>
  <c r="Q406" i="6"/>
  <c r="Q574" i="6"/>
  <c r="Q544" i="6"/>
  <c r="Q119" i="6"/>
  <c r="Q299" i="6"/>
  <c r="Q503" i="6"/>
  <c r="Q388" i="6"/>
  <c r="Q192" i="6"/>
  <c r="Q480" i="6"/>
  <c r="Q373" i="6"/>
  <c r="Q158" i="6"/>
  <c r="Q334" i="6"/>
  <c r="Q661" i="6"/>
  <c r="Q435" i="6"/>
  <c r="Q447" i="6"/>
  <c r="Q327" i="6"/>
  <c r="Q197" i="6"/>
  <c r="Q328" i="6"/>
  <c r="Q51" i="6"/>
  <c r="Q195" i="6"/>
  <c r="Q339" i="6"/>
  <c r="Q483" i="6"/>
  <c r="Q627" i="6"/>
  <c r="Q65" i="6"/>
  <c r="Q209" i="6"/>
  <c r="Q353" i="6"/>
  <c r="Q497" i="6"/>
  <c r="Q641" i="6"/>
  <c r="Q474" i="6"/>
  <c r="Q618" i="6"/>
  <c r="Q400" i="6"/>
  <c r="Q282" i="6"/>
  <c r="Q115" i="6"/>
  <c r="Q259" i="6"/>
  <c r="Q403" i="6"/>
  <c r="Q547" i="6"/>
  <c r="Q691" i="6"/>
  <c r="Q234" i="6"/>
  <c r="Q152" i="6"/>
  <c r="Q296" i="6"/>
  <c r="Q440" i="6"/>
  <c r="Q584" i="6"/>
  <c r="Q352" i="6"/>
  <c r="Q45" i="6"/>
  <c r="Q189" i="6"/>
  <c r="Q333" i="6"/>
  <c r="Q477" i="6"/>
  <c r="Q621" i="6"/>
  <c r="Q556" i="6"/>
  <c r="Q82" i="6"/>
  <c r="Q250" i="6"/>
  <c r="Q418" i="6"/>
  <c r="Q598" i="6"/>
  <c r="Q628" i="6"/>
  <c r="Q131" i="6"/>
  <c r="Q323" i="6"/>
  <c r="Q527" i="6"/>
  <c r="Q6" i="6"/>
  <c r="Q204" i="6"/>
  <c r="Q492" i="6"/>
  <c r="Q385" i="6"/>
  <c r="Q302" i="6"/>
  <c r="Q85" i="6"/>
  <c r="Q17" i="6"/>
  <c r="Q13" i="6"/>
  <c r="Q64" i="6"/>
  <c r="Q232" i="6"/>
  <c r="Q471" i="6"/>
  <c r="Q63" i="6"/>
  <c r="Q207" i="6"/>
  <c r="Q351" i="6"/>
  <c r="Q495" i="6"/>
  <c r="Q639" i="6"/>
  <c r="Q77" i="6"/>
  <c r="Q221" i="6"/>
  <c r="Q365" i="6"/>
  <c r="Q509" i="6"/>
  <c r="Q653" i="6"/>
  <c r="Q486" i="6"/>
  <c r="Q630" i="6"/>
  <c r="Q496" i="6"/>
  <c r="Q342" i="6"/>
  <c r="Q127" i="6"/>
  <c r="Q271" i="6"/>
  <c r="Q415" i="6"/>
  <c r="Q559" i="6"/>
  <c r="Q52" i="6"/>
  <c r="Q330" i="6"/>
  <c r="Q164" i="6"/>
  <c r="Q308" i="6"/>
  <c r="Q452" i="6"/>
  <c r="Q596" i="6"/>
  <c r="Q424" i="6"/>
  <c r="Q57" i="6"/>
  <c r="Q201" i="6"/>
  <c r="Q345" i="6"/>
  <c r="Q489" i="6"/>
  <c r="Q633" i="6"/>
  <c r="Q616" i="6"/>
  <c r="Q94" i="6"/>
  <c r="Q262" i="6"/>
  <c r="Q430" i="6"/>
  <c r="Q622" i="6"/>
  <c r="Q31" i="6"/>
  <c r="Q143" i="6"/>
  <c r="Q335" i="6"/>
  <c r="Q539" i="6"/>
  <c r="Q4" i="6"/>
  <c r="Q228" i="6"/>
  <c r="Q552" i="6"/>
  <c r="Q445" i="6"/>
  <c r="Q446" i="6"/>
  <c r="Q407" i="6"/>
  <c r="Q60" i="6"/>
  <c r="Q579" i="6"/>
  <c r="Q159" i="6"/>
  <c r="Q183" i="6"/>
  <c r="Q615" i="6"/>
  <c r="Q412" i="6"/>
  <c r="Q532" i="6"/>
  <c r="Q75" i="6"/>
  <c r="Q219" i="6"/>
  <c r="Q363" i="6"/>
  <c r="Q507" i="6"/>
  <c r="Q651" i="6"/>
  <c r="Q89" i="6"/>
  <c r="Q233" i="6"/>
  <c r="Q377" i="6"/>
  <c r="Q521" i="6"/>
  <c r="Q665" i="6"/>
  <c r="Q498" i="6"/>
  <c r="Q642" i="6"/>
  <c r="Q676" i="6"/>
  <c r="Q378" i="6"/>
  <c r="Q139" i="6"/>
  <c r="Q283" i="6"/>
  <c r="Q427" i="6"/>
  <c r="Q571" i="6"/>
  <c r="Q160" i="6"/>
  <c r="Q14" i="6"/>
  <c r="Q176" i="6"/>
  <c r="Q320" i="6"/>
  <c r="Q464" i="6"/>
  <c r="Q608" i="6"/>
  <c r="Q508" i="6"/>
  <c r="Q69" i="6"/>
  <c r="Q213" i="6"/>
  <c r="Q357" i="6"/>
  <c r="Q501" i="6"/>
  <c r="Q645" i="6"/>
  <c r="Q106" i="6"/>
  <c r="Q274" i="6"/>
  <c r="Q454" i="6"/>
  <c r="Q634" i="6"/>
  <c r="Q162" i="6"/>
  <c r="Q155" i="6"/>
  <c r="Q359" i="6"/>
  <c r="Q551" i="6"/>
  <c r="Q37" i="6"/>
  <c r="Q264" i="6"/>
  <c r="Q624" i="6"/>
  <c r="Q517" i="6"/>
  <c r="Q458" i="6"/>
  <c r="Q170" i="6"/>
  <c r="Q314" i="6"/>
  <c r="Q590" i="6"/>
  <c r="Q180" i="10"/>
  <c r="Q408" i="10"/>
  <c r="Q612" i="10"/>
  <c r="Q157" i="10"/>
  <c r="Q361" i="10"/>
  <c r="Q589" i="10"/>
  <c r="Q591" i="10"/>
  <c r="Q122" i="10"/>
  <c r="Q326" i="10"/>
  <c r="Q554" i="10"/>
  <c r="Q566" i="10"/>
  <c r="Q539" i="10"/>
  <c r="Q351" i="10"/>
  <c r="Q4" i="10"/>
  <c r="Q204" i="10"/>
  <c r="Q432" i="10"/>
  <c r="Q636" i="10"/>
  <c r="Q181" i="10"/>
  <c r="Q385" i="10"/>
  <c r="Q613" i="10"/>
  <c r="Q30" i="10"/>
  <c r="Q146" i="10"/>
  <c r="Q350" i="10"/>
  <c r="Q578" i="10"/>
  <c r="Q239" i="10"/>
  <c r="Q395" i="10"/>
  <c r="Q551" i="10"/>
  <c r="Q435" i="10"/>
  <c r="Q33" i="10"/>
  <c r="Q252" i="10"/>
  <c r="Q444" i="10"/>
  <c r="Q684" i="10"/>
  <c r="Q193" i="10"/>
  <c r="Q433" i="10"/>
  <c r="Q625" i="10"/>
  <c r="Q412" i="10"/>
  <c r="Q158" i="10"/>
  <c r="Q398" i="10"/>
  <c r="Q590" i="10"/>
  <c r="Q41" i="10"/>
  <c r="Q264" i="10"/>
  <c r="Q468" i="10"/>
  <c r="Q696" i="10"/>
  <c r="Q217" i="10"/>
  <c r="Q445" i="10"/>
  <c r="Q649" i="10"/>
  <c r="Q508" i="10"/>
  <c r="Q182" i="10"/>
  <c r="Q410" i="10"/>
  <c r="Q614" i="10"/>
  <c r="Q119" i="10"/>
  <c r="Q275" i="10"/>
  <c r="Q431" i="10"/>
  <c r="Q623" i="10"/>
  <c r="Q603" i="10"/>
  <c r="Q60" i="10"/>
  <c r="Q288" i="10"/>
  <c r="Q492" i="10"/>
  <c r="Q29" i="10"/>
  <c r="Q241" i="10"/>
  <c r="Q469" i="10"/>
  <c r="Q673" i="10"/>
  <c r="Q8" i="10"/>
  <c r="Q206" i="10"/>
  <c r="Q434" i="10"/>
  <c r="Q686" i="10"/>
  <c r="Q132" i="10"/>
  <c r="Q336" i="10"/>
  <c r="Q564" i="10"/>
  <c r="Q85" i="10"/>
  <c r="Q313" i="10"/>
  <c r="Q517" i="10"/>
  <c r="Q363" i="10"/>
  <c r="Q50" i="10"/>
  <c r="Q278" i="10"/>
  <c r="Q482" i="10"/>
  <c r="Q589" i="8"/>
  <c r="Q351" i="8"/>
  <c r="Q110" i="8"/>
  <c r="Q254" i="8"/>
  <c r="Q398" i="8"/>
  <c r="Q542" i="8"/>
  <c r="Q686" i="8"/>
  <c r="Q601" i="8"/>
  <c r="Q495" i="8"/>
  <c r="Q122" i="8"/>
  <c r="Q266" i="8"/>
  <c r="Q410" i="8"/>
  <c r="Q554" i="8"/>
  <c r="Q698" i="8"/>
  <c r="Q639" i="8"/>
  <c r="Q134" i="8"/>
  <c r="Q278" i="8"/>
  <c r="Q422" i="8"/>
  <c r="Q566" i="8"/>
  <c r="Q12" i="8"/>
  <c r="Q158" i="8"/>
  <c r="Q302" i="8"/>
  <c r="Q446" i="8"/>
  <c r="Q37" i="10"/>
  <c r="Q168" i="10"/>
  <c r="Q312" i="10"/>
  <c r="Q456" i="10"/>
  <c r="Q600" i="10"/>
  <c r="Q61" i="10"/>
  <c r="Q205" i="10"/>
  <c r="Q349" i="10"/>
  <c r="Q493" i="10"/>
  <c r="Q637" i="10"/>
  <c r="Q567" i="10"/>
  <c r="Q16" i="10"/>
  <c r="Q170" i="10"/>
  <c r="Q314" i="10"/>
  <c r="Q458" i="10"/>
  <c r="Q602" i="10"/>
  <c r="Q638" i="10"/>
  <c r="Q575" i="10"/>
  <c r="Q195" i="10"/>
  <c r="Q376" i="10"/>
  <c r="Q72" i="10"/>
  <c r="Q216" i="10"/>
  <c r="Q360" i="10"/>
  <c r="Q504" i="10"/>
  <c r="Q648" i="10"/>
  <c r="Q109" i="10"/>
  <c r="Q253" i="10"/>
  <c r="Q397" i="10"/>
  <c r="Q541" i="10"/>
  <c r="Q685" i="10"/>
  <c r="Q76" i="10"/>
  <c r="Q74" i="10"/>
  <c r="Q218" i="10"/>
  <c r="Q362" i="10"/>
  <c r="Q506" i="10"/>
  <c r="Q650" i="10"/>
  <c r="Q587" i="10"/>
  <c r="Q243" i="10"/>
  <c r="Q424" i="10"/>
  <c r="Q84" i="10"/>
  <c r="Q228" i="10"/>
  <c r="Q372" i="10"/>
  <c r="Q516" i="10"/>
  <c r="Q660" i="10"/>
  <c r="Q121" i="10"/>
  <c r="Q265" i="10"/>
  <c r="Q409" i="10"/>
  <c r="Q553" i="10"/>
  <c r="Q697" i="10"/>
  <c r="Q184" i="10"/>
  <c r="Q86" i="10"/>
  <c r="Q230" i="10"/>
  <c r="Q374" i="10"/>
  <c r="Q518" i="10"/>
  <c r="Q662" i="10"/>
  <c r="Q15" i="10"/>
  <c r="Q167" i="10"/>
  <c r="Q311" i="10"/>
  <c r="Q455" i="10"/>
  <c r="Q599" i="10"/>
  <c r="Q327" i="10"/>
  <c r="Q496" i="10"/>
  <c r="Q96" i="10"/>
  <c r="Q240" i="10"/>
  <c r="Q384" i="10"/>
  <c r="Q528" i="10"/>
  <c r="Q672" i="10"/>
  <c r="Q133" i="10"/>
  <c r="Q277" i="10"/>
  <c r="Q421" i="10"/>
  <c r="Q565" i="10"/>
  <c r="Q87" i="10"/>
  <c r="Q316" i="10"/>
  <c r="Q98" i="10"/>
  <c r="Q242" i="10"/>
  <c r="Q386" i="10"/>
  <c r="Q530" i="10"/>
  <c r="Q674" i="10"/>
  <c r="N12" i="10"/>
  <c r="M11" i="10"/>
  <c r="Q575" i="6"/>
  <c r="Q292" i="6"/>
  <c r="Q72" i="6"/>
  <c r="Q216" i="6"/>
  <c r="Q360" i="6"/>
  <c r="Q504" i="6"/>
  <c r="Q648" i="6"/>
  <c r="Q109" i="6"/>
  <c r="Q253" i="6"/>
  <c r="Q397" i="6"/>
  <c r="Q541" i="6"/>
  <c r="Q685" i="6"/>
  <c r="Q21" i="6"/>
  <c r="Q182" i="6"/>
  <c r="Q326" i="6"/>
  <c r="Q470" i="6"/>
  <c r="Q614" i="6"/>
  <c r="Q516" i="6"/>
  <c r="Q660" i="6"/>
  <c r="Q121" i="6"/>
  <c r="Q265" i="6"/>
  <c r="Q409" i="6"/>
  <c r="Q553" i="6"/>
  <c r="Q697" i="6"/>
  <c r="Q50" i="6"/>
  <c r="Q194" i="6"/>
  <c r="Q338" i="6"/>
  <c r="Q482" i="6"/>
  <c r="Q626" i="6"/>
  <c r="Q167" i="6"/>
  <c r="Q311" i="6"/>
  <c r="Q455" i="6"/>
  <c r="Q599" i="6"/>
  <c r="Q484" i="6"/>
  <c r="Q96" i="6"/>
  <c r="Q240" i="6"/>
  <c r="Q384" i="6"/>
  <c r="Q528" i="6"/>
  <c r="Q672" i="6"/>
  <c r="Q133" i="6"/>
  <c r="Q277" i="6"/>
  <c r="Q421" i="6"/>
  <c r="Q565" i="6"/>
  <c r="Q184" i="6"/>
  <c r="Q62" i="6"/>
  <c r="Q206" i="6"/>
  <c r="Q350" i="6"/>
  <c r="Q494" i="6"/>
  <c r="Q638" i="6"/>
  <c r="Q611" i="6"/>
  <c r="Q592" i="6"/>
  <c r="Q108" i="6"/>
  <c r="Q252" i="6"/>
  <c r="Q396" i="6"/>
  <c r="Q540" i="6"/>
  <c r="Q684" i="6"/>
  <c r="Q145" i="6"/>
  <c r="Q289" i="6"/>
  <c r="Q433" i="6"/>
  <c r="Q577" i="6"/>
  <c r="Q316" i="6"/>
  <c r="Q74" i="6"/>
  <c r="Q218" i="6"/>
  <c r="Q362" i="6"/>
  <c r="Q506" i="6"/>
  <c r="Q650" i="6"/>
  <c r="Q230" i="6"/>
  <c r="Q374" i="6"/>
  <c r="Q518" i="6"/>
  <c r="Q662" i="6"/>
  <c r="Q154" i="6"/>
  <c r="Q298" i="6"/>
  <c r="Q442" i="6"/>
  <c r="Q586" i="6"/>
  <c r="Q280" i="6"/>
  <c r="Q59" i="6"/>
  <c r="Q203" i="6"/>
  <c r="Q347" i="6"/>
  <c r="Q491" i="6"/>
  <c r="Q635" i="6"/>
  <c r="Q102" i="6"/>
  <c r="Q132" i="6"/>
  <c r="Q276" i="6"/>
  <c r="Q420" i="6"/>
  <c r="Q564" i="6"/>
  <c r="Q25" i="6"/>
  <c r="Q169" i="6"/>
  <c r="Q313" i="6"/>
  <c r="Q457" i="6"/>
  <c r="Q601" i="6"/>
  <c r="Q604" i="6"/>
  <c r="Q98" i="6"/>
  <c r="Q242" i="6"/>
  <c r="Q386" i="6"/>
  <c r="Q530" i="6"/>
  <c r="Q674" i="6"/>
  <c r="Q576" i="6"/>
  <c r="Q29" i="6"/>
  <c r="Q181" i="6"/>
  <c r="Q325" i="6"/>
  <c r="Q469" i="6"/>
  <c r="Q613" i="6"/>
  <c r="Q110" i="6"/>
  <c r="Q254" i="6"/>
  <c r="Q398" i="6"/>
  <c r="Q542" i="6"/>
  <c r="Q686" i="6"/>
  <c r="Q28" i="6"/>
  <c r="Q178" i="6"/>
  <c r="Q322" i="6"/>
  <c r="Q466" i="6"/>
  <c r="Q610" i="6"/>
  <c r="Q448" i="6"/>
  <c r="Q83" i="6"/>
  <c r="Q227" i="6"/>
  <c r="Q371" i="6"/>
  <c r="Q515" i="6"/>
  <c r="Q659" i="6"/>
  <c r="Q33" i="6"/>
  <c r="Q156" i="6"/>
  <c r="Q300" i="6"/>
  <c r="Q444" i="6"/>
  <c r="Q588" i="6"/>
  <c r="Q49" i="6"/>
  <c r="Q193" i="6"/>
  <c r="Q337" i="6"/>
  <c r="Q481" i="6"/>
  <c r="Q625" i="6"/>
  <c r="Q138" i="6"/>
  <c r="Q122" i="6"/>
  <c r="Q266" i="6"/>
  <c r="Q410" i="6"/>
  <c r="Q554" i="6"/>
  <c r="Q698" i="6"/>
  <c r="Q456" i="6"/>
  <c r="Q600" i="6"/>
  <c r="Q61" i="6"/>
  <c r="Q205" i="6"/>
  <c r="Q349" i="6"/>
  <c r="Q493" i="6"/>
  <c r="Q637" i="6"/>
  <c r="Q294" i="6"/>
  <c r="Q134" i="6"/>
  <c r="Q278" i="6"/>
  <c r="Q422" i="6"/>
  <c r="Q566" i="6"/>
  <c r="N37" i="6"/>
  <c r="Q468" i="6"/>
  <c r="Q612" i="6"/>
  <c r="Q73" i="6"/>
  <c r="Q217" i="6"/>
  <c r="Q361" i="6"/>
  <c r="Q505" i="6"/>
  <c r="Q649" i="6"/>
  <c r="Q3" i="6"/>
  <c r="Q146" i="6"/>
  <c r="Q290" i="6"/>
  <c r="Q434" i="6"/>
  <c r="Q30" i="6"/>
  <c r="Q26" i="6"/>
  <c r="N36" i="6"/>
  <c r="M35" i="6"/>
  <c r="N27" i="5"/>
  <c r="N30" i="5"/>
  <c r="N33" i="5"/>
  <c r="N35" i="5"/>
  <c r="N36" i="5"/>
  <c r="N37" i="5"/>
  <c r="N32" i="5"/>
  <c r="N34" i="5"/>
  <c r="N28" i="5"/>
  <c r="Q3" i="5"/>
  <c r="Q15" i="5"/>
  <c r="Q27" i="5"/>
  <c r="Q39" i="5"/>
  <c r="Q51" i="5"/>
  <c r="Q63" i="5"/>
  <c r="Q75" i="5"/>
  <c r="Q87" i="5"/>
  <c r="Q99" i="5"/>
  <c r="Q111" i="5"/>
  <c r="Q123" i="5"/>
  <c r="Q135" i="5"/>
  <c r="Q147" i="5"/>
  <c r="Q159" i="5"/>
  <c r="Q171" i="5"/>
  <c r="Q183" i="5"/>
  <c r="Q195" i="5"/>
  <c r="Q207" i="5"/>
  <c r="Q219" i="5"/>
  <c r="Q231" i="5"/>
  <c r="Q243" i="5"/>
  <c r="Q255" i="5"/>
  <c r="Q267" i="5"/>
  <c r="Q279" i="5"/>
  <c r="Q291" i="5"/>
  <c r="Q303" i="5"/>
  <c r="Q315" i="5"/>
  <c r="Q327" i="5"/>
  <c r="Q339" i="5"/>
  <c r="Q351" i="5"/>
  <c r="Q363" i="5"/>
  <c r="Q375" i="5"/>
  <c r="Q387" i="5"/>
  <c r="Q399" i="5"/>
  <c r="Q411" i="5"/>
  <c r="Q423" i="5"/>
  <c r="Q435" i="5"/>
  <c r="Q447" i="5"/>
  <c r="Q459" i="5"/>
  <c r="Q471" i="5"/>
  <c r="Q483" i="5"/>
  <c r="Q495" i="5"/>
  <c r="Q507" i="5"/>
  <c r="Q519" i="5"/>
  <c r="Q531" i="5"/>
  <c r="Q543" i="5"/>
  <c r="Q555" i="5"/>
  <c r="Q567" i="5"/>
  <c r="Q579" i="5"/>
  <c r="Q591" i="5"/>
  <c r="Q603" i="5"/>
  <c r="Q615" i="5"/>
  <c r="Q627" i="5"/>
  <c r="Q639" i="5"/>
  <c r="Q651" i="5"/>
  <c r="Q663" i="5"/>
  <c r="Q675" i="5"/>
  <c r="Q687" i="5"/>
  <c r="Q2" i="5"/>
  <c r="Q4" i="5"/>
  <c r="Q16" i="5"/>
  <c r="Q28" i="5"/>
  <c r="Q40" i="5"/>
  <c r="Q52" i="5"/>
  <c r="Q64" i="5"/>
  <c r="Q76" i="5"/>
  <c r="Q88" i="5"/>
  <c r="Q100" i="5"/>
  <c r="Q112" i="5"/>
  <c r="Q124" i="5"/>
  <c r="Q136" i="5"/>
  <c r="Q148" i="5"/>
  <c r="Q160" i="5"/>
  <c r="Q172" i="5"/>
  <c r="Q184" i="5"/>
  <c r="Q196" i="5"/>
  <c r="Q208" i="5"/>
  <c r="Q220" i="5"/>
  <c r="Q232" i="5"/>
  <c r="Q244" i="5"/>
  <c r="Q256" i="5"/>
  <c r="Q268" i="5"/>
  <c r="Q280" i="5"/>
  <c r="Q292" i="5"/>
  <c r="Q304" i="5"/>
  <c r="Q316" i="5"/>
  <c r="Q328" i="5"/>
  <c r="Q340" i="5"/>
  <c r="Q352" i="5"/>
  <c r="Q364" i="5"/>
  <c r="Q376" i="5"/>
  <c r="Q388" i="5"/>
  <c r="Q400" i="5"/>
  <c r="Q412" i="5"/>
  <c r="Q424" i="5"/>
  <c r="Q436" i="5"/>
  <c r="Q448" i="5"/>
  <c r="Q460" i="5"/>
  <c r="Q472" i="5"/>
  <c r="Q484" i="5"/>
  <c r="Q496" i="5"/>
  <c r="Q508" i="5"/>
  <c r="Q520" i="5"/>
  <c r="Q532" i="5"/>
  <c r="Q544" i="5"/>
  <c r="Q556" i="5"/>
  <c r="Q568" i="5"/>
  <c r="Q580" i="5"/>
  <c r="Q592" i="5"/>
  <c r="Q604" i="5"/>
  <c r="Q616" i="5"/>
  <c r="Q628" i="5"/>
  <c r="Q640" i="5"/>
  <c r="Q652" i="5"/>
  <c r="Q664" i="5"/>
  <c r="Q676" i="5"/>
  <c r="Q688" i="5"/>
  <c r="Q617" i="5"/>
  <c r="Q653" i="5"/>
  <c r="Q677" i="5"/>
  <c r="Q433" i="5"/>
  <c r="Q673" i="5"/>
  <c r="Q98" i="5"/>
  <c r="Q182" i="5"/>
  <c r="Q5" i="5"/>
  <c r="Q17" i="5"/>
  <c r="Q29" i="5"/>
  <c r="Q41" i="5"/>
  <c r="Q53" i="5"/>
  <c r="Q65" i="5"/>
  <c r="Q77" i="5"/>
  <c r="Q89" i="5"/>
  <c r="Q101" i="5"/>
  <c r="Q113" i="5"/>
  <c r="Q125" i="5"/>
  <c r="Q137" i="5"/>
  <c r="Q149" i="5"/>
  <c r="Q161" i="5"/>
  <c r="Q173" i="5"/>
  <c r="Q185" i="5"/>
  <c r="Q197" i="5"/>
  <c r="Q209" i="5"/>
  <c r="Q221" i="5"/>
  <c r="Q233" i="5"/>
  <c r="Q245" i="5"/>
  <c r="Q257" i="5"/>
  <c r="Q269" i="5"/>
  <c r="Q281" i="5"/>
  <c r="Q293" i="5"/>
  <c r="Q305" i="5"/>
  <c r="Q317" i="5"/>
  <c r="Q329" i="5"/>
  <c r="Q341" i="5"/>
  <c r="Q353" i="5"/>
  <c r="Q365" i="5"/>
  <c r="Q377" i="5"/>
  <c r="Q389" i="5"/>
  <c r="Q401" i="5"/>
  <c r="Q413" i="5"/>
  <c r="Q425" i="5"/>
  <c r="Q437" i="5"/>
  <c r="Q449" i="5"/>
  <c r="Q461" i="5"/>
  <c r="Q473" i="5"/>
  <c r="Q485" i="5"/>
  <c r="Q497" i="5"/>
  <c r="Q509" i="5"/>
  <c r="Q521" i="5"/>
  <c r="Q533" i="5"/>
  <c r="Q545" i="5"/>
  <c r="Q557" i="5"/>
  <c r="Q569" i="5"/>
  <c r="Q581" i="5"/>
  <c r="Q593" i="5"/>
  <c r="Q605" i="5"/>
  <c r="Q629" i="5"/>
  <c r="Q641" i="5"/>
  <c r="Q665" i="5"/>
  <c r="Q689" i="5"/>
  <c r="Q457" i="5"/>
  <c r="Q637" i="5"/>
  <c r="Q50" i="5"/>
  <c r="Q122" i="5"/>
  <c r="Q206" i="5"/>
  <c r="Q6" i="5"/>
  <c r="Q18" i="5"/>
  <c r="Q30" i="5"/>
  <c r="Q42" i="5"/>
  <c r="Q54" i="5"/>
  <c r="Q66" i="5"/>
  <c r="Q78" i="5"/>
  <c r="Q90" i="5"/>
  <c r="Q102" i="5"/>
  <c r="Q114" i="5"/>
  <c r="Q126" i="5"/>
  <c r="Q138" i="5"/>
  <c r="Q150" i="5"/>
  <c r="Q162" i="5"/>
  <c r="Q174" i="5"/>
  <c r="Q186" i="5"/>
  <c r="Q198" i="5"/>
  <c r="Q210" i="5"/>
  <c r="Q222" i="5"/>
  <c r="Q234" i="5"/>
  <c r="Q246" i="5"/>
  <c r="Q258" i="5"/>
  <c r="Q270" i="5"/>
  <c r="Q282" i="5"/>
  <c r="Q294" i="5"/>
  <c r="Q306" i="5"/>
  <c r="Q318" i="5"/>
  <c r="Q330" i="5"/>
  <c r="Q342" i="5"/>
  <c r="Q354" i="5"/>
  <c r="Q366" i="5"/>
  <c r="Q378" i="5"/>
  <c r="Q390" i="5"/>
  <c r="Q402" i="5"/>
  <c r="Q414" i="5"/>
  <c r="Q426" i="5"/>
  <c r="Q438" i="5"/>
  <c r="Q450" i="5"/>
  <c r="Q462" i="5"/>
  <c r="Q474" i="5"/>
  <c r="Q486" i="5"/>
  <c r="Q498" i="5"/>
  <c r="Q510" i="5"/>
  <c r="Q522" i="5"/>
  <c r="Q534" i="5"/>
  <c r="Q546" i="5"/>
  <c r="Q558" i="5"/>
  <c r="Q570" i="5"/>
  <c r="Q582" i="5"/>
  <c r="Q594" i="5"/>
  <c r="Q606" i="5"/>
  <c r="Q618" i="5"/>
  <c r="Q630" i="5"/>
  <c r="Q642" i="5"/>
  <c r="Q654" i="5"/>
  <c r="Q666" i="5"/>
  <c r="Q678" i="5"/>
  <c r="Q690" i="5"/>
  <c r="Q355" i="5"/>
  <c r="Q427" i="5"/>
  <c r="Q451" i="5"/>
  <c r="Q475" i="5"/>
  <c r="Q499" i="5"/>
  <c r="Q511" i="5"/>
  <c r="Q535" i="5"/>
  <c r="Q559" i="5"/>
  <c r="Q583" i="5"/>
  <c r="Q607" i="5"/>
  <c r="Q631" i="5"/>
  <c r="Q655" i="5"/>
  <c r="Q667" i="5"/>
  <c r="Q691" i="5"/>
  <c r="Q133" i="5"/>
  <c r="Q313" i="5"/>
  <c r="Q445" i="5"/>
  <c r="Q541" i="5"/>
  <c r="Q649" i="5"/>
  <c r="Q26" i="5"/>
  <c r="Q146" i="5"/>
  <c r="Q7" i="5"/>
  <c r="Q19" i="5"/>
  <c r="Q31" i="5"/>
  <c r="Q43" i="5"/>
  <c r="Q55" i="5"/>
  <c r="Q67" i="5"/>
  <c r="Q79" i="5"/>
  <c r="Q91" i="5"/>
  <c r="Q103" i="5"/>
  <c r="Q115" i="5"/>
  <c r="Q127" i="5"/>
  <c r="Q139" i="5"/>
  <c r="Q151" i="5"/>
  <c r="Q163" i="5"/>
  <c r="Q175" i="5"/>
  <c r="Q187" i="5"/>
  <c r="Q199" i="5"/>
  <c r="Q211" i="5"/>
  <c r="Q223" i="5"/>
  <c r="Q235" i="5"/>
  <c r="Q247" i="5"/>
  <c r="Q259" i="5"/>
  <c r="Q271" i="5"/>
  <c r="Q283" i="5"/>
  <c r="Q295" i="5"/>
  <c r="Q307" i="5"/>
  <c r="Q319" i="5"/>
  <c r="Q331" i="5"/>
  <c r="Q343" i="5"/>
  <c r="Q367" i="5"/>
  <c r="Q379" i="5"/>
  <c r="Q391" i="5"/>
  <c r="Q403" i="5"/>
  <c r="Q415" i="5"/>
  <c r="Q439" i="5"/>
  <c r="Q463" i="5"/>
  <c r="Q487" i="5"/>
  <c r="Q523" i="5"/>
  <c r="Q547" i="5"/>
  <c r="Q571" i="5"/>
  <c r="Q595" i="5"/>
  <c r="Q619" i="5"/>
  <c r="Q643" i="5"/>
  <c r="Q679" i="5"/>
  <c r="Q157" i="5"/>
  <c r="Q373" i="5"/>
  <c r="Q565" i="5"/>
  <c r="Q86" i="5"/>
  <c r="Q158" i="5"/>
  <c r="Q254" i="5"/>
  <c r="Q8" i="5"/>
  <c r="Q20" i="5"/>
  <c r="Q32" i="5"/>
  <c r="Q44" i="5"/>
  <c r="Q56" i="5"/>
  <c r="Q68" i="5"/>
  <c r="Q80" i="5"/>
  <c r="Q92" i="5"/>
  <c r="Q104" i="5"/>
  <c r="Q116" i="5"/>
  <c r="Q128" i="5"/>
  <c r="Q140" i="5"/>
  <c r="Q152" i="5"/>
  <c r="Q164" i="5"/>
  <c r="Q176" i="5"/>
  <c r="Q188" i="5"/>
  <c r="Q200" i="5"/>
  <c r="Q212" i="5"/>
  <c r="Q224" i="5"/>
  <c r="Q236" i="5"/>
  <c r="Q248" i="5"/>
  <c r="Q260" i="5"/>
  <c r="Q272" i="5"/>
  <c r="Q284" i="5"/>
  <c r="Q296" i="5"/>
  <c r="Q308" i="5"/>
  <c r="Q320" i="5"/>
  <c r="Q332" i="5"/>
  <c r="Q344" i="5"/>
  <c r="Q356" i="5"/>
  <c r="Q368" i="5"/>
  <c r="Q380" i="5"/>
  <c r="Q392" i="5"/>
  <c r="Q404" i="5"/>
  <c r="Q416" i="5"/>
  <c r="Q428" i="5"/>
  <c r="Q440" i="5"/>
  <c r="Q452" i="5"/>
  <c r="Q464" i="5"/>
  <c r="Q476" i="5"/>
  <c r="Q488" i="5"/>
  <c r="Q500" i="5"/>
  <c r="Q512" i="5"/>
  <c r="Q524" i="5"/>
  <c r="Q536" i="5"/>
  <c r="Q548" i="5"/>
  <c r="Q560" i="5"/>
  <c r="Q572" i="5"/>
  <c r="Q584" i="5"/>
  <c r="Q596" i="5"/>
  <c r="Q608" i="5"/>
  <c r="Q620" i="5"/>
  <c r="Q632" i="5"/>
  <c r="Q644" i="5"/>
  <c r="Q656" i="5"/>
  <c r="Q668" i="5"/>
  <c r="Q680" i="5"/>
  <c r="Q692" i="5"/>
  <c r="Q526" i="5"/>
  <c r="Q586" i="5"/>
  <c r="Q634" i="5"/>
  <c r="Q670" i="5"/>
  <c r="Q37" i="5"/>
  <c r="Q109" i="5"/>
  <c r="Q193" i="5"/>
  <c r="Q253" i="5"/>
  <c r="Q289" i="5"/>
  <c r="Q337" i="5"/>
  <c r="Q397" i="5"/>
  <c r="Q481" i="5"/>
  <c r="Q553" i="5"/>
  <c r="Q589" i="5"/>
  <c r="Q661" i="5"/>
  <c r="Q9" i="5"/>
  <c r="Q21" i="5"/>
  <c r="Q33" i="5"/>
  <c r="Q45" i="5"/>
  <c r="Q57" i="5"/>
  <c r="Q69" i="5"/>
  <c r="Q81" i="5"/>
  <c r="Q93" i="5"/>
  <c r="Q105" i="5"/>
  <c r="Q117" i="5"/>
  <c r="Q129" i="5"/>
  <c r="Q141" i="5"/>
  <c r="Q153" i="5"/>
  <c r="Q165" i="5"/>
  <c r="Q177" i="5"/>
  <c r="Q189" i="5"/>
  <c r="Q201" i="5"/>
  <c r="Q213" i="5"/>
  <c r="Q225" i="5"/>
  <c r="Q237" i="5"/>
  <c r="Q249" i="5"/>
  <c r="Q261" i="5"/>
  <c r="Q273" i="5"/>
  <c r="Q285" i="5"/>
  <c r="Q297" i="5"/>
  <c r="Q309" i="5"/>
  <c r="Q321" i="5"/>
  <c r="Q333" i="5"/>
  <c r="Q345" i="5"/>
  <c r="Q357" i="5"/>
  <c r="Q369" i="5"/>
  <c r="Q381" i="5"/>
  <c r="Q393" i="5"/>
  <c r="Q405" i="5"/>
  <c r="Q417" i="5"/>
  <c r="Q429" i="5"/>
  <c r="Q441" i="5"/>
  <c r="Q453" i="5"/>
  <c r="Q465" i="5"/>
  <c r="Q477" i="5"/>
  <c r="Q489" i="5"/>
  <c r="Q501" i="5"/>
  <c r="Q513" i="5"/>
  <c r="Q525" i="5"/>
  <c r="Q537" i="5"/>
  <c r="Q549" i="5"/>
  <c r="Q561" i="5"/>
  <c r="Q573" i="5"/>
  <c r="Q585" i="5"/>
  <c r="Q597" i="5"/>
  <c r="Q609" i="5"/>
  <c r="Q621" i="5"/>
  <c r="Q633" i="5"/>
  <c r="Q645" i="5"/>
  <c r="Q657" i="5"/>
  <c r="Q669" i="5"/>
  <c r="Q681" i="5"/>
  <c r="Q693" i="5"/>
  <c r="N38" i="5"/>
  <c r="Q502" i="5"/>
  <c r="Q574" i="5"/>
  <c r="Q610" i="5"/>
  <c r="Q646" i="5"/>
  <c r="Q682" i="5"/>
  <c r="Q61" i="5"/>
  <c r="Q217" i="5"/>
  <c r="Q361" i="5"/>
  <c r="Q493" i="5"/>
  <c r="Q577" i="5"/>
  <c r="Q697" i="5"/>
  <c r="Q62" i="5"/>
  <c r="Q170" i="5"/>
  <c r="Q10" i="5"/>
  <c r="Q22" i="5"/>
  <c r="Q34" i="5"/>
  <c r="Q46" i="5"/>
  <c r="Q58" i="5"/>
  <c r="Q70" i="5"/>
  <c r="Q82" i="5"/>
  <c r="Q94" i="5"/>
  <c r="Q106" i="5"/>
  <c r="Q118" i="5"/>
  <c r="Q130" i="5"/>
  <c r="Q142" i="5"/>
  <c r="Q154" i="5"/>
  <c r="Q166" i="5"/>
  <c r="Q178" i="5"/>
  <c r="Q190" i="5"/>
  <c r="Q202" i="5"/>
  <c r="Q214" i="5"/>
  <c r="Q226" i="5"/>
  <c r="Q238" i="5"/>
  <c r="Q250" i="5"/>
  <c r="Q262" i="5"/>
  <c r="Q274" i="5"/>
  <c r="Q286" i="5"/>
  <c r="Q298" i="5"/>
  <c r="Q310" i="5"/>
  <c r="Q322" i="5"/>
  <c r="Q334" i="5"/>
  <c r="Q346" i="5"/>
  <c r="Q358" i="5"/>
  <c r="Q370" i="5"/>
  <c r="Q382" i="5"/>
  <c r="Q394" i="5"/>
  <c r="Q406" i="5"/>
  <c r="Q418" i="5"/>
  <c r="Q430" i="5"/>
  <c r="Q442" i="5"/>
  <c r="Q454" i="5"/>
  <c r="Q466" i="5"/>
  <c r="Q478" i="5"/>
  <c r="Q490" i="5"/>
  <c r="Q514" i="5"/>
  <c r="Q538" i="5"/>
  <c r="Q550" i="5"/>
  <c r="Q562" i="5"/>
  <c r="Q598" i="5"/>
  <c r="Q622" i="5"/>
  <c r="Q658" i="5"/>
  <c r="Q694" i="5"/>
  <c r="Q13" i="5"/>
  <c r="Q97" i="5"/>
  <c r="Q181" i="5"/>
  <c r="Q241" i="5"/>
  <c r="Q301" i="5"/>
  <c r="Q385" i="5"/>
  <c r="Q469" i="5"/>
  <c r="Q529" i="5"/>
  <c r="Q625" i="5"/>
  <c r="Q685" i="5"/>
  <c r="Q14" i="5"/>
  <c r="Q110" i="5"/>
  <c r="Q194" i="5"/>
  <c r="Q11" i="5"/>
  <c r="Q23" i="5"/>
  <c r="Q35" i="5"/>
  <c r="Q47" i="5"/>
  <c r="Q59" i="5"/>
  <c r="Q71" i="5"/>
  <c r="Q83" i="5"/>
  <c r="Q95" i="5"/>
  <c r="Q107" i="5"/>
  <c r="Q119" i="5"/>
  <c r="Q131" i="5"/>
  <c r="Q143" i="5"/>
  <c r="Q155" i="5"/>
  <c r="Q167" i="5"/>
  <c r="Q179" i="5"/>
  <c r="Q191" i="5"/>
  <c r="Q203" i="5"/>
  <c r="Q215" i="5"/>
  <c r="Q227" i="5"/>
  <c r="Q239" i="5"/>
  <c r="Q251" i="5"/>
  <c r="Q263" i="5"/>
  <c r="Q275" i="5"/>
  <c r="Q287" i="5"/>
  <c r="Q299" i="5"/>
  <c r="Q311" i="5"/>
  <c r="Q323" i="5"/>
  <c r="Q335" i="5"/>
  <c r="Q347" i="5"/>
  <c r="Q359" i="5"/>
  <c r="Q371" i="5"/>
  <c r="Q383" i="5"/>
  <c r="Q395" i="5"/>
  <c r="Q407" i="5"/>
  <c r="Q419" i="5"/>
  <c r="Q431" i="5"/>
  <c r="Q443" i="5"/>
  <c r="Q455" i="5"/>
  <c r="Q467" i="5"/>
  <c r="Q479" i="5"/>
  <c r="Q491" i="5"/>
  <c r="Q503" i="5"/>
  <c r="Q515" i="5"/>
  <c r="Q527" i="5"/>
  <c r="Q539" i="5"/>
  <c r="Q551" i="5"/>
  <c r="Q563" i="5"/>
  <c r="Q575" i="5"/>
  <c r="Q587" i="5"/>
  <c r="Q599" i="5"/>
  <c r="Q611" i="5"/>
  <c r="Q623" i="5"/>
  <c r="Q635" i="5"/>
  <c r="Q647" i="5"/>
  <c r="Q659" i="5"/>
  <c r="Q671" i="5"/>
  <c r="Q683" i="5"/>
  <c r="Q695" i="5"/>
  <c r="Q25" i="5"/>
  <c r="Q85" i="5"/>
  <c r="Q145" i="5"/>
  <c r="Q205" i="5"/>
  <c r="Q265" i="5"/>
  <c r="Q325" i="5"/>
  <c r="Q409" i="5"/>
  <c r="Q505" i="5"/>
  <c r="Q613" i="5"/>
  <c r="Q74" i="5"/>
  <c r="Q12" i="5"/>
  <c r="Q24" i="5"/>
  <c r="Q36" i="5"/>
  <c r="Q48" i="5"/>
  <c r="Q60" i="5"/>
  <c r="Q72" i="5"/>
  <c r="Q84" i="5"/>
  <c r="Q96" i="5"/>
  <c r="Q108" i="5"/>
  <c r="Q120" i="5"/>
  <c r="Q132" i="5"/>
  <c r="Q144" i="5"/>
  <c r="Q156" i="5"/>
  <c r="Q168" i="5"/>
  <c r="Q180" i="5"/>
  <c r="Q192" i="5"/>
  <c r="Q204" i="5"/>
  <c r="Q216" i="5"/>
  <c r="Q228" i="5"/>
  <c r="Q240" i="5"/>
  <c r="Q252" i="5"/>
  <c r="Q264" i="5"/>
  <c r="Q276" i="5"/>
  <c r="Q288" i="5"/>
  <c r="Q300" i="5"/>
  <c r="Q312" i="5"/>
  <c r="Q324" i="5"/>
  <c r="Q336" i="5"/>
  <c r="Q348" i="5"/>
  <c r="Q360" i="5"/>
  <c r="Q372" i="5"/>
  <c r="Q384" i="5"/>
  <c r="Q396" i="5"/>
  <c r="Q408" i="5"/>
  <c r="Q420" i="5"/>
  <c r="Q432" i="5"/>
  <c r="Q444" i="5"/>
  <c r="Q456" i="5"/>
  <c r="Q468" i="5"/>
  <c r="Q480" i="5"/>
  <c r="Q492" i="5"/>
  <c r="Q504" i="5"/>
  <c r="Q516" i="5"/>
  <c r="Q528" i="5"/>
  <c r="Q540" i="5"/>
  <c r="Q552" i="5"/>
  <c r="Q564" i="5"/>
  <c r="Q576" i="5"/>
  <c r="Q588" i="5"/>
  <c r="Q600" i="5"/>
  <c r="Q612" i="5"/>
  <c r="Q624" i="5"/>
  <c r="Q636" i="5"/>
  <c r="Q648" i="5"/>
  <c r="Q660" i="5"/>
  <c r="Q672" i="5"/>
  <c r="Q684" i="5"/>
  <c r="Q696" i="5"/>
  <c r="Q49" i="5"/>
  <c r="Q73" i="5"/>
  <c r="Q121" i="5"/>
  <c r="Q169" i="5"/>
  <c r="Q229" i="5"/>
  <c r="Q277" i="5"/>
  <c r="Q349" i="5"/>
  <c r="Q421" i="5"/>
  <c r="Q517" i="5"/>
  <c r="Q601" i="5"/>
  <c r="Q38" i="5"/>
  <c r="Q134" i="5"/>
  <c r="Q218" i="5"/>
  <c r="Q230" i="5"/>
  <c r="Q386" i="5"/>
  <c r="Q530" i="5"/>
  <c r="Q674" i="5"/>
  <c r="Q242" i="5"/>
  <c r="Q398" i="5"/>
  <c r="Q542" i="5"/>
  <c r="Q686" i="5"/>
  <c r="Q266" i="5"/>
  <c r="Q410" i="5"/>
  <c r="Q554" i="5"/>
  <c r="Q566" i="5"/>
  <c r="Q578" i="5"/>
  <c r="Q302" i="5"/>
  <c r="Q446" i="5"/>
  <c r="Q590" i="5"/>
  <c r="N31" i="5"/>
  <c r="Q458" i="5"/>
  <c r="Q602" i="5"/>
  <c r="Q614" i="5"/>
  <c r="Q482" i="5"/>
  <c r="Q314" i="5"/>
  <c r="Q626" i="5"/>
  <c r="Q350" i="5"/>
  <c r="Q494" i="5"/>
  <c r="Q362" i="5"/>
  <c r="Q650" i="5"/>
  <c r="Q698" i="5"/>
  <c r="Q422" i="5"/>
  <c r="Q326" i="5"/>
  <c r="Q470" i="5"/>
  <c r="Q374" i="5"/>
  <c r="Q278" i="5"/>
  <c r="Q434" i="5"/>
  <c r="Q338" i="5"/>
  <c r="Q638" i="5"/>
  <c r="Q506" i="5"/>
  <c r="Q518" i="5"/>
  <c r="Q662" i="5"/>
  <c r="Q290" i="5"/>
  <c r="N26" i="5"/>
  <c r="M24" i="5"/>
  <c r="N25" i="5"/>
  <c r="H54" i="19" l="1"/>
  <c r="F53" i="19"/>
  <c r="F36" i="18"/>
  <c r="H37" i="18"/>
  <c r="G37" i="18"/>
  <c r="F53" i="17"/>
  <c r="H54" i="17"/>
  <c r="G54" i="17"/>
  <c r="F38" i="16"/>
  <c r="H39" i="16"/>
  <c r="G39" i="16"/>
  <c r="F52" i="15"/>
  <c r="H53" i="15"/>
  <c r="H68" i="13"/>
  <c r="G68" i="13"/>
  <c r="M10" i="10"/>
  <c r="N11" i="10"/>
  <c r="N35" i="6"/>
  <c r="M34" i="6"/>
  <c r="M23" i="5"/>
  <c r="N24" i="5"/>
  <c r="F52" i="19" l="1"/>
  <c r="H53" i="19"/>
  <c r="G53" i="19"/>
  <c r="F35" i="18"/>
  <c r="H36" i="18"/>
  <c r="G36" i="18"/>
  <c r="F52" i="17"/>
  <c r="H53" i="17"/>
  <c r="G53" i="17"/>
  <c r="H38" i="16"/>
  <c r="F37" i="16"/>
  <c r="G38" i="16"/>
  <c r="F51" i="15"/>
  <c r="H52" i="15"/>
  <c r="G52" i="15"/>
  <c r="M9" i="10"/>
  <c r="N10" i="10"/>
  <c r="N34" i="6"/>
  <c r="M33" i="6"/>
  <c r="M22" i="5"/>
  <c r="N23" i="5"/>
  <c r="F51" i="19" l="1"/>
  <c r="H52" i="19"/>
  <c r="G52" i="19"/>
  <c r="F34" i="18"/>
  <c r="H35" i="18"/>
  <c r="G35" i="18"/>
  <c r="F51" i="17"/>
  <c r="H52" i="17"/>
  <c r="G52" i="17"/>
  <c r="F36" i="16"/>
  <c r="H37" i="16"/>
  <c r="G37" i="16"/>
  <c r="F50" i="15"/>
  <c r="H51" i="15"/>
  <c r="G51" i="15"/>
  <c r="N9" i="10"/>
  <c r="M8" i="10"/>
  <c r="M32" i="6"/>
  <c r="N33" i="6"/>
  <c r="M21" i="5"/>
  <c r="N22" i="5"/>
  <c r="F50" i="19" l="1"/>
  <c r="H51" i="19"/>
  <c r="G51" i="19"/>
  <c r="F33" i="18"/>
  <c r="H34" i="18"/>
  <c r="G34" i="18"/>
  <c r="F50" i="17"/>
  <c r="H51" i="17"/>
  <c r="G51" i="17"/>
  <c r="F35" i="16"/>
  <c r="H36" i="16"/>
  <c r="G36" i="16"/>
  <c r="F49" i="15"/>
  <c r="H50" i="15"/>
  <c r="G50" i="15"/>
  <c r="N8" i="10"/>
  <c r="M7" i="10"/>
  <c r="N32" i="6"/>
  <c r="M31" i="6"/>
  <c r="M20" i="5"/>
  <c r="N21" i="5"/>
  <c r="F49" i="19" l="1"/>
  <c r="H50" i="19"/>
  <c r="G50" i="19"/>
  <c r="F32" i="18"/>
  <c r="H33" i="18"/>
  <c r="G33" i="18"/>
  <c r="F49" i="17"/>
  <c r="H50" i="17"/>
  <c r="G50" i="17"/>
  <c r="F34" i="16"/>
  <c r="H35" i="16"/>
  <c r="G35" i="16"/>
  <c r="F48" i="15"/>
  <c r="H49" i="15"/>
  <c r="G49" i="15"/>
  <c r="N7" i="10"/>
  <c r="M6" i="10"/>
  <c r="N31" i="6"/>
  <c r="M30" i="6"/>
  <c r="M19" i="5"/>
  <c r="N20" i="5"/>
  <c r="F48" i="19" l="1"/>
  <c r="H49" i="19"/>
  <c r="G49" i="19"/>
  <c r="F31" i="18"/>
  <c r="H32" i="18"/>
  <c r="G32" i="18"/>
  <c r="F48" i="17"/>
  <c r="H49" i="17"/>
  <c r="G49" i="17"/>
  <c r="F33" i="16"/>
  <c r="H34" i="16"/>
  <c r="G34" i="16"/>
  <c r="F47" i="15"/>
  <c r="H48" i="15"/>
  <c r="G48" i="15"/>
  <c r="M5" i="10"/>
  <c r="N6" i="10"/>
  <c r="N30" i="6"/>
  <c r="M29" i="6"/>
  <c r="M18" i="5"/>
  <c r="N19" i="5"/>
  <c r="F47" i="19" l="1"/>
  <c r="H48" i="19"/>
  <c r="G48" i="19"/>
  <c r="F30" i="18"/>
  <c r="H31" i="18"/>
  <c r="G31" i="18"/>
  <c r="F47" i="17"/>
  <c r="H48" i="17"/>
  <c r="G48" i="17"/>
  <c r="F32" i="16"/>
  <c r="H33" i="16"/>
  <c r="G33" i="16"/>
  <c r="F46" i="15"/>
  <c r="H47" i="15"/>
  <c r="G47" i="15"/>
  <c r="N5" i="10"/>
  <c r="M4" i="10"/>
  <c r="M28" i="6"/>
  <c r="N29" i="6"/>
  <c r="M17" i="5"/>
  <c r="N18" i="5"/>
  <c r="F46" i="19" l="1"/>
  <c r="H47" i="19"/>
  <c r="G47" i="19"/>
  <c r="F29" i="18"/>
  <c r="H30" i="18"/>
  <c r="G30" i="18"/>
  <c r="F46" i="17"/>
  <c r="H47" i="17"/>
  <c r="G47" i="17"/>
  <c r="F31" i="16"/>
  <c r="H32" i="16"/>
  <c r="G32" i="16"/>
  <c r="F45" i="15"/>
  <c r="H46" i="15"/>
  <c r="G46" i="15"/>
  <c r="N4" i="10"/>
  <c r="M3" i="10"/>
  <c r="N28" i="6"/>
  <c r="M27" i="6"/>
  <c r="M16" i="5"/>
  <c r="N17" i="5"/>
  <c r="F45" i="19" l="1"/>
  <c r="H46" i="19"/>
  <c r="G46" i="19"/>
  <c r="F28" i="18"/>
  <c r="H29" i="18"/>
  <c r="G29" i="18"/>
  <c r="F45" i="17"/>
  <c r="H46" i="17"/>
  <c r="G46" i="17"/>
  <c r="F30" i="16"/>
  <c r="H31" i="16"/>
  <c r="G31" i="16"/>
  <c r="F44" i="15"/>
  <c r="H45" i="15"/>
  <c r="G45" i="15"/>
  <c r="M2" i="10"/>
  <c r="N3" i="10"/>
  <c r="N27" i="6"/>
  <c r="M26" i="6"/>
  <c r="M15" i="5"/>
  <c r="N16" i="5"/>
  <c r="F44" i="19" l="1"/>
  <c r="H45" i="19"/>
  <c r="G45" i="19"/>
  <c r="H28" i="18"/>
  <c r="F27" i="18"/>
  <c r="G28" i="18"/>
  <c r="F44" i="17"/>
  <c r="H45" i="17"/>
  <c r="G45" i="17"/>
  <c r="F29" i="16"/>
  <c r="H30" i="16"/>
  <c r="G30" i="16"/>
  <c r="F43" i="15"/>
  <c r="H44" i="15"/>
  <c r="G44" i="15"/>
  <c r="N2" i="10"/>
  <c r="M25" i="6"/>
  <c r="N26" i="6"/>
  <c r="M14" i="5"/>
  <c r="N15" i="5"/>
  <c r="F43" i="19" l="1"/>
  <c r="H44" i="19"/>
  <c r="G44" i="19"/>
  <c r="F26" i="18"/>
  <c r="H27" i="18"/>
  <c r="G27" i="18"/>
  <c r="F43" i="17"/>
  <c r="H44" i="17"/>
  <c r="G44" i="17"/>
  <c r="F28" i="16"/>
  <c r="H29" i="16"/>
  <c r="G29" i="16"/>
  <c r="F42" i="15"/>
  <c r="H43" i="15"/>
  <c r="G43" i="15"/>
  <c r="M24" i="6"/>
  <c r="N25" i="6"/>
  <c r="M13" i="5"/>
  <c r="N14" i="5"/>
  <c r="F42" i="19" l="1"/>
  <c r="H43" i="19"/>
  <c r="G43" i="19"/>
  <c r="H26" i="18"/>
  <c r="F25" i="18"/>
  <c r="G26" i="18"/>
  <c r="F42" i="17"/>
  <c r="H43" i="17"/>
  <c r="G43" i="17"/>
  <c r="H28" i="16"/>
  <c r="F27" i="16"/>
  <c r="G28" i="16"/>
  <c r="F41" i="15"/>
  <c r="H42" i="15"/>
  <c r="G42" i="15"/>
  <c r="N24" i="6"/>
  <c r="M23" i="6"/>
  <c r="M12" i="5"/>
  <c r="N13" i="5"/>
  <c r="F41" i="19" l="1"/>
  <c r="H42" i="19"/>
  <c r="G42" i="19"/>
  <c r="F24" i="18"/>
  <c r="H25" i="18"/>
  <c r="G25" i="18"/>
  <c r="F41" i="17"/>
  <c r="H42" i="17"/>
  <c r="G42" i="17"/>
  <c r="F26" i="16"/>
  <c r="H27" i="16"/>
  <c r="G27" i="16"/>
  <c r="F40" i="15"/>
  <c r="H41" i="15"/>
  <c r="G41" i="15"/>
  <c r="N23" i="6"/>
  <c r="M22" i="6"/>
  <c r="M11" i="5"/>
  <c r="N12" i="5"/>
  <c r="F40" i="19" l="1"/>
  <c r="H41" i="19"/>
  <c r="G41" i="19"/>
  <c r="F23" i="18"/>
  <c r="H24" i="18"/>
  <c r="G24" i="18"/>
  <c r="F40" i="17"/>
  <c r="H41" i="17"/>
  <c r="G41" i="17"/>
  <c r="H26" i="16"/>
  <c r="F25" i="16"/>
  <c r="G26" i="16"/>
  <c r="F39" i="15"/>
  <c r="H40" i="15"/>
  <c r="G40" i="15"/>
  <c r="M21" i="6"/>
  <c r="N22" i="6"/>
  <c r="M10" i="5"/>
  <c r="N11" i="5"/>
  <c r="H40" i="19" l="1"/>
  <c r="F39" i="19"/>
  <c r="G40" i="19"/>
  <c r="F22" i="18"/>
  <c r="H23" i="18"/>
  <c r="G23" i="18"/>
  <c r="H40" i="17"/>
  <c r="F39" i="17"/>
  <c r="G40" i="17"/>
  <c r="F24" i="16"/>
  <c r="H25" i="16"/>
  <c r="G25" i="16"/>
  <c r="F38" i="15"/>
  <c r="H39" i="15"/>
  <c r="G39" i="15"/>
  <c r="M20" i="6"/>
  <c r="N21" i="6"/>
  <c r="M9" i="5"/>
  <c r="N10" i="5"/>
  <c r="F38" i="19" l="1"/>
  <c r="H39" i="19"/>
  <c r="G39" i="19"/>
  <c r="F21" i="18"/>
  <c r="H22" i="18"/>
  <c r="G22" i="18"/>
  <c r="F38" i="17"/>
  <c r="H39" i="17"/>
  <c r="G39" i="17"/>
  <c r="F23" i="16"/>
  <c r="H24" i="16"/>
  <c r="G24" i="16"/>
  <c r="H38" i="15"/>
  <c r="F37" i="15"/>
  <c r="G38" i="15"/>
  <c r="N20" i="6"/>
  <c r="M19" i="6"/>
  <c r="M8" i="5"/>
  <c r="N9" i="5"/>
  <c r="H38" i="19" l="1"/>
  <c r="F37" i="19"/>
  <c r="G38" i="19"/>
  <c r="F20" i="18"/>
  <c r="H21" i="18"/>
  <c r="G21" i="18"/>
  <c r="H38" i="17"/>
  <c r="F37" i="17"/>
  <c r="G38" i="17"/>
  <c r="F22" i="16"/>
  <c r="H23" i="16"/>
  <c r="G23" i="16"/>
  <c r="H37" i="15"/>
  <c r="F36" i="15"/>
  <c r="G37" i="15"/>
  <c r="N19" i="6"/>
  <c r="M18" i="6"/>
  <c r="N8" i="5"/>
  <c r="M7" i="5"/>
  <c r="F36" i="19" l="1"/>
  <c r="H37" i="19"/>
  <c r="G37" i="19"/>
  <c r="F19" i="18"/>
  <c r="H20" i="18"/>
  <c r="G20" i="18"/>
  <c r="F36" i="17"/>
  <c r="H37" i="17"/>
  <c r="G37" i="17"/>
  <c r="F21" i="16"/>
  <c r="H22" i="16"/>
  <c r="G22" i="16"/>
  <c r="F35" i="15"/>
  <c r="H36" i="15"/>
  <c r="G36" i="15"/>
  <c r="M17" i="6"/>
  <c r="N18" i="6"/>
  <c r="N7" i="5"/>
  <c r="M6" i="5"/>
  <c r="F35" i="19" l="1"/>
  <c r="H36" i="19"/>
  <c r="G36" i="19"/>
  <c r="F18" i="18"/>
  <c r="H19" i="18"/>
  <c r="G19" i="18"/>
  <c r="F35" i="17"/>
  <c r="H36" i="17"/>
  <c r="G36" i="17"/>
  <c r="F20" i="16"/>
  <c r="H21" i="16"/>
  <c r="G21" i="16"/>
  <c r="F34" i="15"/>
  <c r="H35" i="15"/>
  <c r="G35" i="15"/>
  <c r="N17" i="6"/>
  <c r="M16" i="6"/>
  <c r="N6" i="5"/>
  <c r="M5" i="5"/>
  <c r="F34" i="19" l="1"/>
  <c r="H35" i="19"/>
  <c r="G35" i="19"/>
  <c r="F17" i="18"/>
  <c r="H18" i="18"/>
  <c r="G18" i="18"/>
  <c r="F34" i="17"/>
  <c r="H35" i="17"/>
  <c r="G35" i="17"/>
  <c r="F19" i="16"/>
  <c r="H20" i="16"/>
  <c r="G20" i="16"/>
  <c r="F33" i="15"/>
  <c r="H34" i="15"/>
  <c r="G34" i="15"/>
  <c r="M15" i="6"/>
  <c r="N16" i="6"/>
  <c r="N5" i="5"/>
  <c r="M4" i="5"/>
  <c r="F33" i="19" l="1"/>
  <c r="H34" i="19"/>
  <c r="G34" i="19"/>
  <c r="F16" i="18"/>
  <c r="H17" i="18"/>
  <c r="G17" i="18"/>
  <c r="F33" i="17"/>
  <c r="H34" i="17"/>
  <c r="G34" i="17"/>
  <c r="F18" i="16"/>
  <c r="H19" i="16"/>
  <c r="G19" i="16"/>
  <c r="F32" i="15"/>
  <c r="H33" i="15"/>
  <c r="G33" i="15"/>
  <c r="N15" i="6"/>
  <c r="M14" i="6"/>
  <c r="N4" i="5"/>
  <c r="M3" i="5"/>
  <c r="F32" i="19" l="1"/>
  <c r="H33" i="19"/>
  <c r="G33" i="19"/>
  <c r="F15" i="18"/>
  <c r="H16" i="18"/>
  <c r="G16" i="18"/>
  <c r="F32" i="17"/>
  <c r="H33" i="17"/>
  <c r="G33" i="17"/>
  <c r="F17" i="16"/>
  <c r="H18" i="16"/>
  <c r="G18" i="16"/>
  <c r="F31" i="15"/>
  <c r="H32" i="15"/>
  <c r="G32" i="15"/>
  <c r="N14" i="6"/>
  <c r="M13" i="6"/>
  <c r="N3" i="5"/>
  <c r="M2" i="5"/>
  <c r="N2" i="5" s="1"/>
  <c r="F31" i="19" l="1"/>
  <c r="H32" i="19"/>
  <c r="G32" i="19"/>
  <c r="F14" i="18"/>
  <c r="H15" i="18"/>
  <c r="G15" i="18"/>
  <c r="F31" i="17"/>
  <c r="H32" i="17"/>
  <c r="G32" i="17"/>
  <c r="F16" i="16"/>
  <c r="H17" i="16"/>
  <c r="G17" i="16"/>
  <c r="F30" i="15"/>
  <c r="H31" i="15"/>
  <c r="G31" i="15"/>
  <c r="N13" i="6"/>
  <c r="M12" i="6"/>
  <c r="F30" i="19" l="1"/>
  <c r="H31" i="19"/>
  <c r="G31" i="19"/>
  <c r="F13" i="18"/>
  <c r="H14" i="18"/>
  <c r="G14" i="18"/>
  <c r="F30" i="17"/>
  <c r="H31" i="17"/>
  <c r="G31" i="17"/>
  <c r="F15" i="16"/>
  <c r="H16" i="16"/>
  <c r="G16" i="16"/>
  <c r="F29" i="15"/>
  <c r="H30" i="15"/>
  <c r="G30" i="15"/>
  <c r="M11" i="6"/>
  <c r="N12" i="6"/>
  <c r="F29" i="19" l="1"/>
  <c r="H30" i="19"/>
  <c r="G30" i="19"/>
  <c r="F12" i="18"/>
  <c r="H13" i="18"/>
  <c r="G13" i="18"/>
  <c r="F29" i="17"/>
  <c r="H30" i="17"/>
  <c r="G30" i="17"/>
  <c r="F14" i="16"/>
  <c r="H15" i="16"/>
  <c r="G15" i="16"/>
  <c r="F28" i="15"/>
  <c r="H29" i="15"/>
  <c r="G29" i="15"/>
  <c r="N11" i="6"/>
  <c r="M10" i="6"/>
  <c r="F28" i="19" l="1"/>
  <c r="H29" i="19"/>
  <c r="G29" i="19"/>
  <c r="F11" i="18"/>
  <c r="H12" i="18"/>
  <c r="G12" i="18"/>
  <c r="F28" i="17"/>
  <c r="H29" i="17"/>
  <c r="G29" i="17"/>
  <c r="H14" i="16"/>
  <c r="F13" i="16"/>
  <c r="G14" i="16"/>
  <c r="H28" i="15"/>
  <c r="F27" i="15"/>
  <c r="G28" i="15"/>
  <c r="N10" i="6"/>
  <c r="M9" i="6"/>
  <c r="H28" i="19" l="1"/>
  <c r="F27" i="19"/>
  <c r="G28" i="19"/>
  <c r="F10" i="18"/>
  <c r="H11" i="18"/>
  <c r="G11" i="18"/>
  <c r="H28" i="17"/>
  <c r="F27" i="17"/>
  <c r="G28" i="17"/>
  <c r="F12" i="16"/>
  <c r="H13" i="16"/>
  <c r="G13" i="16"/>
  <c r="F26" i="15"/>
  <c r="H27" i="15"/>
  <c r="G27" i="15"/>
  <c r="M8" i="6"/>
  <c r="N9" i="6"/>
  <c r="F26" i="19" l="1"/>
  <c r="H27" i="19"/>
  <c r="G27" i="19"/>
  <c r="F9" i="18"/>
  <c r="H10" i="18"/>
  <c r="G10" i="18"/>
  <c r="F26" i="17"/>
  <c r="H27" i="17"/>
  <c r="G27" i="17"/>
  <c r="F11" i="16"/>
  <c r="H12" i="16"/>
  <c r="G12" i="16"/>
  <c r="H26" i="15"/>
  <c r="F25" i="15"/>
  <c r="G26" i="15"/>
  <c r="N8" i="6"/>
  <c r="M7" i="6"/>
  <c r="H26" i="19" l="1"/>
  <c r="F25" i="19"/>
  <c r="G26" i="19"/>
  <c r="F8" i="18"/>
  <c r="H9" i="18"/>
  <c r="G9" i="18"/>
  <c r="H26" i="17"/>
  <c r="F25" i="17"/>
  <c r="G26" i="17"/>
  <c r="F10" i="16"/>
  <c r="H11" i="16"/>
  <c r="G11" i="16"/>
  <c r="H25" i="15"/>
  <c r="F24" i="15"/>
  <c r="G25" i="15"/>
  <c r="N7" i="6"/>
  <c r="M6" i="6"/>
  <c r="F24" i="19" l="1"/>
  <c r="H25" i="19"/>
  <c r="G25" i="19"/>
  <c r="F7" i="18"/>
  <c r="H8" i="18"/>
  <c r="G8" i="18"/>
  <c r="F24" i="17"/>
  <c r="H25" i="17"/>
  <c r="G25" i="17"/>
  <c r="F9" i="16"/>
  <c r="H10" i="16"/>
  <c r="G10" i="16"/>
  <c r="F23" i="15"/>
  <c r="H24" i="15"/>
  <c r="G24" i="15"/>
  <c r="M5" i="6"/>
  <c r="N6" i="6"/>
  <c r="F23" i="19" l="1"/>
  <c r="H24" i="19"/>
  <c r="G24" i="19"/>
  <c r="F6" i="18"/>
  <c r="H7" i="18"/>
  <c r="G7" i="18"/>
  <c r="F23" i="17"/>
  <c r="H24" i="17"/>
  <c r="G24" i="17"/>
  <c r="F8" i="16"/>
  <c r="H9" i="16"/>
  <c r="G9" i="16"/>
  <c r="F22" i="15"/>
  <c r="H23" i="15"/>
  <c r="G23" i="15"/>
  <c r="M4" i="6"/>
  <c r="N5" i="6"/>
  <c r="F22" i="19" l="1"/>
  <c r="H23" i="19"/>
  <c r="G23" i="19"/>
  <c r="F5" i="18"/>
  <c r="H6" i="18"/>
  <c r="G6" i="18"/>
  <c r="F22" i="17"/>
  <c r="H23" i="17"/>
  <c r="G23" i="17"/>
  <c r="F7" i="16"/>
  <c r="H8" i="16"/>
  <c r="G8" i="16"/>
  <c r="F21" i="15"/>
  <c r="H22" i="15"/>
  <c r="G22" i="15"/>
  <c r="N4" i="6"/>
  <c r="M3" i="6"/>
  <c r="F21" i="19" l="1"/>
  <c r="H22" i="19"/>
  <c r="G22" i="19"/>
  <c r="H5" i="18"/>
  <c r="H68" i="18" s="1"/>
  <c r="G5" i="18"/>
  <c r="G68" i="18" s="1"/>
  <c r="F21" i="17"/>
  <c r="H22" i="17"/>
  <c r="G22" i="17"/>
  <c r="F6" i="16"/>
  <c r="H7" i="16"/>
  <c r="G7" i="16"/>
  <c r="F20" i="15"/>
  <c r="H21" i="15"/>
  <c r="G21" i="15"/>
  <c r="M2" i="6"/>
  <c r="N2" i="6" s="1"/>
  <c r="N3" i="6"/>
  <c r="F20" i="19" l="1"/>
  <c r="H21" i="19"/>
  <c r="G21" i="19"/>
  <c r="F20" i="17"/>
  <c r="H21" i="17"/>
  <c r="G21" i="17"/>
  <c r="F5" i="16"/>
  <c r="H6" i="16"/>
  <c r="G6" i="16"/>
  <c r="F19" i="15"/>
  <c r="H20" i="15"/>
  <c r="G20" i="15"/>
  <c r="F19" i="19" l="1"/>
  <c r="H20" i="19"/>
  <c r="G20" i="19"/>
  <c r="F19" i="17"/>
  <c r="H20" i="17"/>
  <c r="G20" i="17"/>
  <c r="H5" i="16"/>
  <c r="H68" i="16" s="1"/>
  <c r="G5" i="16"/>
  <c r="G68" i="16" s="1"/>
  <c r="F18" i="15"/>
  <c r="H19" i="15"/>
  <c r="G19" i="15"/>
  <c r="F18" i="19" l="1"/>
  <c r="H19" i="19"/>
  <c r="G19" i="19"/>
  <c r="F18" i="17"/>
  <c r="H19" i="17"/>
  <c r="G19" i="17"/>
  <c r="F17" i="15"/>
  <c r="H18" i="15"/>
  <c r="G18" i="15"/>
  <c r="F17" i="19" l="1"/>
  <c r="H18" i="19"/>
  <c r="G18" i="19"/>
  <c r="F17" i="17"/>
  <c r="H18" i="17"/>
  <c r="G18" i="17"/>
  <c r="F16" i="15"/>
  <c r="H17" i="15"/>
  <c r="G17" i="15"/>
  <c r="F16" i="19" l="1"/>
  <c r="H17" i="19"/>
  <c r="G17" i="19"/>
  <c r="F16" i="17"/>
  <c r="H17" i="17"/>
  <c r="G17" i="17"/>
  <c r="F15" i="15"/>
  <c r="H16" i="15"/>
  <c r="G16" i="15"/>
  <c r="F15" i="19" l="1"/>
  <c r="H16" i="19"/>
  <c r="G16" i="19"/>
  <c r="H16" i="17"/>
  <c r="F15" i="17"/>
  <c r="G16" i="17"/>
  <c r="F14" i="15"/>
  <c r="H15" i="15"/>
  <c r="G15" i="15"/>
  <c r="F14" i="19" l="1"/>
  <c r="H15" i="19"/>
  <c r="G15" i="19"/>
  <c r="F14" i="17"/>
  <c r="H15" i="17"/>
  <c r="G15" i="17"/>
  <c r="F13" i="15"/>
  <c r="H14" i="15"/>
  <c r="G14" i="15"/>
  <c r="H14" i="19" l="1"/>
  <c r="F13" i="19"/>
  <c r="G14" i="19"/>
  <c r="F13" i="17"/>
  <c r="H14" i="17"/>
  <c r="G14" i="17"/>
  <c r="F12" i="15"/>
  <c r="H13" i="15"/>
  <c r="G13" i="15"/>
  <c r="H13" i="19" l="1"/>
  <c r="F12" i="19"/>
  <c r="G13" i="19"/>
  <c r="F12" i="17"/>
  <c r="H13" i="17"/>
  <c r="G13" i="17"/>
  <c r="F11" i="15"/>
  <c r="H12" i="15"/>
  <c r="G12" i="15"/>
  <c r="F11" i="19" l="1"/>
  <c r="H12" i="19"/>
  <c r="G12" i="19"/>
  <c r="F11" i="17"/>
  <c r="H12" i="17"/>
  <c r="G12" i="17"/>
  <c r="F10" i="15"/>
  <c r="H11" i="15"/>
  <c r="G11" i="15"/>
  <c r="F10" i="19" l="1"/>
  <c r="H11" i="19"/>
  <c r="G11" i="19"/>
  <c r="F10" i="17"/>
  <c r="H11" i="17"/>
  <c r="G11" i="17"/>
  <c r="F9" i="15"/>
  <c r="H10" i="15"/>
  <c r="G10" i="15"/>
  <c r="F9" i="19" l="1"/>
  <c r="H10" i="19"/>
  <c r="G10" i="19"/>
  <c r="F9" i="17"/>
  <c r="H10" i="17"/>
  <c r="G10" i="17"/>
  <c r="F8" i="15"/>
  <c r="H9" i="15"/>
  <c r="G9" i="15"/>
  <c r="F8" i="19" l="1"/>
  <c r="H9" i="19"/>
  <c r="G9" i="19"/>
  <c r="F8" i="17"/>
  <c r="H9" i="17"/>
  <c r="G9" i="17"/>
  <c r="F7" i="15"/>
  <c r="H8" i="15"/>
  <c r="G8" i="15"/>
  <c r="F7" i="19" l="1"/>
  <c r="H8" i="19"/>
  <c r="G8" i="19"/>
  <c r="F7" i="17"/>
  <c r="H8" i="17"/>
  <c r="G8" i="17"/>
  <c r="F6" i="15"/>
  <c r="H7" i="15"/>
  <c r="G7" i="15"/>
  <c r="F6" i="19" l="1"/>
  <c r="H7" i="19"/>
  <c r="G7" i="19"/>
  <c r="F6" i="17"/>
  <c r="H7" i="17"/>
  <c r="G7" i="17"/>
  <c r="F5" i="15"/>
  <c r="H6" i="15"/>
  <c r="G6" i="15"/>
  <c r="F5" i="19" l="1"/>
  <c r="H6" i="19"/>
  <c r="G6" i="19"/>
  <c r="F5" i="17"/>
  <c r="H6" i="17"/>
  <c r="G6" i="17"/>
  <c r="H5" i="15"/>
  <c r="H68" i="15" s="1"/>
  <c r="G5" i="15"/>
  <c r="G68" i="15" s="1"/>
  <c r="H5" i="19" l="1"/>
  <c r="H68" i="19" s="1"/>
  <c r="G5" i="19"/>
  <c r="G68" i="19" s="1"/>
  <c r="H5" i="17"/>
  <c r="H68" i="17" s="1"/>
  <c r="G5" i="17"/>
  <c r="G68" i="1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tc={B5EDA47D-2E5B-4FFD-AB72-62F09B23DA9E}</author>
    <author>tc={9E02B194-39AF-4CB5-8B04-55FBC2E5DA57}</author>
  </authors>
  <commentList>
    <comment ref="C6" authorId="0" shapeId="0" xr:uid="{B5EDA47D-2E5B-4FFD-AB72-62F09B23DA9E}">
      <text>
        <t>[Threaded comment]
Your version of Excel allows you to read this threaded comment; however, any edits to it will get removed if the file is opened in a newer version of Excel. Learn more: https://go.microsoft.com/fwlink/?linkid=870924
Comment:
    Not given, taken as average of the next 5 years</t>
      </text>
    </comment>
    <comment ref="C48" authorId="1" shapeId="0" xr:uid="{9E02B194-39AF-4CB5-8B04-55FBC2E5DA57}">
      <text>
        <t>[Threaded comment]
Your version of Excel allows you to read this threaded comment; however, any edits to it will get removed if the file is opened in a newer version of Excel. Learn more: https://go.microsoft.com/fwlink/?linkid=870924
Comment:
    -990% assumed to be typo. Taken as the average of the previous 5 years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tc={7D2D02FA-7F4C-4CA5-B3EF-CF4DB03BF951}</author>
    <author>tc={85A6B582-4226-418E-BC00-6269D83EA52E}</author>
  </authors>
  <commentList>
    <comment ref="C6" authorId="0" shapeId="0" xr:uid="{7D2D02FA-7F4C-4CA5-B3EF-CF4DB03BF951}">
      <text>
        <t>[Threaded comment]
Your version of Excel allows you to read this threaded comment; however, any edits to it will get removed if the file is opened in a newer version of Excel. Learn more: https://go.microsoft.com/fwlink/?linkid=870924
Comment:
    Not given, taken as average of the next 5 years</t>
      </text>
    </comment>
    <comment ref="C48" authorId="1" shapeId="0" xr:uid="{85A6B582-4226-418E-BC00-6269D83EA52E}">
      <text>
        <t>[Threaded comment]
Your version of Excel allows you to read this threaded comment; however, any edits to it will get removed if the file is opened in a newer version of Excel. Learn more: https://go.microsoft.com/fwlink/?linkid=870924
Comment:
    -990% assumed to be typo. Taken as the average of the previous 5 years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tc={30BCF10A-9ADF-4C88-999F-4BD2B448ABA3}</author>
    <author>tc={B006B755-3C8A-4871-8E37-793EAC409D97}</author>
  </authors>
  <commentList>
    <comment ref="C6" authorId="0" shapeId="0" xr:uid="{30BCF10A-9ADF-4C88-999F-4BD2B448ABA3}">
      <text>
        <t>[Threaded comment]
Your version of Excel allows you to read this threaded comment; however, any edits to it will get removed if the file is opened in a newer version of Excel. Learn more: https://go.microsoft.com/fwlink/?linkid=870924
Comment:
    Not given, taken as average of the next 5 years</t>
      </text>
    </comment>
    <comment ref="C48" authorId="1" shapeId="0" xr:uid="{B006B755-3C8A-4871-8E37-793EAC409D97}">
      <text>
        <t>[Threaded comment]
Your version of Excel allows you to read this threaded comment; however, any edits to it will get removed if the file is opened in a newer version of Excel. Learn more: https://go.microsoft.com/fwlink/?linkid=870924
Comment:
    -990% assumed to be typo. Taken as the average of the previous 5 years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tc={122915C3-3F89-4A6A-BD43-B2414AE9736E}</author>
    <author>tc={EC1993D7-D41A-44C8-A3D1-9DBEAEA82B53}</author>
  </authors>
  <commentList>
    <comment ref="C6" authorId="0" shapeId="0" xr:uid="{122915C3-3F89-4A6A-BD43-B2414AE9736E}">
      <text>
        <t>[Threaded comment]
Your version of Excel allows you to read this threaded comment; however, any edits to it will get removed if the file is opened in a newer version of Excel. Learn more: https://go.microsoft.com/fwlink/?linkid=870924
Comment:
    Not given, taken as average of the next 5 years</t>
      </text>
    </comment>
    <comment ref="C48" authorId="1" shapeId="0" xr:uid="{EC1993D7-D41A-44C8-A3D1-9DBEAEA82B53}">
      <text>
        <t>[Threaded comment]
Your version of Excel allows you to read this threaded comment; however, any edits to it will get removed if the file is opened in a newer version of Excel. Learn more: https://go.microsoft.com/fwlink/?linkid=870924
Comment:
    -990% assumed to be typo. Taken as the average of the previous 5 years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tc={BDD851A8-30F2-4FA5-B967-B65540A59CA9}</author>
    <author>tc={1784C13D-0C4F-4B88-83C5-E7F7566AF1CF}</author>
  </authors>
  <commentList>
    <comment ref="C6" authorId="0" shapeId="0" xr:uid="{BDD851A8-30F2-4FA5-B967-B65540A59CA9}">
      <text>
        <t>[Threaded comment]
Your version of Excel allows you to read this threaded comment; however, any edits to it will get removed if the file is opened in a newer version of Excel. Learn more: https://go.microsoft.com/fwlink/?linkid=870924
Comment:
    Not given, taken as average of the next 5 years</t>
      </text>
    </comment>
    <comment ref="C48" authorId="1" shapeId="0" xr:uid="{1784C13D-0C4F-4B88-83C5-E7F7566AF1CF}">
      <text>
        <t>[Threaded comment]
Your version of Excel allows you to read this threaded comment; however, any edits to it will get removed if the file is opened in a newer version of Excel. Learn more: https://go.microsoft.com/fwlink/?linkid=870924
Comment:
    -990% assumed to be typo. Taken as the average of the previous 5 years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tc={7597D1DD-6F06-4C73-B8DB-CD65E999BC51}</author>
    <author>tc={563C37C6-AEC3-4E4C-AAD7-2ED289C2E1C9}</author>
  </authors>
  <commentList>
    <comment ref="C6" authorId="0" shapeId="0" xr:uid="{7597D1DD-6F06-4C73-B8DB-CD65E999BC51}">
      <text>
        <t>[Threaded comment]
Your version of Excel allows you to read this threaded comment; however, any edits to it will get removed if the file is opened in a newer version of Excel. Learn more: https://go.microsoft.com/fwlink/?linkid=870924
Comment:
    Not given, taken as average of the next 5 years</t>
      </text>
    </comment>
    <comment ref="C48" authorId="1" shapeId="0" xr:uid="{563C37C6-AEC3-4E4C-AAD7-2ED289C2E1C9}">
      <text>
        <t>[Threaded comment]
Your version of Excel allows you to read this threaded comment; however, any edits to it will get removed if the file is opened in a newer version of Excel. Learn more: https://go.microsoft.com/fwlink/?linkid=870924
Comment:
    -990% assumed to be typo. Taken as the average of the previous 5 years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<sst xmlns="http://schemas.openxmlformats.org/spreadsheetml/2006/main" count="13275" uniqueCount="224">
  <si>
    <t>Copyright © 2023 by the Society of Actuaries Research Institute. All rights reserved.</t>
  </si>
  <si>
    <t>Region</t>
  </si>
  <si>
    <t>Hazard Event</t>
  </si>
  <si>
    <t>Quarter</t>
  </si>
  <si>
    <t>Year</t>
  </si>
  <si>
    <t>Duration</t>
  </si>
  <si>
    <t>Fatalities</t>
  </si>
  <si>
    <t>Injuries</t>
  </si>
  <si>
    <t>Property Damage</t>
  </si>
  <si>
    <t>Legend</t>
  </si>
  <si>
    <t>Winter Weather</t>
  </si>
  <si>
    <t>Region where the hazard event occurred</t>
  </si>
  <si>
    <t>Severe Storm/Thunder Storm/ Wind</t>
  </si>
  <si>
    <t>The type of the hazard event</t>
  </si>
  <si>
    <t>Lightning</t>
  </si>
  <si>
    <t>The year of the hazard event's occurence</t>
  </si>
  <si>
    <t>Length of the hazard event expressed in number of days</t>
  </si>
  <si>
    <t>Hail</t>
  </si>
  <si>
    <t>Count of people killed due to the hazard event</t>
  </si>
  <si>
    <t>Flooding</t>
  </si>
  <si>
    <t>Count of people injured due to the hazard event</t>
  </si>
  <si>
    <t>Property damage in Ꝕ in the region as a result of the hazard event</t>
  </si>
  <si>
    <t>Heat</t>
  </si>
  <si>
    <t>Wind</t>
  </si>
  <si>
    <t>Hurricane/Tropical Storm</t>
  </si>
  <si>
    <t>Severe Storm/Thunder Storm</t>
  </si>
  <si>
    <t>Drought/ Heat</t>
  </si>
  <si>
    <t>Hail/ Severe Storm/Thunder Storm/ Wind</t>
  </si>
  <si>
    <t>Lightning/ Severe Storm/Thunder Storm</t>
  </si>
  <si>
    <t>Drought</t>
  </si>
  <si>
    <t>Hail/ Lightning/ Severe Storm/Thunder Storm/ Wind</t>
  </si>
  <si>
    <t>Flooding/ Severe Storm/Thunder Storm</t>
  </si>
  <si>
    <t>Flooding/ Severe Storm/Thunder Storm/ Wind</t>
  </si>
  <si>
    <t>Tornado</t>
  </si>
  <si>
    <t>Hail/ Tornado</t>
  </si>
  <si>
    <t>Hail/ Wind</t>
  </si>
  <si>
    <t>Coastal/ Wind</t>
  </si>
  <si>
    <t>Wildfire</t>
  </si>
  <si>
    <t>Severe Storm/Thunder Storm/ Winter Weather</t>
  </si>
  <si>
    <t>Wind/ Winter Weather</t>
  </si>
  <si>
    <t>Coastal/ Hurricane/Tropical Storm/ Wind</t>
  </si>
  <si>
    <t>Severe Storm/Thunder Storm/ Wind/ Winter Weather</t>
  </si>
  <si>
    <t>Lightning/ Severe Storm/Thunder Storm/ Wind</t>
  </si>
  <si>
    <t>Lightning/ Wind</t>
  </si>
  <si>
    <t>Hail/ Lightning/ Wind</t>
  </si>
  <si>
    <t>Flooding/ Wind</t>
  </si>
  <si>
    <t>Hurricane/Tropical Storm/ Severe Storm/Thunder Storm</t>
  </si>
  <si>
    <t>Coastal/ Flooding</t>
  </si>
  <si>
    <t>Flooding/ Lightning/ Severe Storm/Thunder Storm</t>
  </si>
  <si>
    <t>Flooding/ Lightning/ Wind</t>
  </si>
  <si>
    <t>Hail/ Severe Storm/Thunder Storm/ Wind/ Winter Weather</t>
  </si>
  <si>
    <t>Coastal/ Hurricane/Tropical Storm/ Severe Storm/Thunder Storm/ Wind</t>
  </si>
  <si>
    <t>Coastal</t>
  </si>
  <si>
    <t>Hail/ Severe Storm/Thunder Storm</t>
  </si>
  <si>
    <t>Coastal/ Severe Storm/Thunder Storm/ Wind</t>
  </si>
  <si>
    <t>Coastal/ Severe Storm/Thunder Storm</t>
  </si>
  <si>
    <t>Coastal/ Flooding/ Severe Storm/Thunder Storm/ Wind</t>
  </si>
  <si>
    <t>Landslide</t>
  </si>
  <si>
    <t>Hail/ Lightning/ Severe Storm/Thunder Storm</t>
  </si>
  <si>
    <t>Tornado/ Wind</t>
  </si>
  <si>
    <t>Hail/ Tornado/ Wind</t>
  </si>
  <si>
    <t>Hail/ Lightning</t>
  </si>
  <si>
    <t>Flooding/ Lightning</t>
  </si>
  <si>
    <t>Lightning/ Tornado/ Wind</t>
  </si>
  <si>
    <t>Flooding/ Hail</t>
  </si>
  <si>
    <t>Flooding/ Hail/ Wind</t>
  </si>
  <si>
    <t>Severe Storm/Thunder Storm - Wind</t>
  </si>
  <si>
    <t>Fog</t>
  </si>
  <si>
    <t>The Society of Actuaries Research Institute developed fictitious data for this case study based on selected data elements from the Spatial Hazard Events</t>
  </si>
  <si>
    <r>
      <t>and Losses Database for the United States (SHELDUS</t>
    </r>
    <r>
      <rPr>
        <vertAlign val="superscript"/>
        <sz val="11"/>
        <rFont val="Calibri Light"/>
        <family val="2"/>
      </rPr>
      <t>TM</t>
    </r>
    <r>
      <rPr>
        <sz val="11"/>
        <rFont val="Calibri Light"/>
        <family val="2"/>
      </rPr>
      <t>). The SOA Research Institute is grateful to the faculty at the Arizona State University Center for</t>
    </r>
  </si>
  <si>
    <t>Emergency Management and Homeland Security who permitted access to the selected data for the sole purpose of the SOA Research Institute 2023</t>
  </si>
  <si>
    <t>Historical Storslysia Hazard Events Including Property Damage in Pecunias by Region</t>
  </si>
  <si>
    <t>Student Research Case Study Challenge.</t>
  </si>
  <si>
    <t>The quarter of the hazard event's occurence</t>
  </si>
  <si>
    <t>Mean</t>
  </si>
  <si>
    <t>SD</t>
  </si>
  <si>
    <t>Var</t>
  </si>
  <si>
    <t>Alpha</t>
  </si>
  <si>
    <t>Beta</t>
  </si>
  <si>
    <t>Damage</t>
  </si>
  <si>
    <t>Prob</t>
  </si>
  <si>
    <t>% 0 values</t>
  </si>
  <si>
    <t>*Highly right skewed</t>
  </si>
  <si>
    <t>Unique CAT events</t>
  </si>
  <si>
    <t>CAT code</t>
  </si>
  <si>
    <t>CAT code description</t>
  </si>
  <si>
    <t>Name</t>
  </si>
  <si>
    <t>Definition</t>
  </si>
  <si>
    <r>
      <t>Winter storms can range from moderate snow over a few hours to blizzard conditions that last several days</t>
    </r>
    <r>
      <rPr>
        <sz val="10"/>
        <color theme="1"/>
        <rFont val="Calibri Light"/>
        <family val="2"/>
      </rPr>
      <t>. They can bring low temperatures, heavy winds and snowfall that severely reduce visibility and create icy conditions.</t>
    </r>
  </si>
  <si>
    <r>
      <t>extreme natural events such as hurricanes, coastal storms, tsunamis, and landslides, as well as longer-term risks of coastal erosion and sea level rise</t>
    </r>
    <r>
      <rPr>
        <sz val="10"/>
        <color theme="1"/>
        <rFont val="Calibri Light"/>
        <family val="2"/>
      </rPr>
      <t>. Floods are the most frequent natural disaster</t>
    </r>
  </si>
  <si>
    <t>Drought/Heat</t>
  </si>
  <si>
    <t>Flooding/Storms</t>
  </si>
  <si>
    <t>Hail/Storms</t>
  </si>
  <si>
    <t>Lightning/Storms</t>
  </si>
  <si>
    <t>Storms</t>
  </si>
  <si>
    <t>E(x)</t>
  </si>
  <si>
    <t>E(X)</t>
  </si>
  <si>
    <t>Adj. Damage</t>
  </si>
  <si>
    <t>Inflation Index</t>
  </si>
  <si>
    <t>Total Property Value</t>
  </si>
  <si>
    <t>Region:</t>
  </si>
  <si>
    <t>Inflation Rate</t>
  </si>
  <si>
    <t>*Sum Insured</t>
  </si>
  <si>
    <t>Housing Units</t>
  </si>
  <si>
    <t>Owner-Occupied Housing Units</t>
  </si>
  <si>
    <t>Median Value of Owner-Occupied Housing Units</t>
  </si>
  <si>
    <t xml:space="preserve">Ꝕ 260,765 </t>
  </si>
  <si>
    <t xml:space="preserve"> Ꝕ 248,083 </t>
  </si>
  <si>
    <t xml:space="preserve"> Ꝕ 221,267 </t>
  </si>
  <si>
    <t xml:space="preserve"> Ꝕ 121,135 </t>
  </si>
  <si>
    <t xml:space="preserve"> Ꝕ 158,255 </t>
  </si>
  <si>
    <t xml:space="preserve"> Ꝕ 175,164 </t>
  </si>
  <si>
    <t>Region 1</t>
  </si>
  <si>
    <t>Region 2</t>
  </si>
  <si>
    <t>Region 3</t>
  </si>
  <si>
    <t>Region 4</t>
  </si>
  <si>
    <t>Region 5</t>
  </si>
  <si>
    <t>Region 6</t>
  </si>
  <si>
    <t>Non Owner-Occupied Housing Units</t>
  </si>
  <si>
    <t>%Owner-Occupied</t>
  </si>
  <si>
    <t>Property Value distribution &lt;Ꝕ50K</t>
  </si>
  <si>
    <t>Property Value distribution Ꝕ50K-Ꝕ99K</t>
  </si>
  <si>
    <t>Property Value distribution Ꝕ100K-Ꝕ149K</t>
  </si>
  <si>
    <t>Property Value distribution Ꝕ150K-Ꝕ199K</t>
  </si>
  <si>
    <t>Property Value distribution Ꝕ200K-Ꝕ249K</t>
  </si>
  <si>
    <t>Property Value distribution Ꝕ250K-Ꝕ299K</t>
  </si>
  <si>
    <t>Property Value distribution Ꝕ300K-Ꝕ399K</t>
  </si>
  <si>
    <t>Property Value distribution Ꝕ400K-Ꝕ499K</t>
  </si>
  <si>
    <t>Property Value distribution Ꝕ500K-Ꝕ749K</t>
  </si>
  <si>
    <t>Property Value distribution Ꝕ750K-Ꝕ999K</t>
  </si>
  <si>
    <t>Property Value distribution Ꝕ1M-Ꝕ1.499K</t>
  </si>
  <si>
    <t>Property Value distribution Ꝕ1.5M-Ꝕ1.99M</t>
  </si>
  <si>
    <t>Property Value distribution &gt;=Ꝕ2M</t>
  </si>
  <si>
    <t>Approx. Mean Property Value</t>
  </si>
  <si>
    <t>I think we should just ignore this and assume both owner and non owner occupied housing units have the same mean property value, which is what I've done.</t>
  </si>
  <si>
    <t>Wtf is non owner-occupied housing units?</t>
  </si>
  <si>
    <t>Comments:</t>
  </si>
  <si>
    <t>Approx Total Property Value</t>
  </si>
  <si>
    <t>*Highlighted cells indicate the band where the median value lies in for each region (might not be relevant)</t>
  </si>
  <si>
    <t>Average</t>
  </si>
  <si>
    <t>Unadj. Risk Exposure</t>
  </si>
  <si>
    <t>Adj. Risk Exposure</t>
  </si>
  <si>
    <t>*For comparison</t>
  </si>
  <si>
    <t>Risk Exposure calculation</t>
  </si>
  <si>
    <t>Sum Insured data</t>
  </si>
  <si>
    <t>Source:</t>
  </si>
  <si>
    <t>2023-student-research-eco-dem-data.xlsx</t>
  </si>
  <si>
    <t>CAT Code Mapping</t>
  </si>
  <si>
    <t>Risk Exposure summary:</t>
  </si>
  <si>
    <t>Risk Exposure Matrix:</t>
  </si>
  <si>
    <t>Region From</t>
  </si>
  <si>
    <t>Region To</t>
  </si>
  <si>
    <t>Region ranking by risk exposure:</t>
  </si>
  <si>
    <t>%Change</t>
  </si>
  <si>
    <t>Payment calculation:</t>
  </si>
  <si>
    <t>[Current Insured's Property Value] * [%Change in risk exposure] * [Constant/Variable factor]</t>
  </si>
  <si>
    <t>*Need to research how much the average amounts are for these kinds of government subsidies. Then we can multiply the above equation by some factor (included in the above equation).</t>
  </si>
  <si>
    <t>Severity Matrix</t>
  </si>
  <si>
    <t>Frequency Matrix</t>
  </si>
  <si>
    <t>Frequency (%)</t>
  </si>
  <si>
    <t>Movement Frequency Matrix:</t>
  </si>
  <si>
    <t>Population per hectare</t>
  </si>
  <si>
    <t>Land area in hectares</t>
  </si>
  <si>
    <t>GDP, 2020 (Ꝕ1,000 )</t>
  </si>
  <si>
    <t>Households, 2016-2020</t>
  </si>
  <si>
    <t>Total population</t>
  </si>
  <si>
    <t>Reduction in risk exposure</t>
  </si>
  <si>
    <t>Population density</t>
  </si>
  <si>
    <t>Income</t>
  </si>
  <si>
    <t>Higher density = lower frequency</t>
  </si>
  <si>
    <t>Higher income = higher frequency</t>
  </si>
  <si>
    <t>Higher reduction = higher frequency</t>
  </si>
  <si>
    <t>Living expenses</t>
  </si>
  <si>
    <t>Higher expenses = lower frequency</t>
  </si>
  <si>
    <t>Total accommodation and food services sales, 2017 (Ꝕ1,000)</t>
  </si>
  <si>
    <t>Total health care and social assistance receipts/revenue, 2017 (Ꝕ1,000)</t>
  </si>
  <si>
    <t>Total transportation and warehousing receipts/revenue, 2017 (Ꝕ1,000)</t>
  </si>
  <si>
    <t>Total retail sales, 2017 (Ꝕ1,000)</t>
  </si>
  <si>
    <t>Total living expenses</t>
  </si>
  <si>
    <t>Living expenses per household</t>
  </si>
  <si>
    <t>Building Permits, 2021</t>
  </si>
  <si>
    <t>Factors</t>
  </si>
  <si>
    <t>Description</t>
  </si>
  <si>
    <t>Ease of entry</t>
  </si>
  <si>
    <t>A</t>
  </si>
  <si>
    <t>B</t>
  </si>
  <si>
    <t>C</t>
  </si>
  <si>
    <t>D</t>
  </si>
  <si>
    <t>E</t>
  </si>
  <si>
    <t>https://www.csu.edu.au/__data/assets/pdf_file/0009/1801764/Voluntary-relocation-King-et-al.pdf?fbclid=IwAR3VCSjrmbTBjWIDn_jihnc6OG7cVdCb9GqCVwISaVvoWeof0bmuqA27rrA</t>
  </si>
  <si>
    <t>Table 5 shows that 19% of residents in a storm surge zone said they are "likely to relocate in order to decrease or negate" vulnerability</t>
  </si>
  <si>
    <t>Result:</t>
  </si>
  <si>
    <t>Application:</t>
  </si>
  <si>
    <t xml:space="preserve">It is very hard to compare these few Australian suburbs to the hypothetical country given the difference in economic conditions, culture and laws. So, we can only use Storlysian data to guesstimate the movement frequencies. </t>
  </si>
  <si>
    <t>Base Frequency</t>
  </si>
  <si>
    <t>Higher number of permits = higher frequency</t>
  </si>
  <si>
    <t>Bulidng Permits per hectare</t>
  </si>
  <si>
    <t>Label</t>
  </si>
  <si>
    <t>Metric</t>
  </si>
  <si>
    <t>On External Data:</t>
  </si>
  <si>
    <t>Factors affecting Movements:</t>
  </si>
  <si>
    <t>Economic Data (used to calulate the % change matrices below, which are then used to populate the Movement Frequency Matrix):</t>
  </si>
  <si>
    <t>F</t>
  </si>
  <si>
    <t>Change %</t>
  </si>
  <si>
    <t>Matrix B:</t>
  </si>
  <si>
    <t>Matrix C:</t>
  </si>
  <si>
    <t>Matrix D:</t>
  </si>
  <si>
    <t>Matrix E:</t>
  </si>
  <si>
    <t>Matrix A: Risk Exposure</t>
  </si>
  <si>
    <t>Median Household Income (Ꝕ)</t>
  </si>
  <si>
    <t>higher better</t>
  </si>
  <si>
    <t>lower better</t>
  </si>
  <si>
    <t>Score</t>
  </si>
  <si>
    <t>Weighting factor</t>
  </si>
  <si>
    <t>Score Matrix:</t>
  </si>
  <si>
    <t>&lt;- interpretation</t>
  </si>
  <si>
    <t>&lt;- non-zero average of matrix</t>
  </si>
  <si>
    <t>Assigning a score to each movement decision based on factors A to E, assigning a weight to each factor depending on its importance. Values in matrices have also been normalised using the non-zero average of the matrices</t>
  </si>
  <si>
    <t>*Negative values should be 0% since noone would move due to other factors (other than risk exposures) being unattractive. I've left them as is for visualisation</t>
  </si>
  <si>
    <t>Issues with this frequency model:</t>
  </si>
  <si>
    <t>So we would need to revise the policy every year, in order to get a more accurate loss estimate for government budgetary purposes.</t>
  </si>
  <si>
    <t>Base frequency is again based on our intuition. There is no way of knowing this without real policy experience.</t>
  </si>
  <si>
    <t>Weighting/importance of each factor is based on our own intuition, rather than on something concrete.</t>
  </si>
  <si>
    <t>Only takes into account the non-exposure factors available in dataset. In reality, there are many other factors that come into play when people are considering moving.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</si>
</sst>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
    <numFmt numFmtId="166" formatCode="#,##0.0"/>
    <numFmt numFmtId="167" formatCode="0.00000%"/>
  </numFmts>
  <fonts count="16" x14ac:knownFonts="1">
    <font>
      <sz val="10"/>
      <color theme="1"/>
      <name val="Calibri Light"/>
      <family val="2"/>
    </font>
    <font>
      <sz val="11"/>
      <color rgb="FF000000"/>
      <name val="Calibri Light"/>
      <family val="2"/>
    </font>
    <font>
      <b/>
      <sz val="11"/>
      <color rgb="FFC00000"/>
      <name val="Calibri Light"/>
      <family val="2"/>
    </font>
    <font>
      <b/>
      <sz val="11"/>
      <color rgb="FF000000"/>
      <name val="Calibri Light"/>
      <family val="2"/>
    </font>
    <font>
      <sz val="11"/>
      <color theme="1"/>
      <name val="Calibri Light"/>
      <family val="2"/>
    </font>
    <font>
      <sz val="11"/>
      <name val="Calibri Light"/>
      <family val="2"/>
    </font>
    <font>
      <b/>
      <sz val="14"/>
      <color theme="4"/>
      <name val="Calibri Light"/>
      <family val="2"/>
    </font>
    <font>
      <b/>
      <sz val="11"/>
      <color theme="0"/>
      <name val="Calibri"/>
      <family val="2"/>
    </font>
    <font>
      <sz val="8"/>
      <color theme="1" tint="0.499984740745262"/>
      <name val="Calibri Light"/>
      <family val="2"/>
    </font>
    <font>
      <sz val="11"/>
      <color rgb="FF4472C4"/>
      <name val="Calibri Light"/>
      <family val="2"/>
    </font>
    <font>
      <vertAlign val="superscript"/>
      <sz val="11"/>
      <name val="Calibri Light"/>
      <family val="2"/>
    </font>
    <font>
      <sz val="10"/>
      <color theme="1"/>
      <name val="Calibri Light"/>
      <family val="2"/>
    </font>
    <font>
      <sz val="8"/>
      <name val="Calibri Light"/>
      <family val="2"/>
    </font>
    <font>
      <b/>
      <sz val="11"/>
      <color rgb="FF3F3F3F"/>
      <name val="Calibri Light"/>
      <family val="2"/>
      <scheme val="minor"/>
    </font>
    <font>
      <b/>
      <sz val="15"/>
      <color theme="3"/>
      <name val="Calibri Light"/>
      <family val="2"/>
      <scheme val="minor"/>
    </font>
    <font>
      <b/>
      <sz val="10"/>
      <color theme="1"/>
      <name val="Calibri Light"/>
      <family val="2"/>
    </font>
  </fonts>
  <fills count="7">
    <fill>
      <patternFill patternType="none"/>
    </fill>
    <fill>
      <patternFill patternType="gray125"/>
    </fill>
    <fill>
      <patternFill patternType="solid">
        <fgColor theme="4"/>
        <bgColor indexed="64"/>
      </patternFill>
    </fill>
    <fill>
      <patternFill patternType="solid">
        <fgColor theme="0"/>
        <bgColor indexed="64"/>
      </patternFill>
    </fill>
    <fill>
      <patternFill patternType="solid">
        <fgColor rgb="FFF2F2F2"/>
      </patternFill>
    </fill>
    <fill>
      <patternFill patternType="solid">
        <fgColor rgb="FFFFFF00"/>
        <bgColor indexed="64"/>
      </patternFill>
    </fill>
    <fill>
      <patternFill patternType="solid">
        <fgColor rgb="FFFFC000"/>
        <bgColor indexed="64"/>
      </patternFill>
    </fill>
  </fills>
  <borders count="18">
    <border>
      <left/>
      <right/>
      <top/>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4">
    <xf numFmtId="0" fontId="0" fillId="0" borderId="0"/>
    <xf numFmtId="9" fontId="11" fillId="0" borderId="0" applyFont="0" applyFill="0" applyBorder="0" applyAlignment="0" applyProtection="0"/>
    <xf numFmtId="0" fontId="13" fillId="4" borderId="1" applyNumberFormat="0" applyAlignment="0" applyProtection="0"/>
    <xf numFmtId="0" fontId="14" fillId="0" borderId="2" applyNumberFormat="0" applyFill="0" applyAlignment="0" applyProtection="0"/>
  </cellStyleXfs>
  <cellXfs count="132">
    <xf numFmtId="0" fontId="0" fillId="0" borderId="0" xfId="0"/>
    <xf numFmtId="0" fontId="1" fillId="3" borderId="0" xfId="0" applyFont="1" applyFill="1"/>
    <xf numFmtId="0" fontId="9" fillId="3" borderId="0" xfId="0" applyFont="1" applyFill="1"/>
    <xf numFmtId="0" fontId="4" fillId="3" borderId="0" xfId="0" applyFont="1" applyFill="1"/>
    <xf numFmtId="0" fontId="5" fillId="3" borderId="0" xfId="0" applyFont="1" applyFill="1" applyAlignment="1">
      <alignment vertical="top"/>
    </xf>
    <xf numFmtId="0" fontId="3" fillId="3" borderId="0" xfId="0" applyFont="1" applyFill="1"/>
    <xf numFmtId="0" fontId="2" fillId="3" borderId="0" xfId="0" applyFont="1" applyFill="1" applyAlignment="1">
      <alignment vertical="top"/>
    </xf>
    <xf numFmtId="0" fontId="3" fillId="3" borderId="0" xfId="0" applyFont="1" applyFill="1" applyAlignment="1">
      <alignment vertical="top" wrapText="1"/>
    </xf>
    <xf numFmtId="0" fontId="1" fillId="3" borderId="0" xfId="0" applyFont="1" applyFill="1" applyAlignment="1">
      <alignment horizontal="center"/>
    </xf>
    <xf numFmtId="0" fontId="5" fillId="3" borderId="0" xfId="0" applyFont="1" applyFill="1"/>
    <xf numFmtId="0" fontId="7" fillId="2" borderId="0" xfId="0" applyFont="1" applyFill="1" applyAlignment="1">
      <alignment horizontal="center" wrapText="1"/>
    </xf>
    <xf numFmtId="0" fontId="7" fillId="2" borderId="0" xfId="0" applyFont="1" applyFill="1" applyAlignment="1">
      <alignment horizontal="right" wrapText="1"/>
    </xf>
    <xf numFmtId="0" fontId="1" fillId="3" borderId="0" xfId="0" applyFont="1" applyFill="1" applyAlignment="1">
      <alignment vertical="top"/>
    </xf>
    <xf numFmtId="0" fontId="7" fillId="2" borderId="0" xfId="0" applyFont="1" applyFill="1" applyAlignment="1">
      <alignment horizontal="left" wrapText="1"/>
    </xf>
    <xf numFmtId="0" fontId="8" fillId="3" borderId="0" xfId="0" applyFont="1" applyFill="1"/>
    <xf numFmtId="0" fontId="6" fillId="3" borderId="0" xfId="0" applyFont="1" applyFill="1" applyAlignment="1">
      <alignment vertical="top"/>
    </xf>
    <xf numFmtId="0" fontId="8" fillId="3" borderId="0" xfId="0" applyFont="1" applyFill="1" applyAlignment="1">
      <alignment horizontal="right"/>
    </xf>
    <xf numFmtId="0" fontId="5" fillId="3" borderId="0" xfId="0" applyFont="1" applyFill="1" applyAlignment="1">
      <alignment horizontal="center"/>
    </xf>
    <xf numFmtId="3" fontId="5" fillId="3" borderId="0" xfId="0" applyNumberFormat="1" applyFont="1" applyFill="1"/>
    <xf numFmtId="0" fontId="8" fillId="3" borderId="0" xfId="0" applyFont="1" applyFill="1" applyAlignment="1">
      <alignment horizontal="right" indent="1"/>
    </xf>
    <xf numFmtId="0" fontId="5" fillId="3" borderId="0" xfId="0" applyFont="1" applyFill="1" applyAlignment="1">
      <alignment horizontal="left" vertical="top"/>
    </xf>
    <xf numFmtId="164" fontId="0" fillId="0" borderId="0" xfId="0" applyNumberFormat="1"/>
    <xf numFmtId="165" fontId="0" fillId="0" borderId="0" xfId="0" applyNumberFormat="1"/>
    <xf numFmtId="3" fontId="0" fillId="0" borderId="0" xfId="0" applyNumberFormat="1"/>
    <xf numFmtId="166" fontId="0" fillId="0" borderId="0" xfId="0" applyNumberFormat="1"/>
    <xf numFmtId="10" fontId="0" fillId="0" borderId="0" xfId="1" applyNumberFormat="1" applyFont="1"/>
    <xf numFmtId="0" fontId="13" fillId="4" borderId="1" xfId="2"/>
    <xf numFmtId="10" fontId="0" fillId="5" borderId="0" xfId="1" applyNumberFormat="1" applyFont="1" applyFill="1"/>
    <xf numFmtId="2" fontId="0" fillId="0" borderId="0" xfId="0" applyNumberFormat="1"/>
    <xf numFmtId="0" fontId="1" fillId="3" borderId="0" xfId="0" applyFont="1" applyFill="1" applyAlignment="1">
      <alignment horizontal="left" vertical="top"/>
    </xf>
    <xf numFmtId="0" fontId="1" fillId="3" borderId="0" xfId="0" applyFont="1" applyFill="1" applyAlignment="1">
      <alignment horizontal="right" vertical="top"/>
    </xf>
    <xf numFmtId="3" fontId="1" fillId="3" borderId="0" xfId="0" applyNumberFormat="1" applyFont="1" applyFill="1" applyAlignment="1">
      <alignment horizontal="right" vertical="top"/>
    </xf>
    <xf numFmtId="0" fontId="3" fillId="3" borderId="0" xfId="0" applyFont="1" applyFill="1" applyAlignment="1">
      <alignment horizontal="left" vertical="top"/>
    </xf>
    <xf numFmtId="10" fontId="1" fillId="3" borderId="0" xfId="0" applyNumberFormat="1" applyFont="1" applyFill="1" applyAlignment="1">
      <alignment horizontal="right" vertical="top"/>
    </xf>
    <xf numFmtId="10" fontId="1" fillId="5" borderId="0" xfId="0" applyNumberFormat="1" applyFont="1" applyFill="1" applyAlignment="1">
      <alignment horizontal="right" vertical="top"/>
    </xf>
    <xf numFmtId="10" fontId="15" fillId="0" borderId="0" xfId="0" applyNumberFormat="1" applyFont="1"/>
    <xf numFmtId="3" fontId="15" fillId="0" borderId="0" xfId="1" applyNumberFormat="1" applyFont="1"/>
    <xf numFmtId="0" fontId="15" fillId="0" borderId="0" xfId="0" applyFont="1"/>
    <xf numFmtId="0" fontId="3" fillId="3" borderId="3" xfId="0" applyFont="1" applyFill="1" applyBorder="1" applyAlignment="1">
      <alignment horizontal="left" vertical="top"/>
    </xf>
    <xf numFmtId="3" fontId="15" fillId="0" borderId="3" xfId="0" applyNumberFormat="1" applyFont="1" applyBorder="1"/>
    <xf numFmtId="167" fontId="0" fillId="0" borderId="0" xfId="1" applyNumberFormat="1" applyFont="1"/>
    <xf numFmtId="167" fontId="0" fillId="0" borderId="0" xfId="0" applyNumberFormat="1"/>
    <xf numFmtId="167" fontId="15" fillId="0" borderId="0" xfId="0" applyNumberFormat="1" applyFont="1"/>
    <xf numFmtId="0" fontId="15" fillId="6" borderId="0" xfId="0" applyFont="1" applyFill="1"/>
    <xf numFmtId="0" fontId="14" fillId="0" borderId="2" xfId="3"/>
    <xf numFmtId="0" fontId="0" fillId="0" borderId="8" xfId="0" applyBorder="1"/>
    <xf numFmtId="0" fontId="0" fillId="0" borderId="10" xfId="0" applyBorder="1"/>
    <xf numFmtId="0" fontId="0" fillId="0" borderId="11" xfId="0" applyBorder="1"/>
    <xf numFmtId="0" fontId="15" fillId="0" borderId="7" xfId="0" applyFont="1" applyBorder="1" applyAlignment="1">
      <alignment horizontal="center" vertical="center"/>
    </xf>
    <xf numFmtId="0" fontId="15" fillId="0" borderId="9" xfId="0" applyFont="1" applyBorder="1" applyAlignment="1">
      <alignment horizontal="center" vertical="center"/>
    </xf>
    <xf numFmtId="0" fontId="15" fillId="0" borderId="5" xfId="0" applyFont="1" applyBorder="1" applyAlignment="1">
      <alignment horizontal="center" vertical="center"/>
    </xf>
    <xf numFmtId="0" fontId="15" fillId="0" borderId="3" xfId="0" applyFont="1" applyBorder="1" applyAlignment="1">
      <alignment horizontal="center" vertical="center"/>
    </xf>
    <xf numFmtId="0" fontId="15" fillId="0" borderId="6" xfId="0" applyFont="1" applyBorder="1" applyAlignment="1">
      <alignment horizontal="center" vertical="center"/>
    </xf>
    <xf numFmtId="0" fontId="15" fillId="0" borderId="12" xfId="0" applyFont="1" applyBorder="1"/>
    <xf numFmtId="0" fontId="15" fillId="0" borderId="13" xfId="0" applyFont="1" applyBorder="1"/>
    <xf numFmtId="0" fontId="15" fillId="0" borderId="14" xfId="0" applyFont="1" applyBorder="1"/>
    <xf numFmtId="0" fontId="15" fillId="0" borderId="15" xfId="0" applyFont="1" applyBorder="1"/>
    <xf numFmtId="0" fontId="15" fillId="0" borderId="17" xfId="0" applyFont="1" applyBorder="1"/>
    <xf numFmtId="0" fontId="15" fillId="0" borderId="4" xfId="0" applyFont="1" applyBorder="1" applyAlignment="1">
      <alignment horizontal="center" vertical="center"/>
    </xf>
    <xf numFmtId="167" fontId="0" fillId="0" borderId="5" xfId="1" applyNumberFormat="1" applyFont="1" applyBorder="1"/>
    <xf numFmtId="167" fontId="0" fillId="0" borderId="3" xfId="1" applyNumberFormat="1" applyFont="1" applyBorder="1"/>
    <xf numFmtId="167" fontId="0" fillId="0" borderId="6" xfId="1" applyNumberFormat="1" applyFont="1" applyBorder="1"/>
    <xf numFmtId="167" fontId="0" fillId="0" borderId="9" xfId="1" applyNumberFormat="1" applyFont="1" applyBorder="1"/>
    <xf numFmtId="167" fontId="0" fillId="0" borderId="10" xfId="1" applyNumberFormat="1" applyFont="1" applyBorder="1"/>
    <xf numFmtId="167" fontId="0" fillId="0" borderId="11" xfId="1" applyNumberFormat="1" applyFont="1" applyBorder="1"/>
    <xf numFmtId="9" fontId="0" fillId="0" borderId="0" xfId="0" applyNumberFormat="1"/>
    <xf numFmtId="0" fontId="15" fillId="0" borderId="15" xfId="0" applyFont="1" applyBorder="1" applyAlignment="1">
      <alignment horizontal="center" vertical="center"/>
    </xf>
    <xf numFmtId="0" fontId="15" fillId="0" borderId="16" xfId="0" applyFont="1" applyBorder="1" applyAlignment="1">
      <alignment horizontal="center" vertical="center"/>
    </xf>
    <xf numFmtId="0" fontId="15" fillId="0" borderId="17" xfId="0" applyFont="1" applyBorder="1" applyAlignment="1">
      <alignment horizontal="center" vertical="center"/>
    </xf>
    <xf numFmtId="0" fontId="15" fillId="0" borderId="12" xfId="0" applyFont="1" applyBorder="1" applyAlignment="1">
      <alignment horizontal="center" vertical="center"/>
    </xf>
    <xf numFmtId="0" fontId="15" fillId="0" borderId="13" xfId="0" applyFont="1" applyBorder="1" applyAlignment="1">
      <alignment horizontal="center" vertical="center"/>
    </xf>
    <xf numFmtId="0" fontId="15" fillId="0" borderId="14" xfId="0" applyFont="1" applyBorder="1" applyAlignment="1">
      <alignment horizontal="center" vertical="center"/>
    </xf>
    <xf numFmtId="0" fontId="0" fillId="0" borderId="8" xfId="0" applyBorder="1" applyAlignment="1">
      <alignment horizontal="center" vertical="center"/>
    </xf>
    <xf numFmtId="167" fontId="0" fillId="0" borderId="0" xfId="0" applyNumberFormat="1" applyAlignment="1">
      <alignment horizontal="center" vertical="center"/>
    </xf>
    <xf numFmtId="167" fontId="0" fillId="0" borderId="8" xfId="0" applyNumberFormat="1" applyBorder="1" applyAlignment="1">
      <alignment horizontal="center" vertical="center"/>
    </xf>
    <xf numFmtId="167" fontId="0" fillId="0" borderId="10" xfId="0" applyNumberFormat="1" applyBorder="1" applyAlignment="1">
      <alignment horizontal="center" vertical="center"/>
    </xf>
    <xf numFmtId="0" fontId="0" fillId="0" borderId="3" xfId="0" applyBorder="1"/>
    <xf numFmtId="0" fontId="0" fillId="0" borderId="6" xfId="0" applyBorder="1"/>
    <xf numFmtId="3" fontId="1" fillId="3" borderId="8" xfId="0" applyNumberFormat="1" applyFont="1" applyFill="1" applyBorder="1" applyAlignment="1">
      <alignment horizontal="right" vertical="top"/>
    </xf>
    <xf numFmtId="3" fontId="0" fillId="0" borderId="8" xfId="0" applyNumberFormat="1" applyBorder="1"/>
    <xf numFmtId="0" fontId="3" fillId="3" borderId="0" xfId="0" applyFont="1" applyFill="1" applyAlignment="1">
      <alignment horizontal="right" vertical="top"/>
    </xf>
    <xf numFmtId="0" fontId="3" fillId="3" borderId="8" xfId="0" applyFont="1" applyFill="1" applyBorder="1" applyAlignment="1">
      <alignment horizontal="right" vertical="top"/>
    </xf>
    <xf numFmtId="0" fontId="1" fillId="3" borderId="8" xfId="0" applyFont="1" applyFill="1" applyBorder="1" applyAlignment="1">
      <alignment horizontal="right" vertical="top"/>
    </xf>
    <xf numFmtId="2" fontId="15" fillId="0" borderId="0" xfId="0" applyNumberFormat="1" applyFont="1"/>
    <xf numFmtId="2" fontId="15" fillId="0" borderId="8" xfId="0" applyNumberFormat="1" applyFont="1" applyBorder="1"/>
    <xf numFmtId="0" fontId="15" fillId="0" borderId="0" xfId="0" applyFont="1" applyAlignment="1">
      <alignment horizontal="center" vertical="center"/>
    </xf>
    <xf numFmtId="9" fontId="0" fillId="0" borderId="0" xfId="1" applyFont="1" applyAlignment="1">
      <alignment horizontal="center" vertical="center"/>
    </xf>
    <xf numFmtId="9" fontId="0" fillId="0" borderId="8" xfId="1" applyFont="1" applyBorder="1" applyAlignment="1">
      <alignment horizontal="center" vertical="center"/>
    </xf>
    <xf numFmtId="9" fontId="0" fillId="0" borderId="10" xfId="1" applyFont="1" applyBorder="1" applyAlignment="1">
      <alignment horizontal="center" vertical="center"/>
    </xf>
    <xf numFmtId="9" fontId="0" fillId="0" borderId="11" xfId="1" applyFont="1" applyBorder="1" applyAlignment="1">
      <alignment horizontal="center" vertical="center"/>
    </xf>
    <xf numFmtId="9" fontId="0" fillId="0" borderId="5" xfId="1" applyFont="1" applyBorder="1" applyAlignment="1">
      <alignment horizontal="center" vertical="center"/>
    </xf>
    <xf numFmtId="9" fontId="0" fillId="0" borderId="3" xfId="1" applyFont="1" applyBorder="1" applyAlignment="1">
      <alignment horizontal="center" vertical="center"/>
    </xf>
    <xf numFmtId="9" fontId="0" fillId="0" borderId="6" xfId="1" applyFont="1" applyBorder="1" applyAlignment="1">
      <alignment horizontal="center" vertical="center"/>
    </xf>
    <xf numFmtId="167" fontId="0" fillId="0" borderId="7" xfId="1" applyNumberFormat="1" applyFont="1" applyBorder="1" applyAlignment="1">
      <alignment horizontal="center" vertical="center"/>
    </xf>
    <xf numFmtId="9" fontId="0" fillId="0" borderId="0" xfId="1" applyFont="1" applyBorder="1" applyAlignment="1">
      <alignment horizontal="center" vertical="center"/>
    </xf>
    <xf numFmtId="167" fontId="0" fillId="0" borderId="0" xfId="1" applyNumberFormat="1" applyFont="1" applyBorder="1" applyAlignment="1">
      <alignment horizontal="center" vertical="center"/>
    </xf>
    <xf numFmtId="167" fontId="0" fillId="0" borderId="8" xfId="1" applyNumberFormat="1" applyFont="1" applyBorder="1" applyAlignment="1">
      <alignment horizontal="center" vertical="center"/>
    </xf>
    <xf numFmtId="167" fontId="0" fillId="0" borderId="9" xfId="1" applyNumberFormat="1" applyFont="1" applyBorder="1" applyAlignment="1">
      <alignment horizontal="center" vertical="center"/>
    </xf>
    <xf numFmtId="167" fontId="0" fillId="0" borderId="10" xfId="1" applyNumberFormat="1" applyFont="1" applyBorder="1" applyAlignment="1">
      <alignment horizontal="center" vertical="center"/>
    </xf>
    <xf numFmtId="3" fontId="3" fillId="3" borderId="0" xfId="0" applyNumberFormat="1" applyFont="1" applyFill="1" applyAlignment="1">
      <alignment horizontal="right" vertical="top"/>
    </xf>
    <xf numFmtId="3" fontId="3" fillId="3" borderId="8" xfId="0" applyNumberFormat="1" applyFont="1" applyFill="1" applyBorder="1" applyAlignment="1">
      <alignment horizontal="right" vertical="top"/>
    </xf>
    <xf numFmtId="165" fontId="15" fillId="0" borderId="10" xfId="0" applyNumberFormat="1" applyFont="1" applyBorder="1"/>
    <xf numFmtId="165" fontId="15" fillId="0" borderId="11" xfId="0" applyNumberFormat="1" applyFont="1" applyBorder="1"/>
    <xf numFmtId="2" fontId="0" fillId="0" borderId="5" xfId="1" applyNumberFormat="1" applyFont="1" applyBorder="1" applyAlignment="1">
      <alignment horizontal="center" vertical="center"/>
    </xf>
    <xf numFmtId="2" fontId="0" fillId="0" borderId="3" xfId="1" applyNumberFormat="1" applyFont="1" applyBorder="1" applyAlignment="1">
      <alignment horizontal="center" vertical="center"/>
    </xf>
    <xf numFmtId="2" fontId="0" fillId="0" borderId="6" xfId="1" applyNumberFormat="1" applyFont="1" applyBorder="1" applyAlignment="1">
      <alignment horizontal="center" vertical="center"/>
    </xf>
    <xf numFmtId="2" fontId="0" fillId="0" borderId="7" xfId="1" applyNumberFormat="1" applyFont="1" applyBorder="1" applyAlignment="1">
      <alignment horizontal="center" vertical="center"/>
    </xf>
    <xf numFmtId="2" fontId="0" fillId="0" borderId="0" xfId="1" applyNumberFormat="1" applyFont="1" applyBorder="1" applyAlignment="1">
      <alignment horizontal="center" vertical="center"/>
    </xf>
    <xf numFmtId="2" fontId="0" fillId="0" borderId="8" xfId="1" applyNumberFormat="1" applyFont="1" applyBorder="1" applyAlignment="1">
      <alignment horizontal="center" vertical="center"/>
    </xf>
    <xf numFmtId="2" fontId="0" fillId="0" borderId="9" xfId="1" applyNumberFormat="1" applyFont="1" applyBorder="1" applyAlignment="1">
      <alignment horizontal="center" vertical="center"/>
    </xf>
    <xf numFmtId="2" fontId="0" fillId="0" borderId="10" xfId="1" applyNumberFormat="1" applyFont="1" applyBorder="1" applyAlignment="1">
      <alignment horizontal="center" vertical="center"/>
    </xf>
    <xf numFmtId="2" fontId="0" fillId="0" borderId="11" xfId="1" applyNumberFormat="1" applyFont="1" applyBorder="1" applyAlignment="1">
      <alignment horizontal="center" vertical="center"/>
    </xf>
    <xf numFmtId="0" fontId="15" fillId="0" borderId="7" xfId="0" applyFont="1" applyBorder="1"/>
    <xf numFmtId="0" fontId="15" fillId="0" borderId="8" xfId="0" applyFont="1" applyBorder="1"/>
    <xf numFmtId="10" fontId="15" fillId="0" borderId="0" xfId="0" applyNumberFormat="1" applyFont="1" applyAlignment="1">
      <alignment horizontal="right" vertical="center"/>
    </xf>
    <xf numFmtId="167" fontId="15" fillId="0" borderId="3" xfId="1" applyNumberFormat="1" applyFont="1" applyBorder="1"/>
    <xf numFmtId="167" fontId="15" fillId="0" borderId="6" xfId="1" applyNumberFormat="1" applyFont="1" applyBorder="1"/>
    <xf numFmtId="0" fontId="15" fillId="0" borderId="13" xfId="0" applyFont="1" applyBorder="1" applyAlignment="1">
      <alignment horizontal="right" vertical="center"/>
    </xf>
    <xf numFmtId="0" fontId="15" fillId="0" borderId="14" xfId="0" applyFont="1" applyBorder="1" applyAlignment="1">
      <alignment horizontal="right" vertical="center"/>
    </xf>
    <xf numFmtId="0" fontId="15" fillId="0" borderId="3" xfId="0" applyFont="1" applyBorder="1" applyAlignment="1">
      <alignment wrapText="1"/>
    </xf>
    <xf numFmtId="0" fontId="15" fillId="0" borderId="0" xfId="0" applyFont="1" applyAlignment="1">
      <alignment wrapText="1"/>
    </xf>
    <xf numFmtId="0" fontId="3" fillId="3" borderId="0" xfId="0" applyFont="1" applyFill="1" applyAlignment="1">
      <alignment horizontal="left" vertical="top" wrapText="1"/>
    </xf>
    <xf numFmtId="0" fontId="1" fillId="3" borderId="0" xfId="0" applyFont="1" applyFill="1" applyAlignment="1">
      <alignment horizontal="left" vertical="top" wrapText="1"/>
    </xf>
    <xf numFmtId="0" fontId="0" fillId="0" borderId="0" xfId="0" applyAlignment="1">
      <alignment wrapText="1"/>
    </xf>
    <xf numFmtId="0" fontId="3" fillId="3" borderId="10" xfId="0" applyFont="1" applyFill="1" applyBorder="1" applyAlignment="1">
      <alignment horizontal="left" vertical="top" wrapText="1"/>
    </xf>
    <xf numFmtId="0" fontId="15" fillId="0" borderId="5" xfId="0" applyFont="1" applyBorder="1" applyAlignment="1">
      <alignment horizontal="center" vertical="center"/>
    </xf>
    <xf numFmtId="0" fontId="15" fillId="0" borderId="3" xfId="0" applyFont="1" applyBorder="1" applyAlignment="1">
      <alignment horizontal="center" vertical="center"/>
    </xf>
    <xf numFmtId="0" fontId="15" fillId="0" borderId="6" xfId="0" applyFont="1" applyBorder="1" applyAlignment="1">
      <alignment horizontal="center" vertical="center"/>
    </xf>
    <xf numFmtId="0" fontId="15" fillId="0" borderId="7" xfId="0" applyFont="1" applyBorder="1" applyAlignment="1">
      <alignment horizontal="center" vertical="center"/>
    </xf>
    <xf numFmtId="0" fontId="15" fillId="0" borderId="9" xfId="0" applyFont="1" applyBorder="1" applyAlignment="1">
      <alignment horizontal="center" vertical="center"/>
    </xf>
    <xf numFmtId="0" fontId="0" fillId="0" borderId="0" xfId="0" applyAlignment="1">
      <alignment horizontal="center" vertical="center"/>
    </xf>
    <xf numFmtId="9" fontId="0" fillId="0" borderId="0" xfId="0" applyNumberFormat="1" applyAlignment="1">
      <alignment horizontal="center" vertical="center"/>
    </xf>
  </cellXfs>
  <cellStyles count="4">
    <cellStyle name="Heading 1" xfId="3" builtinId="16"/>
    <cellStyle name="Normal" xfId="0" builtinId="0"/>
    <cellStyle name="Output" xfId="2" builtinId="21"/>
    <cellStyle name="Per cent" xfId="1" builtinId="5"/>
  </cellStyles>
  <dxfs count="89">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b val="0"/>
        <i val="0"/>
        <strike val="0"/>
        <condense val="0"/>
        <extend val="0"/>
        <outline val="0"/>
        <shadow val="0"/>
        <u val="none"/>
        <vertAlign val="baseline"/>
        <sz val="11"/>
        <color auto="1"/>
        <name val="Calibri Light"/>
        <family val="2"/>
        <scheme val="none"/>
      </font>
      <numFmt numFmtId="3" formatCode="#,##0"/>
      <fill>
        <patternFill patternType="solid">
          <fgColor indexed="64"/>
          <bgColor theme="0"/>
        </patternFill>
      </fill>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rgb="FF000000"/>
          <bgColor rgb="FFFFFFFF"/>
        </patternFill>
      </fill>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indexed="64"/>
          <bgColor theme="4"/>
        </patternFill>
      </fill>
      <alignment horizontal="center" vertical="bottom" textRotation="0" wrapText="1" indent="0" justifyLastLine="0" shrinkToFit="0" readingOrder="0"/>
    </dxf>
    <dxf>
      <fill>
        <patternFill>
          <bgColor theme="0" tint="-4.9989318521683403E-2"/>
        </patternFill>
      </fill>
    </dxf>
    <dxf>
      <font>
        <b val="0"/>
        <i val="0"/>
        <strike val="0"/>
        <condense val="0"/>
        <extend val="0"/>
        <outline val="0"/>
        <shadow val="0"/>
        <u val="none"/>
        <vertAlign val="baseline"/>
        <sz val="11"/>
        <color auto="1"/>
        <name val="Calibri Light"/>
        <family val="2"/>
        <scheme val="none"/>
      </font>
      <numFmt numFmtId="3" formatCode="#,##0"/>
      <fill>
        <patternFill patternType="solid">
          <fgColor indexed="64"/>
          <bgColor theme="0"/>
        </patternFill>
      </fill>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rgb="FF000000"/>
          <bgColor rgb="FFFFFFFF"/>
        </patternFill>
      </fill>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indexed="64"/>
          <bgColor theme="4"/>
        </patternFill>
      </fill>
      <alignment horizontal="center" vertical="bottom" textRotation="0" wrapText="1" indent="0" justifyLastLine="0" shrinkToFit="0" readingOrder="0"/>
    </dxf>
    <dxf>
      <fill>
        <patternFill>
          <bgColor theme="0" tint="-4.9989318521683403E-2"/>
        </patternFill>
      </fill>
    </dxf>
    <dxf>
      <font>
        <b val="0"/>
        <i val="0"/>
        <strike val="0"/>
        <condense val="0"/>
        <extend val="0"/>
        <outline val="0"/>
        <shadow val="0"/>
        <u val="none"/>
        <vertAlign val="baseline"/>
        <sz val="11"/>
        <color auto="1"/>
        <name val="Calibri Light"/>
        <family val="2"/>
        <scheme val="none"/>
      </font>
      <numFmt numFmtId="3" formatCode="#,##0"/>
      <fill>
        <patternFill patternType="solid">
          <fgColor indexed="64"/>
          <bgColor theme="0"/>
        </patternFill>
      </fill>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rgb="FF000000"/>
          <bgColor rgb="FFFFFFFF"/>
        </patternFill>
      </fill>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indexed="64"/>
          <bgColor theme="4"/>
        </patternFill>
      </fill>
      <alignment horizontal="center" vertical="bottom" textRotation="0" wrapText="1" indent="0" justifyLastLine="0" shrinkToFit="0" readingOrder="0"/>
    </dxf>
    <dxf>
      <fill>
        <patternFill>
          <bgColor theme="0" tint="-4.9989318521683403E-2"/>
        </patternFill>
      </fill>
    </dxf>
    <dxf>
      <font>
        <b val="0"/>
        <i val="0"/>
        <strike val="0"/>
        <condense val="0"/>
        <extend val="0"/>
        <outline val="0"/>
        <shadow val="0"/>
        <u val="none"/>
        <vertAlign val="baseline"/>
        <sz val="11"/>
        <color auto="1"/>
        <name val="Calibri Light"/>
        <family val="2"/>
        <scheme val="none"/>
      </font>
      <numFmt numFmtId="3" formatCode="#,##0"/>
      <fill>
        <patternFill patternType="solid">
          <fgColor indexed="64"/>
          <bgColor theme="0"/>
        </patternFill>
      </fill>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indexed="64"/>
          <bgColor theme="4"/>
        </patternFill>
      </fill>
      <alignment horizontal="center" vertical="bottom" textRotation="0" wrapText="1" indent="0" justifyLastLine="0" shrinkToFit="0" readingOrder="0"/>
    </dxf>
    <dxf>
      <fill>
        <patternFill>
          <bgColor theme="0" tint="-4.9989318521683403E-2"/>
        </patternFill>
      </fill>
    </dxf>
    <dxf>
      <numFmt numFmtId="0" formatCode="General"/>
    </dxf>
    <dxf>
      <numFmt numFmtId="0" formatCode="General"/>
    </dxf>
    <dxf>
      <numFmt numFmtId="2" formatCode="0.00"/>
    </dxf>
    <dxf>
      <numFmt numFmtId="14" formatCode="0.00%"/>
    </dxf>
    <dxf>
      <numFmt numFmtId="14" formatCode="0.00%"/>
    </dxf>
    <dxf>
      <numFmt numFmtId="0" formatCode="General"/>
    </dxf>
    <dxf>
      <numFmt numFmtId="0" formatCode="General"/>
    </dxf>
    <dxf>
      <numFmt numFmtId="2" formatCode="0.00"/>
    </dxf>
    <dxf>
      <numFmt numFmtId="14" formatCode="0.00%"/>
    </dxf>
    <dxf>
      <numFmt numFmtId="14" formatCode="0.00%"/>
    </dxf>
    <dxf>
      <numFmt numFmtId="0" formatCode="General"/>
    </dxf>
    <dxf>
      <numFmt numFmtId="0" formatCode="General"/>
    </dxf>
    <dxf>
      <numFmt numFmtId="2" formatCode="0.00"/>
    </dxf>
    <dxf>
      <numFmt numFmtId="14" formatCode="0.00%"/>
    </dxf>
    <dxf>
      <numFmt numFmtId="14" formatCode="0.00%"/>
    </dxf>
    <dxf>
      <numFmt numFmtId="0" formatCode="General"/>
    </dxf>
    <dxf>
      <numFmt numFmtId="0" formatCode="General"/>
    </dxf>
    <dxf>
      <numFmt numFmtId="2" formatCode="0.00"/>
    </dxf>
    <dxf>
      <numFmt numFmtId="14" formatCode="0.00%"/>
    </dxf>
    <dxf>
      <numFmt numFmtId="14" formatCode="0.00%"/>
    </dxf>
    <dxf>
      <numFmt numFmtId="0" formatCode="General"/>
    </dxf>
    <dxf>
      <numFmt numFmtId="0" formatCode="General"/>
    </dxf>
    <dxf>
      <numFmt numFmtId="2" formatCode="0.00"/>
    </dxf>
    <dxf>
      <numFmt numFmtId="14" formatCode="0.00%"/>
    </dxf>
    <dxf>
      <numFmt numFmtId="14" formatCode="0.00%"/>
    </dxf>
    <dxf>
      <numFmt numFmtId="0" formatCode="General"/>
    </dxf>
    <dxf>
      <numFmt numFmtId="0" formatCode="General"/>
    </dxf>
    <dxf>
      <numFmt numFmtId="2" formatCode="0.00"/>
    </dxf>
    <dxf>
      <numFmt numFmtId="14" formatCode="0.00%"/>
    </dxf>
    <dxf>
      <numFmt numFmtId="14" formatCode="0.00%"/>
    </dxf>
    <dxf>
      <font>
        <b val="0"/>
        <i val="0"/>
        <strike val="0"/>
        <condense val="0"/>
        <extend val="0"/>
        <outline val="0"/>
        <shadow val="0"/>
        <u val="none"/>
        <vertAlign val="baseline"/>
        <sz val="11"/>
        <color auto="1"/>
        <name val="Calibri Light"/>
        <family val="2"/>
        <scheme val="none"/>
      </font>
      <numFmt numFmtId="3" formatCode="#,##0"/>
      <fill>
        <patternFill patternType="solid">
          <fgColor indexed="64"/>
          <bgColor theme="0"/>
        </patternFill>
      </fill>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Light"/>
        <family val="2"/>
        <scheme val="none"/>
      </font>
      <fill>
        <patternFill patternType="solid">
          <fgColor indexed="64"/>
          <bgColor theme="0"/>
        </patternFill>
      </fill>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indexed="64"/>
          <bgColor theme="4"/>
        </patternFill>
      </fill>
      <alignment horizontal="center" vertical="bottom" textRotation="0" wrapText="1" indent="0" justifyLastLine="0" shrinkToFit="0" readingOrder="0"/>
    </dxf>
    <dxf>
      <fill>
        <patternFill>
          <bgColor theme="0" tint="-4.9989318521683403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Annual Adj.</a:t>
            </a:r>
            <a:r>
              <a:rPr lang="en-AU" baseline="0"/>
              <a:t> </a:t>
            </a:r>
            <a:r>
              <a:rPr lang="en-AU"/>
              <a:t>Damage in Region 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'Region 1'!$A$5:$A$66</c:f>
              <c:numCache>
                <c:formatCode>General</c:formatCode>
                <c:ptCount val="6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numCache>
            </c:numRef>
          </c:cat>
          <c:val>
            <c:numRef>
              <c:f>'Region 1'!$E$5:$E$66</c:f>
              <c:numCache>
                <c:formatCode>0.00</c:formatCode>
                <c:ptCount val="62"/>
                <c:pt idx="0">
                  <c:v>763965.32182045653</c:v>
                </c:pt>
                <c:pt idx="1">
                  <c:v>2854816.7803411712</c:v>
                </c:pt>
                <c:pt idx="2">
                  <c:v>35347.409593760356</c:v>
                </c:pt>
                <c:pt idx="3">
                  <c:v>4032327.9978174875</c:v>
                </c:pt>
                <c:pt idx="4">
                  <c:v>13699595.564656554</c:v>
                </c:pt>
                <c:pt idx="5">
                  <c:v>1523348.4009281804</c:v>
                </c:pt>
                <c:pt idx="6">
                  <c:v>3745262.0827825903</c:v>
                </c:pt>
                <c:pt idx="7">
                  <c:v>2662775.9400969641</c:v>
                </c:pt>
                <c:pt idx="8">
                  <c:v>2948529.9923022175</c:v>
                </c:pt>
                <c:pt idx="9">
                  <c:v>7284610.0463509075</c:v>
                </c:pt>
                <c:pt idx="10">
                  <c:v>5998377.8259237763</c:v>
                </c:pt>
                <c:pt idx="11">
                  <c:v>4178986.3058912889</c:v>
                </c:pt>
                <c:pt idx="12">
                  <c:v>5187316.2426493708</c:v>
                </c:pt>
                <c:pt idx="13">
                  <c:v>25610243.142627597</c:v>
                </c:pt>
                <c:pt idx="14">
                  <c:v>1174064.0997637284</c:v>
                </c:pt>
                <c:pt idx="15">
                  <c:v>21608297.770632915</c:v>
                </c:pt>
                <c:pt idx="16">
                  <c:v>23741058.642825756</c:v>
                </c:pt>
                <c:pt idx="17">
                  <c:v>2280851.4807584537</c:v>
                </c:pt>
                <c:pt idx="18">
                  <c:v>9014198.9554174319</c:v>
                </c:pt>
                <c:pt idx="19">
                  <c:v>43811294.662523523</c:v>
                </c:pt>
                <c:pt idx="20">
                  <c:v>15412065.60151078</c:v>
                </c:pt>
                <c:pt idx="21">
                  <c:v>460903.75554413238</c:v>
                </c:pt>
                <c:pt idx="22">
                  <c:v>5627543.1516091246</c:v>
                </c:pt>
                <c:pt idx="23">
                  <c:v>1824680.3791581441</c:v>
                </c:pt>
                <c:pt idx="24">
                  <c:v>7078012.4334331239</c:v>
                </c:pt>
                <c:pt idx="25">
                  <c:v>2118113.8368877745</c:v>
                </c:pt>
                <c:pt idx="26">
                  <c:v>6933664.4276226191</c:v>
                </c:pt>
                <c:pt idx="27">
                  <c:v>3026664.5986712794</c:v>
                </c:pt>
                <c:pt idx="28">
                  <c:v>22973421.978907958</c:v>
                </c:pt>
                <c:pt idx="29">
                  <c:v>30552931.05741901</c:v>
                </c:pt>
                <c:pt idx="30">
                  <c:v>6824828.4320468241</c:v>
                </c:pt>
                <c:pt idx="31">
                  <c:v>6875028.4774737973</c:v>
                </c:pt>
                <c:pt idx="32">
                  <c:v>5389997.5997993462</c:v>
                </c:pt>
                <c:pt idx="33">
                  <c:v>187890570.7240209</c:v>
                </c:pt>
                <c:pt idx="34">
                  <c:v>5631277.1867050668</c:v>
                </c:pt>
                <c:pt idx="35">
                  <c:v>216757223.43167716</c:v>
                </c:pt>
                <c:pt idx="36">
                  <c:v>18099802.064315524</c:v>
                </c:pt>
                <c:pt idx="37">
                  <c:v>4473504.9316511462</c:v>
                </c:pt>
                <c:pt idx="38">
                  <c:v>2249860.8095004004</c:v>
                </c:pt>
                <c:pt idx="39">
                  <c:v>49869642.947926588</c:v>
                </c:pt>
                <c:pt idx="40">
                  <c:v>13037052.668142209</c:v>
                </c:pt>
                <c:pt idx="41">
                  <c:v>0</c:v>
                </c:pt>
                <c:pt idx="42">
                  <c:v>273865153.33634728</c:v>
                </c:pt>
                <c:pt idx="43">
                  <c:v>33716558.520944975</c:v>
                </c:pt>
                <c:pt idx="44">
                  <c:v>83130497.921727568</c:v>
                </c:pt>
                <c:pt idx="45">
                  <c:v>15725195.191002658</c:v>
                </c:pt>
                <c:pt idx="46">
                  <c:v>21882.382177322084</c:v>
                </c:pt>
                <c:pt idx="47">
                  <c:v>10033735.414893601</c:v>
                </c:pt>
                <c:pt idx="48">
                  <c:v>11214194.767786559</c:v>
                </c:pt>
                <c:pt idx="49">
                  <c:v>4024111.8015973493</c:v>
                </c:pt>
                <c:pt idx="50">
                  <c:v>410003.66481429985</c:v>
                </c:pt>
                <c:pt idx="51">
                  <c:v>0</c:v>
                </c:pt>
                <c:pt idx="52">
                  <c:v>389743.67555426148</c:v>
                </c:pt>
                <c:pt idx="53">
                  <c:v>9899814.0616552979</c:v>
                </c:pt>
                <c:pt idx="54">
                  <c:v>30826434.113412518</c:v>
                </c:pt>
                <c:pt idx="55">
                  <c:v>2438706.2999274624</c:v>
                </c:pt>
                <c:pt idx="56">
                  <c:v>8890444.4074721094</c:v>
                </c:pt>
                <c:pt idx="57">
                  <c:v>3500373.3202338521</c:v>
                </c:pt>
                <c:pt idx="58">
                  <c:v>555558.12102922564</c:v>
                </c:pt>
                <c:pt idx="59">
                  <c:v>2398900.5140848001</c:v>
                </c:pt>
                <c:pt idx="60">
                  <c:v>126949859.90720002</c:v>
                </c:pt>
              </c:numCache>
            </c:numRef>
          </c:val>
          <c:smooth val="0"/>
          <c:extLst>
            <c:ext xmlns:c16="http://schemas.microsoft.com/office/drawing/2014/chart" uri="{C3380CC4-5D6E-409C-BE32-E72D297353CC}">
              <c16:uniqueId val="{00000000-5053-444A-A8EB-29FFEA52017F}"/>
            </c:ext>
          </c:extLst>
        </c:ser>
        <c:dLbls>
          <c:showLegendKey val="0"/>
          <c:showVal val="0"/>
          <c:showCatName val="0"/>
          <c:showSerName val="0"/>
          <c:showPercent val="0"/>
          <c:showBubbleSize val="0"/>
        </c:dLbls>
        <c:smooth val="0"/>
        <c:axId val="582614752"/>
        <c:axId val="582622672"/>
      </c:lineChart>
      <c:catAx>
        <c:axId val="58261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622672"/>
        <c:crosses val="autoZero"/>
        <c:auto val="1"/>
        <c:lblAlgn val="ctr"/>
        <c:lblOffset val="100"/>
        <c:noMultiLvlLbl val="0"/>
      </c:catAx>
      <c:valAx>
        <c:axId val="5826226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61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Annual Adj.</a:t>
            </a:r>
            <a:r>
              <a:rPr lang="en-AU" baseline="0"/>
              <a:t> </a:t>
            </a:r>
            <a:r>
              <a:rPr lang="en-AU"/>
              <a:t>Damage in Region 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'Region 2'!$A$5:$A$66</c:f>
              <c:numCache>
                <c:formatCode>General</c:formatCode>
                <c:ptCount val="6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numCache>
            </c:numRef>
          </c:cat>
          <c:val>
            <c:numRef>
              <c:f>'Region 2'!$E$5:$E$66</c:f>
              <c:numCache>
                <c:formatCode>0.00</c:formatCode>
                <c:ptCount val="62"/>
                <c:pt idx="0">
                  <c:v>6714.9252276128891</c:v>
                </c:pt>
                <c:pt idx="1">
                  <c:v>888135.87800830428</c:v>
                </c:pt>
                <c:pt idx="2">
                  <c:v>1894775.9475594317</c:v>
                </c:pt>
                <c:pt idx="3">
                  <c:v>1486239.343754261</c:v>
                </c:pt>
                <c:pt idx="4">
                  <c:v>9203800.8716364708</c:v>
                </c:pt>
                <c:pt idx="5">
                  <c:v>13715738.334937453</c:v>
                </c:pt>
                <c:pt idx="6">
                  <c:v>1480721.7365968935</c:v>
                </c:pt>
                <c:pt idx="7">
                  <c:v>3182363.1844607089</c:v>
                </c:pt>
                <c:pt idx="8">
                  <c:v>2412063.28943808</c:v>
                </c:pt>
                <c:pt idx="9">
                  <c:v>1295793.5056311437</c:v>
                </c:pt>
                <c:pt idx="10">
                  <c:v>12929629.822076198</c:v>
                </c:pt>
                <c:pt idx="11">
                  <c:v>8135670.5571288951</c:v>
                </c:pt>
                <c:pt idx="12">
                  <c:v>1019942.8578514192</c:v>
                </c:pt>
                <c:pt idx="13">
                  <c:v>16809662.967951261</c:v>
                </c:pt>
                <c:pt idx="14">
                  <c:v>1629128.2388312425</c:v>
                </c:pt>
                <c:pt idx="15">
                  <c:v>1522933.946518244</c:v>
                </c:pt>
                <c:pt idx="16">
                  <c:v>42572532.774167173</c:v>
                </c:pt>
                <c:pt idx="17">
                  <c:v>922596.229478013</c:v>
                </c:pt>
                <c:pt idx="18">
                  <c:v>1093728.2993935251</c:v>
                </c:pt>
                <c:pt idx="19">
                  <c:v>47824893.210672647</c:v>
                </c:pt>
                <c:pt idx="20">
                  <c:v>1951448.1336629561</c:v>
                </c:pt>
                <c:pt idx="21">
                  <c:v>8825042.6235848013</c:v>
                </c:pt>
                <c:pt idx="22">
                  <c:v>50014817.048326202</c:v>
                </c:pt>
                <c:pt idx="23">
                  <c:v>9264159.1393208038</c:v>
                </c:pt>
                <c:pt idx="24">
                  <c:v>5961352.5511230566</c:v>
                </c:pt>
                <c:pt idx="25">
                  <c:v>30982980.191516537</c:v>
                </c:pt>
                <c:pt idx="26">
                  <c:v>33614504.786453754</c:v>
                </c:pt>
                <c:pt idx="27">
                  <c:v>175557394.4647339</c:v>
                </c:pt>
                <c:pt idx="28">
                  <c:v>3260505.666331531</c:v>
                </c:pt>
                <c:pt idx="29">
                  <c:v>18523896398.992451</c:v>
                </c:pt>
                <c:pt idx="30">
                  <c:v>602220.83675606316</c:v>
                </c:pt>
                <c:pt idx="31">
                  <c:v>2447986.7204288952</c:v>
                </c:pt>
                <c:pt idx="32">
                  <c:v>141319.52226833015</c:v>
                </c:pt>
                <c:pt idx="33">
                  <c:v>419453017.58021426</c:v>
                </c:pt>
                <c:pt idx="34">
                  <c:v>12099096.090052156</c:v>
                </c:pt>
                <c:pt idx="35">
                  <c:v>46113950.140038475</c:v>
                </c:pt>
                <c:pt idx="36">
                  <c:v>77174562.605273038</c:v>
                </c:pt>
                <c:pt idx="37">
                  <c:v>14010436.834758854</c:v>
                </c:pt>
                <c:pt idx="38">
                  <c:v>96672322.178052172</c:v>
                </c:pt>
                <c:pt idx="39">
                  <c:v>5669911.8702986874</c:v>
                </c:pt>
                <c:pt idx="40">
                  <c:v>49799877.118076503</c:v>
                </c:pt>
                <c:pt idx="41">
                  <c:v>212464090.49661246</c:v>
                </c:pt>
                <c:pt idx="42">
                  <c:v>632171.82669439493</c:v>
                </c:pt>
                <c:pt idx="43">
                  <c:v>2732586.8962395182</c:v>
                </c:pt>
                <c:pt idx="44">
                  <c:v>171822282.26767087</c:v>
                </c:pt>
                <c:pt idx="45">
                  <c:v>36466917.403336294</c:v>
                </c:pt>
                <c:pt idx="46">
                  <c:v>1744576.9355810757</c:v>
                </c:pt>
                <c:pt idx="47">
                  <c:v>22380566.915432516</c:v>
                </c:pt>
                <c:pt idx="48">
                  <c:v>581145.71107463154</c:v>
                </c:pt>
                <c:pt idx="49">
                  <c:v>781935126.29482472</c:v>
                </c:pt>
                <c:pt idx="50">
                  <c:v>8647577.8412430678</c:v>
                </c:pt>
                <c:pt idx="51">
                  <c:v>5723568.7348122085</c:v>
                </c:pt>
                <c:pt idx="52">
                  <c:v>959288.31090822269</c:v>
                </c:pt>
                <c:pt idx="53">
                  <c:v>202681918.68538669</c:v>
                </c:pt>
                <c:pt idx="54">
                  <c:v>2193052.9794527232</c:v>
                </c:pt>
                <c:pt idx="55">
                  <c:v>199669076.3513611</c:v>
                </c:pt>
                <c:pt idx="56">
                  <c:v>2638910218.3271575</c:v>
                </c:pt>
                <c:pt idx="57">
                  <c:v>17071225.861643124</c:v>
                </c:pt>
                <c:pt idx="58">
                  <c:v>3992765.6492610485</c:v>
                </c:pt>
                <c:pt idx="59">
                  <c:v>12311333.5056448</c:v>
                </c:pt>
                <c:pt idx="60">
                  <c:v>7381364.6368000004</c:v>
                </c:pt>
              </c:numCache>
            </c:numRef>
          </c:val>
          <c:smooth val="0"/>
          <c:extLst>
            <c:ext xmlns:c16="http://schemas.microsoft.com/office/drawing/2014/chart" uri="{C3380CC4-5D6E-409C-BE32-E72D297353CC}">
              <c16:uniqueId val="{00000000-07A2-49A5-BBEC-13E31E001B58}"/>
            </c:ext>
          </c:extLst>
        </c:ser>
        <c:dLbls>
          <c:showLegendKey val="0"/>
          <c:showVal val="0"/>
          <c:showCatName val="0"/>
          <c:showSerName val="0"/>
          <c:showPercent val="0"/>
          <c:showBubbleSize val="0"/>
        </c:dLbls>
        <c:smooth val="0"/>
        <c:axId val="582614752"/>
        <c:axId val="582622672"/>
      </c:lineChart>
      <c:catAx>
        <c:axId val="58261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622672"/>
        <c:crosses val="autoZero"/>
        <c:auto val="1"/>
        <c:lblAlgn val="ctr"/>
        <c:lblOffset val="100"/>
        <c:noMultiLvlLbl val="0"/>
      </c:catAx>
      <c:valAx>
        <c:axId val="5826226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61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Annual Adj.</a:t>
            </a:r>
            <a:r>
              <a:rPr lang="en-AU" baseline="0"/>
              <a:t> </a:t>
            </a:r>
            <a:r>
              <a:rPr lang="en-AU"/>
              <a:t>Damage in Region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'Region 3'!$A$5:$A$66</c:f>
              <c:numCache>
                <c:formatCode>General</c:formatCode>
                <c:ptCount val="6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numCache>
            </c:numRef>
          </c:cat>
          <c:val>
            <c:numRef>
              <c:f>'Region 3'!$E$5:$E$66</c:f>
              <c:numCache>
                <c:formatCode>0.00</c:formatCode>
                <c:ptCount val="62"/>
                <c:pt idx="0">
                  <c:v>921582.09411517822</c:v>
                </c:pt>
                <c:pt idx="1">
                  <c:v>1773577.0327457869</c:v>
                </c:pt>
                <c:pt idx="2">
                  <c:v>28003.5213104088</c:v>
                </c:pt>
                <c:pt idx="3">
                  <c:v>1609832.5320959517</c:v>
                </c:pt>
                <c:pt idx="4">
                  <c:v>9450398.086445976</c:v>
                </c:pt>
                <c:pt idx="5">
                  <c:v>3070228.2535084472</c:v>
                </c:pt>
                <c:pt idx="6">
                  <c:v>4488482.3803280946</c:v>
                </c:pt>
                <c:pt idx="7">
                  <c:v>8456141.1085725501</c:v>
                </c:pt>
                <c:pt idx="8">
                  <c:v>7468843.5794546846</c:v>
                </c:pt>
                <c:pt idx="9">
                  <c:v>1381984.1192103636</c:v>
                </c:pt>
                <c:pt idx="10">
                  <c:v>205628.35055645049</c:v>
                </c:pt>
                <c:pt idx="11">
                  <c:v>6274722.4256989099</c:v>
                </c:pt>
                <c:pt idx="12">
                  <c:v>557695.81808119267</c:v>
                </c:pt>
                <c:pt idx="13">
                  <c:v>11955303.670649715</c:v>
                </c:pt>
                <c:pt idx="14">
                  <c:v>1500316.1861791259</c:v>
                </c:pt>
                <c:pt idx="15">
                  <c:v>4431721.9065716239</c:v>
                </c:pt>
                <c:pt idx="16">
                  <c:v>4742620.4814244863</c:v>
                </c:pt>
                <c:pt idx="17">
                  <c:v>631774.31510970008</c:v>
                </c:pt>
                <c:pt idx="18">
                  <c:v>1098333.2685043793</c:v>
                </c:pt>
                <c:pt idx="19">
                  <c:v>25067996.863970689</c:v>
                </c:pt>
                <c:pt idx="20">
                  <c:v>4247847.610437084</c:v>
                </c:pt>
                <c:pt idx="21">
                  <c:v>867106.54353002261</c:v>
                </c:pt>
                <c:pt idx="22">
                  <c:v>7382201.9541497687</c:v>
                </c:pt>
                <c:pt idx="23">
                  <c:v>1550564.4717448123</c:v>
                </c:pt>
                <c:pt idx="24">
                  <c:v>4973499.646489582</c:v>
                </c:pt>
                <c:pt idx="25">
                  <c:v>1162918.0742281287</c:v>
                </c:pt>
                <c:pt idx="26">
                  <c:v>30993092.623015527</c:v>
                </c:pt>
                <c:pt idx="27">
                  <c:v>2052649.361748521</c:v>
                </c:pt>
                <c:pt idx="28">
                  <c:v>2668322.8081916324</c:v>
                </c:pt>
                <c:pt idx="29">
                  <c:v>1081837798.8864851</c:v>
                </c:pt>
                <c:pt idx="30">
                  <c:v>8101.4973952941082</c:v>
                </c:pt>
                <c:pt idx="31">
                  <c:v>23155446.815730892</c:v>
                </c:pt>
                <c:pt idx="32">
                  <c:v>0</c:v>
                </c:pt>
                <c:pt idx="33">
                  <c:v>167543157.06977308</c:v>
                </c:pt>
                <c:pt idx="34">
                  <c:v>297337.12106178835</c:v>
                </c:pt>
                <c:pt idx="35">
                  <c:v>289233949.49846101</c:v>
                </c:pt>
                <c:pt idx="36">
                  <c:v>3005102.0578310303</c:v>
                </c:pt>
                <c:pt idx="37">
                  <c:v>6174033.6685467158</c:v>
                </c:pt>
                <c:pt idx="38">
                  <c:v>0</c:v>
                </c:pt>
                <c:pt idx="39">
                  <c:v>0</c:v>
                </c:pt>
                <c:pt idx="40">
                  <c:v>0</c:v>
                </c:pt>
                <c:pt idx="41">
                  <c:v>0</c:v>
                </c:pt>
                <c:pt idx="42">
                  <c:v>67428.194471761555</c:v>
                </c:pt>
                <c:pt idx="43">
                  <c:v>6919965.3366073435</c:v>
                </c:pt>
                <c:pt idx="44">
                  <c:v>15394870.459141169</c:v>
                </c:pt>
                <c:pt idx="45">
                  <c:v>21940800.857366543</c:v>
                </c:pt>
                <c:pt idx="46">
                  <c:v>33101909.121228751</c:v>
                </c:pt>
                <c:pt idx="47">
                  <c:v>1081059.2607475466</c:v>
                </c:pt>
                <c:pt idx="48">
                  <c:v>3595240.9558579195</c:v>
                </c:pt>
                <c:pt idx="49">
                  <c:v>22942479.256184101</c:v>
                </c:pt>
                <c:pt idx="50">
                  <c:v>9438099.921191927</c:v>
                </c:pt>
                <c:pt idx="51">
                  <c:v>30503395.422063112</c:v>
                </c:pt>
                <c:pt idx="52">
                  <c:v>4601894.9132404914</c:v>
                </c:pt>
                <c:pt idx="53">
                  <c:v>18186730.795658696</c:v>
                </c:pt>
                <c:pt idx="54">
                  <c:v>1907886.7028305277</c:v>
                </c:pt>
                <c:pt idx="55">
                  <c:v>485760997.78347826</c:v>
                </c:pt>
                <c:pt idx="56">
                  <c:v>52356679.037701003</c:v>
                </c:pt>
                <c:pt idx="57">
                  <c:v>179975.17600406558</c:v>
                </c:pt>
                <c:pt idx="58">
                  <c:v>103550.856003936</c:v>
                </c:pt>
                <c:pt idx="59">
                  <c:v>69389.047851199997</c:v>
                </c:pt>
                <c:pt idx="60">
                  <c:v>742880.7056000001</c:v>
                </c:pt>
              </c:numCache>
            </c:numRef>
          </c:val>
          <c:smooth val="0"/>
          <c:extLst>
            <c:ext xmlns:c16="http://schemas.microsoft.com/office/drawing/2014/chart" uri="{C3380CC4-5D6E-409C-BE32-E72D297353CC}">
              <c16:uniqueId val="{00000000-811C-4A26-B9C2-F9701F92DD44}"/>
            </c:ext>
          </c:extLst>
        </c:ser>
        <c:dLbls>
          <c:showLegendKey val="0"/>
          <c:showVal val="0"/>
          <c:showCatName val="0"/>
          <c:showSerName val="0"/>
          <c:showPercent val="0"/>
          <c:showBubbleSize val="0"/>
        </c:dLbls>
        <c:smooth val="0"/>
        <c:axId val="582614752"/>
        <c:axId val="582622672"/>
      </c:lineChart>
      <c:catAx>
        <c:axId val="58261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622672"/>
        <c:crosses val="autoZero"/>
        <c:auto val="1"/>
        <c:lblAlgn val="ctr"/>
        <c:lblOffset val="100"/>
        <c:noMultiLvlLbl val="0"/>
      </c:catAx>
      <c:valAx>
        <c:axId val="5826226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61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Annual Adj.</a:t>
            </a:r>
            <a:r>
              <a:rPr lang="en-AU" baseline="0"/>
              <a:t> </a:t>
            </a:r>
            <a:r>
              <a:rPr lang="en-AU"/>
              <a:t>Damage in Region 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'Region 4'!$A$5:$A$66</c:f>
              <c:numCache>
                <c:formatCode>General</c:formatCode>
                <c:ptCount val="6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numCache>
            </c:numRef>
          </c:cat>
          <c:val>
            <c:numRef>
              <c:f>'Region 4'!$E$5:$E$66</c:f>
              <c:numCache>
                <c:formatCode>0.00</c:formatCode>
                <c:ptCount val="62"/>
                <c:pt idx="0">
                  <c:v>872655.12523069466</c:v>
                </c:pt>
                <c:pt idx="1">
                  <c:v>343658.05872788589</c:v>
                </c:pt>
                <c:pt idx="2">
                  <c:v>111970.10986269299</c:v>
                </c:pt>
                <c:pt idx="3">
                  <c:v>4731640.4154243609</c:v>
                </c:pt>
                <c:pt idx="4">
                  <c:v>2097470.3419299661</c:v>
                </c:pt>
                <c:pt idx="5">
                  <c:v>173264.31960494301</c:v>
                </c:pt>
                <c:pt idx="6">
                  <c:v>4532079.7032413892</c:v>
                </c:pt>
                <c:pt idx="7">
                  <c:v>1497221.4497110143</c:v>
                </c:pt>
                <c:pt idx="8">
                  <c:v>12153.720036358714</c:v>
                </c:pt>
                <c:pt idx="9">
                  <c:v>1334487.3595064823</c:v>
                </c:pt>
                <c:pt idx="10">
                  <c:v>839665.6852806625</c:v>
                </c:pt>
                <c:pt idx="11">
                  <c:v>10570394.861819863</c:v>
                </c:pt>
                <c:pt idx="12">
                  <c:v>1002096.0392563468</c:v>
                </c:pt>
                <c:pt idx="13">
                  <c:v>11984897.578342317</c:v>
                </c:pt>
                <c:pt idx="14">
                  <c:v>695625.39444249321</c:v>
                </c:pt>
                <c:pt idx="15">
                  <c:v>756474.72130290652</c:v>
                </c:pt>
                <c:pt idx="16">
                  <c:v>7627576.7866009865</c:v>
                </c:pt>
                <c:pt idx="17">
                  <c:v>31754772.456288207</c:v>
                </c:pt>
                <c:pt idx="18">
                  <c:v>1472021.6982936475</c:v>
                </c:pt>
                <c:pt idx="19">
                  <c:v>22768910.753297891</c:v>
                </c:pt>
                <c:pt idx="20">
                  <c:v>3142771.7189418762</c:v>
                </c:pt>
                <c:pt idx="21">
                  <c:v>393193.82945690927</c:v>
                </c:pt>
                <c:pt idx="22">
                  <c:v>6065932.5224197898</c:v>
                </c:pt>
                <c:pt idx="23">
                  <c:v>11216380.244776322</c:v>
                </c:pt>
                <c:pt idx="24">
                  <c:v>6560355.1633359874</c:v>
                </c:pt>
                <c:pt idx="25">
                  <c:v>1189926.6127601822</c:v>
                </c:pt>
                <c:pt idx="26">
                  <c:v>6138566.6699210629</c:v>
                </c:pt>
                <c:pt idx="27">
                  <c:v>5848780.4454112565</c:v>
                </c:pt>
                <c:pt idx="28">
                  <c:v>885919.61406473257</c:v>
                </c:pt>
                <c:pt idx="29">
                  <c:v>1167792857.4360559</c:v>
                </c:pt>
                <c:pt idx="30">
                  <c:v>12018786.840412179</c:v>
                </c:pt>
                <c:pt idx="31">
                  <c:v>211572.16025108454</c:v>
                </c:pt>
                <c:pt idx="32">
                  <c:v>0</c:v>
                </c:pt>
                <c:pt idx="33">
                  <c:v>154712009.73309547</c:v>
                </c:pt>
                <c:pt idx="34">
                  <c:v>3167119.3619278576</c:v>
                </c:pt>
                <c:pt idx="35">
                  <c:v>14454189.242915815</c:v>
                </c:pt>
                <c:pt idx="36">
                  <c:v>6008256.2962558698</c:v>
                </c:pt>
                <c:pt idx="37">
                  <c:v>8279858.4117019102</c:v>
                </c:pt>
                <c:pt idx="38">
                  <c:v>7405202.4545705346</c:v>
                </c:pt>
                <c:pt idx="39">
                  <c:v>12891.151301054921</c:v>
                </c:pt>
                <c:pt idx="40">
                  <c:v>0</c:v>
                </c:pt>
                <c:pt idx="41">
                  <c:v>0</c:v>
                </c:pt>
                <c:pt idx="42">
                  <c:v>403074.00483557681</c:v>
                </c:pt>
                <c:pt idx="43">
                  <c:v>0</c:v>
                </c:pt>
                <c:pt idx="44">
                  <c:v>3322892.1607418754</c:v>
                </c:pt>
                <c:pt idx="45">
                  <c:v>0</c:v>
                </c:pt>
                <c:pt idx="46">
                  <c:v>1105569.0558706052</c:v>
                </c:pt>
                <c:pt idx="47">
                  <c:v>18633.3150206467</c:v>
                </c:pt>
                <c:pt idx="48">
                  <c:v>405952.71248781838</c:v>
                </c:pt>
                <c:pt idx="49">
                  <c:v>2203517.6580664674</c:v>
                </c:pt>
                <c:pt idx="50">
                  <c:v>1991660.1382037706</c:v>
                </c:pt>
                <c:pt idx="51">
                  <c:v>3874268.4875942864</c:v>
                </c:pt>
                <c:pt idx="52">
                  <c:v>3135305.8343672277</c:v>
                </c:pt>
                <c:pt idx="53">
                  <c:v>13948104.022402983</c:v>
                </c:pt>
                <c:pt idx="54">
                  <c:v>965242.88653457782</c:v>
                </c:pt>
                <c:pt idx="55">
                  <c:v>363055716.13190156</c:v>
                </c:pt>
                <c:pt idx="56">
                  <c:v>25236299.994624447</c:v>
                </c:pt>
                <c:pt idx="57">
                  <c:v>17659.539114428284</c:v>
                </c:pt>
                <c:pt idx="58">
                  <c:v>4975.0869179088004</c:v>
                </c:pt>
                <c:pt idx="59">
                  <c:v>5453.515848</c:v>
                </c:pt>
                <c:pt idx="60">
                  <c:v>52074.721599999997</c:v>
                </c:pt>
              </c:numCache>
            </c:numRef>
          </c:val>
          <c:smooth val="0"/>
          <c:extLst>
            <c:ext xmlns:c16="http://schemas.microsoft.com/office/drawing/2014/chart" uri="{C3380CC4-5D6E-409C-BE32-E72D297353CC}">
              <c16:uniqueId val="{00000000-1E51-4F1F-91E8-AA3AB534F738}"/>
            </c:ext>
          </c:extLst>
        </c:ser>
        <c:dLbls>
          <c:showLegendKey val="0"/>
          <c:showVal val="0"/>
          <c:showCatName val="0"/>
          <c:showSerName val="0"/>
          <c:showPercent val="0"/>
          <c:showBubbleSize val="0"/>
        </c:dLbls>
        <c:smooth val="0"/>
        <c:axId val="582614752"/>
        <c:axId val="582622672"/>
      </c:lineChart>
      <c:catAx>
        <c:axId val="58261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622672"/>
        <c:crosses val="autoZero"/>
        <c:auto val="1"/>
        <c:lblAlgn val="ctr"/>
        <c:lblOffset val="100"/>
        <c:noMultiLvlLbl val="0"/>
      </c:catAx>
      <c:valAx>
        <c:axId val="5826226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61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Annual Adj.</a:t>
            </a:r>
            <a:r>
              <a:rPr lang="en-AU" baseline="0"/>
              <a:t> </a:t>
            </a:r>
            <a:r>
              <a:rPr lang="en-AU"/>
              <a:t>Damage in Region 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'Region 5'!$A$5:$A$66</c:f>
              <c:numCache>
                <c:formatCode>General</c:formatCode>
                <c:ptCount val="6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numCache>
            </c:numRef>
          </c:cat>
          <c:val>
            <c:numRef>
              <c:f>'Region 5'!$E$5:$E$66</c:f>
              <c:numCache>
                <c:formatCode>0.00</c:formatCode>
                <c:ptCount val="62"/>
                <c:pt idx="0">
                  <c:v>224913.20101419554</c:v>
                </c:pt>
                <c:pt idx="1">
                  <c:v>262600.78274157044</c:v>
                </c:pt>
                <c:pt idx="2">
                  <c:v>26631.489487411385</c:v>
                </c:pt>
                <c:pt idx="3">
                  <c:v>2178111.1669042893</c:v>
                </c:pt>
                <c:pt idx="4">
                  <c:v>2802681.9397566104</c:v>
                </c:pt>
                <c:pt idx="5">
                  <c:v>192420.70093936179</c:v>
                </c:pt>
                <c:pt idx="6">
                  <c:v>3599538.8684346401</c:v>
                </c:pt>
                <c:pt idx="7">
                  <c:v>1975965.5717254034</c:v>
                </c:pt>
                <c:pt idx="8">
                  <c:v>1823778.225900406</c:v>
                </c:pt>
                <c:pt idx="9">
                  <c:v>1388616.939326874</c:v>
                </c:pt>
                <c:pt idx="10">
                  <c:v>1135956.1034128049</c:v>
                </c:pt>
                <c:pt idx="11">
                  <c:v>1570002.9356262009</c:v>
                </c:pt>
                <c:pt idx="12">
                  <c:v>1022962.3160801318</c:v>
                </c:pt>
                <c:pt idx="13">
                  <c:v>11137428.727176188</c:v>
                </c:pt>
                <c:pt idx="14">
                  <c:v>672367.51538132504</c:v>
                </c:pt>
                <c:pt idx="15">
                  <c:v>774417.60540700192</c:v>
                </c:pt>
                <c:pt idx="16">
                  <c:v>2603366.674871631</c:v>
                </c:pt>
                <c:pt idx="17">
                  <c:v>242627.10028642524</c:v>
                </c:pt>
                <c:pt idx="18">
                  <c:v>725166.30734264711</c:v>
                </c:pt>
                <c:pt idx="19">
                  <c:v>24726281.111618992</c:v>
                </c:pt>
                <c:pt idx="20">
                  <c:v>1962436.5242604618</c:v>
                </c:pt>
                <c:pt idx="21">
                  <c:v>125604.87083138176</c:v>
                </c:pt>
                <c:pt idx="22">
                  <c:v>6019355.6608403074</c:v>
                </c:pt>
                <c:pt idx="23">
                  <c:v>1626558.110831144</c:v>
                </c:pt>
                <c:pt idx="24">
                  <c:v>4909027.4021968301</c:v>
                </c:pt>
                <c:pt idx="25">
                  <c:v>3167721.6932184803</c:v>
                </c:pt>
                <c:pt idx="26">
                  <c:v>6191647.2877687868</c:v>
                </c:pt>
                <c:pt idx="27">
                  <c:v>321132.81568175129</c:v>
                </c:pt>
                <c:pt idx="28">
                  <c:v>505126.32812781271</c:v>
                </c:pt>
                <c:pt idx="29">
                  <c:v>6643864470.4653635</c:v>
                </c:pt>
                <c:pt idx="30">
                  <c:v>10635334.137360223</c:v>
                </c:pt>
                <c:pt idx="31">
                  <c:v>762964.47058963985</c:v>
                </c:pt>
                <c:pt idx="32">
                  <c:v>723524.4726378097</c:v>
                </c:pt>
                <c:pt idx="33">
                  <c:v>163504872.26495132</c:v>
                </c:pt>
                <c:pt idx="34">
                  <c:v>1545496.9444567815</c:v>
                </c:pt>
                <c:pt idx="35">
                  <c:v>9722475.8133167978</c:v>
                </c:pt>
                <c:pt idx="36">
                  <c:v>1865769.7853354323</c:v>
                </c:pt>
                <c:pt idx="37">
                  <c:v>6625135.9172335714</c:v>
                </c:pt>
                <c:pt idx="38">
                  <c:v>47121.589124593105</c:v>
                </c:pt>
                <c:pt idx="39">
                  <c:v>18679256.443859562</c:v>
                </c:pt>
                <c:pt idx="40">
                  <c:v>0</c:v>
                </c:pt>
                <c:pt idx="41">
                  <c:v>0</c:v>
                </c:pt>
                <c:pt idx="42">
                  <c:v>0</c:v>
                </c:pt>
                <c:pt idx="43">
                  <c:v>0</c:v>
                </c:pt>
                <c:pt idx="44">
                  <c:v>38920345.51575803</c:v>
                </c:pt>
                <c:pt idx="45">
                  <c:v>0</c:v>
                </c:pt>
                <c:pt idx="46">
                  <c:v>100421.49504905846</c:v>
                </c:pt>
                <c:pt idx="47">
                  <c:v>1029103.5476121346</c:v>
                </c:pt>
                <c:pt idx="48">
                  <c:v>595772.0179760973</c:v>
                </c:pt>
                <c:pt idx="49">
                  <c:v>1542130.6170951778</c:v>
                </c:pt>
                <c:pt idx="50">
                  <c:v>5350814.3693919573</c:v>
                </c:pt>
                <c:pt idx="51">
                  <c:v>14075718.935367793</c:v>
                </c:pt>
                <c:pt idx="52">
                  <c:v>26161404.995045986</c:v>
                </c:pt>
                <c:pt idx="53">
                  <c:v>1306046.1727594589</c:v>
                </c:pt>
                <c:pt idx="54">
                  <c:v>354731.22489820729</c:v>
                </c:pt>
                <c:pt idx="55">
                  <c:v>2081146.0473708457</c:v>
                </c:pt>
                <c:pt idx="56">
                  <c:v>24974890.868923336</c:v>
                </c:pt>
                <c:pt idx="57">
                  <c:v>5418.9725053825159</c:v>
                </c:pt>
                <c:pt idx="58">
                  <c:v>6997.5146262384005</c:v>
                </c:pt>
                <c:pt idx="59">
                  <c:v>4987.2690560000001</c:v>
                </c:pt>
                <c:pt idx="60">
                  <c:v>58227.241600000008</c:v>
                </c:pt>
              </c:numCache>
            </c:numRef>
          </c:val>
          <c:smooth val="0"/>
          <c:extLst>
            <c:ext xmlns:c16="http://schemas.microsoft.com/office/drawing/2014/chart" uri="{C3380CC4-5D6E-409C-BE32-E72D297353CC}">
              <c16:uniqueId val="{00000000-1642-406A-A06E-7B8E50BBFF90}"/>
            </c:ext>
          </c:extLst>
        </c:ser>
        <c:dLbls>
          <c:showLegendKey val="0"/>
          <c:showVal val="0"/>
          <c:showCatName val="0"/>
          <c:showSerName val="0"/>
          <c:showPercent val="0"/>
          <c:showBubbleSize val="0"/>
        </c:dLbls>
        <c:smooth val="0"/>
        <c:axId val="582614752"/>
        <c:axId val="582622672"/>
      </c:lineChart>
      <c:catAx>
        <c:axId val="58261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622672"/>
        <c:crosses val="autoZero"/>
        <c:auto val="1"/>
        <c:lblAlgn val="ctr"/>
        <c:lblOffset val="100"/>
        <c:noMultiLvlLbl val="0"/>
      </c:catAx>
      <c:valAx>
        <c:axId val="5826226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61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Annual Adj.</a:t>
            </a:r>
            <a:r>
              <a:rPr lang="en-AU" baseline="0"/>
              <a:t> </a:t>
            </a:r>
            <a:r>
              <a:rPr lang="en-AU"/>
              <a:t>Damage in Region 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'Region 6'!$A$5:$A$66</c:f>
              <c:numCache>
                <c:formatCode>General</c:formatCode>
                <c:ptCount val="6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numCache>
            </c:numRef>
          </c:cat>
          <c:val>
            <c:numRef>
              <c:f>'Region 6'!$E$5:$E$66</c:f>
              <c:numCache>
                <c:formatCode>0.00</c:formatCode>
                <c:ptCount val="62"/>
                <c:pt idx="0">
                  <c:v>0</c:v>
                </c:pt>
                <c:pt idx="1">
                  <c:v>231512.65860719123</c:v>
                </c:pt>
                <c:pt idx="2">
                  <c:v>0</c:v>
                </c:pt>
                <c:pt idx="3">
                  <c:v>1441673.3730156354</c:v>
                </c:pt>
                <c:pt idx="4">
                  <c:v>1812094.1352068118</c:v>
                </c:pt>
                <c:pt idx="5">
                  <c:v>49674.762608692829</c:v>
                </c:pt>
                <c:pt idx="6">
                  <c:v>1881919.2013862699</c:v>
                </c:pt>
                <c:pt idx="7">
                  <c:v>1331442.3136820963</c:v>
                </c:pt>
                <c:pt idx="8">
                  <c:v>2028718.4544394254</c:v>
                </c:pt>
                <c:pt idx="9">
                  <c:v>1163302.923803848</c:v>
                </c:pt>
                <c:pt idx="10">
                  <c:v>11105.399753007005</c:v>
                </c:pt>
                <c:pt idx="11">
                  <c:v>1043627.4304448093</c:v>
                </c:pt>
                <c:pt idx="12">
                  <c:v>11155.046304412144</c:v>
                </c:pt>
                <c:pt idx="13">
                  <c:v>12149331.043198977</c:v>
                </c:pt>
                <c:pt idx="14">
                  <c:v>777253.38959674141</c:v>
                </c:pt>
                <c:pt idx="15">
                  <c:v>3895631.9743094938</c:v>
                </c:pt>
                <c:pt idx="16">
                  <c:v>797606.18586330023</c:v>
                </c:pt>
                <c:pt idx="17">
                  <c:v>188419.71121155992</c:v>
                </c:pt>
                <c:pt idx="18">
                  <c:v>17521991.704040609</c:v>
                </c:pt>
                <c:pt idx="19">
                  <c:v>10463095.975349588</c:v>
                </c:pt>
                <c:pt idx="20">
                  <c:v>2833233.61909306</c:v>
                </c:pt>
                <c:pt idx="21">
                  <c:v>50276.009455021784</c:v>
                </c:pt>
                <c:pt idx="22">
                  <c:v>6039934.1193980779</c:v>
                </c:pt>
                <c:pt idx="23">
                  <c:v>1286247.4771080541</c:v>
                </c:pt>
                <c:pt idx="24">
                  <c:v>134368.52999254983</c:v>
                </c:pt>
                <c:pt idx="25">
                  <c:v>922447.35754332261</c:v>
                </c:pt>
                <c:pt idx="26">
                  <c:v>3974107.8215203127</c:v>
                </c:pt>
                <c:pt idx="27">
                  <c:v>291785.59163011255</c:v>
                </c:pt>
                <c:pt idx="28">
                  <c:v>437334.69201775786</c:v>
                </c:pt>
                <c:pt idx="29">
                  <c:v>1353738.6876843122</c:v>
                </c:pt>
                <c:pt idx="30">
                  <c:v>18945005.502149995</c:v>
                </c:pt>
                <c:pt idx="31">
                  <c:v>868393.02010049275</c:v>
                </c:pt>
                <c:pt idx="32">
                  <c:v>4458012.0749207307</c:v>
                </c:pt>
                <c:pt idx="33">
                  <c:v>173984923.49181837</c:v>
                </c:pt>
                <c:pt idx="34">
                  <c:v>0</c:v>
                </c:pt>
                <c:pt idx="35">
                  <c:v>6467590.3035389464</c:v>
                </c:pt>
                <c:pt idx="36">
                  <c:v>0</c:v>
                </c:pt>
                <c:pt idx="37">
                  <c:v>0</c:v>
                </c:pt>
                <c:pt idx="38">
                  <c:v>44746131.009992637</c:v>
                </c:pt>
                <c:pt idx="39">
                  <c:v>12724.602980695965</c:v>
                </c:pt>
                <c:pt idx="40">
                  <c:v>0</c:v>
                </c:pt>
                <c:pt idx="41">
                  <c:v>0</c:v>
                </c:pt>
                <c:pt idx="42">
                  <c:v>0</c:v>
                </c:pt>
                <c:pt idx="43">
                  <c:v>0</c:v>
                </c:pt>
                <c:pt idx="44">
                  <c:v>0</c:v>
                </c:pt>
                <c:pt idx="45">
                  <c:v>0</c:v>
                </c:pt>
                <c:pt idx="46">
                  <c:v>0</c:v>
                </c:pt>
                <c:pt idx="47">
                  <c:v>0</c:v>
                </c:pt>
                <c:pt idx="48">
                  <c:v>211452.64524892357</c:v>
                </c:pt>
                <c:pt idx="49">
                  <c:v>465859.40237293416</c:v>
                </c:pt>
                <c:pt idx="50">
                  <c:v>5869045.3496625768</c:v>
                </c:pt>
                <c:pt idx="51">
                  <c:v>11423445.07305151</c:v>
                </c:pt>
                <c:pt idx="52">
                  <c:v>1517439.025270456</c:v>
                </c:pt>
                <c:pt idx="53">
                  <c:v>876773.33938610507</c:v>
                </c:pt>
                <c:pt idx="54">
                  <c:v>371064.89618954493</c:v>
                </c:pt>
                <c:pt idx="55">
                  <c:v>247516.01639557135</c:v>
                </c:pt>
                <c:pt idx="56">
                  <c:v>0</c:v>
                </c:pt>
                <c:pt idx="57">
                  <c:v>1570.1962500536085</c:v>
                </c:pt>
                <c:pt idx="58">
                  <c:v>0</c:v>
                </c:pt>
                <c:pt idx="59">
                  <c:v>0</c:v>
                </c:pt>
                <c:pt idx="60">
                  <c:v>685548.56480000005</c:v>
                </c:pt>
              </c:numCache>
            </c:numRef>
          </c:val>
          <c:smooth val="0"/>
          <c:extLst>
            <c:ext xmlns:c16="http://schemas.microsoft.com/office/drawing/2014/chart" uri="{C3380CC4-5D6E-409C-BE32-E72D297353CC}">
              <c16:uniqueId val="{00000000-AEAD-4A4E-870E-C456C7711D98}"/>
            </c:ext>
          </c:extLst>
        </c:ser>
        <c:dLbls>
          <c:showLegendKey val="0"/>
          <c:showVal val="0"/>
          <c:showCatName val="0"/>
          <c:showSerName val="0"/>
          <c:showPercent val="0"/>
          <c:showBubbleSize val="0"/>
        </c:dLbls>
        <c:smooth val="0"/>
        <c:axId val="582614752"/>
        <c:axId val="582622672"/>
      </c:lineChart>
      <c:catAx>
        <c:axId val="58261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622672"/>
        <c:crosses val="autoZero"/>
        <c:auto val="1"/>
        <c:lblAlgn val="ctr"/>
        <c:lblOffset val="100"/>
        <c:noMultiLvlLbl val="0"/>
      </c:catAx>
      <c:valAx>
        <c:axId val="5826226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61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Median Property value of region 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03937007874016"/>
          <c:y val="0.17634259259259263"/>
          <c:w val="0.85373840769903764"/>
          <c:h val="0.72088764946048411"/>
        </c:manualLayout>
      </c:layout>
      <c:lineChart>
        <c:grouping val="standard"/>
        <c:varyColors val="0"/>
        <c:ser>
          <c:idx val="0"/>
          <c:order val="0"/>
          <c:spPr>
            <a:ln w="28575" cap="rnd">
              <a:solidFill>
                <a:schemeClr val="accent1"/>
              </a:solidFill>
              <a:round/>
            </a:ln>
            <a:effectLst/>
          </c:spPr>
          <c:marker>
            <c:symbol val="none"/>
          </c:marker>
          <c:val>
            <c:numRef>
              <c:f>'Sum Insured data'!$B$14:$B$26</c:f>
              <c:numCache>
                <c:formatCode>0.00%</c:formatCode>
                <c:ptCount val="13"/>
                <c:pt idx="0">
                  <c:v>4.2999999999999997E-2</c:v>
                </c:pt>
                <c:pt idx="1">
                  <c:v>4.5900000000000003E-2</c:v>
                </c:pt>
                <c:pt idx="2">
                  <c:v>6.9500000000000006E-2</c:v>
                </c:pt>
                <c:pt idx="3">
                  <c:v>0.16039999999999999</c:v>
                </c:pt>
                <c:pt idx="4">
                  <c:v>0.10780000000000001</c:v>
                </c:pt>
                <c:pt idx="5">
                  <c:v>8.1799999999999998E-2</c:v>
                </c:pt>
                <c:pt idx="6">
                  <c:v>0.22919999999999999</c:v>
                </c:pt>
                <c:pt idx="7">
                  <c:v>0.11509999999999999</c:v>
                </c:pt>
                <c:pt idx="8">
                  <c:v>5.28E-2</c:v>
                </c:pt>
                <c:pt idx="9">
                  <c:v>5.7299999999999997E-2</c:v>
                </c:pt>
                <c:pt idx="10">
                  <c:v>1.9900000000000001E-2</c:v>
                </c:pt>
                <c:pt idx="11">
                  <c:v>1.1299999999999999E-2</c:v>
                </c:pt>
                <c:pt idx="12">
                  <c:v>6.0000000000000001E-3</c:v>
                </c:pt>
              </c:numCache>
            </c:numRef>
          </c:val>
          <c:smooth val="0"/>
          <c:extLst>
            <c:ext xmlns:c16="http://schemas.microsoft.com/office/drawing/2014/chart" uri="{C3380CC4-5D6E-409C-BE32-E72D297353CC}">
              <c16:uniqueId val="{00000000-15E0-45D3-AEF8-4CE42D073288}"/>
            </c:ext>
          </c:extLst>
        </c:ser>
        <c:dLbls>
          <c:showLegendKey val="0"/>
          <c:showVal val="0"/>
          <c:showCatName val="0"/>
          <c:showSerName val="0"/>
          <c:showPercent val="0"/>
          <c:showBubbleSize val="0"/>
        </c:dLbls>
        <c:smooth val="0"/>
        <c:axId val="582626272"/>
        <c:axId val="582635272"/>
      </c:lineChart>
      <c:catAx>
        <c:axId val="5826262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635272"/>
        <c:crosses val="autoZero"/>
        <c:auto val="1"/>
        <c:lblAlgn val="ctr"/>
        <c:lblOffset val="100"/>
        <c:noMultiLvlLbl val="0"/>
      </c:catAx>
      <c:valAx>
        <c:axId val="5826352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626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Gamma</a:t>
            </a:r>
            <a:r>
              <a:rPr lang="en-AU" baseline="0"/>
              <a:t> CDF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Dist!$M$2:$M$37</c:f>
              <c:numCache>
                <c:formatCode>#,##0.0</c:formatCode>
                <c:ptCount val="36"/>
                <c:pt idx="0" formatCode="0.0">
                  <c:v>0.14551915228366852</c:v>
                </c:pt>
                <c:pt idx="1">
                  <c:v>0.29103830456733704</c:v>
                </c:pt>
                <c:pt idx="2">
                  <c:v>0.58207660913467407</c:v>
                </c:pt>
                <c:pt idx="3">
                  <c:v>1.1641532182693481</c:v>
                </c:pt>
                <c:pt idx="4" formatCode="#,##0">
                  <c:v>2.3283064365386963</c:v>
                </c:pt>
                <c:pt idx="5" formatCode="#,##0">
                  <c:v>4.6566128730773926</c:v>
                </c:pt>
                <c:pt idx="6" formatCode="#,##0">
                  <c:v>9.3132257461547852</c:v>
                </c:pt>
                <c:pt idx="7" formatCode="#,##0">
                  <c:v>18.62645149230957</c:v>
                </c:pt>
                <c:pt idx="8" formatCode="#,##0">
                  <c:v>37.252902984619141</c:v>
                </c:pt>
                <c:pt idx="9" formatCode="#,##0">
                  <c:v>74.505805969238281</c:v>
                </c:pt>
                <c:pt idx="10" formatCode="#,##0">
                  <c:v>149.01161193847656</c:v>
                </c:pt>
                <c:pt idx="11" formatCode="#,##0">
                  <c:v>298.02322387695313</c:v>
                </c:pt>
                <c:pt idx="12" formatCode="#,##0">
                  <c:v>596.04644775390625</c:v>
                </c:pt>
                <c:pt idx="13" formatCode="#,##0">
                  <c:v>1192.0928955078125</c:v>
                </c:pt>
                <c:pt idx="14" formatCode="#,##0">
                  <c:v>2384.185791015625</c:v>
                </c:pt>
                <c:pt idx="15" formatCode="#,##0">
                  <c:v>4768.37158203125</c:v>
                </c:pt>
                <c:pt idx="16" formatCode="#,##0">
                  <c:v>9536.7431640625</c:v>
                </c:pt>
                <c:pt idx="17" formatCode="#,##0">
                  <c:v>19073.486328125</c:v>
                </c:pt>
                <c:pt idx="18" formatCode="#,##0">
                  <c:v>38146.97265625</c:v>
                </c:pt>
                <c:pt idx="19" formatCode="#,##0">
                  <c:v>76293.9453125</c:v>
                </c:pt>
                <c:pt idx="20" formatCode="#,##0">
                  <c:v>152587.890625</c:v>
                </c:pt>
                <c:pt idx="21" formatCode="#,##0">
                  <c:v>305175.78125</c:v>
                </c:pt>
                <c:pt idx="22" formatCode="#,##0">
                  <c:v>610351.5625</c:v>
                </c:pt>
                <c:pt idx="23" formatCode="#,##0">
                  <c:v>1220703.125</c:v>
                </c:pt>
                <c:pt idx="24" formatCode="#,##0">
                  <c:v>2441406.25</c:v>
                </c:pt>
                <c:pt idx="25" formatCode="#,##0">
                  <c:v>4882812.5</c:v>
                </c:pt>
                <c:pt idx="26" formatCode="#,##0">
                  <c:v>9765625</c:v>
                </c:pt>
                <c:pt idx="27" formatCode="#,##0">
                  <c:v>19531250</c:v>
                </c:pt>
                <c:pt idx="28" formatCode="#,##0">
                  <c:v>39062500</c:v>
                </c:pt>
                <c:pt idx="29" formatCode="#,##0">
                  <c:v>78125000</c:v>
                </c:pt>
                <c:pt idx="30" formatCode="#,##0">
                  <c:v>156250000</c:v>
                </c:pt>
                <c:pt idx="31" formatCode="#,##0">
                  <c:v>312500000</c:v>
                </c:pt>
                <c:pt idx="32" formatCode="#,##0">
                  <c:v>625000000</c:v>
                </c:pt>
                <c:pt idx="33" formatCode="#,##0">
                  <c:v>1250000000</c:v>
                </c:pt>
                <c:pt idx="34" formatCode="#,##0">
                  <c:v>2500000000</c:v>
                </c:pt>
                <c:pt idx="35" formatCode="#,##0">
                  <c:v>5000000000</c:v>
                </c:pt>
              </c:numCache>
            </c:numRef>
          </c:cat>
          <c:val>
            <c:numRef>
              <c:f>Dist!$N$2:$N$37</c:f>
              <c:numCache>
                <c:formatCode>0.0000</c:formatCode>
                <c:ptCount val="36"/>
                <c:pt idx="0">
                  <c:v>0.96450203388458366</c:v>
                </c:pt>
                <c:pt idx="1">
                  <c:v>0.96553454673611538</c:v>
                </c:pt>
                <c:pt idx="2">
                  <c:v>0.96656816490696884</c:v>
                </c:pt>
                <c:pt idx="3">
                  <c:v>0.96760288958034679</c:v>
                </c:pt>
                <c:pt idx="4">
                  <c:v>0.96863872194066147</c:v>
                </c:pt>
                <c:pt idx="5">
                  <c:v>0.96967566317347909</c:v>
                </c:pt>
                <c:pt idx="6">
                  <c:v>0.97071371446540611</c:v>
                </c:pt>
                <c:pt idx="7">
                  <c:v>0.97175287700386148</c:v>
                </c:pt>
                <c:pt idx="8">
                  <c:v>0.9727931519766182</c:v>
                </c:pt>
                <c:pt idx="9">
                  <c:v>0.97383454057088592</c:v>
                </c:pt>
                <c:pt idx="10">
                  <c:v>0.97487704397146935</c:v>
                </c:pt>
                <c:pt idx="11">
                  <c:v>0.97592066335708438</c:v>
                </c:pt>
                <c:pt idx="12">
                  <c:v>0.97696539989297659</c:v>
                </c:pt>
                <c:pt idx="13">
                  <c:v>0.97801125471614447</c:v>
                </c:pt>
                <c:pt idx="14">
                  <c:v>0.97905822890575123</c:v>
                </c:pt>
                <c:pt idx="15">
                  <c:v>0.98010632342388337</c:v>
                </c:pt>
                <c:pt idx="16">
                  <c:v>0.9811555389969423</c:v>
                </c:pt>
                <c:pt idx="17">
                  <c:v>0.98220587587816954</c:v>
                </c:pt>
                <c:pt idx="18">
                  <c:v>0.98325733337219556</c:v>
                </c:pt>
                <c:pt idx="19">
                  <c:v>0.98430990888313397</c:v>
                </c:pt>
                <c:pt idx="20">
                  <c:v>0.98536359600880308</c:v>
                </c:pt>
                <c:pt idx="21">
                  <c:v>0.98641838072537602</c:v>
                </c:pt>
                <c:pt idx="22">
                  <c:v>0.98747423374966581</c:v>
                </c:pt>
                <c:pt idx="23">
                  <c:v>0.98853109525196847</c:v>
                </c:pt>
                <c:pt idx="24">
                  <c:v>0.98958884426753546</c:v>
                </c:pt>
                <c:pt idx="25">
                  <c:v>0.99064723752815254</c:v>
                </c:pt>
                <c:pt idx="26">
                  <c:v>0.99170578729086922</c:v>
                </c:pt>
                <c:pt idx="27">
                  <c:v>0.99276351791912698</c:v>
                </c:pt>
                <c:pt idx="28">
                  <c:v>0.99381848325243638</c:v>
                </c:pt>
                <c:pt idx="29">
                  <c:v>0.99486681910790287</c:v>
                </c:pt>
                <c:pt idx="30">
                  <c:v>0.99590092041362244</c:v>
                </c:pt>
                <c:pt idx="31">
                  <c:v>0.99690607985427049</c:v>
                </c:pt>
                <c:pt idx="32">
                  <c:v>0.99785484545765613</c:v>
                </c:pt>
                <c:pt idx="33">
                  <c:v>0.99869958181081164</c:v>
                </c:pt>
                <c:pt idx="34">
                  <c:v>0.99936960713654366</c:v>
                </c:pt>
                <c:pt idx="35">
                  <c:v>0.99979340107789594</c:v>
                </c:pt>
              </c:numCache>
            </c:numRef>
          </c:val>
          <c:smooth val="0"/>
          <c:extLst>
            <c:ext xmlns:c16="http://schemas.microsoft.com/office/drawing/2014/chart" uri="{C3380CC4-5D6E-409C-BE32-E72D297353CC}">
              <c16:uniqueId val="{00000000-F3FE-4FF6-9951-9915A4194915}"/>
            </c:ext>
          </c:extLst>
        </c:ser>
        <c:dLbls>
          <c:showLegendKey val="0"/>
          <c:showVal val="0"/>
          <c:showCatName val="0"/>
          <c:showSerName val="0"/>
          <c:showPercent val="0"/>
          <c:showBubbleSize val="0"/>
        </c:dLbls>
        <c:smooth val="0"/>
        <c:axId val="602265248"/>
        <c:axId val="602265576"/>
      </c:lineChart>
      <c:catAx>
        <c:axId val="602265248"/>
        <c:scaling>
          <c:orientation val="minMax"/>
        </c:scaling>
        <c:delete val="0"/>
        <c:axPos val="b"/>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265576"/>
        <c:crosses val="autoZero"/>
        <c:auto val="1"/>
        <c:lblAlgn val="ctr"/>
        <c:lblOffset val="100"/>
        <c:noMultiLvlLbl val="0"/>
      </c:catAx>
      <c:valAx>
        <c:axId val="602265576"/>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26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Gamma</a:t>
            </a:r>
            <a:r>
              <a:rPr lang="en-AU" baseline="0"/>
              <a:t> PDF</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Dist!$P$2:$P$698</c:f>
              <c:numCache>
                <c:formatCode>General</c:formatCode>
                <c:ptCount val="6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numCache>
            </c:numRef>
          </c:cat>
          <c:val>
            <c:numRef>
              <c:f>Dist!$Q$2:$Q$698</c:f>
              <c:numCache>
                <c:formatCode>General</c:formatCode>
                <c:ptCount val="697"/>
                <c:pt idx="0">
                  <c:v>1.4932405154935162E-3</c:v>
                </c:pt>
                <c:pt idx="1">
                  <c:v>7.4741952492876043E-4</c:v>
                </c:pt>
                <c:pt idx="2">
                  <c:v>4.9859164184173704E-4</c:v>
                </c:pt>
                <c:pt idx="3">
                  <c:v>3.7410982377065983E-4</c:v>
                </c:pt>
                <c:pt idx="4">
                  <c:v>2.9939096465331027E-4</c:v>
                </c:pt>
                <c:pt idx="5">
                  <c:v>2.4956269537096143E-4</c:v>
                </c:pt>
                <c:pt idx="6">
                  <c:v>2.1396178716554879E-4</c:v>
                </c:pt>
                <c:pt idx="7">
                  <c:v>1.8725515657592E-4</c:v>
                </c:pt>
                <c:pt idx="8">
                  <c:v>1.6647929283646659E-4</c:v>
                </c:pt>
                <c:pt idx="9">
                  <c:v>1.49855733227852E-4</c:v>
                </c:pt>
                <c:pt idx="10">
                  <c:v>1.3625252881022007E-4</c:v>
                </c:pt>
                <c:pt idx="11">
                  <c:v>1.2491492765872439E-4</c:v>
                </c:pt>
                <c:pt idx="12">
                  <c:v>1.1532033443021166E-4</c:v>
                </c:pt>
                <c:pt idx="13">
                  <c:v>1.0709541792210077E-4</c:v>
                </c:pt>
                <c:pt idx="14">
                  <c:v>9.9966368952367286E-5</c:v>
                </c:pt>
                <c:pt idx="15">
                  <c:v>9.3727807717366182E-5</c:v>
                </c:pt>
                <c:pt idx="16">
                  <c:v>8.822266274037355E-5</c:v>
                </c:pt>
                <c:pt idx="17">
                  <c:v>8.3328755421953953E-5</c:v>
                </c:pt>
                <c:pt idx="18">
                  <c:v>7.8949620142943324E-5</c:v>
                </c:pt>
                <c:pt idx="19">
                  <c:v>7.500807774164763E-5</c:v>
                </c:pt>
                <c:pt idx="20">
                  <c:v>7.1441644739912279E-5</c:v>
                </c:pt>
                <c:pt idx="21">
                  <c:v>6.8199194322970884E-5</c:v>
                </c:pt>
                <c:pt idx="22">
                  <c:v>6.523848817487669E-5</c:v>
                </c:pt>
                <c:pt idx="23">
                  <c:v>6.2524325217279742E-5</c:v>
                </c:pt>
                <c:pt idx="24">
                  <c:v>6.0027134551038103E-5</c:v>
                </c:pt>
                <c:pt idx="25">
                  <c:v>5.7721893030202906E-5</c:v>
                </c:pt>
                <c:pt idx="26">
                  <c:v>5.5587283320445428E-5</c:v>
                </c:pt>
                <c:pt idx="27">
                  <c:v>5.3605032332325225E-5</c:v>
                </c:pt>
                <c:pt idx="28">
                  <c:v>5.1759386499026391E-5</c:v>
                </c:pt>
                <c:pt idx="29">
                  <c:v>5.0036691974364073E-5</c:v>
                </c:pt>
                <c:pt idx="30">
                  <c:v>4.8425056063993418E-5</c:v>
                </c:pt>
                <c:pt idx="31">
                  <c:v>4.6914072123527553E-5</c:v>
                </c:pt>
                <c:pt idx="32">
                  <c:v>4.5494594463526719E-5</c:v>
                </c:pt>
                <c:pt idx="33">
                  <c:v>4.4158552967852531E-5</c:v>
                </c:pt>
                <c:pt idx="34">
                  <c:v>4.289879948428337E-5</c:v>
                </c:pt>
                <c:pt idx="35">
                  <c:v>4.1708979810675561E-5</c:v>
                </c:pt>
                <c:pt idx="36">
                  <c:v>4.0583426435232741E-5</c:v>
                </c:pt>
                <c:pt idx="37">
                  <c:v>3.9517068208520491E-5</c:v>
                </c:pt>
                <c:pt idx="38">
                  <c:v>3.8505353908802829E-5</c:v>
                </c:pt>
                <c:pt idx="39">
                  <c:v>3.7544187269856833E-5</c:v>
                </c:pt>
                <c:pt idx="40">
                  <c:v>3.6629871514650206E-5</c:v>
                </c:pt>
                <c:pt idx="41">
                  <c:v>3.5759061810890669E-5</c:v>
                </c:pt>
                <c:pt idx="42">
                  <c:v>3.4928724359100501E-5</c:v>
                </c:pt>
                <c:pt idx="43">
                  <c:v>3.4136101058255344E-5</c:v>
                </c:pt>
                <c:pt idx="44">
                  <c:v>3.3378678881542173E-5</c:v>
                </c:pt>
                <c:pt idx="45">
                  <c:v>3.2654163245624859E-5</c:v>
                </c:pt>
                <c:pt idx="46">
                  <c:v>3.196045477876046E-5</c:v>
                </c:pt>
                <c:pt idx="47">
                  <c:v>3.1295628992202023E-5</c:v>
                </c:pt>
                <c:pt idx="48">
                  <c:v>3.065791844021692E-5</c:v>
                </c:pt>
                <c:pt idx="49">
                  <c:v>3.0045697020386272E-5</c:v>
                </c:pt>
                <c:pt idx="50">
                  <c:v>2.9457466120481286E-5</c:v>
                </c:pt>
                <c:pt idx="51">
                  <c:v>2.8891842363390119E-5</c:v>
                </c:pt>
                <c:pt idx="52">
                  <c:v>2.8347546739075147E-5</c:v>
                </c:pt>
                <c:pt idx="53">
                  <c:v>2.7823394943797607E-5</c:v>
                </c:pt>
                <c:pt idx="54">
                  <c:v>2.7318288772988931E-5</c:v>
                </c:pt>
                <c:pt idx="55">
                  <c:v>2.6831208436090207E-5</c:v>
                </c:pt>
                <c:pt idx="56">
                  <c:v>2.6361205680158964E-5</c:v>
                </c:pt>
                <c:pt idx="57">
                  <c:v>2.5907397624653653E-5</c:v>
                </c:pt>
                <c:pt idx="58">
                  <c:v>2.5468961223036226E-5</c:v>
                </c:pt>
                <c:pt idx="59">
                  <c:v>2.5045128278079306E-5</c:v>
                </c:pt>
                <c:pt idx="60">
                  <c:v>2.4635180947351145E-5</c:v>
                </c:pt>
                <c:pt idx="61">
                  <c:v>2.4238447683547308E-5</c:v>
                </c:pt>
                <c:pt idx="62">
                  <c:v>2.3854299561362761E-5</c:v>
                </c:pt>
                <c:pt idx="63">
                  <c:v>2.3482146948635372E-5</c:v>
                </c:pt>
                <c:pt idx="64">
                  <c:v>2.3121436484693137E-5</c:v>
                </c:pt>
                <c:pt idx="65">
                  <c:v>2.2771648333329673E-5</c:v>
                </c:pt>
                <c:pt idx="66">
                  <c:v>2.2432293681721562E-5</c:v>
                </c:pt>
                <c:pt idx="67">
                  <c:v>2.2102912459975182E-5</c:v>
                </c:pt>
                <c:pt idx="68">
                  <c:v>2.1783071258925079E-5</c:v>
                </c:pt>
                <c:pt idx="69">
                  <c:v>2.1472361426362848E-5</c:v>
                </c:pt>
                <c:pt idx="70">
                  <c:v>2.1170397324108465E-5</c:v>
                </c:pt>
                <c:pt idx="71">
                  <c:v>2.0876814730289904E-5</c:v>
                </c:pt>
                <c:pt idx="72">
                  <c:v>2.0591269372909832E-5</c:v>
                </c:pt>
                <c:pt idx="73">
                  <c:v>2.0313435582283022E-5</c:v>
                </c:pt>
                <c:pt idx="74">
                  <c:v>2.0043005051252115E-5</c:v>
                </c:pt>
                <c:pt idx="75">
                  <c:v>1.9779685693256954E-5</c:v>
                </c:pt>
                <c:pt idx="76">
                  <c:v>1.9523200589363508E-5</c:v>
                </c:pt>
                <c:pt idx="77">
                  <c:v>1.9273287016270593E-5</c:v>
                </c:pt>
                <c:pt idx="78">
                  <c:v>1.9029695548120537E-5</c:v>
                </c:pt>
                <c:pt idx="79">
                  <c:v>1.8792189225657461E-5</c:v>
                </c:pt>
                <c:pt idx="80">
                  <c:v>1.856054278691407E-5</c:v>
                </c:pt>
                <c:pt idx="81">
                  <c:v>1.8334541954175772E-5</c:v>
                </c:pt>
                <c:pt idx="82">
                  <c:v>1.8113982772476745E-5</c:v>
                </c:pt>
                <c:pt idx="83">
                  <c:v>1.7898670995334613E-5</c:v>
                </c:pt>
                <c:pt idx="84">
                  <c:v>1.7688421513834193E-5</c:v>
                </c:pt>
                <c:pt idx="85">
                  <c:v>1.748305782553283E-5</c:v>
                </c:pt>
                <c:pt idx="86">
                  <c:v>1.7282411539983754E-5</c:v>
                </c:pt>
                <c:pt idx="87">
                  <c:v>1.7086321917965468E-5</c:v>
                </c:pt>
                <c:pt idx="88">
                  <c:v>1.6894635441766522E-5</c:v>
                </c:pt>
                <c:pt idx="89">
                  <c:v>1.6707205414110923E-5</c:v>
                </c:pt>
                <c:pt idx="90">
                  <c:v>1.6523891583521395E-5</c:v>
                </c:pt>
                <c:pt idx="91">
                  <c:v>1.6344559794109414E-5</c:v>
                </c:pt>
                <c:pt idx="92">
                  <c:v>1.6169081657953806E-5</c:v>
                </c:pt>
                <c:pt idx="93">
                  <c:v>1.599733424838614E-5</c:v>
                </c:pt>
                <c:pt idx="94">
                  <c:v>1.5829199812642777E-5</c:v>
                </c:pt>
                <c:pt idx="95">
                  <c:v>1.566456550247162E-5</c:v>
                </c:pt>
                <c:pt idx="96">
                  <c:v>1.5503323121398291E-5</c:v>
                </c:pt>
                <c:pt idx="97">
                  <c:v>1.5345368887461901E-5</c:v>
                </c:pt>
                <c:pt idx="98">
                  <c:v>1.5190603210326908E-5</c:v>
                </c:pt>
                <c:pt idx="99">
                  <c:v>1.5038930481764905E-5</c:v>
                </c:pt>
                <c:pt idx="100">
                  <c:v>1.4890258878579946E-5</c:v>
                </c:pt>
                <c:pt idx="101">
                  <c:v>1.4744500177123608E-5</c:v>
                </c:pt>
                <c:pt idx="102">
                  <c:v>1.460156957861229E-5</c:v>
                </c:pt>
                <c:pt idx="103">
                  <c:v>1.4461385544519852E-5</c:v>
                </c:pt>
                <c:pt idx="104">
                  <c:v>1.4323869641374039E-5</c:v>
                </c:pt>
                <c:pt idx="105">
                  <c:v>1.4188946394335807E-5</c:v>
                </c:pt>
                <c:pt idx="106">
                  <c:v>1.4056543148987118E-5</c:v>
                </c:pt>
                <c:pt idx="107">
                  <c:v>1.3926589940795259E-5</c:v>
                </c:pt>
                <c:pt idx="108">
                  <c:v>1.3799019371760824E-5</c:v>
                </c:pt>
                <c:pt idx="109">
                  <c:v>1.3673766493792288E-5</c:v>
                </c:pt>
                <c:pt idx="110">
                  <c:v>1.35507686983831E-5</c:v>
                </c:pt>
                <c:pt idx="111">
                  <c:v>1.3429965612197436E-5</c:v>
                </c:pt>
                <c:pt idx="112">
                  <c:v>1.3311298998198706E-5</c:v>
                </c:pt>
                <c:pt idx="113">
                  <c:v>1.3194712661980486E-5</c:v>
                </c:pt>
                <c:pt idx="114">
                  <c:v>1.3080152362983334E-5</c:v>
                </c:pt>
                <c:pt idx="115">
                  <c:v>1.2967565730302693E-5</c:v>
                </c:pt>
                <c:pt idx="116">
                  <c:v>1.285690218281323E-5</c:v>
                </c:pt>
                <c:pt idx="117">
                  <c:v>1.2748112853353655E-5</c:v>
                </c:pt>
                <c:pt idx="118">
                  <c:v>1.264115051673318E-5</c:v>
                </c:pt>
                <c:pt idx="119">
                  <c:v>1.2535969521336765E-5</c:v>
                </c:pt>
                <c:pt idx="120">
                  <c:v>1.2432525724120975E-5</c:v>
                </c:pt>
                <c:pt idx="121">
                  <c:v>1.2330776428805984E-5</c:v>
                </c:pt>
                <c:pt idx="122">
                  <c:v>1.223068032708181E-5</c:v>
                </c:pt>
                <c:pt idx="123">
                  <c:v>1.2132197442658728E-5</c:v>
                </c:pt>
                <c:pt idx="124">
                  <c:v>1.2035289078002571E-5</c:v>
                </c:pt>
                <c:pt idx="125">
                  <c:v>1.1939917763605828E-5</c:v>
                </c:pt>
                <c:pt idx="126">
                  <c:v>1.1846047209654744E-5</c:v>
                </c:pt>
                <c:pt idx="127">
                  <c:v>1.1753642259961503E-5</c:v>
                </c:pt>
                <c:pt idx="128">
                  <c:v>1.1662668848038518E-5</c:v>
                </c:pt>
                <c:pt idx="129">
                  <c:v>1.1573093955199592E-5</c:v>
                </c:pt>
                <c:pt idx="130">
                  <c:v>1.1484885570579586E-5</c:v>
                </c:pt>
                <c:pt idx="131">
                  <c:v>1.1398012652970959E-5</c:v>
                </c:pt>
                <c:pt idx="132">
                  <c:v>1.1312445094381502E-5</c:v>
                </c:pt>
                <c:pt idx="133">
                  <c:v>1.1228153685223424E-5</c:v>
                </c:pt>
                <c:pt idx="134">
                  <c:v>1.1145110081049196E-5</c:v>
                </c:pt>
                <c:pt idx="135">
                  <c:v>1.1063286770754562E-5</c:v>
                </c:pt>
                <c:pt idx="136">
                  <c:v>1.098265704617376E-5</c:v>
                </c:pt>
                <c:pt idx="137">
                  <c:v>1.0903194972996372E-5</c:v>
                </c:pt>
                <c:pt idx="138">
                  <c:v>1.0824875362939242E-5</c:v>
                </c:pt>
                <c:pt idx="139">
                  <c:v>1.0747673747110713E-5</c:v>
                </c:pt>
                <c:pt idx="140">
                  <c:v>1.0671566350508032E-5</c:v>
                </c:pt>
                <c:pt idx="141">
                  <c:v>1.0596530067592051E-5</c:v>
                </c:pt>
                <c:pt idx="142">
                  <c:v>1.0522542438886504E-5</c:v>
                </c:pt>
                <c:pt idx="143">
                  <c:v>1.0449581628552078E-5</c:v>
                </c:pt>
                <c:pt idx="144">
                  <c:v>1.0377626402888206E-5</c:v>
                </c:pt>
                <c:pt idx="145">
                  <c:v>1.0306656109718145E-5</c:v>
                </c:pt>
                <c:pt idx="146">
                  <c:v>1.0236650658615247E-5</c:v>
                </c:pt>
                <c:pt idx="147">
                  <c:v>1.0167590501930671E-5</c:v>
                </c:pt>
                <c:pt idx="148">
                  <c:v>1.009945661658491E-5</c:v>
                </c:pt>
                <c:pt idx="149">
                  <c:v>1.0032230486587425E-5</c:v>
                </c:pt>
                <c:pt idx="150">
                  <c:v>9.9658940862507451E-6</c:v>
                </c:pt>
                <c:pt idx="151">
                  <c:v>9.9004298640669597E-6</c:v>
                </c:pt>
                <c:pt idx="152">
                  <c:v>9.8358207272163536E-6</c:v>
                </c:pt>
                <c:pt idx="153">
                  <c:v>9.7720500266794735E-6</c:v>
                </c:pt>
                <c:pt idx="154">
                  <c:v>9.7091015429253232E-6</c:v>
                </c:pt>
                <c:pt idx="155">
                  <c:v>9.6469594721498974E-6</c:v>
                </c:pt>
                <c:pt idx="156">
                  <c:v>9.5856084130404806E-6</c:v>
                </c:pt>
                <c:pt idx="157">
                  <c:v>9.5250333540424668E-6</c:v>
                </c:pt>
                <c:pt idx="158">
                  <c:v>9.4652196611065259E-6</c:v>
                </c:pt>
                <c:pt idx="159">
                  <c:v>9.406153065895153E-6</c:v>
                </c:pt>
                <c:pt idx="160">
                  <c:v>9.3478196544286063E-6</c:v>
                </c:pt>
                <c:pt idx="161">
                  <c:v>9.2902058561512687E-6</c:v>
                </c:pt>
                <c:pt idx="162">
                  <c:v>9.233298433400367E-6</c:v>
                </c:pt>
                <c:pt idx="163">
                  <c:v>9.1770844712598823E-6</c:v>
                </c:pt>
                <c:pt idx="164">
                  <c:v>9.1215513677833135E-6</c:v>
                </c:pt>
                <c:pt idx="165">
                  <c:v>9.0666868245697665E-6</c:v>
                </c:pt>
                <c:pt idx="166">
                  <c:v>9.0124788376785055E-6</c:v>
                </c:pt>
                <c:pt idx="167">
                  <c:v>8.9589156888679445E-6</c:v>
                </c:pt>
                <c:pt idx="168">
                  <c:v>8.9059859371455584E-6</c:v>
                </c:pt>
                <c:pt idx="169">
                  <c:v>8.8536784106159969E-6</c:v>
                </c:pt>
                <c:pt idx="170">
                  <c:v>8.8019821986151303E-6</c:v>
                </c:pt>
                <c:pt idx="171">
                  <c:v>8.7508866441184268E-6</c:v>
                </c:pt>
                <c:pt idx="172">
                  <c:v>8.7003813364125743E-6</c:v>
                </c:pt>
                <c:pt idx="173">
                  <c:v>8.6504561040196974E-6</c:v>
                </c:pt>
                <c:pt idx="174">
                  <c:v>8.6011010078641731E-6</c:v>
                </c:pt>
                <c:pt idx="175">
                  <c:v>8.5523063346722678E-6</c:v>
                </c:pt>
                <c:pt idx="176">
                  <c:v>8.5040625905955248E-6</c:v>
                </c:pt>
                <c:pt idx="177">
                  <c:v>8.4563604950489903E-6</c:v>
                </c:pt>
                <c:pt idx="178">
                  <c:v>8.409190974755951E-6</c:v>
                </c:pt>
                <c:pt idx="179">
                  <c:v>8.3625451579911279E-6</c:v>
                </c:pt>
                <c:pt idx="180">
                  <c:v>8.3164143690146457E-6</c:v>
                </c:pt>
                <c:pt idx="181">
                  <c:v>8.2707901226894645E-6</c:v>
                </c:pt>
                <c:pt idx="182">
                  <c:v>8.2256641192752288E-6</c:v>
                </c:pt>
                <c:pt idx="183">
                  <c:v>8.1810282393918617E-6</c:v>
                </c:pt>
                <c:pt idx="184">
                  <c:v>8.1368745391464309E-6</c:v>
                </c:pt>
                <c:pt idx="185">
                  <c:v>8.0931952454172038E-6</c:v>
                </c:pt>
                <c:pt idx="186">
                  <c:v>8.0499827512889541E-6</c:v>
                </c:pt>
                <c:pt idx="187">
                  <c:v>8.0072296116339255E-6</c:v>
                </c:pt>
                <c:pt idx="188">
                  <c:v>7.9649285388330439E-6</c:v>
                </c:pt>
                <c:pt idx="189">
                  <c:v>7.9230723986322131E-6</c:v>
                </c:pt>
                <c:pt idx="190">
                  <c:v>7.8816542061287494E-6</c:v>
                </c:pt>
                <c:pt idx="191">
                  <c:v>7.8406671218832087E-6</c:v>
                </c:pt>
                <c:pt idx="192">
                  <c:v>7.8001044481520502E-6</c:v>
                </c:pt>
                <c:pt idx="193">
                  <c:v>7.7599596252368039E-6</c:v>
                </c:pt>
                <c:pt idx="194">
                  <c:v>7.7202262279455214E-6</c:v>
                </c:pt>
                <c:pt idx="195">
                  <c:v>7.680897962162541E-6</c:v>
                </c:pt>
                <c:pt idx="196">
                  <c:v>7.6419686615226858E-6</c:v>
                </c:pt>
                <c:pt idx="197">
                  <c:v>7.6034322841862267E-6</c:v>
                </c:pt>
                <c:pt idx="198">
                  <c:v>7.565282909711057E-6</c:v>
                </c:pt>
                <c:pt idx="199">
                  <c:v>7.5275147360186843E-6</c:v>
                </c:pt>
                <c:pt idx="200">
                  <c:v>7.4901220764507398E-6</c:v>
                </c:pt>
                <c:pt idx="201">
                  <c:v>7.4530993569129385E-6</c:v>
                </c:pt>
                <c:pt idx="202">
                  <c:v>7.4164411131033933E-6</c:v>
                </c:pt>
                <c:pt idx="203">
                  <c:v>7.3801419878224544E-6</c:v>
                </c:pt>
                <c:pt idx="204">
                  <c:v>7.3441967283612535E-6</c:v>
                </c:pt>
                <c:pt idx="205">
                  <c:v>7.3086001839662936E-6</c:v>
                </c:pt>
                <c:pt idx="206">
                  <c:v>7.273347303377507E-6</c:v>
                </c:pt>
                <c:pt idx="207">
                  <c:v>7.2384331324373201E-6</c:v>
                </c:pt>
                <c:pt idx="208">
                  <c:v>7.2038528117683341E-6</c:v>
                </c:pt>
                <c:pt idx="209">
                  <c:v>7.1696015745173431E-6</c:v>
                </c:pt>
                <c:pt idx="210">
                  <c:v>7.1356747441634841E-6</c:v>
                </c:pt>
                <c:pt idx="211">
                  <c:v>7.1020677323884091E-6</c:v>
                </c:pt>
                <c:pt idx="212">
                  <c:v>7.068776037006436E-6</c:v>
                </c:pt>
                <c:pt idx="213">
                  <c:v>7.0357952399527154E-6</c:v>
                </c:pt>
                <c:pt idx="214">
                  <c:v>7.0031210053275288E-6</c:v>
                </c:pt>
                <c:pt idx="215">
                  <c:v>6.9707490774949019E-6</c:v>
                </c:pt>
                <c:pt idx="216">
                  <c:v>6.9386752792337692E-6</c:v>
                </c:pt>
                <c:pt idx="217">
                  <c:v>6.9068955099400156E-6</c:v>
                </c:pt>
                <c:pt idx="218">
                  <c:v>6.8754057438777731E-6</c:v>
                </c:pt>
                <c:pt idx="219">
                  <c:v>6.8442020284783777E-6</c:v>
                </c:pt>
                <c:pt idx="220">
                  <c:v>6.8132804826855145E-6</c:v>
                </c:pt>
                <c:pt idx="221">
                  <c:v>6.7826372953450723E-6</c:v>
                </c:pt>
                <c:pt idx="222">
                  <c:v>6.7522687236383002E-6</c:v>
                </c:pt>
                <c:pt idx="223">
                  <c:v>6.7221710915569395E-6</c:v>
                </c:pt>
                <c:pt idx="224">
                  <c:v>6.6923407884189946E-6</c:v>
                </c:pt>
                <c:pt idx="225">
                  <c:v>6.6627742674239026E-6</c:v>
                </c:pt>
                <c:pt idx="226">
                  <c:v>6.6334680442458858E-6</c:v>
                </c:pt>
                <c:pt idx="227">
                  <c:v>6.6044186956643029E-6</c:v>
                </c:pt>
                <c:pt idx="228">
                  <c:v>6.575622858229894E-6</c:v>
                </c:pt>
                <c:pt idx="229">
                  <c:v>6.5470772269657858E-6</c:v>
                </c:pt>
                <c:pt idx="230">
                  <c:v>6.5187785541022522E-6</c:v>
                </c:pt>
                <c:pt idx="231">
                  <c:v>6.4907236478441762E-6</c:v>
                </c:pt>
                <c:pt idx="232">
                  <c:v>6.4629093711702407E-6</c:v>
                </c:pt>
                <c:pt idx="233">
                  <c:v>6.4353326406629107E-6</c:v>
                </c:pt>
                <c:pt idx="234">
                  <c:v>6.4079904253682711E-6</c:v>
                </c:pt>
                <c:pt idx="235">
                  <c:v>6.380879745684854E-6</c:v>
                </c:pt>
                <c:pt idx="236">
                  <c:v>6.3539976722805793E-6</c:v>
                </c:pt>
                <c:pt idx="237">
                  <c:v>6.3273413250370012E-6</c:v>
                </c:pt>
                <c:pt idx="238">
                  <c:v>6.3009078720200474E-6</c:v>
                </c:pt>
                <c:pt idx="239">
                  <c:v>6.2746945284764856E-6</c:v>
                </c:pt>
                <c:pt idx="240">
                  <c:v>6.248698555855366E-6</c:v>
                </c:pt>
                <c:pt idx="241">
                  <c:v>6.2229172608537216E-6</c:v>
                </c:pt>
                <c:pt idx="242">
                  <c:v>6.197347994485821E-6</c:v>
                </c:pt>
                <c:pt idx="243">
                  <c:v>6.1719881511753107E-6</c:v>
                </c:pt>
                <c:pt idx="244">
                  <c:v>6.1468351678695762E-6</c:v>
                </c:pt>
                <c:pt idx="245">
                  <c:v>6.1218865231757036E-6</c:v>
                </c:pt>
                <c:pt idx="246">
                  <c:v>6.0971397365174242E-6</c:v>
                </c:pt>
                <c:pt idx="247">
                  <c:v>6.0725923673124493E-6</c:v>
                </c:pt>
                <c:pt idx="248">
                  <c:v>6.0482420141696235E-6</c:v>
                </c:pt>
                <c:pt idx="249">
                  <c:v>6.024086314105341E-6</c:v>
                </c:pt>
                <c:pt idx="250">
                  <c:v>6.0001229417786923E-6</c:v>
                </c:pt>
                <c:pt idx="251">
                  <c:v>5.9763496087448065E-6</c:v>
                </c:pt>
                <c:pt idx="252">
                  <c:v>5.9527640627259109E-6</c:v>
                </c:pt>
                <c:pt idx="253">
                  <c:v>5.9293640868995938E-6</c:v>
                </c:pt>
                <c:pt idx="254">
                  <c:v>5.9061474992038136E-6</c:v>
                </c:pt>
                <c:pt idx="255">
                  <c:v>5.883112151658199E-6</c:v>
                </c:pt>
                <c:pt idx="256">
                  <c:v>5.8602559297011706E-6</c:v>
                </c:pt>
                <c:pt idx="257">
                  <c:v>5.837576751542505E-6</c:v>
                </c:pt>
                <c:pt idx="258">
                  <c:v>5.8150725675308632E-6</c:v>
                </c:pt>
                <c:pt idx="259">
                  <c:v>5.7927413595359307E-6</c:v>
                </c:pt>
                <c:pt idx="260">
                  <c:v>5.7705811403447484E-6</c:v>
                </c:pt>
                <c:pt idx="261">
                  <c:v>5.7485899530718697E-6</c:v>
                </c:pt>
                <c:pt idx="262">
                  <c:v>5.7267658705829637E-6</c:v>
                </c:pt>
                <c:pt idx="263">
                  <c:v>5.7051069949315257E-6</c:v>
                </c:pt>
                <c:pt idx="264">
                  <c:v>5.6836114568083254E-6</c:v>
                </c:pt>
                <c:pt idx="265">
                  <c:v>5.6622774150032838E-6</c:v>
                </c:pt>
                <c:pt idx="266">
                  <c:v>5.6411030558794242E-6</c:v>
                </c:pt>
                <c:pt idx="267">
                  <c:v>5.620086592858613E-6</c:v>
                </c:pt>
                <c:pt idx="268">
                  <c:v>5.5992262659187601E-6</c:v>
                </c:pt>
                <c:pt idx="269">
                  <c:v>5.5785203411021861E-6</c:v>
                </c:pt>
                <c:pt idx="270">
                  <c:v>5.5579671100348828E-6</c:v>
                </c:pt>
                <c:pt idx="271">
                  <c:v>5.5375648894563629E-6</c:v>
                </c:pt>
                <c:pt idx="272">
                  <c:v>5.5173120207598517E-6</c:v>
                </c:pt>
                <c:pt idx="273">
                  <c:v>5.497206869542533E-6</c:v>
                </c:pt>
                <c:pt idx="274">
                  <c:v>5.4772478251656178E-6</c:v>
                </c:pt>
                <c:pt idx="275">
                  <c:v>5.4574333003239661E-6</c:v>
                </c:pt>
                <c:pt idx="276">
                  <c:v>5.4377617306250287E-6</c:v>
                </c:pt>
                <c:pt idx="277">
                  <c:v>5.4182315741768796E-6</c:v>
                </c:pt>
                <c:pt idx="278">
                  <c:v>5.3988413111850991E-6</c:v>
                </c:pt>
                <c:pt idx="279">
                  <c:v>5.3795894435582998E-6</c:v>
                </c:pt>
                <c:pt idx="280">
                  <c:v>5.3604744945220677E-6</c:v>
                </c:pt>
                <c:pt idx="281">
                  <c:v>5.3414950082411148E-6</c:v>
                </c:pt>
                <c:pt idx="282">
                  <c:v>5.3226495494494515E-6</c:v>
                </c:pt>
                <c:pt idx="283">
                  <c:v>5.3039367030883515E-6</c:v>
                </c:pt>
                <c:pt idx="284">
                  <c:v>5.2853550739519518E-6</c:v>
                </c:pt>
                <c:pt idx="285">
                  <c:v>5.2669032863402826E-6</c:v>
                </c:pt>
                <c:pt idx="286">
                  <c:v>5.248579983719546E-6</c:v>
                </c:pt>
                <c:pt idx="287">
                  <c:v>5.2303838283894693E-6</c:v>
                </c:pt>
                <c:pt idx="288">
                  <c:v>5.2123135011575666E-6</c:v>
                </c:pt>
                <c:pt idx="289">
                  <c:v>5.1943677010201401E-6</c:v>
                </c:pt>
                <c:pt idx="290">
                  <c:v>5.1765451448498491E-6</c:v>
                </c:pt>
                <c:pt idx="291">
                  <c:v>5.1588445670897025E-6</c:v>
                </c:pt>
                <c:pt idx="292">
                  <c:v>5.1412647194533175E-6</c:v>
                </c:pt>
                <c:pt idx="293">
                  <c:v>5.1238043706312906E-6</c:v>
                </c:pt>
                <c:pt idx="294">
                  <c:v>5.1064623060035385E-6</c:v>
                </c:pt>
                <c:pt idx="295">
                  <c:v>5.0892373273574715E-6</c:v>
                </c:pt>
                <c:pt idx="296">
                  <c:v>5.0721282526118599E-6</c:v>
                </c:pt>
                <c:pt idx="297">
                  <c:v>5.055133915546252E-6</c:v>
                </c:pt>
                <c:pt idx="298">
                  <c:v>5.0382531655358287E-6</c:v>
                </c:pt>
                <c:pt idx="299">
                  <c:v>5.0214848672915534E-6</c:v>
                </c:pt>
                <c:pt idx="300">
                  <c:v>5.0048279006055048E-6</c:v>
                </c:pt>
                <c:pt idx="301">
                  <c:v>4.9882811601012632E-6</c:v>
                </c:pt>
                <c:pt idx="302">
                  <c:v>4.9718435549892445E-6</c:v>
                </c:pt>
                <c:pt idx="303">
                  <c:v>4.9555140088268586E-6</c:v>
                </c:pt>
                <c:pt idx="304">
                  <c:v>4.9392914592833782E-6</c:v>
                </c:pt>
                <c:pt idx="305">
                  <c:v>4.9231748579094333E-6</c:v>
                </c:pt>
                <c:pt idx="306">
                  <c:v>4.9071631699109923E-6</c:v>
                </c:pt>
                <c:pt idx="307">
                  <c:v>4.8912553739277551E-6</c:v>
                </c:pt>
                <c:pt idx="308">
                  <c:v>4.8754504618158468E-6</c:v>
                </c:pt>
                <c:pt idx="309">
                  <c:v>4.8597474384347098E-6</c:v>
                </c:pt>
                <c:pt idx="310">
                  <c:v>4.8441453214381179E-6</c:v>
                </c:pt>
                <c:pt idx="311">
                  <c:v>4.8286431410691979E-6</c:v>
                </c:pt>
                <c:pt idx="312">
                  <c:v>4.8132399399593801E-6</c:v>
                </c:pt>
                <c:pt idx="313">
                  <c:v>4.7979347729312024E-6</c:v>
                </c:pt>
                <c:pt idx="314">
                  <c:v>4.7827267068048491E-6</c:v>
                </c:pt>
                <c:pt idx="315">
                  <c:v>4.767614820208381E-6</c:v>
                </c:pt>
                <c:pt idx="316">
                  <c:v>4.7525982033915422E-6</c:v>
                </c:pt>
                <c:pt idx="317">
                  <c:v>4.7376759580430909E-6</c:v>
                </c:pt>
                <c:pt idx="318">
                  <c:v>4.7228471971115542E-6</c:v>
                </c:pt>
                <c:pt idx="319">
                  <c:v>4.7081110446293528E-6</c:v>
                </c:pt>
                <c:pt idx="320">
                  <c:v>4.6934666355402023E-6</c:v>
                </c:pt>
                <c:pt idx="321">
                  <c:v>4.6789131155297416E-6</c:v>
                </c:pt>
                <c:pt idx="322">
                  <c:v>4.6644496408592932E-6</c:v>
                </c:pt>
                <c:pt idx="323">
                  <c:v>4.6500753782027153E-6</c:v>
                </c:pt>
                <c:pt idx="324">
                  <c:v>4.63578950448625E-6</c:v>
                </c:pt>
                <c:pt idx="325">
                  <c:v>4.6215912067313338E-6</c:v>
                </c:pt>
                <c:pt idx="326">
                  <c:v>4.6074796819002806E-6</c:v>
                </c:pt>
                <c:pt idx="327">
                  <c:v>4.5934541367447899E-6</c:v>
                </c:pt>
                <c:pt idx="328">
                  <c:v>4.579513787657218E-6</c:v>
                </c:pt>
                <c:pt idx="329">
                  <c:v>4.5656578605245533E-6</c:v>
                </c:pt>
                <c:pt idx="330">
                  <c:v>4.5518855905850372E-6</c:v>
                </c:pt>
                <c:pt idx="331">
                  <c:v>4.5381962222873713E-6</c:v>
                </c:pt>
                <c:pt idx="332">
                  <c:v>4.5245890091524711E-6</c:v>
                </c:pt>
                <c:pt idx="333">
                  <c:v>4.5110632136376864E-6</c:v>
                </c:pt>
                <c:pt idx="334">
                  <c:v>4.4976181070034742E-6</c:v>
                </c:pt>
                <c:pt idx="335">
                  <c:v>4.4842529691824301E-6</c:v>
                </c:pt>
                <c:pt idx="336">
                  <c:v>4.4709670886506688E-6</c:v>
                </c:pt>
                <c:pt idx="337">
                  <c:v>4.4577597623014737E-6</c:v>
                </c:pt>
                <c:pt idx="338">
                  <c:v>4.4446302953211882E-6</c:v>
                </c:pt>
                <c:pt idx="339">
                  <c:v>4.4315780010673029E-6</c:v>
                </c:pt>
                <c:pt idx="340">
                  <c:v>4.4186022009486725E-6</c:v>
                </c:pt>
                <c:pt idx="341">
                  <c:v>4.405702224307847E-6</c:v>
                </c:pt>
                <c:pt idx="342">
                  <c:v>4.3928774083054521E-6</c:v>
                </c:pt>
                <c:pt idx="343">
                  <c:v>4.3801270978065924E-6</c:v>
                </c:pt>
                <c:pt idx="344">
                  <c:v>4.3674506452692266E-6</c:v>
                </c:pt>
                <c:pt idx="345">
                  <c:v>4.3548474106344743E-6</c:v>
                </c:pt>
                <c:pt idx="346">
                  <c:v>4.3423167612188259E-6</c:v>
                </c:pt>
                <c:pt idx="347">
                  <c:v>4.3298580716082043E-6</c:v>
                </c:pt>
                <c:pt idx="348">
                  <c:v>4.3174707235538549E-6</c:v>
                </c:pt>
                <c:pt idx="349">
                  <c:v>4.3051541058700084E-6</c:v>
                </c:pt>
                <c:pt idx="350">
                  <c:v>4.292907614333304E-6</c:v>
                </c:pt>
                <c:pt idx="351">
                  <c:v>4.280730651583924E-6</c:v>
                </c:pt>
                <c:pt idx="352">
                  <c:v>4.2686226270283986E-6</c:v>
                </c:pt>
                <c:pt idx="353">
                  <c:v>4.2565829567440723E-6</c:v>
                </c:pt>
                <c:pt idx="354">
                  <c:v>4.2446110633851764E-6</c:v>
                </c:pt>
                <c:pt idx="355">
                  <c:v>4.2327063760904805E-6</c:v>
                </c:pt>
                <c:pt idx="356">
                  <c:v>4.2208683303925072E-6</c:v>
                </c:pt>
                <c:pt idx="357">
                  <c:v>4.2090963681282565E-6</c:v>
                </c:pt>
                <c:pt idx="358">
                  <c:v>4.1973899373514298E-6</c:v>
                </c:pt>
                <c:pt idx="359">
                  <c:v>4.1857484922461077E-6</c:v>
                </c:pt>
                <c:pt idx="360">
                  <c:v>4.1741714930418786E-6</c:v>
                </c:pt>
                <c:pt idx="361">
                  <c:v>4.1626584059303486E-6</c:v>
                </c:pt>
                <c:pt idx="362">
                  <c:v>4.151208702983056E-6</c:v>
                </c:pt>
                <c:pt idx="363">
                  <c:v>4.1398218620707252E-6</c:v>
                </c:pt>
                <c:pt idx="364">
                  <c:v>4.1284973667838489E-6</c:v>
                </c:pt>
                <c:pt idx="365">
                  <c:v>4.1172347063545719E-6</c:v>
                </c:pt>
                <c:pt idx="366">
                  <c:v>4.1060333755798557E-6</c:v>
                </c:pt>
                <c:pt idx="367">
                  <c:v>4.0948928747458919E-6</c:v>
                </c:pt>
                <c:pt idx="368">
                  <c:v>4.0838127095537427E-6</c:v>
                </c:pt>
                <c:pt idx="369">
                  <c:v>4.0727923910461957E-6</c:v>
                </c:pt>
                <c:pt idx="370">
                  <c:v>4.0618314355357877E-6</c:v>
                </c:pt>
                <c:pt idx="371">
                  <c:v>4.0509293645339999E-6</c:v>
                </c:pt>
                <c:pt idx="372">
                  <c:v>4.0400857046815891E-6</c:v>
                </c:pt>
                <c:pt idx="373">
                  <c:v>4.0292999876800359E-6</c:v>
                </c:pt>
                <c:pt idx="374">
                  <c:v>4.0185717502240853E-6</c:v>
                </c:pt>
                <c:pt idx="375">
                  <c:v>4.0079005339353695E-6</c:v>
                </c:pt>
                <c:pt idx="376">
                  <c:v>3.9972858852970885E-6</c:v>
                </c:pt>
                <c:pt idx="377">
                  <c:v>3.9867273555897159E-6</c:v>
                </c:pt>
                <c:pt idx="378">
                  <c:v>3.9762245008277347E-6</c:v>
                </c:pt>
                <c:pt idx="379">
                  <c:v>3.9657768816973661E-6</c:v>
                </c:pt>
                <c:pt idx="380">
                  <c:v>3.9553840634952785E-6</c:v>
                </c:pt>
                <c:pt idx="381">
                  <c:v>3.9450456160682613E-6</c:v>
                </c:pt>
                <c:pt idx="382">
                  <c:v>3.9347611137538397E-6</c:v>
                </c:pt>
                <c:pt idx="383">
                  <c:v>3.9245301353218209E-6</c:v>
                </c:pt>
                <c:pt idx="384">
                  <c:v>3.9143522639167509E-6</c:v>
                </c:pt>
                <c:pt idx="385">
                  <c:v>3.9042270870012624E-6</c:v>
                </c:pt>
                <c:pt idx="386">
                  <c:v>3.8941541963003022E-6</c:v>
                </c:pt>
                <c:pt idx="387">
                  <c:v>3.884133187746225E-6</c:v>
                </c:pt>
                <c:pt idx="388">
                  <c:v>3.8741636614247238E-6</c:v>
                </c:pt>
                <c:pt idx="389">
                  <c:v>3.8642452215216061E-6</c:v>
                </c:pt>
                <c:pt idx="390">
                  <c:v>3.8543774762703711E-6</c:v>
                </c:pt>
                <c:pt idx="391">
                  <c:v>3.8445600379006046E-6</c:v>
                </c:pt>
                <c:pt idx="392">
                  <c:v>3.8347925225871462E-6</c:v>
                </c:pt>
                <c:pt idx="393">
                  <c:v>3.8250745504000429E-6</c:v>
                </c:pt>
                <c:pt idx="394">
                  <c:v>3.8154057452552567E-6</c:v>
                </c:pt>
                <c:pt idx="395">
                  <c:v>3.8057857348661202E-6</c:v>
                </c:pt>
                <c:pt idx="396">
                  <c:v>3.7962141506955225E-6</c:v>
                </c:pt>
                <c:pt idx="397">
                  <c:v>3.7866906279088249E-6</c:v>
                </c:pt>
                <c:pt idx="398">
                  <c:v>3.7772148053274717E-6</c:v>
                </c:pt>
                <c:pt idx="399">
                  <c:v>3.767786325383307E-6</c:v>
                </c:pt>
                <c:pt idx="400">
                  <c:v>3.7584048340735685E-6</c:v>
                </c:pt>
                <c:pt idx="401">
                  <c:v>3.7490699809165593E-6</c:v>
                </c:pt>
                <c:pt idx="402">
                  <c:v>3.7397814189079731E-6</c:v>
                </c:pt>
                <c:pt idx="403">
                  <c:v>3.730538804477867E-6</c:v>
                </c:pt>
                <c:pt idx="404">
                  <c:v>3.7213417974482822E-6</c:v>
                </c:pt>
                <c:pt idx="405">
                  <c:v>3.7121900609914793E-6</c:v>
                </c:pt>
                <c:pt idx="406">
                  <c:v>3.7030832615887928E-6</c:v>
                </c:pt>
                <c:pt idx="407">
                  <c:v>3.6940210689900946E-6</c:v>
                </c:pt>
                <c:pt idx="408">
                  <c:v>3.6850031561738432E-6</c:v>
                </c:pt>
                <c:pt idx="409">
                  <c:v>3.6760291993077285E-6</c:v>
                </c:pt>
                <c:pt idx="410">
                  <c:v>3.6670988777098819E-6</c:v>
                </c:pt>
                <c:pt idx="411">
                  <c:v>3.658211873810656E-6</c:v>
                </c:pt>
                <c:pt idx="412">
                  <c:v>3.6493678731149559E-6</c:v>
                </c:pt>
                <c:pt idx="413">
                  <c:v>3.6405665641651212E-6</c:v>
                </c:pt>
                <c:pt idx="414">
                  <c:v>3.6318076385043387E-6</c:v>
                </c:pt>
                <c:pt idx="415">
                  <c:v>3.6230907906405902E-6</c:v>
                </c:pt>
                <c:pt idx="416">
                  <c:v>3.6144157180111064E-6</c:v>
                </c:pt>
                <c:pt idx="417">
                  <c:v>3.6057821209473473E-6</c:v>
                </c:pt>
                <c:pt idx="418">
                  <c:v>3.5971897026404706E-6</c:v>
                </c:pt>
                <c:pt idx="419">
                  <c:v>3.5886381691072989E-6</c:v>
                </c:pt>
                <c:pt idx="420">
                  <c:v>3.5801272291567708E-6</c:v>
                </c:pt>
                <c:pt idx="421">
                  <c:v>3.5716565943568718E-6</c:v>
                </c:pt>
                <c:pt idx="422">
                  <c:v>3.5632259790020273E-6</c:v>
                </c:pt>
                <c:pt idx="423">
                  <c:v>3.5548351000809642E-6</c:v>
                </c:pt>
                <c:pt idx="424">
                  <c:v>3.5464836772450215E-6</c:v>
                </c:pt>
                <c:pt idx="425">
                  <c:v>3.5381714327769079E-6</c:v>
                </c:pt>
                <c:pt idx="426">
                  <c:v>3.5298980915599026E-6</c:v>
                </c:pt>
                <c:pt idx="427">
                  <c:v>3.5216633810474789E-6</c:v>
                </c:pt>
                <c:pt idx="428">
                  <c:v>3.5134670312333612E-6</c:v>
                </c:pt>
                <c:pt idx="429">
                  <c:v>3.5053087746219962E-6</c:v>
                </c:pt>
                <c:pt idx="430">
                  <c:v>3.4971883461994339E-6</c:v>
                </c:pt>
                <c:pt idx="431">
                  <c:v>3.4891054834046148E-6</c:v>
                </c:pt>
                <c:pt idx="432">
                  <c:v>3.4810599261010533E-6</c:v>
                </c:pt>
                <c:pt idx="433">
                  <c:v>3.4730514165489144E-6</c:v>
                </c:pt>
                <c:pt idx="434">
                  <c:v>3.465079699377475E-6</c:v>
                </c:pt>
                <c:pt idx="435">
                  <c:v>3.4571445215579617E-6</c:v>
                </c:pt>
                <c:pt idx="436">
                  <c:v>3.4492456323767656E-6</c:v>
                </c:pt>
                <c:pt idx="437">
                  <c:v>3.4413827834090183E-6</c:v>
                </c:pt>
                <c:pt idx="438">
                  <c:v>3.4335557284925361E-6</c:v>
                </c:pt>
                <c:pt idx="439">
                  <c:v>3.425764223702113E-6</c:v>
                </c:pt>
                <c:pt idx="440">
                  <c:v>3.418008027324166E-6</c:v>
                </c:pt>
                <c:pt idx="441">
                  <c:v>3.4102868998317256E-6</c:v>
                </c:pt>
                <c:pt idx="442">
                  <c:v>3.4026006038597639E-6</c:v>
                </c:pt>
                <c:pt idx="443">
                  <c:v>3.3949489041808532E-6</c:v>
                </c:pt>
                <c:pt idx="444">
                  <c:v>3.3873315676811593E-6</c:v>
                </c:pt>
                <c:pt idx="445">
                  <c:v>3.3797483633367521E-6</c:v>
                </c:pt>
                <c:pt idx="446">
                  <c:v>3.3721990621902329E-6</c:v>
                </c:pt>
                <c:pt idx="447">
                  <c:v>3.364683437327682E-6</c:v>
                </c:pt>
                <c:pt idx="448">
                  <c:v>3.3572012638559093E-6</c:v>
                </c:pt>
                <c:pt idx="449">
                  <c:v>3.3497523188800034E-6</c:v>
                </c:pt>
                <c:pt idx="450">
                  <c:v>3.3423363814811934E-6</c:v>
                </c:pt>
                <c:pt idx="451">
                  <c:v>3.3349532326949855E-6</c:v>
                </c:pt>
                <c:pt idx="452">
                  <c:v>3.3276026554896085E-6</c:v>
                </c:pt>
                <c:pt idx="453">
                  <c:v>3.3202844347447286E-6</c:v>
                </c:pt>
                <c:pt idx="454">
                  <c:v>3.3129983572304533E-6</c:v>
                </c:pt>
                <c:pt idx="455">
                  <c:v>3.3057442115866105E-6</c:v>
                </c:pt>
                <c:pt idx="456">
                  <c:v>3.2985217883022952E-6</c:v>
                </c:pt>
                <c:pt idx="457">
                  <c:v>3.2913308796956898E-6</c:v>
                </c:pt>
                <c:pt idx="458">
                  <c:v>3.2841712798941453E-6</c:v>
                </c:pt>
                <c:pt idx="459">
                  <c:v>3.2770427848145199E-6</c:v>
                </c:pt>
                <c:pt idx="460">
                  <c:v>3.2699451921437799E-6</c:v>
                </c:pt>
                <c:pt idx="461">
                  <c:v>3.2628783013198465E-6</c:v>
                </c:pt>
                <c:pt idx="462">
                  <c:v>3.2558419135126905E-6</c:v>
                </c:pt>
                <c:pt idx="463">
                  <c:v>3.2488358316056783E-6</c:v>
                </c:pt>
                <c:pt idx="464">
                  <c:v>3.2418598601771518E-6</c:v>
                </c:pt>
                <c:pt idx="465">
                  <c:v>3.2349138054822461E-6</c:v>
                </c:pt>
                <c:pt idx="466">
                  <c:v>3.2279974754349447E-6</c:v>
                </c:pt>
                <c:pt idx="467">
                  <c:v>3.2211106795903602E-6</c:v>
                </c:pt>
                <c:pt idx="468">
                  <c:v>3.2142532291272463E-6</c:v>
                </c:pt>
                <c:pt idx="469">
                  <c:v>3.2074249368307257E-6</c:v>
                </c:pt>
                <c:pt idx="470">
                  <c:v>3.2006256170752478E-6</c:v>
                </c:pt>
                <c:pt idx="471">
                  <c:v>3.1938550858077544E-6</c:v>
                </c:pt>
                <c:pt idx="472">
                  <c:v>3.1871131605310636E-6</c:v>
                </c:pt>
                <c:pt idx="473">
                  <c:v>3.1803996602874623E-6</c:v>
                </c:pt>
                <c:pt idx="474">
                  <c:v>3.1737144056425052E-6</c:v>
                </c:pt>
                <c:pt idx="475">
                  <c:v>3.1670572186690219E-6</c:v>
                </c:pt>
                <c:pt idx="476">
                  <c:v>3.1604279229313184E-6</c:v>
                </c:pt>
                <c:pt idx="477">
                  <c:v>3.153826343469585E-6</c:v>
                </c:pt>
                <c:pt idx="478">
                  <c:v>3.1472523067844905E-6</c:v>
                </c:pt>
                <c:pt idx="479">
                  <c:v>3.1407056408219773E-6</c:v>
                </c:pt>
                <c:pt idx="480">
                  <c:v>3.1341861749582399E-6</c:v>
                </c:pt>
                <c:pt idx="481">
                  <c:v>3.1276937399848943E-6</c:v>
                </c:pt>
                <c:pt idx="482">
                  <c:v>3.1212281680943311E-6</c:v>
                </c:pt>
                <c:pt idx="483">
                  <c:v>3.1147892928652441E-6</c:v>
                </c:pt>
                <c:pt idx="484">
                  <c:v>3.1083769492483508E-6</c:v>
                </c:pt>
                <c:pt idx="485">
                  <c:v>3.101990973552273E-6</c:v>
                </c:pt>
                <c:pt idx="486">
                  <c:v>3.0956312034296069E-6</c:v>
                </c:pt>
                <c:pt idx="487">
                  <c:v>3.089297477863151E-6</c:v>
                </c:pt>
                <c:pt idx="488">
                  <c:v>3.0829896371523138E-6</c:v>
                </c:pt>
                <c:pt idx="489">
                  <c:v>3.0767075228996795E-6</c:v>
                </c:pt>
                <c:pt idx="490">
                  <c:v>3.070450977997743E-6</c:v>
                </c:pt>
                <c:pt idx="491">
                  <c:v>3.0642198466158074E-6</c:v>
                </c:pt>
                <c:pt idx="492">
                  <c:v>3.0580139741870332E-6</c:v>
                </c:pt>
                <c:pt idx="493">
                  <c:v>3.0518332073956555E-6</c:v>
                </c:pt>
                <c:pt idx="494">
                  <c:v>3.0456773941643471E-6</c:v>
                </c:pt>
                <c:pt idx="495">
                  <c:v>3.0395463836417402E-6</c:v>
                </c:pt>
                <c:pt idx="496">
                  <c:v>3.033440026190096E-6</c:v>
                </c:pt>
                <c:pt idx="497">
                  <c:v>3.0273581733731233E-6</c:v>
                </c:pt>
                <c:pt idx="498">
                  <c:v>3.0213006779439424E-6</c:v>
                </c:pt>
                <c:pt idx="499">
                  <c:v>3.0152673938331975E-6</c:v>
                </c:pt>
                <c:pt idx="500">
                  <c:v>3.0092581761373066E-6</c:v>
                </c:pt>
                <c:pt idx="501">
                  <c:v>3.0032728811068535E-6</c:v>
                </c:pt>
                <c:pt idx="502">
                  <c:v>2.9973113661351196E-6</c:v>
                </c:pt>
                <c:pt idx="503">
                  <c:v>2.9913734897467499E-6</c:v>
                </c:pt>
                <c:pt idx="504">
                  <c:v>2.9854591115865568E-6</c:v>
                </c:pt>
                <c:pt idx="505">
                  <c:v>2.9795680924084525E-6</c:v>
                </c:pt>
                <c:pt idx="506">
                  <c:v>2.973700294064516E-6</c:v>
                </c:pt>
                <c:pt idx="507">
                  <c:v>2.9678555794941864E-6</c:v>
                </c:pt>
                <c:pt idx="508">
                  <c:v>2.9620338127135855E-6</c:v>
                </c:pt>
                <c:pt idx="509">
                  <c:v>2.956234858804967E-6</c:v>
                </c:pt>
                <c:pt idx="510">
                  <c:v>2.9504585839062835E-6</c:v>
                </c:pt>
                <c:pt idx="511">
                  <c:v>2.9447048552008856E-6</c:v>
                </c:pt>
                <c:pt idx="512">
                  <c:v>2.938973540907331E-6</c:v>
                </c:pt>
                <c:pt idx="513">
                  <c:v>2.9332645102693206E-6</c:v>
                </c:pt>
                <c:pt idx="514">
                  <c:v>2.927577633545749E-6</c:v>
                </c:pt>
                <c:pt idx="515">
                  <c:v>2.9219127820008669E-6</c:v>
                </c:pt>
                <c:pt idx="516">
                  <c:v>2.9162698278945649E-6</c:v>
                </c:pt>
                <c:pt idx="517">
                  <c:v>2.9106486444727642E-6</c:v>
                </c:pt>
                <c:pt idx="518">
                  <c:v>2.9050491059579209E-6</c:v>
                </c:pt>
                <c:pt idx="519">
                  <c:v>2.8994710875396377E-6</c:v>
                </c:pt>
                <c:pt idx="520">
                  <c:v>2.8939144653653865E-6</c:v>
                </c:pt>
                <c:pt idx="521">
                  <c:v>2.8883791165313376E-6</c:v>
                </c:pt>
                <c:pt idx="522">
                  <c:v>2.8828649190732881E-6</c:v>
                </c:pt>
                <c:pt idx="523">
                  <c:v>2.8773717519577045E-6</c:v>
                </c:pt>
                <c:pt idx="524">
                  <c:v>2.8718994950728562E-6</c:v>
                </c:pt>
                <c:pt idx="525">
                  <c:v>2.8664480292200607E-6</c:v>
                </c:pt>
                <c:pt idx="526">
                  <c:v>2.8610172361050211E-6</c:v>
                </c:pt>
                <c:pt idx="527">
                  <c:v>2.855606998329265E-6</c:v>
                </c:pt>
                <c:pt idx="528">
                  <c:v>2.850217199381679E-6</c:v>
                </c:pt>
                <c:pt idx="529">
                  <c:v>2.8448477236301415E-6</c:v>
                </c:pt>
                <c:pt idx="530">
                  <c:v>2.8394984563132476E-6</c:v>
                </c:pt>
                <c:pt idx="531">
                  <c:v>2.8341692835321294E-6</c:v>
                </c:pt>
                <c:pt idx="532">
                  <c:v>2.8288600922423634E-6</c:v>
                </c:pt>
                <c:pt idx="533">
                  <c:v>2.8235707702459788E-6</c:v>
                </c:pt>
                <c:pt idx="534">
                  <c:v>2.8183012061835424E-6</c:v>
                </c:pt>
                <c:pt idx="535">
                  <c:v>2.8130512895263446E-6</c:v>
                </c:pt>
                <c:pt idx="536">
                  <c:v>2.8078209105686639E-6</c:v>
                </c:pt>
                <c:pt idx="537">
                  <c:v>2.8026099604201184E-6</c:v>
                </c:pt>
                <c:pt idx="538">
                  <c:v>2.7974183309981109E-6</c:v>
                </c:pt>
                <c:pt idx="539">
                  <c:v>2.7922459150203461E-6</c:v>
                </c:pt>
                <c:pt idx="540">
                  <c:v>2.7870926059974407E-6</c:v>
                </c:pt>
                <c:pt idx="541">
                  <c:v>2.7819582982256059E-6</c:v>
                </c:pt>
                <c:pt idx="542">
                  <c:v>2.77684288677942E-6</c:v>
                </c:pt>
                <c:pt idx="543">
                  <c:v>2.7717462675046761E-6</c:v>
                </c:pt>
                <c:pt idx="544">
                  <c:v>2.7666683370113066E-6</c:v>
                </c:pt>
                <c:pt idx="545">
                  <c:v>2.7616089926663887E-6</c:v>
                </c:pt>
                <c:pt idx="546">
                  <c:v>2.7565681325872276E-6</c:v>
                </c:pt>
                <c:pt idx="547">
                  <c:v>2.7515456556345111E-6</c:v>
                </c:pt>
                <c:pt idx="548">
                  <c:v>2.7465414614055414E-6</c:v>
                </c:pt>
                <c:pt idx="549">
                  <c:v>2.741555450227542E-6</c:v>
                </c:pt>
                <c:pt idx="550">
                  <c:v>2.7365875231510361E-6</c:v>
                </c:pt>
                <c:pt idx="551">
                  <c:v>2.7316375819432954E-6</c:v>
                </c:pt>
                <c:pt idx="552">
                  <c:v>2.7267055290818637E-6</c:v>
                </c:pt>
                <c:pt idx="553">
                  <c:v>2.7217912677481454E-6</c:v>
                </c:pt>
                <c:pt idx="554">
                  <c:v>2.7168947018210705E-6</c:v>
                </c:pt>
                <c:pt idx="555">
                  <c:v>2.7120157358708198E-6</c:v>
                </c:pt>
                <c:pt idx="556">
                  <c:v>2.7071542751526247E-6</c:v>
                </c:pt>
                <c:pt idx="557">
                  <c:v>2.702310225600629E-6</c:v>
                </c:pt>
                <c:pt idx="558">
                  <c:v>2.6974834938218182E-6</c:v>
                </c:pt>
                <c:pt idx="559">
                  <c:v>2.6926739870900149E-6</c:v>
                </c:pt>
                <c:pt idx="560">
                  <c:v>2.6878816133399362E-6</c:v>
                </c:pt>
                <c:pt idx="561">
                  <c:v>2.6831062811613157E-6</c:v>
                </c:pt>
                <c:pt idx="562">
                  <c:v>2.678347899793091E-6</c:v>
                </c:pt>
                <c:pt idx="563">
                  <c:v>2.6736063791176441E-6</c:v>
                </c:pt>
                <c:pt idx="564">
                  <c:v>2.6688816296551153E-6</c:v>
                </c:pt>
                <c:pt idx="565">
                  <c:v>2.6641735625577664E-6</c:v>
                </c:pt>
                <c:pt idx="566">
                  <c:v>2.6594820896044112E-6</c:v>
                </c:pt>
                <c:pt idx="567">
                  <c:v>2.6548071231949002E-6</c:v>
                </c:pt>
                <c:pt idx="568">
                  <c:v>2.6501485763446652E-6</c:v>
                </c:pt>
                <c:pt idx="569">
                  <c:v>2.6455063626793212E-6</c:v>
                </c:pt>
                <c:pt idx="570">
                  <c:v>2.6408803964293255E-6</c:v>
                </c:pt>
                <c:pt idx="571">
                  <c:v>2.636270592424691E-6</c:v>
                </c:pt>
                <c:pt idx="572">
                  <c:v>2.6316768660897578E-6</c:v>
                </c:pt>
                <c:pt idx="573">
                  <c:v>2.6270991334380163E-6</c:v>
                </c:pt>
                <c:pt idx="574">
                  <c:v>2.6225373110669857E-6</c:v>
                </c:pt>
                <c:pt idx="575">
                  <c:v>2.6179913161531465E-6</c:v>
                </c:pt>
                <c:pt idx="576">
                  <c:v>2.6134610664469268E-6</c:v>
                </c:pt>
                <c:pt idx="577">
                  <c:v>2.6089464802677337E-6</c:v>
                </c:pt>
                <c:pt idx="578">
                  <c:v>2.6044474764990479E-6</c:v>
                </c:pt>
                <c:pt idx="579">
                  <c:v>2.5999639745835562E-6</c:v>
                </c:pt>
                <c:pt idx="580">
                  <c:v>2.5954958945183466E-6</c:v>
                </c:pt>
                <c:pt idx="581">
                  <c:v>2.5910431568501408E-6</c:v>
                </c:pt>
                <c:pt idx="582">
                  <c:v>2.5866056826705879E-6</c:v>
                </c:pt>
                <c:pt idx="583">
                  <c:v>2.5821833936115949E-6</c:v>
                </c:pt>
                <c:pt idx="584">
                  <c:v>2.577776211840714E-6</c:v>
                </c:pt>
                <c:pt idx="585">
                  <c:v>2.573384060056572E-6</c:v>
                </c:pt>
                <c:pt idx="586">
                  <c:v>2.5690068614843496E-6</c:v>
                </c:pt>
                <c:pt idx="587">
                  <c:v>2.5646445398713033E-6</c:v>
                </c:pt>
                <c:pt idx="588">
                  <c:v>2.5602970194823367E-6</c:v>
                </c:pt>
                <c:pt idx="589">
                  <c:v>2.5559642250956142E-6</c:v>
                </c:pt>
                <c:pt idx="590">
                  <c:v>2.5516460819982186E-6</c:v>
                </c:pt>
                <c:pt idx="591">
                  <c:v>2.5473425159818572E-6</c:v>
                </c:pt>
                <c:pt idx="592">
                  <c:v>2.5430534533386064E-6</c:v>
                </c:pt>
                <c:pt idx="593">
                  <c:v>2.538778820856701E-6</c:v>
                </c:pt>
                <c:pt idx="594">
                  <c:v>2.5345185458163656E-6</c:v>
                </c:pt>
                <c:pt idx="595">
                  <c:v>2.5302725559856916E-6</c:v>
                </c:pt>
                <c:pt idx="596">
                  <c:v>2.5260407796165475E-6</c:v>
                </c:pt>
                <c:pt idx="597">
                  <c:v>2.5218231454405399E-6</c:v>
                </c:pt>
                <c:pt idx="598">
                  <c:v>2.5176195826650063E-6</c:v>
                </c:pt>
                <c:pt idx="599">
                  <c:v>2.5134300209690557E-6</c:v>
                </c:pt>
                <c:pt idx="600">
                  <c:v>2.5092543904996412E-6</c:v>
                </c:pt>
                <c:pt idx="601">
                  <c:v>2.5050926218676796E-6</c:v>
                </c:pt>
                <c:pt idx="602">
                  <c:v>2.5009446461441998E-6</c:v>
                </c:pt>
                <c:pt idx="603">
                  <c:v>2.4968103948565415E-6</c:v>
                </c:pt>
                <c:pt idx="604">
                  <c:v>2.4926897999845799E-6</c:v>
                </c:pt>
                <c:pt idx="605">
                  <c:v>2.4885827939569964E-6</c:v>
                </c:pt>
                <c:pt idx="606">
                  <c:v>2.4844893096475819E-6</c:v>
                </c:pt>
                <c:pt idx="607">
                  <c:v>2.4804092803715754E-6</c:v>
                </c:pt>
                <c:pt idx="608">
                  <c:v>2.4763426398820443E-6</c:v>
                </c:pt>
                <c:pt idx="609">
                  <c:v>2.4722893223662956E-6</c:v>
                </c:pt>
                <c:pt idx="610">
                  <c:v>2.4682492624423211E-6</c:v>
                </c:pt>
                <c:pt idx="611">
                  <c:v>2.464222395155282E-6</c:v>
                </c:pt>
                <c:pt idx="612">
                  <c:v>2.460208655974026E-6</c:v>
                </c:pt>
                <c:pt idx="613">
                  <c:v>2.4562079807876373E-6</c:v>
                </c:pt>
                <c:pt idx="614">
                  <c:v>2.4522203059020218E-6</c:v>
                </c:pt>
                <c:pt idx="615">
                  <c:v>2.4482455680365226E-6</c:v>
                </c:pt>
                <c:pt idx="616">
                  <c:v>2.4442837043205747E-6</c:v>
                </c:pt>
                <c:pt idx="617">
                  <c:v>2.4403346522903833E-6</c:v>
                </c:pt>
                <c:pt idx="618">
                  <c:v>2.4363983498856436E-6</c:v>
                </c:pt>
                <c:pt idx="619">
                  <c:v>2.4324747354462855E-6</c:v>
                </c:pt>
                <c:pt idx="620">
                  <c:v>2.428563747709251E-6</c:v>
                </c:pt>
                <c:pt idx="621">
                  <c:v>2.4246653258053074E-6</c:v>
                </c:pt>
                <c:pt idx="622">
                  <c:v>2.4207794092558839E-6</c:v>
                </c:pt>
                <c:pt idx="623">
                  <c:v>2.4169059379699441E-6</c:v>
                </c:pt>
                <c:pt idx="624">
                  <c:v>2.4130448522408852E-6</c:v>
                </c:pt>
                <c:pt idx="625">
                  <c:v>2.4091960927434725E-6</c:v>
                </c:pt>
                <c:pt idx="626">
                  <c:v>2.4053596005307926E-6</c:v>
                </c:pt>
                <c:pt idx="627">
                  <c:v>2.4015353170312482E-6</c:v>
                </c:pt>
                <c:pt idx="628">
                  <c:v>2.3977231840455714E-6</c:v>
                </c:pt>
                <c:pt idx="629">
                  <c:v>2.3939231437438727E-6</c:v>
                </c:pt>
                <c:pt idx="630">
                  <c:v>2.3901351386627131E-6</c:v>
                </c:pt>
                <c:pt idx="631">
                  <c:v>2.3863591117022053E-6</c:v>
                </c:pt>
                <c:pt idx="632">
                  <c:v>2.382595006123146E-6</c:v>
                </c:pt>
                <c:pt idx="633">
                  <c:v>2.3788427655441687E-6</c:v>
                </c:pt>
                <c:pt idx="634">
                  <c:v>2.3751023339389286E-6</c:v>
                </c:pt>
                <c:pt idx="635">
                  <c:v>2.3713736556333135E-6</c:v>
                </c:pt>
                <c:pt idx="636">
                  <c:v>2.3676566753026773E-6</c:v>
                </c:pt>
                <c:pt idx="637">
                  <c:v>2.3639513379691037E-6</c:v>
                </c:pt>
                <c:pt idx="638">
                  <c:v>2.3602575889986946E-6</c:v>
                </c:pt>
                <c:pt idx="639">
                  <c:v>2.3565753740988816E-6</c:v>
                </c:pt>
                <c:pt idx="640">
                  <c:v>2.3529046393157645E-6</c:v>
                </c:pt>
                <c:pt idx="641">
                  <c:v>2.3492453310314771E-6</c:v>
                </c:pt>
                <c:pt idx="642">
                  <c:v>2.3455973959615721E-6</c:v>
                </c:pt>
                <c:pt idx="643">
                  <c:v>2.3419607811524326E-6</c:v>
                </c:pt>
                <c:pt idx="644">
                  <c:v>2.3383354339787125E-6</c:v>
                </c:pt>
                <c:pt idx="645">
                  <c:v>2.3347213021407924E-6</c:v>
                </c:pt>
                <c:pt idx="646">
                  <c:v>2.3311183336622649E-6</c:v>
                </c:pt>
                <c:pt idx="647">
                  <c:v>2.3275264768874411E-6</c:v>
                </c:pt>
                <c:pt idx="648">
                  <c:v>2.3239456804788807E-6</c:v>
                </c:pt>
                <c:pt idx="649">
                  <c:v>2.3203758934149445E-6</c:v>
                </c:pt>
                <c:pt idx="650">
                  <c:v>2.3168170649873698E-6</c:v>
                </c:pt>
                <c:pt idx="651">
                  <c:v>2.3132691447988679E-6</c:v>
                </c:pt>
                <c:pt idx="652">
                  <c:v>2.3097320827607442E-6</c:v>
                </c:pt>
                <c:pt idx="653">
                  <c:v>2.3062058290905376E-6</c:v>
                </c:pt>
                <c:pt idx="654">
                  <c:v>2.3026903343096861E-6</c:v>
                </c:pt>
                <c:pt idx="655">
                  <c:v>2.2991855492412108E-6</c:v>
                </c:pt>
                <c:pt idx="656">
                  <c:v>2.2956914250074188E-6</c:v>
                </c:pt>
                <c:pt idx="657">
                  <c:v>2.2922079130276345E-6</c:v>
                </c:pt>
                <c:pt idx="658">
                  <c:v>2.288734965015941E-6</c:v>
                </c:pt>
                <c:pt idx="659">
                  <c:v>2.2852725329789535E-6</c:v>
                </c:pt>
                <c:pt idx="660">
                  <c:v>2.2818205692136029E-6</c:v>
                </c:pt>
                <c:pt idx="661">
                  <c:v>2.2783790263049446E-6</c:v>
                </c:pt>
                <c:pt idx="662">
                  <c:v>2.274947857123989E-6</c:v>
                </c:pt>
                <c:pt idx="663">
                  <c:v>2.2715270148255443E-6</c:v>
                </c:pt>
                <c:pt idx="664">
                  <c:v>2.2681164528460888E-6</c:v>
                </c:pt>
                <c:pt idx="665">
                  <c:v>2.2647161249016519E-6</c:v>
                </c:pt>
                <c:pt idx="666">
                  <c:v>2.2613259849857215E-6</c:v>
                </c:pt>
                <c:pt idx="667">
                  <c:v>2.2579459873671677E-6</c:v>
                </c:pt>
                <c:pt idx="668">
                  <c:v>2.2545760865881867E-6</c:v>
                </c:pt>
                <c:pt idx="669">
                  <c:v>2.2512162374622577E-6</c:v>
                </c:pt>
                <c:pt idx="670">
                  <c:v>2.247866395072126E-6</c:v>
                </c:pt>
                <c:pt idx="671">
                  <c:v>2.2445265147677982E-6</c:v>
                </c:pt>
                <c:pt idx="672">
                  <c:v>2.2411965521645582E-6</c:v>
                </c:pt>
                <c:pt idx="673">
                  <c:v>2.2378764631409984E-6</c:v>
                </c:pt>
                <c:pt idx="674">
                  <c:v>2.2345662038370711E-6</c:v>
                </c:pt>
                <c:pt idx="675">
                  <c:v>2.2312657306521566E-6</c:v>
                </c:pt>
                <c:pt idx="676">
                  <c:v>2.2279750002431459E-6</c:v>
                </c:pt>
                <c:pt idx="677">
                  <c:v>2.2246939695225424E-6</c:v>
                </c:pt>
                <c:pt idx="678">
                  <c:v>2.221422595656583E-6</c:v>
                </c:pt>
                <c:pt idx="679">
                  <c:v>2.2181608360633691E-6</c:v>
                </c:pt>
                <c:pt idx="680">
                  <c:v>2.2149086484110212E-6</c:v>
                </c:pt>
                <c:pt idx="681">
                  <c:v>2.2116659906158442E-6</c:v>
                </c:pt>
                <c:pt idx="682">
                  <c:v>2.2084328208405129E-6</c:v>
                </c:pt>
                <c:pt idx="683">
                  <c:v>2.2052090974922688E-6</c:v>
                </c:pt>
                <c:pt idx="684">
                  <c:v>2.2019947792211388E-6</c:v>
                </c:pt>
                <c:pt idx="685">
                  <c:v>2.1987898249181659E-6</c:v>
                </c:pt>
                <c:pt idx="686">
                  <c:v>2.1955941937136513E-6</c:v>
                </c:pt>
                <c:pt idx="687">
                  <c:v>2.1924078449754224E-6</c:v>
                </c:pt>
                <c:pt idx="688">
                  <c:v>2.189230738307105E-6</c:v>
                </c:pt>
                <c:pt idx="689">
                  <c:v>2.1860628335464162E-6</c:v>
                </c:pt>
                <c:pt idx="690">
                  <c:v>2.1829040907634733E-6</c:v>
                </c:pt>
                <c:pt idx="691">
                  <c:v>2.1797544702591117E-6</c:v>
                </c:pt>
                <c:pt idx="692">
                  <c:v>2.1766139325632229E-6</c:v>
                </c:pt>
                <c:pt idx="693">
                  <c:v>2.1734824384331049E-6</c:v>
                </c:pt>
                <c:pt idx="694">
                  <c:v>2.170359948851825E-6</c:v>
                </c:pt>
                <c:pt idx="695">
                  <c:v>2.167246425026601E-6</c:v>
                </c:pt>
                <c:pt idx="696">
                  <c:v>2.1641418283871905E-6</c:v>
                </c:pt>
              </c:numCache>
            </c:numRef>
          </c:val>
          <c:smooth val="0"/>
          <c:extLst>
            <c:ext xmlns:c16="http://schemas.microsoft.com/office/drawing/2014/chart" uri="{C3380CC4-5D6E-409C-BE32-E72D297353CC}">
              <c16:uniqueId val="{00000000-6C39-4D3F-A005-80EFFA689BE3}"/>
            </c:ext>
          </c:extLst>
        </c:ser>
        <c:dLbls>
          <c:showLegendKey val="0"/>
          <c:showVal val="0"/>
          <c:showCatName val="0"/>
          <c:showSerName val="0"/>
          <c:showPercent val="0"/>
          <c:showBubbleSize val="0"/>
        </c:dLbls>
        <c:smooth val="0"/>
        <c:axId val="686999368"/>
        <c:axId val="687000024"/>
      </c:lineChart>
      <c:catAx>
        <c:axId val="686999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000024"/>
        <c:crosses val="autoZero"/>
        <c:auto val="1"/>
        <c:lblAlgn val="ctr"/>
        <c:lblOffset val="100"/>
        <c:noMultiLvlLbl val="0"/>
      </c:catAx>
      <c:valAx>
        <c:axId val="687000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999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Gamma</a:t>
            </a:r>
            <a:r>
              <a:rPr lang="en-AU" baseline="0"/>
              <a:t> CDF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'Dist ex-0'!$M$2:$M$37</c:f>
              <c:numCache>
                <c:formatCode>#,##0.0</c:formatCode>
                <c:ptCount val="36"/>
                <c:pt idx="0" formatCode="0.0">
                  <c:v>0.14551915228366852</c:v>
                </c:pt>
                <c:pt idx="1">
                  <c:v>0.29103830456733704</c:v>
                </c:pt>
                <c:pt idx="2">
                  <c:v>0.58207660913467407</c:v>
                </c:pt>
                <c:pt idx="3">
                  <c:v>1.1641532182693481</c:v>
                </c:pt>
                <c:pt idx="4" formatCode="#,##0">
                  <c:v>2.3283064365386963</c:v>
                </c:pt>
                <c:pt idx="5" formatCode="#,##0">
                  <c:v>4.6566128730773926</c:v>
                </c:pt>
                <c:pt idx="6" formatCode="#,##0">
                  <c:v>9.3132257461547852</c:v>
                </c:pt>
                <c:pt idx="7" formatCode="#,##0">
                  <c:v>18.62645149230957</c:v>
                </c:pt>
                <c:pt idx="8" formatCode="#,##0">
                  <c:v>37.252902984619141</c:v>
                </c:pt>
                <c:pt idx="9" formatCode="#,##0">
                  <c:v>74.505805969238281</c:v>
                </c:pt>
                <c:pt idx="10" formatCode="#,##0">
                  <c:v>149.01161193847656</c:v>
                </c:pt>
                <c:pt idx="11" formatCode="#,##0">
                  <c:v>298.02322387695313</c:v>
                </c:pt>
                <c:pt idx="12" formatCode="#,##0">
                  <c:v>596.04644775390625</c:v>
                </c:pt>
                <c:pt idx="13" formatCode="#,##0">
                  <c:v>1192.0928955078125</c:v>
                </c:pt>
                <c:pt idx="14" formatCode="#,##0">
                  <c:v>2384.185791015625</c:v>
                </c:pt>
                <c:pt idx="15" formatCode="#,##0">
                  <c:v>4768.37158203125</c:v>
                </c:pt>
                <c:pt idx="16" formatCode="#,##0">
                  <c:v>9536.7431640625</c:v>
                </c:pt>
                <c:pt idx="17" formatCode="#,##0">
                  <c:v>19073.486328125</c:v>
                </c:pt>
                <c:pt idx="18" formatCode="#,##0">
                  <c:v>38146.97265625</c:v>
                </c:pt>
                <c:pt idx="19" formatCode="#,##0">
                  <c:v>76293.9453125</c:v>
                </c:pt>
                <c:pt idx="20" formatCode="#,##0">
                  <c:v>152587.890625</c:v>
                </c:pt>
                <c:pt idx="21" formatCode="#,##0">
                  <c:v>305175.78125</c:v>
                </c:pt>
                <c:pt idx="22" formatCode="#,##0">
                  <c:v>610351.5625</c:v>
                </c:pt>
                <c:pt idx="23" formatCode="#,##0">
                  <c:v>1220703.125</c:v>
                </c:pt>
                <c:pt idx="24" formatCode="#,##0">
                  <c:v>2441406.25</c:v>
                </c:pt>
                <c:pt idx="25" formatCode="#,##0">
                  <c:v>4882812.5</c:v>
                </c:pt>
                <c:pt idx="26" formatCode="#,##0">
                  <c:v>9765625</c:v>
                </c:pt>
                <c:pt idx="27" formatCode="#,##0">
                  <c:v>19531250</c:v>
                </c:pt>
                <c:pt idx="28" formatCode="#,##0">
                  <c:v>39062500</c:v>
                </c:pt>
                <c:pt idx="29" formatCode="#,##0">
                  <c:v>78125000</c:v>
                </c:pt>
                <c:pt idx="30" formatCode="#,##0">
                  <c:v>156250000</c:v>
                </c:pt>
                <c:pt idx="31" formatCode="#,##0">
                  <c:v>312500000</c:v>
                </c:pt>
                <c:pt idx="32" formatCode="#,##0">
                  <c:v>625000000</c:v>
                </c:pt>
                <c:pt idx="33" formatCode="#,##0">
                  <c:v>1250000000</c:v>
                </c:pt>
                <c:pt idx="34" formatCode="#,##0">
                  <c:v>2500000000</c:v>
                </c:pt>
                <c:pt idx="35" formatCode="#,##0">
                  <c:v>5000000000</c:v>
                </c:pt>
              </c:numCache>
            </c:numRef>
          </c:cat>
          <c:val>
            <c:numRef>
              <c:f>'Dist ex-0'!$N$2:$N$37</c:f>
              <c:numCache>
                <c:formatCode>0.0000</c:formatCode>
                <c:ptCount val="36"/>
                <c:pt idx="0">
                  <c:v>0.96066421472575791</c:v>
                </c:pt>
                <c:pt idx="1">
                  <c:v>0.96180613067352838</c:v>
                </c:pt>
                <c:pt idx="2">
                  <c:v>0.96294940398628803</c:v>
                </c:pt>
                <c:pt idx="3">
                  <c:v>0.9640940362774375</c:v>
                </c:pt>
                <c:pt idx="4">
                  <c:v>0.96524002916223206</c:v>
                </c:pt>
                <c:pt idx="5">
                  <c:v>0.96638738425772064</c:v>
                </c:pt>
                <c:pt idx="6">
                  <c:v>0.96753610318262062</c:v>
                </c:pt>
                <c:pt idx="7">
                  <c:v>0.96868618755706737</c:v>
                </c:pt>
                <c:pt idx="8">
                  <c:v>0.96983763900210618</c:v>
                </c:pt>
                <c:pt idx="9">
                  <c:v>0.97099045913867688</c:v>
                </c:pt>
                <c:pt idx="10">
                  <c:v>0.97214464958557567</c:v>
                </c:pt>
                <c:pt idx="11">
                  <c:v>0.97330021195537264</c:v>
                </c:pt>
                <c:pt idx="12">
                  <c:v>0.97445714784623516</c:v>
                </c:pt>
                <c:pt idx="13">
                  <c:v>0.97561545882555123</c:v>
                </c:pt>
                <c:pt idx="14">
                  <c:v>0.97677514639713747</c:v>
                </c:pt>
                <c:pt idx="15">
                  <c:v>0.97793621193557301</c:v>
                </c:pt>
                <c:pt idx="16">
                  <c:v>0.97909865655470951</c:v>
                </c:pt>
                <c:pt idx="17">
                  <c:v>0.98026248084437828</c:v>
                </c:pt>
                <c:pt idx="18">
                  <c:v>0.98142768434318062</c:v>
                </c:pt>
                <c:pt idx="19">
                  <c:v>0.98259426448283249</c:v>
                </c:pt>
                <c:pt idx="20">
                  <c:v>0.98376221447442302</c:v>
                </c:pt>
                <c:pt idx="21">
                  <c:v>0.98493151907622245</c:v>
                </c:pt>
                <c:pt idx="22">
                  <c:v>0.98610214612051739</c:v>
                </c:pt>
                <c:pt idx="23">
                  <c:v>0.98727402955226584</c:v>
                </c:pt>
                <c:pt idx="24">
                  <c:v>0.98844703548662982</c:v>
                </c:pt>
                <c:pt idx="25">
                  <c:v>0.9896208943255913</c:v>
                </c:pt>
                <c:pt idx="26">
                  <c:v>0.99079506515887505</c:v>
                </c:pt>
                <c:pt idx="27">
                  <c:v>0.99196846555886609</c:v>
                </c:pt>
                <c:pt idx="28">
                  <c:v>0.99313893577671808</c:v>
                </c:pt>
                <c:pt idx="29">
                  <c:v>0.99430218672588899</c:v>
                </c:pt>
                <c:pt idx="30">
                  <c:v>0.99544977578262017</c:v>
                </c:pt>
                <c:pt idx="31">
                  <c:v>0.99656537367439813</c:v>
                </c:pt>
                <c:pt idx="32">
                  <c:v>0.99761849704133165</c:v>
                </c:pt>
                <c:pt idx="33">
                  <c:v>0.99855624358454431</c:v>
                </c:pt>
                <c:pt idx="34">
                  <c:v>0.99930010560667326</c:v>
                </c:pt>
                <c:pt idx="35">
                  <c:v>0.99977062680209772</c:v>
                </c:pt>
              </c:numCache>
            </c:numRef>
          </c:val>
          <c:smooth val="0"/>
          <c:extLst>
            <c:ext xmlns:c16="http://schemas.microsoft.com/office/drawing/2014/chart" uri="{C3380CC4-5D6E-409C-BE32-E72D297353CC}">
              <c16:uniqueId val="{00000000-96A2-4CB5-A389-58ECEDE49841}"/>
            </c:ext>
          </c:extLst>
        </c:ser>
        <c:dLbls>
          <c:showLegendKey val="0"/>
          <c:showVal val="0"/>
          <c:showCatName val="0"/>
          <c:showSerName val="0"/>
          <c:showPercent val="0"/>
          <c:showBubbleSize val="0"/>
        </c:dLbls>
        <c:smooth val="0"/>
        <c:axId val="602265248"/>
        <c:axId val="602265576"/>
      </c:lineChart>
      <c:catAx>
        <c:axId val="602265248"/>
        <c:scaling>
          <c:orientation val="minMax"/>
        </c:scaling>
        <c:delete val="0"/>
        <c:axPos val="b"/>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265576"/>
        <c:crosses val="autoZero"/>
        <c:auto val="1"/>
        <c:lblAlgn val="ctr"/>
        <c:lblOffset val="100"/>
        <c:noMultiLvlLbl val="0"/>
      </c:catAx>
      <c:valAx>
        <c:axId val="602265576"/>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26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Gamma</a:t>
            </a:r>
            <a:r>
              <a:rPr lang="en-AU" baseline="0"/>
              <a:t> PDF</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'Dist ex-0'!$P$2:$P$698</c:f>
              <c:numCache>
                <c:formatCode>General</c:formatCode>
                <c:ptCount val="6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numCache>
            </c:numRef>
          </c:cat>
          <c:val>
            <c:numRef>
              <c:f>'Dist ex-0'!$Q$2:$Q$698</c:f>
              <c:numCache>
                <c:formatCode>General</c:formatCode>
                <c:ptCount val="697"/>
                <c:pt idx="0">
                  <c:v>1.651906027095073E-3</c:v>
                </c:pt>
                <c:pt idx="1">
                  <c:v>8.2693480166442135E-4</c:v>
                </c:pt>
                <c:pt idx="2">
                  <c:v>5.5167310114503162E-4</c:v>
                </c:pt>
                <c:pt idx="3">
                  <c:v>4.1395887829482291E-4</c:v>
                </c:pt>
                <c:pt idx="4">
                  <c:v>3.3129377834805525E-4</c:v>
                </c:pt>
                <c:pt idx="5">
                  <c:v>2.7616442991149537E-4</c:v>
                </c:pt>
                <c:pt idx="6">
                  <c:v>2.3677491490880465E-4</c:v>
                </c:pt>
                <c:pt idx="7">
                  <c:v>2.0722546987315491E-4</c:v>
                </c:pt>
                <c:pt idx="8">
                  <c:v>1.8423760505519371E-4</c:v>
                </c:pt>
                <c:pt idx="9">
                  <c:v>1.6584378899915517E-4</c:v>
                </c:pt>
                <c:pt idx="10">
                  <c:v>1.5079171063911545E-4</c:v>
                </c:pt>
                <c:pt idx="11">
                  <c:v>1.3824634938723468E-4</c:v>
                </c:pt>
                <c:pt idx="12">
                  <c:v>1.2762952220760236E-4</c:v>
                </c:pt>
                <c:pt idx="13">
                  <c:v>1.1852818125250683E-4</c:v>
                </c:pt>
                <c:pt idx="14">
                  <c:v>1.1063938426927505E-4</c:v>
                </c:pt>
                <c:pt idx="15">
                  <c:v>1.0373589641576026E-4</c:v>
                </c:pt>
                <c:pt idx="16">
                  <c:v>9.7643929807209268E-5</c:v>
                </c:pt>
                <c:pt idx="17">
                  <c:v>9.2228301475624574E-5</c:v>
                </c:pt>
                <c:pt idx="18">
                  <c:v>8.7382277177437006E-5</c:v>
                </c:pt>
                <c:pt idx="19">
                  <c:v>8.3020461328114789E-5</c:v>
                </c:pt>
                <c:pt idx="20">
                  <c:v>7.9073717892046421E-5</c:v>
                </c:pt>
                <c:pt idx="21">
                  <c:v>7.5485476145874735E-5</c:v>
                </c:pt>
                <c:pt idx="22">
                  <c:v>7.2208999918468335E-5</c:v>
                </c:pt>
                <c:pt idx="23">
                  <c:v>6.9205339351625196E-5</c:v>
                </c:pt>
                <c:pt idx="24">
                  <c:v>6.6441774115534149E-5</c:v>
                </c:pt>
                <c:pt idx="25">
                  <c:v>6.3890615792028073E-5</c:v>
                </c:pt>
                <c:pt idx="26">
                  <c:v>6.1528276327727719E-5</c:v>
                </c:pt>
                <c:pt idx="27">
                  <c:v>5.9334536053743296E-5</c:v>
                </c:pt>
                <c:pt idx="28">
                  <c:v>5.7291963110991862E-5</c:v>
                </c:pt>
                <c:pt idx="29">
                  <c:v>5.5385448960743222E-5</c:v>
                </c:pt>
                <c:pt idx="30">
                  <c:v>5.3601833773258881E-5</c:v>
                </c:pt>
                <c:pt idx="31">
                  <c:v>5.1929602037954019E-5</c:v>
                </c:pt>
                <c:pt idx="32">
                  <c:v>5.0358633502850467E-5</c:v>
                </c:pt>
                <c:pt idx="33">
                  <c:v>4.8879998054485544E-5</c:v>
                </c:pt>
                <c:pt idx="34">
                  <c:v>4.7485785752112969E-5</c:v>
                </c:pt>
                <c:pt idx="35">
                  <c:v>4.6168965182143324E-5</c:v>
                </c:pt>
                <c:pt idx="36">
                  <c:v>4.4923264776123678E-5</c:v>
                </c:pt>
                <c:pt idx="37">
                  <c:v>4.374307286306735E-5</c:v>
                </c:pt>
                <c:pt idx="38">
                  <c:v>4.2623353094304922E-5</c:v>
                </c:pt>
                <c:pt idx="39">
                  <c:v>4.1559572551263961E-5</c:v>
                </c:pt>
                <c:pt idx="40">
                  <c:v>4.0547640371282968E-5</c:v>
                </c:pt>
                <c:pt idx="41">
                  <c:v>3.9583855138845867E-5</c:v>
                </c:pt>
                <c:pt idx="42">
                  <c:v>3.8664859615628158E-5</c:v>
                </c:pt>
                <c:pt idx="43">
                  <c:v>3.7787601642078838E-5</c:v>
                </c:pt>
                <c:pt idx="44">
                  <c:v>3.6949300250737692E-5</c:v>
                </c:pt>
                <c:pt idx="45">
                  <c:v>3.614741619837663E-5</c:v>
                </c:pt>
                <c:pt idx="46">
                  <c:v>3.5379626258991173E-5</c:v>
                </c:pt>
                <c:pt idx="47">
                  <c:v>3.4643800729308976E-5</c:v>
                </c:pt>
                <c:pt idx="48">
                  <c:v>3.3937983687988389E-5</c:v>
                </c:pt>
                <c:pt idx="49">
                  <c:v>3.3260375623078272E-5</c:v>
                </c:pt>
                <c:pt idx="50">
                  <c:v>3.2609318102757249E-5</c:v>
                </c:pt>
                <c:pt idx="51">
                  <c:v>3.1983280214358541E-5</c:v>
                </c:pt>
                <c:pt idx="52">
                  <c:v>3.1380846538186373E-5</c:v>
                </c:pt>
                <c:pt idx="53">
                  <c:v>3.0800706457214928E-5</c:v>
                </c:pt>
                <c:pt idx="54">
                  <c:v>3.0241644632687549E-5</c:v>
                </c:pt>
                <c:pt idx="55">
                  <c:v>2.9702532499911754E-5</c:v>
                </c:pt>
                <c:pt idx="56">
                  <c:v>2.9182320658991902E-5</c:v>
                </c:pt>
                <c:pt idx="57">
                  <c:v>2.8680032052514373E-5</c:v>
                </c:pt>
                <c:pt idx="58">
                  <c:v>2.8194755836839648E-5</c:v>
                </c:pt>
                <c:pt idx="59">
                  <c:v>2.7725641866098991E-5</c:v>
                </c:pt>
                <c:pt idx="60">
                  <c:v>2.7271895718601677E-5</c:v>
                </c:pt>
                <c:pt idx="61">
                  <c:v>2.6832774204426903E-5</c:v>
                </c:pt>
                <c:pt idx="62">
                  <c:v>2.6407581300747849E-5</c:v>
                </c:pt>
                <c:pt idx="63">
                  <c:v>2.5995664468115415E-5</c:v>
                </c:pt>
                <c:pt idx="64">
                  <c:v>2.559641130668478E-5</c:v>
                </c:pt>
                <c:pt idx="65">
                  <c:v>2.520924651633852E-5</c:v>
                </c:pt>
                <c:pt idx="66">
                  <c:v>2.4833629128963326E-5</c:v>
                </c:pt>
                <c:pt idx="67">
                  <c:v>2.446904998487093E-5</c:v>
                </c:pt>
                <c:pt idx="68">
                  <c:v>2.4115029428600817E-5</c:v>
                </c:pt>
                <c:pt idx="69">
                  <c:v>2.3771115202171604E-5</c:v>
                </c:pt>
                <c:pt idx="70">
                  <c:v>2.3436880516318804E-5</c:v>
                </c:pt>
                <c:pt idx="71">
                  <c:v>2.3111922282418859E-5</c:v>
                </c:pt>
                <c:pt idx="72">
                  <c:v>2.2795859489694674E-5</c:v>
                </c:pt>
                <c:pt idx="73">
                  <c:v>2.2488331713963069E-5</c:v>
                </c:pt>
                <c:pt idx="74">
                  <c:v>2.2188997745649723E-5</c:v>
                </c:pt>
                <c:pt idx="75">
                  <c:v>2.1897534326089028E-5</c:v>
                </c:pt>
                <c:pt idx="76">
                  <c:v>2.1613634982267096E-5</c:v>
                </c:pt>
                <c:pt idx="77">
                  <c:v>2.1337008951175277E-5</c:v>
                </c:pt>
                <c:pt idx="78">
                  <c:v>2.1067380185835952E-5</c:v>
                </c:pt>
                <c:pt idx="79">
                  <c:v>2.0804486435855852E-5</c:v>
                </c:pt>
                <c:pt idx="80">
                  <c:v>2.0548078396067887E-5</c:v>
                </c:pt>
                <c:pt idx="81">
                  <c:v>2.0297918917450279E-5</c:v>
                </c:pt>
                <c:pt idx="82">
                  <c:v>2.005378227507202E-5</c:v>
                </c:pt>
                <c:pt idx="83">
                  <c:v>1.981545348831353E-5</c:v>
                </c:pt>
                <c:pt idx="84">
                  <c:v>1.9582727689058547E-5</c:v>
                </c:pt>
                <c:pt idx="85">
                  <c:v>1.9355409533953475E-5</c:v>
                </c:pt>
                <c:pt idx="86">
                  <c:v>1.913331265718943E-5</c:v>
                </c:pt>
                <c:pt idx="87">
                  <c:v>1.8916259160584262E-5</c:v>
                </c:pt>
                <c:pt idx="88">
                  <c:v>1.8704079138031658E-5</c:v>
                </c:pt>
                <c:pt idx="89">
                  <c:v>1.8496610231644814E-5</c:v>
                </c:pt>
                <c:pt idx="90">
                  <c:v>1.8293697217157336E-5</c:v>
                </c:pt>
                <c:pt idx="91">
                  <c:v>1.8095191616355702E-5</c:v>
                </c:pt>
                <c:pt idx="92">
                  <c:v>1.7900951334509214E-5</c:v>
                </c:pt>
                <c:pt idx="93">
                  <c:v>1.7710840320936273E-5</c:v>
                </c:pt>
                <c:pt idx="94">
                  <c:v>1.7524728251002688E-5</c:v>
                </c:pt>
                <c:pt idx="95">
                  <c:v>1.7342490227989578E-5</c:v>
                </c:pt>
                <c:pt idx="96">
                  <c:v>1.7164006503397312E-5</c:v>
                </c:pt>
                <c:pt idx="97">
                  <c:v>1.6989162214369008E-5</c:v>
                </c:pt>
                <c:pt idx="98">
                  <c:v>1.6817847137023292E-5</c:v>
                </c:pt>
                <c:pt idx="99">
                  <c:v>1.6649955454583035E-5</c:v>
                </c:pt>
                <c:pt idx="100">
                  <c:v>1.648538553927479E-5</c:v>
                </c:pt>
                <c:pt idx="101">
                  <c:v>1.6324039747054116E-5</c:v>
                </c:pt>
                <c:pt idx="102">
                  <c:v>1.6165824224285338E-5</c:v>
                </c:pt>
                <c:pt idx="103">
                  <c:v>1.6010648725571309E-5</c:v>
                </c:pt>
                <c:pt idx="104">
                  <c:v>1.5858426441990013E-5</c:v>
                </c:pt>
                <c:pt idx="105">
                  <c:v>1.5709073839050889E-5</c:v>
                </c:pt>
                <c:pt idx="106">
                  <c:v>1.5562510503735284E-5</c:v>
                </c:pt>
                <c:pt idx="107">
                  <c:v>1.5418659000032187E-5</c:v>
                </c:pt>
                <c:pt idx="108">
                  <c:v>1.527744473242401E-5</c:v>
                </c:pt>
                <c:pt idx="109">
                  <c:v>1.5138795816816463E-5</c:v>
                </c:pt>
                <c:pt idx="110">
                  <c:v>1.5002642958443312E-5</c:v>
                </c:pt>
                <c:pt idx="111">
                  <c:v>1.4868919336310091E-5</c:v>
                </c:pt>
                <c:pt idx="112">
                  <c:v>1.4737560493771854E-5</c:v>
                </c:pt>
                <c:pt idx="113">
                  <c:v>1.4608504234868403E-5</c:v>
                </c:pt>
                <c:pt idx="114">
                  <c:v>1.4481690526066593E-5</c:v>
                </c:pt>
                <c:pt idx="115">
                  <c:v>1.4357061403083534E-5</c:v>
                </c:pt>
                <c:pt idx="116">
                  <c:v>1.4234560882486732E-5</c:v>
                </c:pt>
                <c:pt idx="117">
                  <c:v>1.4114134877787935E-5</c:v>
                </c:pt>
                <c:pt idx="118">
                  <c:v>1.3995731119766305E-5</c:v>
                </c:pt>
                <c:pt idx="119">
                  <c:v>1.3879299080774373E-5</c:v>
                </c:pt>
                <c:pt idx="120">
                  <c:v>1.376478990279634E-5</c:v>
                </c:pt>
                <c:pt idx="121">
                  <c:v>1.3652156329043536E-5</c:v>
                </c:pt>
                <c:pt idx="122">
                  <c:v>1.3541352638885708E-5</c:v>
                </c:pt>
                <c:pt idx="123">
                  <c:v>1.3432334585929989E-5</c:v>
                </c:pt>
                <c:pt idx="124">
                  <c:v>1.3325059339071183E-5</c:v>
                </c:pt>
                <c:pt idx="125">
                  <c:v>1.321948542634843E-5</c:v>
                </c:pt>
                <c:pt idx="126">
                  <c:v>1.3115572681453561E-5</c:v>
                </c:pt>
                <c:pt idx="127">
                  <c:v>1.3013282192746183E-5</c:v>
                </c:pt>
                <c:pt idx="128">
                  <c:v>1.2912576254639483E-5</c:v>
                </c:pt>
                <c:pt idx="129">
                  <c:v>1.2813418321229147E-5</c:v>
                </c:pt>
                <c:pt idx="130">
                  <c:v>1.2715772962045549E-5</c:v>
                </c:pt>
                <c:pt idx="131">
                  <c:v>1.2619605819816646E-5</c:v>
                </c:pt>
                <c:pt idx="132">
                  <c:v>1.2524883570135767E-5</c:v>
                </c:pt>
                <c:pt idx="133">
                  <c:v>1.2431573882934831E-5</c:v>
                </c:pt>
                <c:pt idx="134">
                  <c:v>1.2339645385669369E-5</c:v>
                </c:pt>
                <c:pt idx="135">
                  <c:v>1.2249067628127298E-5</c:v>
                </c:pt>
                <c:pt idx="136">
                  <c:v>1.2159811048778485E-5</c:v>
                </c:pt>
                <c:pt idx="137">
                  <c:v>1.2071846942586954E-5</c:v>
                </c:pt>
                <c:pt idx="138">
                  <c:v>1.1985147430212122E-5</c:v>
                </c:pt>
                <c:pt idx="139">
                  <c:v>1.1899685428529595E-5</c:v>
                </c:pt>
                <c:pt idx="140">
                  <c:v>1.1815434622406069E-5</c:v>
                </c:pt>
                <c:pt idx="141">
                  <c:v>1.1732369437666472E-5</c:v>
                </c:pt>
                <c:pt idx="142">
                  <c:v>1.1650465015195087E-5</c:v>
                </c:pt>
                <c:pt idx="143">
                  <c:v>1.1569697186115446E-5</c:v>
                </c:pt>
                <c:pt idx="144">
                  <c:v>1.1490042447996995E-5</c:v>
                </c:pt>
                <c:pt idx="145">
                  <c:v>1.1411477942039293E-5</c:v>
                </c:pt>
                <c:pt idx="146">
                  <c:v>1.1333981431187214E-5</c:v>
                </c:pt>
                <c:pt idx="147">
                  <c:v>1.1257531279133108E-5</c:v>
                </c:pt>
                <c:pt idx="148">
                  <c:v>1.1182106430164282E-5</c:v>
                </c:pt>
                <c:pt idx="149">
                  <c:v>1.1107686389816365E-5</c:v>
                </c:pt>
                <c:pt idx="150">
                  <c:v>1.1034251206295181E-5</c:v>
                </c:pt>
                <c:pt idx="151">
                  <c:v>1.0961781452631781E-5</c:v>
                </c:pt>
                <c:pt idx="152">
                  <c:v>1.0890258209537071E-5</c:v>
                </c:pt>
                <c:pt idx="153">
                  <c:v>1.0819663048924257E-5</c:v>
                </c:pt>
                <c:pt idx="154">
                  <c:v>1.0749978018068954E-5</c:v>
                </c:pt>
                <c:pt idx="155">
                  <c:v>1.0681185624378347E-5</c:v>
                </c:pt>
                <c:pt idx="156">
                  <c:v>1.0613268820742271E-5</c:v>
                </c:pt>
                <c:pt idx="157">
                  <c:v>1.0546210991440398E-5</c:v>
                </c:pt>
                <c:pt idx="158">
                  <c:v>1.0479995938581108E-5</c:v>
                </c:pt>
                <c:pt idx="159">
                  <c:v>1.0414607869048747E-5</c:v>
                </c:pt>
                <c:pt idx="160">
                  <c:v>1.0350031381937179E-5</c:v>
                </c:pt>
                <c:pt idx="161">
                  <c:v>1.0286251456448645E-5</c:v>
                </c:pt>
                <c:pt idx="162">
                  <c:v>1.022325344023793E-5</c:v>
                </c:pt>
                <c:pt idx="163">
                  <c:v>1.016102303818284E-5</c:v>
                </c:pt>
                <c:pt idx="164">
                  <c:v>1.0099546301562928E-5</c:v>
                </c:pt>
                <c:pt idx="165">
                  <c:v>1.0038809617629219E-5</c:v>
                </c:pt>
                <c:pt idx="166">
                  <c:v>9.9787996995485825E-6</c:v>
                </c:pt>
                <c:pt idx="167">
                  <c:v>9.9195035767071293E-6</c:v>
                </c:pt>
                <c:pt idx="168">
                  <c:v>9.8609085853577791E-6</c:v>
                </c:pt>
                <c:pt idx="169">
                  <c:v>9.8030023595978017E-6</c:v>
                </c:pt>
                <c:pt idx="170">
                  <c:v>9.7457728226628734E-6</c:v>
                </c:pt>
                <c:pt idx="171">
                  <c:v>9.6892081785247167E-6</c:v>
                </c:pt>
                <c:pt idx="172">
                  <c:v>9.6332969037800962E-6</c:v>
                </c:pt>
                <c:pt idx="173">
                  <c:v>9.5780277398193972E-6</c:v>
                </c:pt>
                <c:pt idx="174">
                  <c:v>9.5233896852636601E-6</c:v>
                </c:pt>
                <c:pt idx="175">
                  <c:v>9.469371988659355E-6</c:v>
                </c:pt>
                <c:pt idx="176">
                  <c:v>9.4159641414207318E-6</c:v>
                </c:pt>
                <c:pt idx="177">
                  <c:v>9.3631558710099976E-6</c:v>
                </c:pt>
                <c:pt idx="178">
                  <c:v>9.3109371343460158E-6</c:v>
                </c:pt>
                <c:pt idx="179">
                  <c:v>9.2592981114326806E-6</c:v>
                </c:pt>
                <c:pt idx="180">
                  <c:v>9.2082291991984157E-6</c:v>
                </c:pt>
                <c:pt idx="181">
                  <c:v>9.1577210055387293E-6</c:v>
                </c:pt>
                <c:pt idx="182">
                  <c:v>9.1077643435540419E-6</c:v>
                </c:pt>
                <c:pt idx="183">
                  <c:v>9.058350225975337E-6</c:v>
                </c:pt>
                <c:pt idx="184">
                  <c:v>9.0094698597705771E-6</c:v>
                </c:pt>
                <c:pt idx="185">
                  <c:v>8.9611146409250415E-6</c:v>
                </c:pt>
                <c:pt idx="186">
                  <c:v>8.9132761493890876E-6</c:v>
                </c:pt>
                <c:pt idx="187">
                  <c:v>8.8659461441871305E-6</c:v>
                </c:pt>
                <c:pt idx="188">
                  <c:v>8.8191165586818328E-6</c:v>
                </c:pt>
                <c:pt idx="189">
                  <c:v>8.7727794959878021E-6</c:v>
                </c:pt>
                <c:pt idx="190">
                  <c:v>8.726927224529332E-6</c:v>
                </c:pt>
                <c:pt idx="191">
                  <c:v>8.6815521737369136E-6</c:v>
                </c:pt>
                <c:pt idx="192">
                  <c:v>8.6366469298775049E-6</c:v>
                </c:pt>
                <c:pt idx="193">
                  <c:v>8.5922042320137217E-6</c:v>
                </c:pt>
                <c:pt idx="194">
                  <c:v>8.5482169680873294E-6</c:v>
                </c:pt>
                <c:pt idx="195">
                  <c:v>8.5046781711225798E-6</c:v>
                </c:pt>
                <c:pt idx="196">
                  <c:v>8.4615810155451689E-6</c:v>
                </c:pt>
                <c:pt idx="197">
                  <c:v>8.4189188136127008E-6</c:v>
                </c:pt>
                <c:pt idx="198">
                  <c:v>8.3766850119527475E-6</c:v>
                </c:pt>
                <c:pt idx="199">
                  <c:v>8.3348731882047306E-6</c:v>
                </c:pt>
                <c:pt idx="200">
                  <c:v>8.2934770477620329E-6</c:v>
                </c:pt>
                <c:pt idx="201">
                  <c:v>8.2524904206108325E-6</c:v>
                </c:pt>
                <c:pt idx="202">
                  <c:v>8.2119072582623608E-6</c:v>
                </c:pt>
                <c:pt idx="203">
                  <c:v>8.1717216307753485E-6</c:v>
                </c:pt>
                <c:pt idx="204">
                  <c:v>8.13192772386561E-6</c:v>
                </c:pt>
                <c:pt idx="205">
                  <c:v>8.0925198360997809E-6</c:v>
                </c:pt>
                <c:pt idx="206">
                  <c:v>8.0534923761703709E-6</c:v>
                </c:pt>
                <c:pt idx="207">
                  <c:v>8.0148398602494089E-6</c:v>
                </c:pt>
                <c:pt idx="208">
                  <c:v>7.9765569094180322E-6</c:v>
                </c:pt>
                <c:pt idx="209">
                  <c:v>7.9386382471694939E-6</c:v>
                </c:pt>
                <c:pt idx="210">
                  <c:v>7.9010786969831607E-6</c:v>
                </c:pt>
                <c:pt idx="211">
                  <c:v>7.8638731799671494E-6</c:v>
                </c:pt>
                <c:pt idx="212">
                  <c:v>7.8270167125673446E-6</c:v>
                </c:pt>
                <c:pt idx="213">
                  <c:v>7.7905044043406357E-6</c:v>
                </c:pt>
                <c:pt idx="214">
                  <c:v>7.7543314557902867E-6</c:v>
                </c:pt>
                <c:pt idx="215">
                  <c:v>7.7184931562613919E-6</c:v>
                </c:pt>
                <c:pt idx="216">
                  <c:v>7.6829848818945435E-6</c:v>
                </c:pt>
                <c:pt idx="217">
                  <c:v>7.6478020936357674E-6</c:v>
                </c:pt>
                <c:pt idx="218">
                  <c:v>7.6129403353009888E-6</c:v>
                </c:pt>
                <c:pt idx="219">
                  <c:v>7.5783952316932646E-6</c:v>
                </c:pt>
                <c:pt idx="220">
                  <c:v>7.5441624867711144E-6</c:v>
                </c:pt>
                <c:pt idx="221">
                  <c:v>7.5102378818663446E-6</c:v>
                </c:pt>
                <c:pt idx="222">
                  <c:v>7.4766172739498077E-6</c:v>
                </c:pt>
                <c:pt idx="223">
                  <c:v>7.4432965939436068E-6</c:v>
                </c:pt>
                <c:pt idx="224">
                  <c:v>7.4102718450782839E-6</c:v>
                </c:pt>
                <c:pt idx="225">
                  <c:v>7.3775391012936277E-6</c:v>
                </c:pt>
                <c:pt idx="226">
                  <c:v>7.3450945056817235E-6</c:v>
                </c:pt>
                <c:pt idx="227">
                  <c:v>7.3129342689709709E-6</c:v>
                </c:pt>
                <c:pt idx="228">
                  <c:v>7.2810546680498055E-6</c:v>
                </c:pt>
                <c:pt idx="229">
                  <c:v>7.2494520445289305E-6</c:v>
                </c:pt>
                <c:pt idx="230">
                  <c:v>7.2181228033408751E-6</c:v>
                </c:pt>
                <c:pt idx="231">
                  <c:v>7.1870634113757613E-6</c:v>
                </c:pt>
                <c:pt idx="232">
                  <c:v>7.1562703961521934E-6</c:v>
                </c:pt>
                <c:pt idx="233">
                  <c:v>7.1257403445222145E-6</c:v>
                </c:pt>
                <c:pt idx="234">
                  <c:v>7.0954699014093253E-6</c:v>
                </c:pt>
                <c:pt idx="235">
                  <c:v>7.0654557685785726E-6</c:v>
                </c:pt>
                <c:pt idx="236">
                  <c:v>7.0356947034377646E-6</c:v>
                </c:pt>
                <c:pt idx="237">
                  <c:v>7.0061835178689052E-6</c:v>
                </c:pt>
                <c:pt idx="238">
                  <c:v>6.97691907708895E-6</c:v>
                </c:pt>
                <c:pt idx="239">
                  <c:v>6.947898298539042E-6</c:v>
                </c:pt>
                <c:pt idx="240">
                  <c:v>6.9191181508013867E-6</c:v>
                </c:pt>
                <c:pt idx="241">
                  <c:v>6.8905756525429743E-6</c:v>
                </c:pt>
                <c:pt idx="242">
                  <c:v>6.8622678714853901E-6</c:v>
                </c:pt>
                <c:pt idx="243">
                  <c:v>6.8341919233999217E-6</c:v>
                </c:pt>
                <c:pt idx="244">
                  <c:v>6.8063449711272973E-6</c:v>
                </c:pt>
                <c:pt idx="245">
                  <c:v>6.7787242236213125E-6</c:v>
                </c:pt>
                <c:pt idx="246">
                  <c:v>6.7513269350156795E-6</c:v>
                </c:pt>
                <c:pt idx="247">
                  <c:v>6.7241504037134572E-6</c:v>
                </c:pt>
                <c:pt idx="248">
                  <c:v>6.6971919714984041E-6</c:v>
                </c:pt>
                <c:pt idx="249">
                  <c:v>6.6704490226676617E-6</c:v>
                </c:pt>
                <c:pt idx="250">
                  <c:v>6.6439189831851631E-6</c:v>
                </c:pt>
                <c:pt idx="251">
                  <c:v>6.6175993198551871E-6</c:v>
                </c:pt>
                <c:pt idx="252">
                  <c:v>6.5914875395155179E-6</c:v>
                </c:pt>
                <c:pt idx="253">
                  <c:v>6.5655811882496403E-6</c:v>
                </c:pt>
                <c:pt idx="254">
                  <c:v>6.539877850617491E-6</c:v>
                </c:pt>
                <c:pt idx="255">
                  <c:v>6.5143751489042076E-6</c:v>
                </c:pt>
                <c:pt idx="256">
                  <c:v>6.4890707423864353E-6</c:v>
                </c:pt>
                <c:pt idx="257">
                  <c:v>6.4639623266156695E-6</c:v>
                </c:pt>
                <c:pt idx="258">
                  <c:v>6.4390476327182192E-6</c:v>
                </c:pt>
                <c:pt idx="259">
                  <c:v>6.4143244267112985E-6</c:v>
                </c:pt>
                <c:pt idx="260">
                  <c:v>6.3897905088348476E-6</c:v>
                </c:pt>
                <c:pt idx="261">
                  <c:v>6.3654437128986539E-6</c:v>
                </c:pt>
                <c:pt idx="262">
                  <c:v>6.3412819056443495E-6</c:v>
                </c:pt>
                <c:pt idx="263">
                  <c:v>6.3173029861219254E-6</c:v>
                </c:pt>
                <c:pt idx="264">
                  <c:v>6.2935048850803358E-6</c:v>
                </c:pt>
                <c:pt idx="265">
                  <c:v>6.2698855643718623E-6</c:v>
                </c:pt>
                <c:pt idx="266">
                  <c:v>6.2464430163698504E-6</c:v>
                </c:pt>
                <c:pt idx="267">
                  <c:v>6.2231752633994774E-6</c:v>
                </c:pt>
                <c:pt idx="268">
                  <c:v>6.2000803571812201E-6</c:v>
                </c:pt>
                <c:pt idx="269">
                  <c:v>6.1771563782866815E-6</c:v>
                </c:pt>
                <c:pt idx="270">
                  <c:v>6.1544014356064588E-6</c:v>
                </c:pt>
                <c:pt idx="271">
                  <c:v>6.1318136658297562E-6</c:v>
                </c:pt>
                <c:pt idx="272">
                  <c:v>6.1093912329354215E-6</c:v>
                </c:pt>
                <c:pt idx="273">
                  <c:v>6.0871323276941331E-6</c:v>
                </c:pt>
                <c:pt idx="274">
                  <c:v>6.0650351671814342E-6</c:v>
                </c:pt>
                <c:pt idx="275">
                  <c:v>6.0430979943013675E-6</c:v>
                </c:pt>
                <c:pt idx="276">
                  <c:v>6.0213190773204062E-6</c:v>
                </c:pt>
                <c:pt idx="277">
                  <c:v>5.9996967094114532E-6</c:v>
                </c:pt>
                <c:pt idx="278">
                  <c:v>5.9782292082076449E-6</c:v>
                </c:pt>
                <c:pt idx="279">
                  <c:v>5.9569149153657011E-6</c:v>
                </c:pt>
                <c:pt idx="280">
                  <c:v>5.9357521961386134E-6</c:v>
                </c:pt>
                <c:pt idx="281">
                  <c:v>5.9147394389574069E-6</c:v>
                </c:pt>
                <c:pt idx="282">
                  <c:v>5.8938750550217758E-6</c:v>
                </c:pt>
                <c:pt idx="283">
                  <c:v>5.8731574778993658E-6</c:v>
                </c:pt>
                <c:pt idx="284">
                  <c:v>5.8525851631334824E-6</c:v>
                </c:pt>
                <c:pt idx="285">
                  <c:v>5.8321565878590346E-6</c:v>
                </c:pt>
                <c:pt idx="286">
                  <c:v>5.8118702504265002E-6</c:v>
                </c:pt>
                <c:pt idx="287">
                  <c:v>5.7917246700337296E-6</c:v>
                </c:pt>
                <c:pt idx="288">
                  <c:v>5.7717183863653775E-6</c:v>
                </c:pt>
                <c:pt idx="289">
                  <c:v>5.7518499592398164E-6</c:v>
                </c:pt>
                <c:pt idx="290">
                  <c:v>5.732117968263299E-6</c:v>
                </c:pt>
                <c:pt idx="291">
                  <c:v>5.7125210124912515E-6</c:v>
                </c:pt>
                <c:pt idx="292">
                  <c:v>5.6930577100964845E-6</c:v>
                </c:pt>
                <c:pt idx="293">
                  <c:v>5.6737266980441749E-6</c:v>
                </c:pt>
                <c:pt idx="294">
                  <c:v>5.6545266317734668E-6</c:v>
                </c:pt>
                <c:pt idx="295">
                  <c:v>5.6354561848855094E-6</c:v>
                </c:pt>
                <c:pt idx="296">
                  <c:v>5.6165140488378101E-6</c:v>
                </c:pt>
                <c:pt idx="297">
                  <c:v>5.5976989326447265E-6</c:v>
                </c:pt>
                <c:pt idx="298">
                  <c:v>5.5790095625839818E-6</c:v>
                </c:pt>
                <c:pt idx="299">
                  <c:v>5.5604446819090281E-6</c:v>
                </c:pt>
                <c:pt idx="300">
                  <c:v>5.5420030505671668E-6</c:v>
                </c:pt>
                <c:pt idx="301">
                  <c:v>5.5236834449232429E-6</c:v>
                </c:pt>
                <c:pt idx="302">
                  <c:v>5.5054846574888284E-6</c:v>
                </c:pt>
                <c:pt idx="303">
                  <c:v>5.4874054966567366E-6</c:v>
                </c:pt>
                <c:pt idx="304">
                  <c:v>5.4694447864407656E-6</c:v>
                </c:pt>
                <c:pt idx="305">
                  <c:v>5.4516013662205349E-6</c:v>
                </c:pt>
                <c:pt idx="306">
                  <c:v>5.4338740904913227E-6</c:v>
                </c:pt>
                <c:pt idx="307">
                  <c:v>5.4162618286187526E-6</c:v>
                </c:pt>
                <c:pt idx="308">
                  <c:v>5.3987634645982665E-6</c:v>
                </c:pt>
                <c:pt idx="309">
                  <c:v>5.3813778968192335E-6</c:v>
                </c:pt>
                <c:pt idx="310">
                  <c:v>5.3641040378336161E-6</c:v>
                </c:pt>
                <c:pt idx="311">
                  <c:v>5.3469408141290815E-6</c:v>
                </c:pt>
                <c:pt idx="312">
                  <c:v>5.3298871659064687E-6</c:v>
                </c:pt>
                <c:pt idx="313">
                  <c:v>5.3129420468614916E-6</c:v>
                </c:pt>
                <c:pt idx="314">
                  <c:v>5.2961044239706088E-6</c:v>
                </c:pt>
                <c:pt idx="315">
                  <c:v>5.2793732772809652E-6</c:v>
                </c:pt>
                <c:pt idx="316">
                  <c:v>5.2627475997042893E-6</c:v>
                </c:pt>
                <c:pt idx="317">
                  <c:v>5.2462263968146944E-6</c:v>
                </c:pt>
                <c:pt idx="318">
                  <c:v>5.2298086866502747E-6</c:v>
                </c:pt>
                <c:pt idx="319">
                  <c:v>5.2134934995184218E-6</c:v>
                </c:pt>
                <c:pt idx="320">
                  <c:v>5.1972798778047803E-6</c:v>
                </c:pt>
                <c:pt idx="321">
                  <c:v>5.1811668757857576E-6</c:v>
                </c:pt>
                <c:pt idx="322">
                  <c:v>5.1651535594445236E-6</c:v>
                </c:pt>
                <c:pt idx="323">
                  <c:v>5.1492390062904095E-6</c:v>
                </c:pt>
                <c:pt idx="324">
                  <c:v>5.1334223051816426E-6</c:v>
                </c:pt>
                <c:pt idx="325">
                  <c:v>5.1177025561513433E-6</c:v>
                </c:pt>
                <c:pt idx="326">
                  <c:v>5.102078870236714E-6</c:v>
                </c:pt>
                <c:pt idx="327">
                  <c:v>5.0865503693113494E-6</c:v>
                </c:pt>
                <c:pt idx="328">
                  <c:v>5.0711161859206064E-6</c:v>
                </c:pt>
                <c:pt idx="329">
                  <c:v>5.0557754631199665E-6</c:v>
                </c:pt>
                <c:pt idx="330">
                  <c:v>5.0405273543163238E-6</c:v>
                </c:pt>
                <c:pt idx="331">
                  <c:v>5.0253710231121495E-6</c:v>
                </c:pt>
                <c:pt idx="332">
                  <c:v>5.0103056431524494E-6</c:v>
                </c:pt>
                <c:pt idx="333">
                  <c:v>4.9953303979744821E-6</c:v>
                </c:pt>
                <c:pt idx="334">
                  <c:v>4.9804444808601647E-6</c:v>
                </c:pt>
                <c:pt idx="335">
                  <c:v>4.965647094691108E-6</c:v>
                </c:pt>
                <c:pt idx="336">
                  <c:v>4.9509374518062423E-6</c:v>
                </c:pt>
                <c:pt idx="337">
                  <c:v>4.9363147738619574E-6</c:v>
                </c:pt>
                <c:pt idx="338">
                  <c:v>4.9217782916947281E-6</c:v>
                </c:pt>
                <c:pt idx="339">
                  <c:v>4.9073272451861567E-6</c:v>
                </c:pt>
                <c:pt idx="340">
                  <c:v>4.8929608831303923E-6</c:v>
                </c:pt>
                <c:pt idx="341">
                  <c:v>4.8786784631038775E-6</c:v>
                </c:pt>
                <c:pt idx="342">
                  <c:v>4.8644792513373639E-6</c:v>
                </c:pt>
                <c:pt idx="343">
                  <c:v>4.8503625225901714E-6</c:v>
                </c:pt>
                <c:pt idx="344">
                  <c:v>4.8363275600266254E-6</c:v>
                </c:pt>
                <c:pt idx="345">
                  <c:v>4.8223736550946369E-6</c:v>
                </c:pt>
                <c:pt idx="346">
                  <c:v>4.8085001074063881E-6</c:v>
                </c:pt>
                <c:pt idx="347">
                  <c:v>4.7947062246210629E-6</c:v>
                </c:pt>
                <c:pt idx="348">
                  <c:v>4.7809913223296069E-6</c:v>
                </c:pt>
                <c:pt idx="349">
                  <c:v>4.7673547239414471E-6</c:v>
                </c:pt>
                <c:pt idx="350">
                  <c:v>4.7537957605731618E-6</c:v>
                </c:pt>
                <c:pt idx="351">
                  <c:v>4.740313770939041E-6</c:v>
                </c:pt>
                <c:pt idx="352">
                  <c:v>4.7269081012435E-6</c:v>
                </c:pt>
                <c:pt idx="353">
                  <c:v>4.7135781050753323E-6</c:v>
                </c:pt>
                <c:pt idx="354">
                  <c:v>4.7003231433037311E-6</c:v>
                </c:pt>
                <c:pt idx="355">
                  <c:v>4.6871425839760771E-6</c:v>
                </c:pt>
                <c:pt idx="356">
                  <c:v>4.6740358022174331E-6</c:v>
                </c:pt>
                <c:pt idx="357">
                  <c:v>4.6610021801317354E-6</c:v>
                </c:pt>
                <c:pt idx="358">
                  <c:v>4.648041106704618E-6</c:v>
                </c:pt>
                <c:pt idx="359">
                  <c:v>4.6351519777078704E-6</c:v>
                </c:pt>
                <c:pt idx="360">
                  <c:v>4.6223341956054831E-6</c:v>
                </c:pt>
                <c:pt idx="361">
                  <c:v>4.6095871694612376E-6</c:v>
                </c:pt>
                <c:pt idx="362">
                  <c:v>4.5969103148478333E-6</c:v>
                </c:pt>
                <c:pt idx="363">
                  <c:v>4.5843030537575179E-6</c:v>
                </c:pt>
                <c:pt idx="364">
                  <c:v>4.571764814514163E-6</c:v>
                </c:pt>
                <c:pt idx="365">
                  <c:v>4.5592950316868099E-6</c:v>
                </c:pt>
                <c:pt idx="366">
                  <c:v>4.5468931460046061E-6</c:v>
                </c:pt>
                <c:pt idx="367">
                  <c:v>4.5345586042731418E-6</c:v>
                </c:pt>
                <c:pt idx="368">
                  <c:v>4.5222908592921381E-6</c:v>
                </c:pt>
                <c:pt idx="369">
                  <c:v>4.5100893697744737E-6</c:v>
                </c:pt>
                <c:pt idx="370">
                  <c:v>4.4979536002665208E-6</c:v>
                </c:pt>
                <c:pt idx="371">
                  <c:v>4.4858830210697623E-6</c:v>
                </c:pt>
                <c:pt idx="372">
                  <c:v>4.4738771081636747E-6</c:v>
                </c:pt>
                <c:pt idx="373">
                  <c:v>4.4619353431298446E-6</c:v>
                </c:pt>
                <c:pt idx="374">
                  <c:v>4.450057213077294E-6</c:v>
                </c:pt>
                <c:pt idx="375">
                  <c:v>4.438242210569011E-6</c:v>
                </c:pt>
                <c:pt idx="376">
                  <c:v>4.426489833549636E-6</c:v>
                </c:pt>
                <c:pt idx="377">
                  <c:v>4.4147995852742965E-6</c:v>
                </c:pt>
                <c:pt idx="378">
                  <c:v>4.40317097423858E-6</c:v>
                </c:pt>
                <c:pt idx="379">
                  <c:v>4.3916035141095953E-6</c:v>
                </c:pt>
                <c:pt idx="380">
                  <c:v>4.380096723658136E-6</c:v>
                </c:pt>
                <c:pt idx="381">
                  <c:v>4.3686501266918945E-6</c:v>
                </c:pt>
                <c:pt idx="382">
                  <c:v>4.3572632519897321E-6</c:v>
                </c:pt>
                <c:pt idx="383">
                  <c:v>4.3459356332369729E-6</c:v>
                </c:pt>
                <c:pt idx="384">
                  <c:v>4.3346668089617018E-6</c:v>
                </c:pt>
                <c:pt idx="385">
                  <c:v>4.3234563224720573E-6</c:v>
                </c:pt>
                <c:pt idx="386">
                  <c:v>4.312303721794497E-6</c:v>
                </c:pt>
                <c:pt idx="387">
                  <c:v>4.3012085596130128E-6</c:v>
                </c:pt>
                <c:pt idx="388">
                  <c:v>4.2901703932092871E-6</c:v>
                </c:pt>
                <c:pt idx="389">
                  <c:v>4.279188784403765E-6</c:v>
                </c:pt>
                <c:pt idx="390">
                  <c:v>4.268263299497638E-6</c:v>
                </c:pt>
                <c:pt idx="391">
                  <c:v>4.2573935092157098E-6</c:v>
                </c:pt>
                <c:pt idx="392">
                  <c:v>4.2465789886501331E-6</c:v>
                </c:pt>
                <c:pt idx="393">
                  <c:v>4.2358193172050072E-6</c:v>
                </c:pt>
                <c:pt idx="394">
                  <c:v>4.2251140785418157E-6</c:v>
                </c:pt>
                <c:pt idx="395">
                  <c:v>4.2144628605256886E-6</c:v>
                </c:pt>
                <c:pt idx="396">
                  <c:v>4.2038652551724775E-6</c:v>
                </c:pt>
                <c:pt idx="397">
                  <c:v>4.1933208585966291E-6</c:v>
                </c:pt>
                <c:pt idx="398">
                  <c:v>4.182829270959843E-6</c:v>
                </c:pt>
                <c:pt idx="399">
                  <c:v>4.1723900964204965E-6</c:v>
                </c:pt>
                <c:pt idx="400">
                  <c:v>4.1620029430838286E-6</c:v>
                </c:pt>
                <c:pt idx="401">
                  <c:v>4.1516674229528657E-6</c:v>
                </c:pt>
                <c:pt idx="402">
                  <c:v>4.1413831518800793E-6</c:v>
                </c:pt>
                <c:pt idx="403">
                  <c:v>4.1311497495197598E-6</c:v>
                </c:pt>
                <c:pt idx="404">
                  <c:v>4.1209668392810977E-6</c:v>
                </c:pt>
                <c:pt idx="405">
                  <c:v>4.1108340482819565E-6</c:v>
                </c:pt>
                <c:pt idx="406">
                  <c:v>4.1007510073033238E-6</c:v>
                </c:pt>
                <c:pt idx="407">
                  <c:v>4.0907173507444396E-6</c:v>
                </c:pt>
                <c:pt idx="408">
                  <c:v>4.0807327165785771E-6</c:v>
                </c:pt>
                <c:pt idx="409">
                  <c:v>4.0707967463094736E-6</c:v>
                </c:pt>
                <c:pt idx="410">
                  <c:v>4.0609090849283895E-6</c:v>
                </c:pt>
                <c:pt idx="411">
                  <c:v>4.0510693808718048E-6</c:v>
                </c:pt>
                <c:pt idx="412">
                  <c:v>4.0412772859797209E-6</c:v>
                </c:pt>
                <c:pt idx="413">
                  <c:v>4.0315324554545695E-6</c:v>
                </c:pt>
                <c:pt idx="414">
                  <c:v>4.021834547820715E-6</c:v>
                </c:pt>
                <c:pt idx="415">
                  <c:v>4.0121832248845409E-6</c:v>
                </c:pt>
                <c:pt idx="416">
                  <c:v>4.002578151695113E-6</c:v>
                </c:pt>
                <c:pt idx="417">
                  <c:v>3.9930189965054004E-6</c:v>
                </c:pt>
                <c:pt idx="418">
                  <c:v>3.983505430734057E-6</c:v>
                </c:pt>
                <c:pt idx="419">
                  <c:v>3.9740371289277522E-6</c:v>
                </c:pt>
                <c:pt idx="420">
                  <c:v>3.9646137687240252E-6</c:v>
                </c:pt>
                <c:pt idx="421">
                  <c:v>3.955235030814684E-6</c:v>
                </c:pt>
                <c:pt idx="422">
                  <c:v>3.9459005989097088E-6</c:v>
                </c:pt>
                <c:pt idx="423">
                  <c:v>3.9366101597016811E-6</c:v>
                </c:pt>
                <c:pt idx="424">
                  <c:v>3.9273634028306936E-6</c:v>
                </c:pt>
                <c:pt idx="425">
                  <c:v>3.9181600208497776E-6</c:v>
                </c:pt>
                <c:pt idx="426">
                  <c:v>3.9089997091908008E-6</c:v>
                </c:pt>
                <c:pt idx="427">
                  <c:v>3.8998821661308493E-6</c:v>
                </c:pt>
                <c:pt idx="428">
                  <c:v>3.8908070927590745E-6</c:v>
                </c:pt>
                <c:pt idx="429">
                  <c:v>3.8817741929440091E-6</c:v>
                </c:pt>
                <c:pt idx="430">
                  <c:v>3.8727831733013331E-6</c:v>
                </c:pt>
                <c:pt idx="431">
                  <c:v>3.8638337431620911E-6</c:v>
                </c:pt>
                <c:pt idx="432">
                  <c:v>3.8549256145413448E-6</c:v>
                </c:pt>
                <c:pt idx="433">
                  <c:v>3.8460585021072614E-6</c:v>
                </c:pt>
                <c:pt idx="434">
                  <c:v>3.837232123150633E-6</c:v>
                </c:pt>
                <c:pt idx="435">
                  <c:v>3.8284461975548068E-6</c:v>
                </c:pt>
                <c:pt idx="436">
                  <c:v>3.8197004477660317E-6</c:v>
                </c:pt>
                <c:pt idx="437">
                  <c:v>3.8109945987642153E-6</c:v>
                </c:pt>
                <c:pt idx="438">
                  <c:v>3.8023283780340738E-6</c:v>
                </c:pt>
                <c:pt idx="439">
                  <c:v>3.793701515536677E-6</c:v>
                </c:pt>
                <c:pt idx="440">
                  <c:v>3.7851137436813833E-6</c:v>
                </c:pt>
                <c:pt idx="441">
                  <c:v>3.7765647972981548E-6</c:v>
                </c:pt>
                <c:pt idx="442">
                  <c:v>3.7680544136102412E-6</c:v>
                </c:pt>
                <c:pt idx="443">
                  <c:v>3.7595823322072434E-6</c:v>
                </c:pt>
                <c:pt idx="444">
                  <c:v>3.7511482950185305E-6</c:v>
                </c:pt>
                <c:pt idx="445">
                  <c:v>3.7427520462870153E-6</c:v>
                </c:pt>
                <c:pt idx="446">
                  <c:v>3.734393332543296E-6</c:v>
                </c:pt>
                <c:pt idx="447">
                  <c:v>3.726071902580119E-6</c:v>
                </c:pt>
                <c:pt idx="448">
                  <c:v>3.7177875074272056E-6</c:v>
                </c:pt>
                <c:pt idx="449">
                  <c:v>3.7095399003263988E-6</c:v>
                </c:pt>
                <c:pt idx="450">
                  <c:v>3.7013288367071569E-6</c:v>
                </c:pt>
                <c:pt idx="451">
                  <c:v>3.6931540741623484E-6</c:v>
                </c:pt>
                <c:pt idx="452">
                  <c:v>3.6850153724243954E-6</c:v>
                </c:pt>
                <c:pt idx="453">
                  <c:v>3.6769124933417077E-6</c:v>
                </c:pt>
                <c:pt idx="454">
                  <c:v>3.6688452008554448E-6</c:v>
                </c:pt>
                <c:pt idx="455">
                  <c:v>3.6608132609765731E-6</c:v>
                </c:pt>
                <c:pt idx="456">
                  <c:v>3.6528164417632294E-6</c:v>
                </c:pt>
                <c:pt idx="457">
                  <c:v>3.644854513298381E-6</c:v>
                </c:pt>
                <c:pt idx="458">
                  <c:v>3.6369272476677729E-6</c:v>
                </c:pt>
                <c:pt idx="459">
                  <c:v>3.6290344189381682E-6</c:v>
                </c:pt>
                <c:pt idx="460">
                  <c:v>3.6211758031358702E-6</c:v>
                </c:pt>
                <c:pt idx="461">
                  <c:v>3.6133511782255188E-6</c:v>
                </c:pt>
                <c:pt idx="462">
                  <c:v>3.60556032408917E-6</c:v>
                </c:pt>
                <c:pt idx="463">
                  <c:v>3.5978030225056366E-6</c:v>
                </c:pt>
                <c:pt idx="464">
                  <c:v>3.5900790571301037E-6</c:v>
                </c:pt>
                <c:pt idx="465">
                  <c:v>3.5823882134740006E-6</c:v>
                </c:pt>
                <c:pt idx="466">
                  <c:v>3.5747302788851331E-6</c:v>
                </c:pt>
                <c:pt idx="467">
                  <c:v>3.5671050425280738E-6</c:v>
                </c:pt>
                <c:pt idx="468">
                  <c:v>3.5595122953647957E-6</c:v>
                </c:pt>
                <c:pt idx="469">
                  <c:v>3.5519518301355609E-6</c:v>
                </c:pt>
                <c:pt idx="470">
                  <c:v>3.5444234413400491E-6</c:v>
                </c:pt>
                <c:pt idx="471">
                  <c:v>3.5369269252187235E-6</c:v>
                </c:pt>
                <c:pt idx="472">
                  <c:v>3.5294620797344382E-6</c:v>
                </c:pt>
                <c:pt idx="473">
                  <c:v>3.5220287045542745E-6</c:v>
                </c:pt>
                <c:pt idx="474">
                  <c:v>3.5146266010316075E-6</c:v>
                </c:pt>
                <c:pt idx="475">
                  <c:v>3.5072555721884001E-6</c:v>
                </c:pt>
                <c:pt idx="476">
                  <c:v>3.4999154226977171E-6</c:v>
                </c:pt>
                <c:pt idx="477">
                  <c:v>3.4926059588664614E-6</c:v>
                </c:pt>
                <c:pt idx="478">
                  <c:v>3.4853269886183251E-6</c:v>
                </c:pt>
                <c:pt idx="479">
                  <c:v>3.4780783214769518E-6</c:v>
                </c:pt>
                <c:pt idx="480">
                  <c:v>3.4708597685493143E-6</c:v>
                </c:pt>
                <c:pt idx="481">
                  <c:v>3.4636711425092922E-6</c:v>
                </c:pt>
                <c:pt idx="482">
                  <c:v>3.4565122575814569E-6</c:v>
                </c:pt>
                <c:pt idx="483">
                  <c:v>3.4493829295250615E-6</c:v>
                </c:pt>
                <c:pt idx="484">
                  <c:v>3.4422829756182208E-6</c:v>
                </c:pt>
                <c:pt idx="485">
                  <c:v>3.4352122146422909E-6</c:v>
                </c:pt>
                <c:pt idx="486">
                  <c:v>3.428170466866443E-6</c:v>
                </c:pt>
                <c:pt idx="487">
                  <c:v>3.4211575540324227E-6</c:v>
                </c:pt>
                <c:pt idx="488">
                  <c:v>3.4141732993394977E-6</c:v>
                </c:pt>
                <c:pt idx="489">
                  <c:v>3.4072175274295926E-6</c:v>
                </c:pt>
                <c:pt idx="490">
                  <c:v>3.4002900643725999E-6</c:v>
                </c:pt>
                <c:pt idx="491">
                  <c:v>3.3933907376518767E-6</c:v>
                </c:pt>
                <c:pt idx="492">
                  <c:v>3.3865193761499092E-6</c:v>
                </c:pt>
                <c:pt idx="493">
                  <c:v>3.3796758101341625E-6</c:v>
                </c:pt>
                <c:pt idx="494">
                  <c:v>3.3728598712430901E-6</c:v>
                </c:pt>
                <c:pt idx="495">
                  <c:v>3.3660713924723211E-6</c:v>
                </c:pt>
                <c:pt idx="496">
                  <c:v>3.3593102081610112E-6</c:v>
                </c:pt>
                <c:pt idx="497">
                  <c:v>3.3525761539783566E-6</c:v>
                </c:pt>
                <c:pt idx="498">
                  <c:v>3.3458690669102731E-6</c:v>
                </c:pt>
                <c:pt idx="499">
                  <c:v>3.3391887852462312E-6</c:v>
                </c:pt>
                <c:pt idx="500">
                  <c:v>3.332535148566255E-6</c:v>
                </c:pt>
                <c:pt idx="501">
                  <c:v>3.3259079977280675E-6</c:v>
                </c:pt>
                <c:pt idx="502">
                  <c:v>3.319307174854398E-6</c:v>
                </c:pt>
                <c:pt idx="503">
                  <c:v>3.3127325233204342E-6</c:v>
                </c:pt>
                <c:pt idx="504">
                  <c:v>3.3061838877414282E-6</c:v>
                </c:pt>
                <c:pt idx="505">
                  <c:v>3.2996611139604445E-6</c:v>
                </c:pt>
                <c:pt idx="506">
                  <c:v>3.2931640490362577E-6</c:v>
                </c:pt>
                <c:pt idx="507">
                  <c:v>3.2866925412313888E-6</c:v>
                </c:pt>
                <c:pt idx="508">
                  <c:v>3.2802464400002895E-6</c:v>
                </c:pt>
                <c:pt idx="509">
                  <c:v>3.273825595977651E-6</c:v>
                </c:pt>
                <c:pt idx="510">
                  <c:v>3.2674298609668713E-6</c:v>
                </c:pt>
                <c:pt idx="511">
                  <c:v>3.2610590879286373E-6</c:v>
                </c:pt>
                <c:pt idx="512">
                  <c:v>3.2547131309696519E-6</c:v>
                </c:pt>
                <c:pt idx="513">
                  <c:v>3.2483918453314906E-6</c:v>
                </c:pt>
                <c:pt idx="514">
                  <c:v>3.2420950873795863E-6</c:v>
                </c:pt>
                <c:pt idx="515">
                  <c:v>3.2358227145923429E-6</c:v>
                </c:pt>
                <c:pt idx="516">
                  <c:v>3.229574585550374E-6</c:v>
                </c:pt>
                <c:pt idx="517">
                  <c:v>3.2233505599258712E-6</c:v>
                </c:pt>
                <c:pt idx="518">
                  <c:v>3.2171504984720871E-6</c:v>
                </c:pt>
                <c:pt idx="519">
                  <c:v>3.2109742630129458E-6</c:v>
                </c:pt>
                <c:pt idx="520">
                  <c:v>3.2048217164327726E-6</c:v>
                </c:pt>
                <c:pt idx="521">
                  <c:v>3.1986927226661389E-6</c:v>
                </c:pt>
                <c:pt idx="522">
                  <c:v>3.192587146687825E-6</c:v>
                </c:pt>
                <c:pt idx="523">
                  <c:v>3.1865048545028978E-6</c:v>
                </c:pt>
                <c:pt idx="524">
                  <c:v>3.1804457131369019E-6</c:v>
                </c:pt>
                <c:pt idx="525">
                  <c:v>3.1744095906261648E-6</c:v>
                </c:pt>
                <c:pt idx="526">
                  <c:v>3.168396356008206E-6</c:v>
                </c:pt>
                <c:pt idx="527">
                  <c:v>3.1624058793122632E-6</c:v>
                </c:pt>
                <c:pt idx="528">
                  <c:v>3.1564380315499192E-6</c:v>
                </c:pt>
                <c:pt idx="529">
                  <c:v>3.1504926847058384E-6</c:v>
                </c:pt>
                <c:pt idx="530">
                  <c:v>3.1445697117286104E-6</c:v>
                </c:pt>
                <c:pt idx="531">
                  <c:v>3.1386689865216864E-6</c:v>
                </c:pt>
                <c:pt idx="532">
                  <c:v>3.1327903839344326E-6</c:v>
                </c:pt>
                <c:pt idx="533">
                  <c:v>3.1269337797532722E-6</c:v>
                </c:pt>
                <c:pt idx="534">
                  <c:v>3.1210990506929303E-6</c:v>
                </c:pt>
                <c:pt idx="535">
                  <c:v>3.1152860743877803E-6</c:v>
                </c:pt>
                <c:pt idx="536">
                  <c:v>3.1094947293832819E-6</c:v>
                </c:pt>
                <c:pt idx="537">
                  <c:v>3.1037248951275155E-6</c:v>
                </c:pt>
                <c:pt idx="538">
                  <c:v>3.0979764519628165E-6</c:v>
                </c:pt>
                <c:pt idx="539">
                  <c:v>3.0922492811174917E-6</c:v>
                </c:pt>
                <c:pt idx="540">
                  <c:v>3.0865432646976403E-6</c:v>
                </c:pt>
                <c:pt idx="541">
                  <c:v>3.080858285679053E-6</c:v>
                </c:pt>
                <c:pt idx="542">
                  <c:v>3.0751942278992112E-6</c:v>
                </c:pt>
                <c:pt idx="543">
                  <c:v>3.0695509760493666E-6</c:v>
                </c:pt>
                <c:pt idx="544">
                  <c:v>3.063928415666713E-6</c:v>
                </c:pt>
                <c:pt idx="545">
                  <c:v>3.0583264331266421E-6</c:v>
                </c:pt>
                <c:pt idx="546">
                  <c:v>3.052744915635082E-6</c:v>
                </c:pt>
                <c:pt idx="547">
                  <c:v>3.0471837512209264E-6</c:v>
                </c:pt>
                <c:pt idx="548">
                  <c:v>3.0416428287285366E-6</c:v>
                </c:pt>
                <c:pt idx="549">
                  <c:v>3.0361220378103351E-6</c:v>
                </c:pt>
                <c:pt idx="550">
                  <c:v>3.0306212689194736E-6</c:v>
                </c:pt>
                <c:pt idx="551">
                  <c:v>3.0251404133025822E-6</c:v>
                </c:pt>
                <c:pt idx="552">
                  <c:v>3.0196793629925981E-6</c:v>
                </c:pt>
                <c:pt idx="553">
                  <c:v>3.0142380108016717E-6</c:v>
                </c:pt>
                <c:pt idx="554">
                  <c:v>3.0088162503141478E-6</c:v>
                </c:pt>
                <c:pt idx="555">
                  <c:v>3.003413975879625E-6</c:v>
                </c:pt>
                <c:pt idx="556">
                  <c:v>2.9980310826060892E-6</c:v>
                </c:pt>
                <c:pt idx="557">
                  <c:v>2.9926674663531171E-6</c:v>
                </c:pt>
                <c:pt idx="558">
                  <c:v>2.9873230237251609E-6</c:v>
                </c:pt>
                <c:pt idx="559">
                  <c:v>2.981997652064895E-6</c:v>
                </c:pt>
                <c:pt idx="560">
                  <c:v>2.9766912494466423E-6</c:v>
                </c:pt>
                <c:pt idx="561">
                  <c:v>2.9714037146698635E-6</c:v>
                </c:pt>
                <c:pt idx="562">
                  <c:v>2.9661349472527238E-6</c:v>
                </c:pt>
                <c:pt idx="563">
                  <c:v>2.9608848474257214E-6</c:v>
                </c:pt>
                <c:pt idx="564">
                  <c:v>2.955653316125382E-6</c:v>
                </c:pt>
                <c:pt idx="565">
                  <c:v>2.9504402549880325E-6</c:v>
                </c:pt>
                <c:pt idx="566">
                  <c:v>2.945245566343624E-6</c:v>
                </c:pt>
                <c:pt idx="567">
                  <c:v>2.940069153209632E-6</c:v>
                </c:pt>
                <c:pt idx="568">
                  <c:v>2.9349109192850168E-6</c:v>
                </c:pt>
                <c:pt idx="569">
                  <c:v>2.9297707689442454E-6</c:v>
                </c:pt>
                <c:pt idx="570">
                  <c:v>2.9246486072313816E-6</c:v>
                </c:pt>
                <c:pt idx="571">
                  <c:v>2.9195443398542325E-6</c:v>
                </c:pt>
                <c:pt idx="572">
                  <c:v>2.914457873178559E-6</c:v>
                </c:pt>
                <c:pt idx="573">
                  <c:v>2.9093891142223467E-6</c:v>
                </c:pt>
                <c:pt idx="574">
                  <c:v>2.9043379706501378E-6</c:v>
                </c:pt>
                <c:pt idx="575">
                  <c:v>2.8993043507674176E-6</c:v>
                </c:pt>
                <c:pt idx="576">
                  <c:v>2.8942881635150646E-6</c:v>
                </c:pt>
                <c:pt idx="577">
                  <c:v>2.8892893184638547E-6</c:v>
                </c:pt>
                <c:pt idx="578">
                  <c:v>2.8843077258090249E-6</c:v>
                </c:pt>
                <c:pt idx="579">
                  <c:v>2.87934329636489E-6</c:v>
                </c:pt>
                <c:pt idx="580">
                  <c:v>2.8743959415595182E-6</c:v>
                </c:pt>
                <c:pt idx="581">
                  <c:v>2.8694655734294594E-6</c:v>
                </c:pt>
                <c:pt idx="582">
                  <c:v>2.8645521046145283E-6</c:v>
                </c:pt>
                <c:pt idx="583">
                  <c:v>2.8596554483526428E-6</c:v>
                </c:pt>
                <c:pt idx="584">
                  <c:v>2.85477551847471E-6</c:v>
                </c:pt>
                <c:pt idx="585">
                  <c:v>2.8499122293995736E-6</c:v>
                </c:pt>
                <c:pt idx="586">
                  <c:v>2.8450654961290026E-6</c:v>
                </c:pt>
                <c:pt idx="587">
                  <c:v>2.8402352342427402E-6</c:v>
                </c:pt>
                <c:pt idx="588">
                  <c:v>2.8354213598935953E-6</c:v>
                </c:pt>
                <c:pt idx="589">
                  <c:v>2.8306237898025915E-6</c:v>
                </c:pt>
                <c:pt idx="590">
                  <c:v>2.825842441254158E-6</c:v>
                </c:pt>
                <c:pt idx="591">
                  <c:v>2.8210772320913758E-6</c:v>
                </c:pt>
                <c:pt idx="592">
                  <c:v>2.8163280807112657E-6</c:v>
                </c:pt>
                <c:pt idx="593">
                  <c:v>2.8115949060601307E-6</c:v>
                </c:pt>
                <c:pt idx="594">
                  <c:v>2.8068776276289389E-6</c:v>
                </c:pt>
                <c:pt idx="595">
                  <c:v>2.8021761654487567E-6</c:v>
                </c:pt>
                <c:pt idx="596">
                  <c:v>2.7974904400862271E-6</c:v>
                </c:pt>
                <c:pt idx="597">
                  <c:v>2.7928203726390931E-6</c:v>
                </c:pt>
                <c:pt idx="598">
                  <c:v>2.7881658847317659E-6</c:v>
                </c:pt>
                <c:pt idx="599">
                  <c:v>2.7835268985109375E-6</c:v>
                </c:pt>
                <c:pt idx="600">
                  <c:v>2.7789033366412374E-6</c:v>
                </c:pt>
                <c:pt idx="601">
                  <c:v>2.7742951223009311E-6</c:v>
                </c:pt>
                <c:pt idx="602">
                  <c:v>2.7697021791776634E-6</c:v>
                </c:pt>
                <c:pt idx="603">
                  <c:v>2.7651244314642442E-6</c:v>
                </c:pt>
                <c:pt idx="604">
                  <c:v>2.7605618038544736E-6</c:v>
                </c:pt>
                <c:pt idx="605">
                  <c:v>2.7560142215390092E-6</c:v>
                </c:pt>
                <c:pt idx="606">
                  <c:v>2.7514816102012773E-6</c:v>
                </c:pt>
                <c:pt idx="607">
                  <c:v>2.746963896013417E-6</c:v>
                </c:pt>
                <c:pt idx="608">
                  <c:v>2.7424610056322761E-6</c:v>
                </c:pt>
                <c:pt idx="609">
                  <c:v>2.7379728661954337E-6</c:v>
                </c:pt>
                <c:pt idx="610">
                  <c:v>2.7334994053172698E-6</c:v>
                </c:pt>
                <c:pt idx="611">
                  <c:v>2.7290405510850708E-6</c:v>
                </c:pt>
                <c:pt idx="612">
                  <c:v>2.7245962320551753E-6</c:v>
                </c:pt>
                <c:pt idx="613">
                  <c:v>2.7201663772491515E-6</c:v>
                </c:pt>
                <c:pt idx="614">
                  <c:v>2.7157509161500203E-6</c:v>
                </c:pt>
                <c:pt idx="615">
                  <c:v>2.7113497786985101E-6</c:v>
                </c:pt>
                <c:pt idx="616">
                  <c:v>2.7069628952893476E-6</c:v>
                </c:pt>
                <c:pt idx="617">
                  <c:v>2.7025901967675857E-6</c:v>
                </c:pt>
                <c:pt idx="618">
                  <c:v>2.6982316144249699E-6</c:v>
                </c:pt>
                <c:pt idx="619">
                  <c:v>2.6938870799963343E-6</c:v>
                </c:pt>
                <c:pt idx="620">
                  <c:v>2.689556525656037E-6</c:v>
                </c:pt>
                <c:pt idx="621">
                  <c:v>2.6852398840144275E-6</c:v>
                </c:pt>
                <c:pt idx="622">
                  <c:v>2.6809370881143481E-6</c:v>
                </c:pt>
                <c:pt idx="623">
                  <c:v>2.6766480714276711E-6</c:v>
                </c:pt>
                <c:pt idx="624">
                  <c:v>2.6723727678518674E-6</c:v>
                </c:pt>
                <c:pt idx="625">
                  <c:v>2.6681111117066064E-6</c:v>
                </c:pt>
                <c:pt idx="626">
                  <c:v>2.6638630377303936E-6</c:v>
                </c:pt>
                <c:pt idx="627">
                  <c:v>2.6596284810772339E-6</c:v>
                </c:pt>
                <c:pt idx="628">
                  <c:v>2.6554073773133315E-6</c:v>
                </c:pt>
                <c:pt idx="629">
                  <c:v>2.6511996624138192E-6</c:v>
                </c:pt>
                <c:pt idx="630">
                  <c:v>2.6470052727595208E-6</c:v>
                </c:pt>
                <c:pt idx="631">
                  <c:v>2.642824145133739E-6</c:v>
                </c:pt>
                <c:pt idx="632">
                  <c:v>2.6386562167190808E-6</c:v>
                </c:pt>
                <c:pt idx="633">
                  <c:v>2.6345014250943081E-6</c:v>
                </c:pt>
                <c:pt idx="634">
                  <c:v>2.6303597082312195E-6</c:v>
                </c:pt>
                <c:pt idx="635">
                  <c:v>2.6262310044915601E-6</c:v>
                </c:pt>
                <c:pt idx="636">
                  <c:v>2.6221152526239644E-6</c:v>
                </c:pt>
                <c:pt idx="637">
                  <c:v>2.6180123917609248E-6</c:v>
                </c:pt>
                <c:pt idx="638">
                  <c:v>2.6139223614157862E-6</c:v>
                </c:pt>
                <c:pt idx="639">
                  <c:v>2.6098451014797747E-6</c:v>
                </c:pt>
                <c:pt idx="640">
                  <c:v>2.6057805522190506E-6</c:v>
                </c:pt>
                <c:pt idx="641">
                  <c:v>2.6017286542717866E-6</c:v>
                </c:pt>
                <c:pt idx="642">
                  <c:v>2.5976893486452803E-6</c:v>
                </c:pt>
                <c:pt idx="643">
                  <c:v>2.5936625767130866E-6</c:v>
                </c:pt>
                <c:pt idx="644">
                  <c:v>2.5896482802121787E-6</c:v>
                </c:pt>
                <c:pt idx="645">
                  <c:v>2.5856464012401384E-6</c:v>
                </c:pt>
                <c:pt idx="646">
                  <c:v>2.5816568822523704E-6</c:v>
                </c:pt>
                <c:pt idx="647">
                  <c:v>2.5776796660593381E-6</c:v>
                </c:pt>
                <c:pt idx="648">
                  <c:v>2.5737146958238358E-6</c:v>
                </c:pt>
                <c:pt idx="649">
                  <c:v>2.5697619150582746E-6</c:v>
                </c:pt>
                <c:pt idx="650">
                  <c:v>2.5658212676219973E-6</c:v>
                </c:pt>
                <c:pt idx="651">
                  <c:v>2.5618926977186237E-6</c:v>
                </c:pt>
                <c:pt idx="652">
                  <c:v>2.5579761498934102E-6</c:v>
                </c:pt>
                <c:pt idx="653">
                  <c:v>2.5540715690306435E-6</c:v>
                </c:pt>
                <c:pt idx="654">
                  <c:v>2.5501789003510489E-6</c:v>
                </c:pt>
                <c:pt idx="655">
                  <c:v>2.5462980894092298E-6</c:v>
                </c:pt>
                <c:pt idx="656">
                  <c:v>2.5424290820911262E-6</c:v>
                </c:pt>
                <c:pt idx="657">
                  <c:v>2.5385718246114998E-6</c:v>
                </c:pt>
                <c:pt idx="658">
                  <c:v>2.5347262635114374E-6</c:v>
                </c:pt>
                <c:pt idx="659">
                  <c:v>2.5308923456558812E-6</c:v>
                </c:pt>
                <c:pt idx="660">
                  <c:v>2.5270700182311788E-6</c:v>
                </c:pt>
                <c:pt idx="661">
                  <c:v>2.5232592287426594E-6</c:v>
                </c:pt>
                <c:pt idx="662">
                  <c:v>2.5194599250122248E-6</c:v>
                </c:pt>
                <c:pt idx="663">
                  <c:v>2.5156720551759684E-6</c:v>
                </c:pt>
                <c:pt idx="664">
                  <c:v>2.5118955676818147E-6</c:v>
                </c:pt>
                <c:pt idx="665">
                  <c:v>2.5081304112871781E-6</c:v>
                </c:pt>
                <c:pt idx="666">
                  <c:v>2.5043765350566417E-6</c:v>
                </c:pt>
                <c:pt idx="667">
                  <c:v>2.5006338883596637E-6</c:v>
                </c:pt>
                <c:pt idx="668">
                  <c:v>2.4969024208682944E-6</c:v>
                </c:pt>
                <c:pt idx="669">
                  <c:v>2.4931820825549219E-6</c:v>
                </c:pt>
                <c:pt idx="670">
                  <c:v>2.4894728236900344E-6</c:v>
                </c:pt>
                <c:pt idx="671">
                  <c:v>2.4857745948400017E-6</c:v>
                </c:pt>
                <c:pt idx="672">
                  <c:v>2.4820873468648803E-6</c:v>
                </c:pt>
                <c:pt idx="673">
                  <c:v>2.4784110309162316E-6</c:v>
                </c:pt>
                <c:pt idx="674">
                  <c:v>2.4747455984349682E-6</c:v>
                </c:pt>
                <c:pt idx="675">
                  <c:v>2.4710910011492089E-6</c:v>
                </c:pt>
                <c:pt idx="676">
                  <c:v>2.4674471910721635E-6</c:v>
                </c:pt>
                <c:pt idx="677">
                  <c:v>2.4638141205000285E-6</c:v>
                </c:pt>
                <c:pt idx="678">
                  <c:v>2.4601917420099027E-6</c:v>
                </c:pt>
                <c:pt idx="679">
                  <c:v>2.4565800084577258E-6</c:v>
                </c:pt>
                <c:pt idx="680">
                  <c:v>2.452978872976228E-6</c:v>
                </c:pt>
                <c:pt idx="681">
                  <c:v>2.4493882889729055E-6</c:v>
                </c:pt>
                <c:pt idx="682">
                  <c:v>2.4458082101280073E-6</c:v>
                </c:pt>
                <c:pt idx="683">
                  <c:v>2.4422385903925402E-6</c:v>
                </c:pt>
                <c:pt idx="684">
                  <c:v>2.4386793839862978E-6</c:v>
                </c:pt>
                <c:pt idx="685">
                  <c:v>2.4351305453958985E-6</c:v>
                </c:pt>
                <c:pt idx="686">
                  <c:v>2.431592029372846E-6</c:v>
                </c:pt>
                <c:pt idx="687">
                  <c:v>2.4280637909316039E-6</c:v>
                </c:pt>
                <c:pt idx="688">
                  <c:v>2.4245457853476886E-6</c:v>
                </c:pt>
                <c:pt idx="689">
                  <c:v>2.4210379681557777E-6</c:v>
                </c:pt>
                <c:pt idx="690">
                  <c:v>2.4175402951478355E-6</c:v>
                </c:pt>
                <c:pt idx="691">
                  <c:v>2.4140527223712564E-6</c:v>
                </c:pt>
                <c:pt idx="692">
                  <c:v>2.4105752061270193E-6</c:v>
                </c:pt>
                <c:pt idx="693">
                  <c:v>2.4071077029678651E-6</c:v>
                </c:pt>
                <c:pt idx="694">
                  <c:v>2.4036501696964812E-6</c:v>
                </c:pt>
                <c:pt idx="695">
                  <c:v>2.4002025633637121E-6</c:v>
                </c:pt>
                <c:pt idx="696">
                  <c:v>2.3967648412667759E-6</c:v>
                </c:pt>
              </c:numCache>
            </c:numRef>
          </c:val>
          <c:smooth val="0"/>
          <c:extLst>
            <c:ext xmlns:c16="http://schemas.microsoft.com/office/drawing/2014/chart" uri="{C3380CC4-5D6E-409C-BE32-E72D297353CC}">
              <c16:uniqueId val="{00000000-3328-458C-8517-9C612CADA51D}"/>
            </c:ext>
          </c:extLst>
        </c:ser>
        <c:dLbls>
          <c:showLegendKey val="0"/>
          <c:showVal val="0"/>
          <c:showCatName val="0"/>
          <c:showSerName val="0"/>
          <c:showPercent val="0"/>
          <c:showBubbleSize val="0"/>
        </c:dLbls>
        <c:smooth val="0"/>
        <c:axId val="686999368"/>
        <c:axId val="687000024"/>
      </c:lineChart>
      <c:catAx>
        <c:axId val="686999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000024"/>
        <c:crosses val="autoZero"/>
        <c:auto val="1"/>
        <c:lblAlgn val="ctr"/>
        <c:lblOffset val="100"/>
        <c:noMultiLvlLbl val="0"/>
      </c:catAx>
      <c:valAx>
        <c:axId val="687000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999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Gamma</a:t>
            </a:r>
            <a:r>
              <a:rPr lang="en-AU" baseline="0"/>
              <a:t> PDF (zoomed in)</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'Dist ex-0'!$P$2:$P$31</c:f>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numCache>
            </c:numRef>
          </c:cat>
          <c:val>
            <c:numRef>
              <c:f>'Dist ex-0'!$Q$2:$Q$31</c:f>
              <c:numCache>
                <c:formatCode>General</c:formatCode>
                <c:ptCount val="30"/>
                <c:pt idx="0">
                  <c:v>1.651906027095073E-3</c:v>
                </c:pt>
                <c:pt idx="1">
                  <c:v>8.2693480166442135E-4</c:v>
                </c:pt>
                <c:pt idx="2">
                  <c:v>5.5167310114503162E-4</c:v>
                </c:pt>
                <c:pt idx="3">
                  <c:v>4.1395887829482291E-4</c:v>
                </c:pt>
                <c:pt idx="4">
                  <c:v>3.3129377834805525E-4</c:v>
                </c:pt>
                <c:pt idx="5">
                  <c:v>2.7616442991149537E-4</c:v>
                </c:pt>
                <c:pt idx="6">
                  <c:v>2.3677491490880465E-4</c:v>
                </c:pt>
                <c:pt idx="7">
                  <c:v>2.0722546987315491E-4</c:v>
                </c:pt>
                <c:pt idx="8">
                  <c:v>1.8423760505519371E-4</c:v>
                </c:pt>
                <c:pt idx="9">
                  <c:v>1.6584378899915517E-4</c:v>
                </c:pt>
                <c:pt idx="10">
                  <c:v>1.5079171063911545E-4</c:v>
                </c:pt>
                <c:pt idx="11">
                  <c:v>1.3824634938723468E-4</c:v>
                </c:pt>
                <c:pt idx="12">
                  <c:v>1.2762952220760236E-4</c:v>
                </c:pt>
                <c:pt idx="13">
                  <c:v>1.1852818125250683E-4</c:v>
                </c:pt>
                <c:pt idx="14">
                  <c:v>1.1063938426927505E-4</c:v>
                </c:pt>
                <c:pt idx="15">
                  <c:v>1.0373589641576026E-4</c:v>
                </c:pt>
                <c:pt idx="16">
                  <c:v>9.7643929807209268E-5</c:v>
                </c:pt>
                <c:pt idx="17">
                  <c:v>9.2228301475624574E-5</c:v>
                </c:pt>
                <c:pt idx="18">
                  <c:v>8.7382277177437006E-5</c:v>
                </c:pt>
                <c:pt idx="19">
                  <c:v>8.3020461328114789E-5</c:v>
                </c:pt>
                <c:pt idx="20">
                  <c:v>7.9073717892046421E-5</c:v>
                </c:pt>
                <c:pt idx="21">
                  <c:v>7.5485476145874735E-5</c:v>
                </c:pt>
                <c:pt idx="22">
                  <c:v>7.2208999918468335E-5</c:v>
                </c:pt>
                <c:pt idx="23">
                  <c:v>6.9205339351625196E-5</c:v>
                </c:pt>
                <c:pt idx="24">
                  <c:v>6.6441774115534149E-5</c:v>
                </c:pt>
                <c:pt idx="25">
                  <c:v>6.3890615792028073E-5</c:v>
                </c:pt>
                <c:pt idx="26">
                  <c:v>6.1528276327727719E-5</c:v>
                </c:pt>
                <c:pt idx="27">
                  <c:v>5.9334536053743296E-5</c:v>
                </c:pt>
                <c:pt idx="28">
                  <c:v>5.7291963110991862E-5</c:v>
                </c:pt>
                <c:pt idx="29">
                  <c:v>5.5385448960743222E-5</c:v>
                </c:pt>
              </c:numCache>
            </c:numRef>
          </c:val>
          <c:smooth val="0"/>
          <c:extLst>
            <c:ext xmlns:c16="http://schemas.microsoft.com/office/drawing/2014/chart" uri="{C3380CC4-5D6E-409C-BE32-E72D297353CC}">
              <c16:uniqueId val="{00000000-DA00-4038-BAEE-51E2C20D5C6D}"/>
            </c:ext>
          </c:extLst>
        </c:ser>
        <c:dLbls>
          <c:showLegendKey val="0"/>
          <c:showVal val="0"/>
          <c:showCatName val="0"/>
          <c:showSerName val="0"/>
          <c:showPercent val="0"/>
          <c:showBubbleSize val="0"/>
        </c:dLbls>
        <c:smooth val="0"/>
        <c:axId val="686999368"/>
        <c:axId val="687000024"/>
      </c:lineChart>
      <c:catAx>
        <c:axId val="686999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000024"/>
        <c:crosses val="autoZero"/>
        <c:auto val="1"/>
        <c:lblAlgn val="ctr"/>
        <c:lblOffset val="100"/>
        <c:noMultiLvlLbl val="0"/>
      </c:catAx>
      <c:valAx>
        <c:axId val="687000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999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Gamma</a:t>
            </a:r>
            <a:r>
              <a:rPr lang="en-AU" baseline="0"/>
              <a:t> CDF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'Dist ex-0 (attritional)'!$M$2:$M$37</c:f>
              <c:numCache>
                <c:formatCode>#,##0.0</c:formatCode>
                <c:ptCount val="36"/>
                <c:pt idx="0" formatCode="0.0">
                  <c:v>0.14551915228366852</c:v>
                </c:pt>
                <c:pt idx="1">
                  <c:v>0.29103830456733704</c:v>
                </c:pt>
                <c:pt idx="2">
                  <c:v>0.58207660913467407</c:v>
                </c:pt>
                <c:pt idx="3">
                  <c:v>1.1641532182693481</c:v>
                </c:pt>
                <c:pt idx="4" formatCode="#,##0">
                  <c:v>2.3283064365386963</c:v>
                </c:pt>
                <c:pt idx="5" formatCode="#,##0">
                  <c:v>4.6566128730773926</c:v>
                </c:pt>
                <c:pt idx="6" formatCode="#,##0">
                  <c:v>9.3132257461547852</c:v>
                </c:pt>
                <c:pt idx="7" formatCode="#,##0">
                  <c:v>18.62645149230957</c:v>
                </c:pt>
                <c:pt idx="8" formatCode="#,##0">
                  <c:v>37.252902984619141</c:v>
                </c:pt>
                <c:pt idx="9" formatCode="#,##0">
                  <c:v>74.505805969238281</c:v>
                </c:pt>
                <c:pt idx="10" formatCode="#,##0">
                  <c:v>149.01161193847656</c:v>
                </c:pt>
                <c:pt idx="11" formatCode="#,##0">
                  <c:v>298.02322387695313</c:v>
                </c:pt>
                <c:pt idx="12" formatCode="#,##0">
                  <c:v>596.04644775390625</c:v>
                </c:pt>
                <c:pt idx="13" formatCode="#,##0">
                  <c:v>1192.0928955078125</c:v>
                </c:pt>
                <c:pt idx="14" formatCode="#,##0">
                  <c:v>2384.185791015625</c:v>
                </c:pt>
                <c:pt idx="15" formatCode="#,##0">
                  <c:v>4768.37158203125</c:v>
                </c:pt>
                <c:pt idx="16" formatCode="#,##0">
                  <c:v>9536.7431640625</c:v>
                </c:pt>
                <c:pt idx="17" formatCode="#,##0">
                  <c:v>19073.486328125</c:v>
                </c:pt>
                <c:pt idx="18" formatCode="#,##0">
                  <c:v>38146.97265625</c:v>
                </c:pt>
                <c:pt idx="19" formatCode="#,##0">
                  <c:v>76293.9453125</c:v>
                </c:pt>
                <c:pt idx="20" formatCode="#,##0">
                  <c:v>152587.890625</c:v>
                </c:pt>
                <c:pt idx="21" formatCode="#,##0">
                  <c:v>305175.78125</c:v>
                </c:pt>
                <c:pt idx="22" formatCode="#,##0">
                  <c:v>610351.5625</c:v>
                </c:pt>
                <c:pt idx="23" formatCode="#,##0">
                  <c:v>1220703.125</c:v>
                </c:pt>
                <c:pt idx="24" formatCode="#,##0">
                  <c:v>2441406.25</c:v>
                </c:pt>
                <c:pt idx="25" formatCode="#,##0">
                  <c:v>4882812.5</c:v>
                </c:pt>
              </c:numCache>
            </c:numRef>
          </c:cat>
          <c:val>
            <c:numRef>
              <c:f>'Dist ex-0 (attritional)'!$N$2:$N$37</c:f>
              <c:numCache>
                <c:formatCode>0.0000</c:formatCode>
                <c:ptCount val="36"/>
                <c:pt idx="0">
                  <c:v>1.2642128241491059E-2</c:v>
                </c:pt>
                <c:pt idx="1">
                  <c:v>1.5628652501382442E-2</c:v>
                </c:pt>
                <c:pt idx="2">
                  <c:v>1.9320698960780334E-2</c:v>
                </c:pt>
                <c:pt idx="3">
                  <c:v>2.3884933892399832E-2</c:v>
                </c:pt>
                <c:pt idx="4">
                  <c:v>2.9527391029935179E-2</c:v>
                </c:pt>
                <c:pt idx="5">
                  <c:v>3.6502764050584807E-2</c:v>
                </c:pt>
                <c:pt idx="6">
                  <c:v>4.5125883190402692E-2</c:v>
                </c:pt>
                <c:pt idx="7">
                  <c:v>5.5785875640700304E-2</c:v>
                </c:pt>
                <c:pt idx="8">
                  <c:v>6.896360337961395E-2</c:v>
                </c:pt>
                <c:pt idx="9">
                  <c:v>8.5253052946256583E-2</c:v>
                </c:pt>
                <c:pt idx="10">
                  <c:v>0.1053873642778954</c:v>
                </c:pt>
                <c:pt idx="11">
                  <c:v>0.13026998580217877</c:v>
                </c:pt>
                <c:pt idx="12">
                  <c:v>0.16101066505458481</c:v>
                </c:pt>
                <c:pt idx="13">
                  <c:v>0.19896372049721112</c:v>
                </c:pt>
                <c:pt idx="14">
                  <c:v>0.24576007419213583</c:v>
                </c:pt>
                <c:pt idx="15">
                  <c:v>0.30330956892891947</c:v>
                </c:pt>
                <c:pt idx="16">
                  <c:v>0.37371408548578167</c:v>
                </c:pt>
                <c:pt idx="17">
                  <c:v>0.45895001742762837</c:v>
                </c:pt>
                <c:pt idx="18">
                  <c:v>0.56001203712154979</c:v>
                </c:pt>
                <c:pt idx="19">
                  <c:v>0.67496124654637291</c:v>
                </c:pt>
                <c:pt idx="20">
                  <c:v>0.7953524584070808</c:v>
                </c:pt>
                <c:pt idx="21">
                  <c:v>0.90252280196878187</c:v>
                </c:pt>
                <c:pt idx="22">
                  <c:v>0.97209168143421532</c:v>
                </c:pt>
                <c:pt idx="23">
                  <c:v>0.99695085516380255</c:v>
                </c:pt>
                <c:pt idx="24">
                  <c:v>0.99994875882694956</c:v>
                </c:pt>
                <c:pt idx="25">
                  <c:v>0.99999997862739454</c:v>
                </c:pt>
              </c:numCache>
            </c:numRef>
          </c:val>
          <c:smooth val="0"/>
          <c:extLst>
            <c:ext xmlns:c16="http://schemas.microsoft.com/office/drawing/2014/chart" uri="{C3380CC4-5D6E-409C-BE32-E72D297353CC}">
              <c16:uniqueId val="{00000000-A60A-4C53-A9DF-598B1FE53436}"/>
            </c:ext>
          </c:extLst>
        </c:ser>
        <c:dLbls>
          <c:showLegendKey val="0"/>
          <c:showVal val="0"/>
          <c:showCatName val="0"/>
          <c:showSerName val="0"/>
          <c:showPercent val="0"/>
          <c:showBubbleSize val="0"/>
        </c:dLbls>
        <c:smooth val="0"/>
        <c:axId val="602265248"/>
        <c:axId val="602265576"/>
      </c:lineChart>
      <c:catAx>
        <c:axId val="602265248"/>
        <c:scaling>
          <c:orientation val="minMax"/>
        </c:scaling>
        <c:delete val="0"/>
        <c:axPos val="b"/>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265576"/>
        <c:crosses val="autoZero"/>
        <c:auto val="1"/>
        <c:lblAlgn val="ctr"/>
        <c:lblOffset val="100"/>
        <c:noMultiLvlLbl val="0"/>
      </c:catAx>
      <c:valAx>
        <c:axId val="602265576"/>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26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Gamma</a:t>
            </a:r>
            <a:r>
              <a:rPr lang="en-AU" baseline="0"/>
              <a:t> PDF</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'Dist ex-0 (attritional)'!$P$2:$P$698</c:f>
              <c:numCache>
                <c:formatCode>General</c:formatCode>
                <c:ptCount val="6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numCache>
            </c:numRef>
          </c:cat>
          <c:val>
            <c:numRef>
              <c:f>'Dist ex-0 (attritional)'!$Q$2:$Q$698</c:f>
              <c:numCache>
                <c:formatCode>General</c:formatCode>
                <c:ptCount val="697"/>
                <c:pt idx="0">
                  <c:v>6.9756296785035213E-3</c:v>
                </c:pt>
                <c:pt idx="1">
                  <c:v>4.3117493192394041E-3</c:v>
                </c:pt>
                <c:pt idx="2">
                  <c:v>3.2541442245875522E-3</c:v>
                </c:pt>
                <c:pt idx="3">
                  <c:v>2.6651538517470752E-3</c:v>
                </c:pt>
                <c:pt idx="4">
                  <c:v>2.2827638714231976E-3</c:v>
                </c:pt>
                <c:pt idx="5">
                  <c:v>2.0114269873682893E-3</c:v>
                </c:pt>
                <c:pt idx="6">
                  <c:v>1.8073357044390852E-3</c:v>
                </c:pt>
                <c:pt idx="7">
                  <c:v>1.6473597659542227E-3</c:v>
                </c:pt>
                <c:pt idx="8">
                  <c:v>1.5180460823630449E-3</c:v>
                </c:pt>
                <c:pt idx="9">
                  <c:v>1.4109962357923868E-3</c:v>
                </c:pt>
                <c:pt idx="10">
                  <c:v>1.3206755261459704E-3</c:v>
                </c:pt>
                <c:pt idx="11">
                  <c:v>1.2432768065815548E-3</c:v>
                </c:pt>
                <c:pt idx="12">
                  <c:v>1.176088577904099E-3</c:v>
                </c:pt>
                <c:pt idx="13">
                  <c:v>1.1171232276922546E-3</c:v>
                </c:pt>
                <c:pt idx="14">
                  <c:v>1.0648879844025085E-3</c:v>
                </c:pt>
                <c:pt idx="15">
                  <c:v>1.0182382400548248E-3</c:v>
                </c:pt>
                <c:pt idx="16">
                  <c:v>9.7628048408679587E-4</c:v>
                </c:pt>
                <c:pt idx="17">
                  <c:v>9.3830622589591067E-4</c:v>
                </c:pt>
                <c:pt idx="18">
                  <c:v>9.0374589206398395E-4</c:v>
                </c:pt>
                <c:pt idx="19">
                  <c:v>8.7213595706885918E-4</c:v>
                </c:pt>
                <c:pt idx="20">
                  <c:v>8.4309505585555551E-4</c:v>
                </c:pt>
                <c:pt idx="21">
                  <c:v>8.16306324826578E-4</c:v>
                </c:pt>
                <c:pt idx="22">
                  <c:v>7.9150414554947899E-4</c:v>
                </c:pt>
                <c:pt idx="23">
                  <c:v>7.6846405480447688E-4</c:v>
                </c:pt>
                <c:pt idx="24">
                  <c:v>7.4699496761176953E-4</c:v>
                </c:pt>
                <c:pt idx="25">
                  <c:v>7.2693311400325738E-4</c:v>
                </c:pt>
                <c:pt idx="26">
                  <c:v>7.0813726209947977E-4</c:v>
                </c:pt>
                <c:pt idx="27">
                  <c:v>6.9048491819215393E-4</c:v>
                </c:pt>
                <c:pt idx="28">
                  <c:v>6.73869277054272E-4</c:v>
                </c:pt>
                <c:pt idx="29">
                  <c:v>6.5819675417596864E-4</c:v>
                </c:pt>
                <c:pt idx="30">
                  <c:v>6.4338497361443451E-4</c:v>
                </c:pt>
                <c:pt idx="31">
                  <c:v>6.2936111566989602E-4</c:v>
                </c:pt>
                <c:pt idx="32">
                  <c:v>6.1606055104218669E-4</c:v>
                </c:pt>
                <c:pt idx="33">
                  <c:v>6.0342570479885891E-4</c:v>
                </c:pt>
                <c:pt idx="34">
                  <c:v>5.9140510600058909E-4</c:v>
                </c:pt>
                <c:pt idx="35">
                  <c:v>5.7995258830853894E-4</c:v>
                </c:pt>
                <c:pt idx="36">
                  <c:v>5.6902661414023577E-4</c:v>
                </c:pt>
                <c:pt idx="37">
                  <c:v>5.5858970051852769E-4</c:v>
                </c:pt>
                <c:pt idx="38">
                  <c:v>5.4860792908756524E-4</c:v>
                </c:pt>
                <c:pt idx="39">
                  <c:v>5.3905052615439058E-4</c:v>
                </c:pt>
                <c:pt idx="40">
                  <c:v>5.2988950127880316E-4</c:v>
                </c:pt>
                <c:pt idx="41">
                  <c:v>5.2109933504471866E-4</c:v>
                </c:pt>
                <c:pt idx="42">
                  <c:v>5.1265670832844083E-4</c:v>
                </c:pt>
                <c:pt idx="43">
                  <c:v>5.0454026672789622E-4</c:v>
                </c:pt>
                <c:pt idx="44">
                  <c:v>4.9673041490401048E-4</c:v>
                </c:pt>
                <c:pt idx="45">
                  <c:v>4.8920913646637552E-4</c:v>
                </c:pt>
                <c:pt idx="46">
                  <c:v>4.8195983575279153E-4</c:v>
                </c:pt>
                <c:pt idx="47">
                  <c:v>4.7496719843933448E-4</c:v>
                </c:pt>
                <c:pt idx="48">
                  <c:v>4.6821706840017554E-4</c:v>
                </c:pt>
                <c:pt idx="49">
                  <c:v>4.6169633863475874E-4</c:v>
                </c:pt>
                <c:pt idx="50">
                  <c:v>4.553928544102067E-4</c:v>
                </c:pt>
                <c:pt idx="51">
                  <c:v>4.4929532704171462E-4</c:v>
                </c:pt>
                <c:pt idx="52">
                  <c:v>4.4339325696332832E-4</c:v>
                </c:pt>
                <c:pt idx="53">
                  <c:v>4.3767686493408851E-4</c:v>
                </c:pt>
                <c:pt idx="54">
                  <c:v>4.321370303865485E-4</c:v>
                </c:pt>
                <c:pt idx="55">
                  <c:v>4.2676523606150477E-4</c:v>
                </c:pt>
                <c:pt idx="56">
                  <c:v>4.2155351818865005E-4</c:v>
                </c:pt>
                <c:pt idx="57">
                  <c:v>4.164944215713411E-4</c:v>
                </c:pt>
                <c:pt idx="58">
                  <c:v>4.1158095901758799E-4</c:v>
                </c:pt>
                <c:pt idx="59">
                  <c:v>4.0680657463110014E-4</c:v>
                </c:pt>
                <c:pt idx="60">
                  <c:v>4.0216511053770579E-4</c:v>
                </c:pt>
                <c:pt idx="61">
                  <c:v>3.9765077667529297E-4</c:v>
                </c:pt>
                <c:pt idx="62">
                  <c:v>3.932581233209535E-4</c:v>
                </c:pt>
                <c:pt idx="63">
                  <c:v>3.8898201606832875E-4</c:v>
                </c:pt>
                <c:pt idx="64">
                  <c:v>3.8481761300221932E-4</c:v>
                </c:pt>
                <c:pt idx="65">
                  <c:v>3.8076034384707121E-4</c:v>
                </c:pt>
                <c:pt idx="66">
                  <c:v>3.7680589089166461E-4</c:v>
                </c:pt>
                <c:pt idx="67">
                  <c:v>3.7295017151475442E-4</c:v>
                </c:pt>
                <c:pt idx="68">
                  <c:v>3.6918932215599108E-4</c:v>
                </c:pt>
                <c:pt idx="69">
                  <c:v>3.6551968359360335E-4</c:v>
                </c:pt>
                <c:pt idx="70">
                  <c:v>3.6193778740536894E-4</c:v>
                </c:pt>
                <c:pt idx="71">
                  <c:v>3.5844034350261743E-4</c:v>
                </c:pt>
                <c:pt idx="72">
                  <c:v>3.5502422863866384E-4</c:v>
                </c:pt>
                <c:pt idx="73">
                  <c:v>3.516864758033347E-4</c:v>
                </c:pt>
                <c:pt idx="74">
                  <c:v>3.4842426442433948E-4</c:v>
                </c:pt>
                <c:pt idx="75">
                  <c:v>3.4523491130427123E-4</c:v>
                </c:pt>
                <c:pt idx="76">
                  <c:v>3.4211586222915839E-4</c:v>
                </c:pt>
                <c:pt idx="77">
                  <c:v>3.3906468419081661E-4</c:v>
                </c:pt>
                <c:pt idx="78">
                  <c:v>3.3607905817088736E-4</c:v>
                </c:pt>
                <c:pt idx="79">
                  <c:v>3.3315677243947581E-4</c:v>
                </c:pt>
                <c:pt idx="80">
                  <c:v>3.3029571632577499E-4</c:v>
                </c:pt>
                <c:pt idx="81">
                  <c:v>3.2749387442207559E-4</c:v>
                </c:pt>
                <c:pt idx="82">
                  <c:v>3.247493211861386E-4</c:v>
                </c:pt>
                <c:pt idx="83">
                  <c:v>3.2206021591013129E-4</c:v>
                </c:pt>
                <c:pt idx="84">
                  <c:v>3.194247980272013E-4</c:v>
                </c:pt>
                <c:pt idx="85">
                  <c:v>3.1684138272936377E-4</c:v>
                </c:pt>
                <c:pt idx="86">
                  <c:v>3.1430835687270105E-4</c:v>
                </c:pt>
                <c:pt idx="87">
                  <c:v>3.118241751479866E-4</c:v>
                </c:pt>
                <c:pt idx="88">
                  <c:v>3.0938735649672862E-4</c:v>
                </c:pt>
                <c:pt idx="89">
                  <c:v>3.0699648075435242E-4</c:v>
                </c:pt>
                <c:pt idx="90">
                  <c:v>3.0465018550378329E-4</c:v>
                </c:pt>
                <c:pt idx="91">
                  <c:v>3.0234716312409275E-4</c:v>
                </c:pt>
                <c:pt idx="92">
                  <c:v>3.0008615802014848E-4</c:v>
                </c:pt>
                <c:pt idx="93">
                  <c:v>2.9786596402035234E-4</c:v>
                </c:pt>
                <c:pt idx="94">
                  <c:v>2.9568542193060689E-4</c:v>
                </c:pt>
                <c:pt idx="95">
                  <c:v>2.935434172335962E-4</c:v>
                </c:pt>
                <c:pt idx="96">
                  <c:v>2.9143887792333856E-4</c:v>
                </c:pt>
                <c:pt idx="97">
                  <c:v>2.893707724657544E-4</c:v>
                </c:pt>
                <c:pt idx="98">
                  <c:v>2.8733810787671927E-4</c:v>
                </c:pt>
                <c:pt idx="99">
                  <c:v>2.8533992790971929E-4</c:v>
                </c:pt>
                <c:pt idx="100">
                  <c:v>2.8337531134583972E-4</c:v>
                </c:pt>
                <c:pt idx="101">
                  <c:v>2.8144337037935591E-4</c:v>
                </c:pt>
                <c:pt idx="102">
                  <c:v>2.7954324909270788E-4</c:v>
                </c:pt>
                <c:pt idx="103">
                  <c:v>2.7767412201509334E-4</c:v>
                </c:pt>
                <c:pt idx="104">
                  <c:v>2.7583519275934136E-4</c:v>
                </c:pt>
                <c:pt idx="105">
                  <c:v>2.740256927321188E-4</c:v>
                </c:pt>
                <c:pt idx="106">
                  <c:v>2.7224487991287015E-4</c:v>
                </c:pt>
                <c:pt idx="107">
                  <c:v>2.7049203769722788E-4</c:v>
                </c:pt>
                <c:pt idx="108">
                  <c:v>2.6876647380092816E-4</c:v>
                </c:pt>
                <c:pt idx="109">
                  <c:v>2.6706751922054211E-4</c:v>
                </c:pt>
                <c:pt idx="110">
                  <c:v>2.6539452724759586E-4</c:v>
                </c:pt>
                <c:pt idx="111">
                  <c:v>2.6374687253287958E-4</c:v>
                </c:pt>
                <c:pt idx="112">
                  <c:v>2.6212395019797018E-4</c:v>
                </c:pt>
                <c:pt idx="113">
                  <c:v>2.6052517499119271E-4</c:v>
                </c:pt>
                <c:pt idx="114">
                  <c:v>2.589499804854286E-4</c:v>
                </c:pt>
                <c:pt idx="115">
                  <c:v>2.573978183153523E-4</c:v>
                </c:pt>
                <c:pt idx="116">
                  <c:v>2.5586815745183962E-4</c:v>
                </c:pt>
                <c:pt idx="117">
                  <c:v>2.5436048351143399E-4</c:v>
                </c:pt>
                <c:pt idx="118">
                  <c:v>2.528742980988975E-4</c:v>
                </c:pt>
                <c:pt idx="119">
                  <c:v>2.5140911818099788E-4</c:v>
                </c:pt>
                <c:pt idx="120">
                  <c:v>2.4996447548980208E-4</c:v>
                </c:pt>
                <c:pt idx="121">
                  <c:v>2.4853991595385366E-4</c:v>
                </c:pt>
                <c:pt idx="122">
                  <c:v>2.4713499915571718E-4</c:v>
                </c:pt>
                <c:pt idx="123">
                  <c:v>2.4574929781446192E-4</c:v>
                </c:pt>
                <c:pt idx="124">
                  <c:v>2.4438239729174867E-4</c:v>
                </c:pt>
                <c:pt idx="125">
                  <c:v>2.4303389512026521E-4</c:v>
                </c:pt>
                <c:pt idx="126">
                  <c:v>2.4170340055332923E-4</c:v>
                </c:pt>
                <c:pt idx="127">
                  <c:v>2.4039053413455055E-4</c:v>
                </c:pt>
                <c:pt idx="128">
                  <c:v>2.3909492728651274E-4</c:v>
                </c:pt>
                <c:pt idx="129">
                  <c:v>2.3781622191749023E-4</c:v>
                </c:pt>
                <c:pt idx="130">
                  <c:v>2.3655407004528165E-4</c:v>
                </c:pt>
                <c:pt idx="131">
                  <c:v>2.3530813343728647E-4</c:v>
                </c:pt>
                <c:pt idx="132">
                  <c:v>2.3407808326601103E-4</c:v>
                </c:pt>
                <c:pt idx="133">
                  <c:v>2.3286359977922863E-4</c:v>
                </c:pt>
                <c:pt idx="134">
                  <c:v>2.3166437198406716E-4</c:v>
                </c:pt>
                <c:pt idx="135">
                  <c:v>2.3048009734433927E-4</c:v>
                </c:pt>
                <c:pt idx="136">
                  <c:v>2.2931048149046589E-4</c:v>
                </c:pt>
                <c:pt idx="137">
                  <c:v>2.28155237941382E-4</c:v>
                </c:pt>
                <c:pt idx="138">
                  <c:v>2.2701408783784666E-4</c:v>
                </c:pt>
                <c:pt idx="139">
                  <c:v>2.2588675968661227E-4</c:v>
                </c:pt>
                <c:pt idx="140">
                  <c:v>2.2477298911493634E-4</c:v>
                </c:pt>
                <c:pt idx="141">
                  <c:v>2.2367251863494698E-4</c:v>
                </c:pt>
                <c:pt idx="142">
                  <c:v>2.2258509741740197E-4</c:v>
                </c:pt>
                <c:pt idx="143">
                  <c:v>2.2151048107440298E-4</c:v>
                </c:pt>
                <c:pt idx="144">
                  <c:v>2.2044843145065129E-4</c:v>
                </c:pt>
                <c:pt idx="145">
                  <c:v>2.19398716422854E-4</c:v>
                </c:pt>
                <c:pt idx="146">
                  <c:v>2.1836110970690711E-4</c:v>
                </c:pt>
                <c:pt idx="147">
                  <c:v>2.1733539067250542E-4</c:v>
                </c:pt>
                <c:pt idx="148">
                  <c:v>2.163213441648449E-4</c:v>
                </c:pt>
                <c:pt idx="149">
                  <c:v>2.1531876033309882E-4</c:v>
                </c:pt>
                <c:pt idx="150">
                  <c:v>2.1432743446536949E-4</c:v>
                </c:pt>
                <c:pt idx="151">
                  <c:v>2.1334716682982902E-4</c:v>
                </c:pt>
                <c:pt idx="152">
                  <c:v>2.1237776252177736E-4</c:v>
                </c:pt>
                <c:pt idx="153">
                  <c:v>2.1141903131636239E-4</c:v>
                </c:pt>
                <c:pt idx="154">
                  <c:v>2.1047078752671369E-4</c:v>
                </c:pt>
                <c:pt idx="155">
                  <c:v>2.0953284986726157E-4</c:v>
                </c:pt>
                <c:pt idx="156">
                  <c:v>2.0860504132201731E-4</c:v>
                </c:pt>
                <c:pt idx="157">
                  <c:v>2.0768718901760389E-4</c:v>
                </c:pt>
                <c:pt idx="158">
                  <c:v>2.0677912410084032E-4</c:v>
                </c:pt>
                <c:pt idx="159">
                  <c:v>2.0588068162068467E-4</c:v>
                </c:pt>
                <c:pt idx="160">
                  <c:v>2.049917004143572E-4</c:v>
                </c:pt>
                <c:pt idx="161">
                  <c:v>2.0411202299746976E-4</c:v>
                </c:pt>
                <c:pt idx="162">
                  <c:v>2.0324149545799714E-4</c:v>
                </c:pt>
                <c:pt idx="163">
                  <c:v>2.0237996735393262E-4</c:v>
                </c:pt>
                <c:pt idx="164">
                  <c:v>2.015272916144791E-4</c:v>
                </c:pt>
                <c:pt idx="165">
                  <c:v>2.006833244446324E-4</c:v>
                </c:pt>
                <c:pt idx="166">
                  <c:v>1.9984792523302094E-4</c:v>
                </c:pt>
                <c:pt idx="167">
                  <c:v>1.9902095646287201E-4</c:v>
                </c:pt>
                <c:pt idx="168">
                  <c:v>1.9820228362598045E-4</c:v>
                </c:pt>
                <c:pt idx="169">
                  <c:v>1.9739177513956128E-4</c:v>
                </c:pt>
                <c:pt idx="170">
                  <c:v>1.9658930226587368E-4</c:v>
                </c:pt>
                <c:pt idx="171">
                  <c:v>1.957947390345084E-4</c:v>
                </c:pt>
                <c:pt idx="172">
                  <c:v>1.9500796216723464E-4</c:v>
                </c:pt>
                <c:pt idx="173">
                  <c:v>1.9422885100530934E-4</c:v>
                </c:pt>
                <c:pt idx="174">
                  <c:v>1.9345728743915271E-4</c:v>
                </c:pt>
                <c:pt idx="175">
                  <c:v>1.9269315584030157E-4</c:v>
                </c:pt>
                <c:pt idx="176">
                  <c:v>1.9193634299555332E-4</c:v>
                </c:pt>
                <c:pt idx="177">
                  <c:v>1.9118673804321856E-4</c:v>
                </c:pt>
                <c:pt idx="178">
                  <c:v>1.9044423241140325E-4</c:v>
                </c:pt>
                <c:pt idx="179">
                  <c:v>1.8970871975824489E-4</c:v>
                </c:pt>
                <c:pt idx="180">
                  <c:v>1.8898009591403005E-4</c:v>
                </c:pt>
                <c:pt idx="181">
                  <c:v>1.88258258825125E-4</c:v>
                </c:pt>
                <c:pt idx="182">
                  <c:v>1.8754310849965178E-4</c:v>
                </c:pt>
                <c:pt idx="183">
                  <c:v>1.8683454695484717E-4</c:v>
                </c:pt>
                <c:pt idx="184">
                  <c:v>1.8613247816604288E-4</c:v>
                </c:pt>
                <c:pt idx="185">
                  <c:v>1.8543680801720905E-4</c:v>
                </c:pt>
                <c:pt idx="186">
                  <c:v>1.8474744425300539E-4</c:v>
                </c:pt>
                <c:pt idx="187">
                  <c:v>1.8406429643228462E-4</c:v>
                </c:pt>
                <c:pt idx="188">
                  <c:v>1.8338727588299901E-4</c:v>
                </c:pt>
                <c:pt idx="189">
                  <c:v>1.8271629565845882E-4</c:v>
                </c:pt>
                <c:pt idx="190">
                  <c:v>1.8205127049489555E-4</c:v>
                </c:pt>
                <c:pt idx="191">
                  <c:v>1.8139211677028585E-4</c:v>
                </c:pt>
                <c:pt idx="192">
                  <c:v>1.8073875246438938E-4</c:v>
                </c:pt>
                <c:pt idx="193">
                  <c:v>1.8009109711996239E-4</c:v>
                </c:pt>
                <c:pt idx="194">
                  <c:v>1.7944907180510348E-4</c:v>
                </c:pt>
                <c:pt idx="195">
                  <c:v>1.7881259907669478E-4</c:v>
                </c:pt>
                <c:pt idx="196">
                  <c:v>1.781816029449E-4</c:v>
                </c:pt>
                <c:pt idx="197">
                  <c:v>1.7755600883868517E-4</c:v>
                </c:pt>
                <c:pt idx="198">
                  <c:v>1.76935743572326E-4</c:v>
                </c:pt>
                <c:pt idx="199">
                  <c:v>1.7632073531286926E-4</c:v>
                </c:pt>
                <c:pt idx="200">
                  <c:v>1.7571091354851747E-4</c:v>
                </c:pt>
                <c:pt idx="201">
                  <c:v>1.7510620905790503E-4</c:v>
                </c:pt>
                <c:pt idx="202">
                  <c:v>1.7450655388023662E-4</c:v>
                </c:pt>
                <c:pt idx="203">
                  <c:v>1.7391188128625985E-4</c:v>
                </c:pt>
                <c:pt idx="204">
                  <c:v>1.7332212575004512E-4</c:v>
                </c:pt>
                <c:pt idx="205">
                  <c:v>1.7273722292154514E-4</c:v>
                </c:pt>
                <c:pt idx="206">
                  <c:v>1.7215710959991111E-4</c:v>
                </c:pt>
                <c:pt idx="207">
                  <c:v>1.715817237075388E-4</c:v>
                </c:pt>
                <c:pt idx="208">
                  <c:v>1.7101100426482308E-4</c:v>
                </c:pt>
                <c:pt idx="209">
                  <c:v>1.7044489136559677E-4</c:v>
                </c:pt>
                <c:pt idx="210">
                  <c:v>1.6988332615323302E-4</c:v>
                </c:pt>
                <c:pt idx="211">
                  <c:v>1.6932625079739053E-4</c:v>
                </c:pt>
                <c:pt idx="212">
                  <c:v>1.6877360847138002E-4</c:v>
                </c:pt>
                <c:pt idx="213">
                  <c:v>1.6822534333013359E-4</c:v>
                </c:pt>
                <c:pt idx="214">
                  <c:v>1.6768140048875903E-4</c:v>
                </c:pt>
                <c:pt idx="215">
                  <c:v>1.6714172600165755E-4</c:v>
                </c:pt>
                <c:pt idx="216">
                  <c:v>1.6660626684219249E-4</c:v>
                </c:pt>
                <c:pt idx="217">
                  <c:v>1.6607497088288773E-4</c:v>
                </c:pt>
                <c:pt idx="218">
                  <c:v>1.6554778687614168E-4</c:v>
                </c:pt>
                <c:pt idx="219">
                  <c:v>1.6502466443544077E-4</c:v>
                </c:pt>
                <c:pt idx="220">
                  <c:v>1.6450555401705777E-4</c:v>
                </c:pt>
                <c:pt idx="221">
                  <c:v>1.6399040690221934E-4</c:v>
                </c:pt>
                <c:pt idx="222">
                  <c:v>1.6347917517972932E-4</c:v>
                </c:pt>
                <c:pt idx="223">
                  <c:v>1.6297181172903374E-4</c:v>
                </c:pt>
                <c:pt idx="224">
                  <c:v>1.6246827020371588E-4</c:v>
                </c:pt>
                <c:pt idx="225">
                  <c:v>1.6196850501540581E-4</c:v>
                </c:pt>
                <c:pt idx="226">
                  <c:v>1.6147247131809486E-4</c:v>
                </c:pt>
                <c:pt idx="227">
                  <c:v>1.6098012499284194E-4</c:v>
                </c:pt>
                <c:pt idx="228">
                  <c:v>1.6049142263286029E-4</c:v>
                </c:pt>
                <c:pt idx="229">
                  <c:v>1.6000632152897329E-4</c:v>
                </c:pt>
                <c:pt idx="230">
                  <c:v>1.5952477965542973E-4</c:v>
                </c:pt>
                <c:pt idx="231">
                  <c:v>1.59046755656067E-4</c:v>
                </c:pt>
                <c:pt idx="232">
                  <c:v>1.5857220883081297E-4</c:v>
                </c:pt>
                <c:pt idx="233">
                  <c:v>1.5810109912251563E-4</c:v>
                </c:pt>
                <c:pt idx="234">
                  <c:v>1.5763338710409359E-4</c:v>
                </c:pt>
                <c:pt idx="235">
                  <c:v>1.5716903396599543E-4</c:v>
                </c:pt>
                <c:pt idx="236">
                  <c:v>1.5670800150396108E-4</c:v>
                </c:pt>
                <c:pt idx="237">
                  <c:v>1.562502521070764E-4</c:v>
                </c:pt>
                <c:pt idx="238">
                  <c:v>1.5579574874611214E-4</c:v>
                </c:pt>
                <c:pt idx="239">
                  <c:v>1.5534445496213984E-4</c:v>
                </c:pt>
                <c:pt idx="240">
                  <c:v>1.5489633485541725E-4</c:v>
                </c:pt>
                <c:pt idx="241">
                  <c:v>1.5445135307453473E-4</c:v>
                </c:pt>
                <c:pt idx="242">
                  <c:v>1.5400947480581658E-4</c:v>
                </c:pt>
                <c:pt idx="243">
                  <c:v>1.5357066576296996E-4</c:v>
                </c:pt>
                <c:pt idx="244">
                  <c:v>1.5313489217697436E-4</c:v>
                </c:pt>
                <c:pt idx="245">
                  <c:v>1.5270212078620499E-4</c:v>
                </c:pt>
                <c:pt idx="246">
                  <c:v>1.5227231882678437E-4</c:v>
                </c:pt>
                <c:pt idx="247">
                  <c:v>1.5184545402315572E-4</c:v>
                </c:pt>
                <c:pt idx="248">
                  <c:v>1.5142149457887116E-4</c:v>
                </c:pt>
                <c:pt idx="249">
                  <c:v>1.5100040916759123E-4</c:v>
                </c:pt>
                <c:pt idx="250">
                  <c:v>1.5058216692428715E-4</c:v>
                </c:pt>
                <c:pt idx="251">
                  <c:v>1.5016673743664346E-4</c:v>
                </c:pt>
                <c:pt idx="252">
                  <c:v>1.4975409073665334E-4</c:v>
                </c:pt>
                <c:pt idx="253">
                  <c:v>1.4934419729240229E-4</c:v>
                </c:pt>
                <c:pt idx="254">
                  <c:v>1.489370280000367E-4</c:v>
                </c:pt>
                <c:pt idx="255">
                  <c:v>1.4853255417590942E-4</c:v>
                </c:pt>
                <c:pt idx="256">
                  <c:v>1.481307475489008E-4</c:v>
                </c:pt>
                <c:pt idx="257">
                  <c:v>1.4773158025290861E-4</c:v>
                </c:pt>
                <c:pt idx="258">
                  <c:v>1.473350248195034E-4</c:v>
                </c:pt>
                <c:pt idx="259">
                  <c:v>1.4694105417074462E-4</c:v>
                </c:pt>
                <c:pt idx="260">
                  <c:v>1.4654964161215424E-4</c:v>
                </c:pt>
                <c:pt idx="261">
                  <c:v>1.4616076082584167E-4</c:v>
                </c:pt>
                <c:pt idx="262">
                  <c:v>1.4577438586377961E-4</c:v>
                </c:pt>
                <c:pt idx="263">
                  <c:v>1.4539049114122308E-4</c:v>
                </c:pt>
                <c:pt idx="264">
                  <c:v>1.4500905143027148E-4</c:v>
                </c:pt>
                <c:pt idx="265">
                  <c:v>1.446300418535676E-4</c:v>
                </c:pt>
                <c:pt idx="266">
                  <c:v>1.4425343787813116E-4</c:v>
                </c:pt>
                <c:pt idx="267">
                  <c:v>1.4387921530932408E-4</c:v>
                </c:pt>
                <c:pt idx="268">
                  <c:v>1.4350735028494273E-4</c:v>
                </c:pt>
                <c:pt idx="269">
                  <c:v>1.4313781926943557E-4</c:v>
                </c:pt>
                <c:pt idx="270">
                  <c:v>1.427705990482418E-4</c:v>
                </c:pt>
                <c:pt idx="271">
                  <c:v>1.4240566672224872E-4</c:v>
                </c:pt>
                <c:pt idx="272">
                  <c:v>1.4204299970236529E-4</c:v>
                </c:pt>
                <c:pt idx="273">
                  <c:v>1.4168257570420739E-4</c:v>
                </c:pt>
                <c:pt idx="274">
                  <c:v>1.4132437274289465E-4</c:v>
                </c:pt>
                <c:pt idx="275">
                  <c:v>1.4096836912795305E-4</c:v>
                </c:pt>
                <c:pt idx="276">
                  <c:v>1.40614543458324E-4</c:v>
                </c:pt>
                <c:pt idx="277">
                  <c:v>1.402628746174746E-4</c:v>
                </c:pt>
                <c:pt idx="278">
                  <c:v>1.399133417686078E-4</c:v>
                </c:pt>
                <c:pt idx="279">
                  <c:v>1.3956592434997061E-4</c:v>
                </c:pt>
                <c:pt idx="280">
                  <c:v>1.3922060207025727E-4</c:v>
                </c:pt>
                <c:pt idx="281">
                  <c:v>1.3887735490410432E-4</c:v>
                </c:pt>
                <c:pt idx="282">
                  <c:v>1.3853616308767821E-4</c:v>
                </c:pt>
                <c:pt idx="283">
                  <c:v>1.381970071143497E-4</c:v>
                </c:pt>
                <c:pt idx="284">
                  <c:v>1.3785986773045541E-4</c:v>
                </c:pt>
                <c:pt idx="285">
                  <c:v>1.3752472593114411E-4</c:v>
                </c:pt>
                <c:pt idx="286">
                  <c:v>1.3719156295630505E-4</c:v>
                </c:pt>
                <c:pt idx="287">
                  <c:v>1.3686036028657655E-4</c:v>
                </c:pt>
                <c:pt idx="288">
                  <c:v>1.3653109963943419E-4</c:v>
                </c:pt>
                <c:pt idx="289">
                  <c:v>1.362037629653549E-4</c:v>
                </c:pt>
                <c:pt idx="290">
                  <c:v>1.3587833244405701E-4</c:v>
                </c:pt>
                <c:pt idx="291">
                  <c:v>1.3555479048081242E-4</c:v>
                </c:pt>
                <c:pt idx="292">
                  <c:v>1.3523311970283205E-4</c:v>
                </c:pt>
                <c:pt idx="293">
                  <c:v>1.3491330295572018E-4</c:v>
                </c:pt>
                <c:pt idx="294">
                  <c:v>1.3459532329999755E-4</c:v>
                </c:pt>
                <c:pt idx="295">
                  <c:v>1.3427916400769152E-4</c:v>
                </c:pt>
                <c:pt idx="296">
                  <c:v>1.3396480855899166E-4</c:v>
                </c:pt>
                <c:pt idx="297">
                  <c:v>1.3365224063896912E-4</c:v>
                </c:pt>
                <c:pt idx="298">
                  <c:v>1.3334144413435831E-4</c:v>
                </c:pt>
                <c:pt idx="299">
                  <c:v>1.3303240313040048E-4</c:v>
                </c:pt>
                <c:pt idx="300">
                  <c:v>1.3272510190774593E-4</c:v>
                </c:pt>
                <c:pt idx="301">
                  <c:v>1.3241952493941561E-4</c:v>
                </c:pt>
                <c:pt idx="302">
                  <c:v>1.321156568878194E-4</c:v>
                </c:pt>
                <c:pt idx="303">
                  <c:v>1.3181348260183026E-4</c:v>
                </c:pt>
                <c:pt idx="304">
                  <c:v>1.3151298711391293E-4</c:v>
                </c:pt>
                <c:pt idx="305">
                  <c:v>1.3121415563730696E-4</c:v>
                </c:pt>
                <c:pt idx="306">
                  <c:v>1.3091697356326027E-4</c:v>
                </c:pt>
                <c:pt idx="307">
                  <c:v>1.3062142645831588E-4</c:v>
                </c:pt>
                <c:pt idx="308">
                  <c:v>1.3032750006164711E-4</c:v>
                </c:pt>
                <c:pt idx="309">
                  <c:v>1.3003518028244251E-4</c:v>
                </c:pt>
                <c:pt idx="310">
                  <c:v>1.2974445319733868E-4</c:v>
                </c:pt>
                <c:pt idx="311">
                  <c:v>1.294553050478997E-4</c:v>
                </c:pt>
                <c:pt idx="312">
                  <c:v>1.2916772223814244E-4</c:v>
                </c:pt>
                <c:pt idx="313">
                  <c:v>1.28881691332107E-4</c:v>
                </c:pt>
                <c:pt idx="314">
                  <c:v>1.2859719905147096E-4</c:v>
                </c:pt>
                <c:pt idx="315">
                  <c:v>1.2831423227320653E-4</c:v>
                </c:pt>
                <c:pt idx="316">
                  <c:v>1.2803277802728014E-4</c:v>
                </c:pt>
                <c:pt idx="317">
                  <c:v>1.2775282349439279E-4</c:v>
                </c:pt>
                <c:pt idx="318">
                  <c:v>1.2747435600376117E-4</c:v>
                </c:pt>
                <c:pt idx="319">
                  <c:v>1.2719736303093781E-4</c:v>
                </c:pt>
                <c:pt idx="320">
                  <c:v>1.2692183219567056E-4</c:v>
                </c:pt>
                <c:pt idx="321">
                  <c:v>1.2664775125979937E-4</c:v>
                </c:pt>
                <c:pt idx="322">
                  <c:v>1.2637510812519014E-4</c:v>
                </c:pt>
                <c:pt idx="323">
                  <c:v>1.2610389083170581E-4</c:v>
                </c:pt>
                <c:pt idx="324">
                  <c:v>1.2583408755521141E-4</c:v>
                </c:pt>
                <c:pt idx="325">
                  <c:v>1.2556568660561588E-4</c:v>
                </c:pt>
                <c:pt idx="326">
                  <c:v>1.2529867642494606E-4</c:v>
                </c:pt>
                <c:pt idx="327">
                  <c:v>1.250330455854558E-4</c:v>
                </c:pt>
                <c:pt idx="328">
                  <c:v>1.2476878278776683E-4</c:v>
                </c:pt>
                <c:pt idx="329">
                  <c:v>1.245058768590418E-4</c:v>
                </c:pt>
                <c:pt idx="330">
                  <c:v>1.2424431675118932E-4</c:v>
                </c:pt>
                <c:pt idx="331">
                  <c:v>1.2398409153909919E-4</c:v>
                </c:pt>
                <c:pt idx="332">
                  <c:v>1.2372519041890803E-4</c:v>
                </c:pt>
                <c:pt idx="333">
                  <c:v>1.2346760270629491E-4</c:v>
                </c:pt>
                <c:pt idx="334">
                  <c:v>1.2321131783480489E-4</c:v>
                </c:pt>
                <c:pt idx="335">
                  <c:v>1.2295632535420226E-4</c:v>
                </c:pt>
                <c:pt idx="336">
                  <c:v>1.2270261492885082E-4</c:v>
                </c:pt>
                <c:pt idx="337">
                  <c:v>1.2245017633612153E-4</c:v>
                </c:pt>
                <c:pt idx="338">
                  <c:v>1.2219899946482726E-4</c:v>
                </c:pt>
                <c:pt idx="339">
                  <c:v>1.219490743136835E-4</c:v>
                </c:pt>
                <c:pt idx="340">
                  <c:v>1.2170039098979476E-4</c:v>
                </c:pt>
                <c:pt idx="341">
                  <c:v>1.2145293970716629E-4</c:v>
                </c:pt>
                <c:pt idx="342">
                  <c:v>1.2120671078524051E-4</c:v>
                </c:pt>
                <c:pt idx="343">
                  <c:v>1.2096169464745757E-4</c:v>
                </c:pt>
                <c:pt idx="344">
                  <c:v>1.2071788181984004E-4</c:v>
                </c:pt>
                <c:pt idx="345">
                  <c:v>1.2047526292960013E-4</c:v>
                </c:pt>
                <c:pt idx="346">
                  <c:v>1.2023382870377072E-4</c:v>
                </c:pt>
                <c:pt idx="347">
                  <c:v>1.1999356996785827E-4</c:v>
                </c:pt>
                <c:pt idx="348">
                  <c:v>1.197544776445175E-4</c:v>
                </c:pt>
                <c:pt idx="349">
                  <c:v>1.1951654275224821E-4</c:v>
                </c:pt>
                <c:pt idx="350">
                  <c:v>1.1927975640411296E-4</c:v>
                </c:pt>
                <c:pt idx="351">
                  <c:v>1.1904410980647533E-4</c:v>
                </c:pt>
                <c:pt idx="352">
                  <c:v>1.1880959425775891E-4</c:v>
                </c:pt>
                <c:pt idx="353">
                  <c:v>1.185762011472261E-4</c:v>
                </c:pt>
                <c:pt idx="354">
                  <c:v>1.1834392195377622E-4</c:v>
                </c:pt>
                <c:pt idx="355">
                  <c:v>1.1811274824476343E-4</c:v>
                </c:pt>
                <c:pt idx="356">
                  <c:v>1.1788267167483306E-4</c:v>
                </c:pt>
                <c:pt idx="357">
                  <c:v>1.1765368398477635E-4</c:v>
                </c:pt>
                <c:pt idx="358">
                  <c:v>1.1742577700040418E-4</c:v>
                </c:pt>
                <c:pt idx="359">
                  <c:v>1.1719894263143753E-4</c:v>
                </c:pt>
                <c:pt idx="360">
                  <c:v>1.1697317287041604E-4</c:v>
                </c:pt>
                <c:pt idx="361">
                  <c:v>1.1674845979162401E-4</c:v>
                </c:pt>
                <c:pt idx="362">
                  <c:v>1.1652479555003241E-4</c:v>
                </c:pt>
                <c:pt idx="363">
                  <c:v>1.1630217238025842E-4</c:v>
                </c:pt>
                <c:pt idx="364">
                  <c:v>1.1608058259554035E-4</c:v>
                </c:pt>
                <c:pt idx="365">
                  <c:v>1.1586001858672919E-4</c:v>
                </c:pt>
                <c:pt idx="366">
                  <c:v>1.1564047282129542E-4</c:v>
                </c:pt>
                <c:pt idx="367">
                  <c:v>1.1542193784235104E-4</c:v>
                </c:pt>
                <c:pt idx="368">
                  <c:v>1.1520440626768752E-4</c:v>
                </c:pt>
                <c:pt idx="369">
                  <c:v>1.1498787078882752E-4</c:v>
                </c:pt>
                <c:pt idx="370">
                  <c:v>1.1477232417009176E-4</c:v>
                </c:pt>
                <c:pt idx="371">
                  <c:v>1.1455775924768022E-4</c:v>
                </c:pt>
                <c:pt idx="372">
                  <c:v>1.1434416892876688E-4</c:v>
                </c:pt>
                <c:pt idx="373">
                  <c:v>1.1413154619060901E-4</c:v>
                </c:pt>
                <c:pt idx="374">
                  <c:v>1.139198840796693E-4</c:v>
                </c:pt>
                <c:pt idx="375">
                  <c:v>1.1370917571075156E-4</c:v>
                </c:pt>
                <c:pt idx="376">
                  <c:v>1.1349941426614952E-4</c:v>
                </c:pt>
                <c:pt idx="377">
                  <c:v>1.1329059299480844E-4</c:v>
                </c:pt>
                <c:pt idx="378">
                  <c:v>1.1308270521149925E-4</c:v>
                </c:pt>
                <c:pt idx="379">
                  <c:v>1.1287574429600512E-4</c:v>
                </c:pt>
                <c:pt idx="380">
                  <c:v>1.1266970369232006E-4</c:v>
                </c:pt>
                <c:pt idx="381">
                  <c:v>1.124645769078599E-4</c:v>
                </c:pt>
                <c:pt idx="382">
                  <c:v>1.1226035751268435E-4</c:v>
                </c:pt>
                <c:pt idx="383">
                  <c:v>1.120570391387312E-4</c:v>
                </c:pt>
                <c:pt idx="384">
                  <c:v>1.1185461547906144E-4</c:v>
                </c:pt>
                <c:pt idx="385">
                  <c:v>1.116530802871157E-4</c:v>
                </c:pt>
                <c:pt idx="386">
                  <c:v>1.1145242737598184E-4</c:v>
                </c:pt>
                <c:pt idx="387">
                  <c:v>1.1125265061767257E-4</c:v>
                </c:pt>
                <c:pt idx="388">
                  <c:v>1.1105374394241462E-4</c:v>
                </c:pt>
                <c:pt idx="389">
                  <c:v>1.1085570133794766E-4</c:v>
                </c:pt>
                <c:pt idx="390">
                  <c:v>1.1065851684883346E-4</c:v>
                </c:pt>
                <c:pt idx="391">
                  <c:v>1.1046218457577536E-4</c:v>
                </c:pt>
                <c:pt idx="392">
                  <c:v>1.1026669867494733E-4</c:v>
                </c:pt>
                <c:pt idx="393">
                  <c:v>1.1007205335733313E-4</c:v>
                </c:pt>
                <c:pt idx="394">
                  <c:v>1.0987824288807439E-4</c:v>
                </c:pt>
                <c:pt idx="395">
                  <c:v>1.096852615858286E-4</c:v>
                </c:pt>
                <c:pt idx="396">
                  <c:v>1.0949310382213607E-4</c:v>
                </c:pt>
                <c:pt idx="397">
                  <c:v>1.0930176402079601E-4</c:v>
                </c:pt>
                <c:pt idx="398">
                  <c:v>1.0911123665725151E-4</c:v>
                </c:pt>
                <c:pt idx="399">
                  <c:v>1.089215162579833E-4</c:v>
                </c:pt>
                <c:pt idx="400">
                  <c:v>1.0873259739991192E-4</c:v>
                </c:pt>
                <c:pt idx="401">
                  <c:v>1.0854447470980883E-4</c:v>
                </c:pt>
                <c:pt idx="402">
                  <c:v>1.0835714286371532E-4</c:v>
                </c:pt>
                <c:pt idx="403">
                  <c:v>1.0817059658636992E-4</c:v>
                </c:pt>
                <c:pt idx="404">
                  <c:v>1.0798483065064388E-4</c:v>
                </c:pt>
                <c:pt idx="405">
                  <c:v>1.0779983987698411E-4</c:v>
                </c:pt>
                <c:pt idx="406">
                  <c:v>1.076156191328649E-4</c:v>
                </c:pt>
                <c:pt idx="407">
                  <c:v>1.0743216333224607E-4</c:v>
                </c:pt>
                <c:pt idx="408">
                  <c:v>1.0724946743503964E-4</c:v>
                </c:pt>
                <c:pt idx="409">
                  <c:v>1.0706752644658343E-4</c:v>
                </c:pt>
                <c:pt idx="410">
                  <c:v>1.0688633541712199E-4</c:v>
                </c:pt>
                <c:pt idx="411">
                  <c:v>1.0670588944129502E-4</c:v>
                </c:pt>
                <c:pt idx="412">
                  <c:v>1.0652618365763225E-4</c:v>
                </c:pt>
                <c:pt idx="413">
                  <c:v>1.0634721324805603E-4</c:v>
                </c:pt>
                <c:pt idx="414">
                  <c:v>1.0616897343739004E-4</c:v>
                </c:pt>
                <c:pt idx="415">
                  <c:v>1.0599145949287509E-4</c:v>
                </c:pt>
                <c:pt idx="416">
                  <c:v>1.0581466672369173E-4</c:v>
                </c:pt>
                <c:pt idx="417">
                  <c:v>1.0563859048048869E-4</c:v>
                </c:pt>
                <c:pt idx="418">
                  <c:v>1.0546322615491855E-4</c:v>
                </c:pt>
                <c:pt idx="419">
                  <c:v>1.0528856917917913E-4</c:v>
                </c:pt>
                <c:pt idx="420">
                  <c:v>1.0511461502556109E-4</c:v>
                </c:pt>
                <c:pt idx="421">
                  <c:v>1.0494135920600215E-4</c:v>
                </c:pt>
                <c:pt idx="422">
                  <c:v>1.0476879727164689E-4</c:v>
                </c:pt>
                <c:pt idx="423">
                  <c:v>1.0459692481241229E-4</c:v>
                </c:pt>
                <c:pt idx="424">
                  <c:v>1.044257374565598E-4</c:v>
                </c:pt>
                <c:pt idx="425">
                  <c:v>1.0425523087027216E-4</c:v>
                </c:pt>
                <c:pt idx="426">
                  <c:v>1.0408540075723677E-4</c:v>
                </c:pt>
                <c:pt idx="427">
                  <c:v>1.0391624285823415E-4</c:v>
                </c:pt>
                <c:pt idx="428">
                  <c:v>1.0374775295073188E-4</c:v>
                </c:pt>
                <c:pt idx="429">
                  <c:v>1.0357992684848397E-4</c:v>
                </c:pt>
                <c:pt idx="430">
                  <c:v>1.0341276040113543E-4</c:v>
                </c:pt>
                <c:pt idx="431">
                  <c:v>1.032462494938326E-4</c:v>
                </c:pt>
                <c:pt idx="432">
                  <c:v>1.0308039004683749E-4</c:v>
                </c:pt>
                <c:pt idx="433">
                  <c:v>1.0291517801514838E-4</c:v>
                </c:pt>
                <c:pt idx="434">
                  <c:v>1.0275060938812471E-4</c:v>
                </c:pt>
                <c:pt idx="435">
                  <c:v>1.0258668018911686E-4</c:v>
                </c:pt>
                <c:pt idx="436">
                  <c:v>1.0242338647510118E-4</c:v>
                </c:pt>
                <c:pt idx="437">
                  <c:v>1.022607243363193E-4</c:v>
                </c:pt>
                <c:pt idx="438">
                  <c:v>1.0209868989592232E-4</c:v>
                </c:pt>
                <c:pt idx="439">
                  <c:v>1.0193727930961984E-4</c:v>
                </c:pt>
                <c:pt idx="440">
                  <c:v>1.01776488765333E-4</c:v>
                </c:pt>
                <c:pt idx="441">
                  <c:v>1.0161631448285249E-4</c:v>
                </c:pt>
                <c:pt idx="442">
                  <c:v>1.0145675271350071E-4</c:v>
                </c:pt>
                <c:pt idx="443">
                  <c:v>1.0129779973979806E-4</c:v>
                </c:pt>
                <c:pt idx="444">
                  <c:v>1.0113945187513415E-4</c:v>
                </c:pt>
                <c:pt idx="445">
                  <c:v>1.0098170546344263E-4</c:v>
                </c:pt>
                <c:pt idx="446">
                  <c:v>1.0082455687888014E-4</c:v>
                </c:pt>
                <c:pt idx="447">
                  <c:v>1.0066800252550984E-4</c:v>
                </c:pt>
                <c:pt idx="448">
                  <c:v>1.0051203883698852E-4</c:v>
                </c:pt>
                <c:pt idx="449">
                  <c:v>1.0035666227625773E-4</c:v>
                </c:pt>
                <c:pt idx="450">
                  <c:v>1.0020186933523914E-4</c:v>
                </c:pt>
                <c:pt idx="451">
                  <c:v>1.000476565345331E-4</c:v>
                </c:pt>
                <c:pt idx="452">
                  <c:v>9.9894020423121733E-5</c:v>
                </c:pt>
                <c:pt idx="453">
                  <c:v>9.9740957578075146E-5</c:v>
                </c:pt>
                <c:pt idx="454">
                  <c:v>9.9588464604261783E-5</c:v>
                </c:pt>
                <c:pt idx="455">
                  <c:v>9.9436538134062107E-5</c:v>
                </c:pt>
                <c:pt idx="456">
                  <c:v>9.9285174827085597E-5</c:v>
                </c:pt>
                <c:pt idx="457">
                  <c:v>9.9134371369892185E-5</c:v>
                </c:pt>
                <c:pt idx="458">
                  <c:v>9.8984124475716111E-5</c:v>
                </c:pt>
                <c:pt idx="459">
                  <c:v>9.8834430884193854E-5</c:v>
                </c:pt>
                <c:pt idx="460">
                  <c:v>9.8685287361095051E-5</c:v>
                </c:pt>
                <c:pt idx="461">
                  <c:v>9.853669069805701E-5</c:v>
                </c:pt>
                <c:pt idx="462">
                  <c:v>9.8388637712322491E-5</c:v>
                </c:pt>
                <c:pt idx="463">
                  <c:v>9.824112524648019E-5</c:v>
                </c:pt>
                <c:pt idx="464">
                  <c:v>9.8094150168209315E-5</c:v>
                </c:pt>
                <c:pt idx="465">
                  <c:v>9.7947709370026277E-5</c:v>
                </c:pt>
                <c:pt idx="466">
                  <c:v>9.7801799769035456E-5</c:v>
                </c:pt>
                <c:pt idx="467">
                  <c:v>9.7656418306682019E-5</c:v>
                </c:pt>
                <c:pt idx="468">
                  <c:v>9.7511561948508609E-5</c:v>
                </c:pt>
                <c:pt idx="469">
                  <c:v>9.7367227683914452E-5</c:v>
                </c:pt>
                <c:pt idx="470">
                  <c:v>9.7223412525917479E-5</c:v>
                </c:pt>
                <c:pt idx="471">
                  <c:v>9.708011351091944E-5</c:v>
                </c:pt>
                <c:pt idx="472">
                  <c:v>9.6937327698473714E-5</c:v>
                </c:pt>
                <c:pt idx="473">
                  <c:v>9.6795052171056088E-5</c:v>
                </c:pt>
                <c:pt idx="474">
                  <c:v>9.6653284033838019E-5</c:v>
                </c:pt>
                <c:pt idx="475">
                  <c:v>9.651202041446294E-5</c:v>
                </c:pt>
                <c:pt idx="476">
                  <c:v>9.6371258462824781E-5</c:v>
                </c:pt>
                <c:pt idx="477">
                  <c:v>9.6230995350849694E-5</c:v>
                </c:pt>
                <c:pt idx="478">
                  <c:v>9.6091228272279807E-5</c:v>
                </c:pt>
                <c:pt idx="479">
                  <c:v>9.595195444246006E-5</c:v>
                </c:pt>
                <c:pt idx="480">
                  <c:v>9.5813171098127229E-5</c:v>
                </c:pt>
                <c:pt idx="481">
                  <c:v>9.5674875497201421E-5</c:v>
                </c:pt>
                <c:pt idx="482">
                  <c:v>9.5537064918580376E-5</c:v>
                </c:pt>
                <c:pt idx="483">
                  <c:v>9.5399736661935661E-5</c:v>
                </c:pt>
                <c:pt idx="484">
                  <c:v>9.526288804751188E-5</c:v>
                </c:pt>
                <c:pt idx="485">
                  <c:v>9.5126516415927704E-5</c:v>
                </c:pt>
                <c:pt idx="486">
                  <c:v>9.4990619127979391E-5</c:v>
                </c:pt>
                <c:pt idx="487">
                  <c:v>9.4855193564446886E-5</c:v>
                </c:pt>
                <c:pt idx="488">
                  <c:v>9.4720237125901638E-5</c:v>
                </c:pt>
                <c:pt idx="489">
                  <c:v>9.4585747232517239E-5</c:v>
                </c:pt>
                <c:pt idx="490">
                  <c:v>9.4451721323881668E-5</c:v>
                </c:pt>
                <c:pt idx="491">
                  <c:v>9.4318156858812303E-5</c:v>
                </c:pt>
                <c:pt idx="492">
                  <c:v>9.4185051315172591E-5</c:v>
                </c:pt>
                <c:pt idx="493">
                  <c:v>9.4052402189691138E-5</c:v>
                </c:pt>
                <c:pt idx="494">
                  <c:v>9.3920206997782503E-5</c:v>
                </c:pt>
                <c:pt idx="495">
                  <c:v>9.3788463273370733E-5</c:v>
                </c:pt>
                <c:pt idx="496">
                  <c:v>9.3657168568714137E-5</c:v>
                </c:pt>
                <c:pt idx="497">
                  <c:v>9.3526320454232539E-5</c:v>
                </c:pt>
                <c:pt idx="498">
                  <c:v>9.3395916518336467E-5</c:v>
                </c:pt>
                <c:pt idx="499">
                  <c:v>9.3265954367258069E-5</c:v>
                </c:pt>
                <c:pt idx="500">
                  <c:v>9.3136431624884242E-5</c:v>
                </c:pt>
                <c:pt idx="501">
                  <c:v>9.3007345932591355E-5</c:v>
                </c:pt>
                <c:pt idx="502">
                  <c:v>9.2878694949081978E-5</c:v>
                </c:pt>
                <c:pt idx="503">
                  <c:v>9.2750476350223689E-5</c:v>
                </c:pt>
                <c:pt idx="504">
                  <c:v>9.2622687828889286E-5</c:v>
                </c:pt>
                <c:pt idx="505">
                  <c:v>9.2495327094798947E-5</c:v>
                </c:pt>
                <c:pt idx="506">
                  <c:v>9.23683918743644E-5</c:v>
                </c:pt>
                <c:pt idx="507">
                  <c:v>9.224187991053449E-5</c:v>
                </c:pt>
                <c:pt idx="508">
                  <c:v>9.211578896264273E-5</c:v>
                </c:pt>
                <c:pt idx="509">
                  <c:v>9.1990116806256282E-5</c:v>
                </c:pt>
                <c:pt idx="510">
                  <c:v>9.1864861233027101E-5</c:v>
                </c:pt>
                <c:pt idx="511">
                  <c:v>9.1740020050544123E-5</c:v>
                </c:pt>
                <c:pt idx="512">
                  <c:v>9.1615591082187545E-5</c:v>
                </c:pt>
                <c:pt idx="513">
                  <c:v>9.149157216698455E-5</c:v>
                </c:pt>
                <c:pt idx="514">
                  <c:v>9.1367961159466614E-5</c:v>
                </c:pt>
                <c:pt idx="515">
                  <c:v>9.1244755929528564E-5</c:v>
                </c:pt>
                <c:pt idx="516">
                  <c:v>9.112195436228886E-5</c:v>
                </c:pt>
                <c:pt idx="517">
                  <c:v>9.0999554357951769E-5</c:v>
                </c:pt>
                <c:pt idx="518">
                  <c:v>9.0877553831670687E-5</c:v>
                </c:pt>
                <c:pt idx="519">
                  <c:v>9.0755950713413439E-5</c:v>
                </c:pt>
                <c:pt idx="520">
                  <c:v>9.0634742947828489E-5</c:v>
                </c:pt>
                <c:pt idx="521">
                  <c:v>9.0513928494113089E-5</c:v>
                </c:pt>
                <c:pt idx="522">
                  <c:v>9.0393505325882524E-5</c:v>
                </c:pt>
                <c:pt idx="523">
                  <c:v>9.027347143104109E-5</c:v>
                </c:pt>
                <c:pt idx="524">
                  <c:v>9.0153824811654024E-5</c:v>
                </c:pt>
                <c:pt idx="525">
                  <c:v>9.0034563483821451E-5</c:v>
                </c:pt>
                <c:pt idx="526">
                  <c:v>8.9915685477553065E-5</c:v>
                </c:pt>
                <c:pt idx="527">
                  <c:v>8.9797188836644531E-5</c:v>
                </c:pt>
                <c:pt idx="528">
                  <c:v>8.9679071618555196E-5</c:v>
                </c:pt>
                <c:pt idx="529">
                  <c:v>8.956133189428688E-5</c:v>
                </c:pt>
                <c:pt idx="530">
                  <c:v>8.9443967748264287E-5</c:v>
                </c:pt>
                <c:pt idx="531">
                  <c:v>8.9326977278216446E-5</c:v>
                </c:pt>
                <c:pt idx="532">
                  <c:v>8.9210358595059511E-5</c:v>
                </c:pt>
                <c:pt idx="533">
                  <c:v>8.909410982278094E-5</c:v>
                </c:pt>
                <c:pt idx="534">
                  <c:v>8.8978229098324554E-5</c:v>
                </c:pt>
                <c:pt idx="535">
                  <c:v>8.8862714571477243E-5</c:v>
                </c:pt>
                <c:pt idx="536">
                  <c:v>8.8747564404756583E-5</c:v>
                </c:pt>
                <c:pt idx="537">
                  <c:v>8.8632776773299695E-5</c:v>
                </c:pt>
                <c:pt idx="538">
                  <c:v>8.8518349864753483E-5</c:v>
                </c:pt>
                <c:pt idx="539">
                  <c:v>8.8404281879165587E-5</c:v>
                </c:pt>
                <c:pt idx="540">
                  <c:v>8.8290571028877053E-5</c:v>
                </c:pt>
                <c:pt idx="541">
                  <c:v>8.8177215538415627E-5</c:v>
                </c:pt>
                <c:pt idx="542">
                  <c:v>8.8064213644390498E-5</c:v>
                </c:pt>
                <c:pt idx="543">
                  <c:v>8.7951563595387941E-5</c:v>
                </c:pt>
                <c:pt idx="544">
                  <c:v>8.7839263651868225E-5</c:v>
                </c:pt>
                <c:pt idx="545">
                  <c:v>8.7727312086063368E-5</c:v>
                </c:pt>
                <c:pt idx="546">
                  <c:v>8.7615707181876244E-5</c:v>
                </c:pt>
                <c:pt idx="547">
                  <c:v>8.7504447234780522E-5</c:v>
                </c:pt>
                <c:pt idx="548">
                  <c:v>8.739353055172161E-5</c:v>
                </c:pt>
                <c:pt idx="549">
                  <c:v>8.7282955451019011E-5</c:v>
                </c:pt>
                <c:pt idx="550">
                  <c:v>8.7172720262269028E-5</c:v>
                </c:pt>
                <c:pt idx="551">
                  <c:v>8.7062823326249111E-5</c:v>
                </c:pt>
                <c:pt idx="552">
                  <c:v>8.6953262994822784E-5</c:v>
                </c:pt>
                <c:pt idx="553">
                  <c:v>8.6844037630845906E-5</c:v>
                </c:pt>
                <c:pt idx="554">
                  <c:v>8.673514560807329E-5</c:v>
                </c:pt>
                <c:pt idx="555">
                  <c:v>8.6626585311067064E-5</c:v>
                </c:pt>
                <c:pt idx="556">
                  <c:v>8.6518355135105352E-5</c:v>
                </c:pt>
                <c:pt idx="557">
                  <c:v>8.6410453486092151E-5</c:v>
                </c:pt>
                <c:pt idx="558">
                  <c:v>8.6302878780468073E-5</c:v>
                </c:pt>
                <c:pt idx="559">
                  <c:v>8.6195629445122039E-5</c:v>
                </c:pt>
                <c:pt idx="560">
                  <c:v>8.6088703917303833E-5</c:v>
                </c:pt>
                <c:pt idx="561">
                  <c:v>8.5982100644537427E-5</c:v>
                </c:pt>
                <c:pt idx="562">
                  <c:v>8.5875818084535539E-5</c:v>
                </c:pt>
                <c:pt idx="563">
                  <c:v>8.5769854705114516E-5</c:v>
                </c:pt>
                <c:pt idx="564">
                  <c:v>8.5664208984110655E-5</c:v>
                </c:pt>
                <c:pt idx="565">
                  <c:v>8.5558879409296858E-5</c:v>
                </c:pt>
                <c:pt idx="566">
                  <c:v>8.5453864478300518E-5</c:v>
                </c:pt>
                <c:pt idx="567">
                  <c:v>8.5349162698521863E-5</c:v>
                </c:pt>
                <c:pt idx="568">
                  <c:v>8.524477258705359E-5</c:v>
                </c:pt>
                <c:pt idx="569">
                  <c:v>8.5140692670600824E-5</c:v>
                </c:pt>
                <c:pt idx="570">
                  <c:v>8.5036921485402107E-5</c:v>
                </c:pt>
                <c:pt idx="571">
                  <c:v>8.4933457577151118E-5</c:v>
                </c:pt>
                <c:pt idx="572">
                  <c:v>8.4830299500919385E-5</c:v>
                </c:pt>
                <c:pt idx="573">
                  <c:v>8.4727445821079276E-5</c:v>
                </c:pt>
                <c:pt idx="574">
                  <c:v>8.4624895111228324E-5</c:v>
                </c:pt>
                <c:pt idx="575">
                  <c:v>8.4522645954113917E-5</c:v>
                </c:pt>
                <c:pt idx="576">
                  <c:v>8.4420696941558794E-5</c:v>
                </c:pt>
                <c:pt idx="577">
                  <c:v>8.4319046674387408E-5</c:v>
                </c:pt>
                <c:pt idx="578">
                  <c:v>8.4217693762352915E-5</c:v>
                </c:pt>
                <c:pt idx="579">
                  <c:v>8.4116636824064801E-5</c:v>
                </c:pt>
                <c:pt idx="580">
                  <c:v>8.4015874486917586E-5</c:v>
                </c:pt>
                <c:pt idx="581">
                  <c:v>8.3915405387019525E-5</c:v>
                </c:pt>
                <c:pt idx="582">
                  <c:v>8.3815228169122793E-5</c:v>
                </c:pt>
                <c:pt idx="583">
                  <c:v>8.371534148655394E-5</c:v>
                </c:pt>
                <c:pt idx="584">
                  <c:v>8.3615744001144823E-5</c:v>
                </c:pt>
                <c:pt idx="585">
                  <c:v>8.3516434383164751E-5</c:v>
                </c:pt>
                <c:pt idx="586">
                  <c:v>8.3417411311252857E-5</c:v>
                </c:pt>
                <c:pt idx="587">
                  <c:v>8.3318673472351296E-5</c:v>
                </c:pt>
                <c:pt idx="588">
                  <c:v>8.3220219561639072E-5</c:v>
                </c:pt>
                <c:pt idx="589">
                  <c:v>8.312204828246648E-5</c:v>
                </c:pt>
                <c:pt idx="590">
                  <c:v>8.3024158346290137E-5</c:v>
                </c:pt>
                <c:pt idx="591">
                  <c:v>8.2926548472608773E-5</c:v>
                </c:pt>
                <c:pt idx="592">
                  <c:v>8.2829217388899555E-5</c:v>
                </c:pt>
                <c:pt idx="593">
                  <c:v>8.2732163830554923E-5</c:v>
                </c:pt>
                <c:pt idx="594">
                  <c:v>8.263538654082025E-5</c:v>
                </c:pt>
                <c:pt idx="595">
                  <c:v>8.2538884270731916E-5</c:v>
                </c:pt>
                <c:pt idx="596">
                  <c:v>8.2442655779056025E-5</c:v>
                </c:pt>
                <c:pt idx="597">
                  <c:v>8.2346699832227814E-5</c:v>
                </c:pt>
                <c:pt idx="598">
                  <c:v>8.2251015204291353E-5</c:v>
                </c:pt>
                <c:pt idx="599">
                  <c:v>8.215560067684026E-5</c:v>
                </c:pt>
                <c:pt idx="600">
                  <c:v>8.2060455038958442E-5</c:v>
                </c:pt>
                <c:pt idx="601">
                  <c:v>8.196557708716189E-5</c:v>
                </c:pt>
                <c:pt idx="602">
                  <c:v>8.1870965625340783E-5</c:v>
                </c:pt>
                <c:pt idx="603">
                  <c:v>8.1776619464701998E-5</c:v>
                </c:pt>
                <c:pt idx="604">
                  <c:v>8.1682537423712542E-5</c:v>
                </c:pt>
                <c:pt idx="605">
                  <c:v>8.1588718328043171E-5</c:v>
                </c:pt>
                <c:pt idx="606">
                  <c:v>8.1495161010512802E-5</c:v>
                </c:pt>
                <c:pt idx="607">
                  <c:v>8.1401864311033065E-5</c:v>
                </c:pt>
                <c:pt idx="608">
                  <c:v>8.1308827076553906E-5</c:v>
                </c:pt>
                <c:pt idx="609">
                  <c:v>8.1216048161009255E-5</c:v>
                </c:pt>
                <c:pt idx="610">
                  <c:v>8.1123526425263396E-5</c:v>
                </c:pt>
                <c:pt idx="611">
                  <c:v>8.1031260737057735E-5</c:v>
                </c:pt>
                <c:pt idx="612">
                  <c:v>8.0939249970958285E-5</c:v>
                </c:pt>
                <c:pt idx="613">
                  <c:v>8.0847493008303324E-5</c:v>
                </c:pt>
                <c:pt idx="614">
                  <c:v>8.0755988737151786E-5</c:v>
                </c:pt>
                <c:pt idx="615">
                  <c:v>8.0664736052231967E-5</c:v>
                </c:pt>
                <c:pt idx="616">
                  <c:v>8.0573733854890853E-5</c:v>
                </c:pt>
                <c:pt idx="617">
                  <c:v>8.0482981053043781E-5</c:v>
                </c:pt>
                <c:pt idx="618">
                  <c:v>8.0392476561124573E-5</c:v>
                </c:pt>
                <c:pt idx="619">
                  <c:v>8.0302219300036333E-5</c:v>
                </c:pt>
                <c:pt idx="620">
                  <c:v>8.021220819710235E-5</c:v>
                </c:pt>
                <c:pt idx="621">
                  <c:v>8.0122442186017812E-5</c:v>
                </c:pt>
                <c:pt idx="622">
                  <c:v>8.003292020680169E-5</c:v>
                </c:pt>
                <c:pt idx="623">
                  <c:v>7.9943641205749009E-5</c:v>
                </c:pt>
                <c:pt idx="624">
                  <c:v>7.9854604135384119E-5</c:v>
                </c:pt>
                <c:pt idx="625">
                  <c:v>7.9765807954413408E-5</c:v>
                </c:pt>
                <c:pt idx="626">
                  <c:v>7.9677251627679647E-5</c:v>
                </c:pt>
                <c:pt idx="627">
                  <c:v>7.958893412611546E-5</c:v>
                </c:pt>
                <c:pt idx="628">
                  <c:v>7.9500854426698482E-5</c:v>
                </c:pt>
                <c:pt idx="629">
                  <c:v>7.9413011512405782E-5</c:v>
                </c:pt>
                <c:pt idx="630">
                  <c:v>7.9325404372169582E-5</c:v>
                </c:pt>
                <c:pt idx="631">
                  <c:v>7.9238032000832854E-5</c:v>
                </c:pt>
                <c:pt idx="632">
                  <c:v>7.9150893399105576E-5</c:v>
                </c:pt>
                <c:pt idx="633">
                  <c:v>7.9063987573521142E-5</c:v>
                </c:pt>
                <c:pt idx="634">
                  <c:v>7.8977313536393422E-5</c:v>
                </c:pt>
                <c:pt idx="635">
                  <c:v>7.8890870305774102E-5</c:v>
                </c:pt>
                <c:pt idx="636">
                  <c:v>7.8804656905410303E-5</c:v>
                </c:pt>
                <c:pt idx="637">
                  <c:v>7.8718672364702733E-5</c:v>
                </c:pt>
                <c:pt idx="638">
                  <c:v>7.8632915718664079E-5</c:v>
                </c:pt>
                <c:pt idx="639">
                  <c:v>7.8547386007877997E-5</c:v>
                </c:pt>
                <c:pt idx="640">
                  <c:v>7.8462082278458103E-5</c:v>
                </c:pt>
                <c:pt idx="641">
                  <c:v>7.8377003582007668E-5</c:v>
                </c:pt>
                <c:pt idx="642">
                  <c:v>7.829214897557946E-5</c:v>
                </c:pt>
                <c:pt idx="643">
                  <c:v>7.8207517521636133E-5</c:v>
                </c:pt>
                <c:pt idx="644">
                  <c:v>7.8123108288010649E-5</c:v>
                </c:pt>
                <c:pt idx="645">
                  <c:v>7.8038920347867457E-5</c:v>
                </c:pt>
                <c:pt idx="646">
                  <c:v>7.7954952779663657E-5</c:v>
                </c:pt>
                <c:pt idx="647">
                  <c:v>7.787120466711072E-5</c:v>
                </c:pt>
                <c:pt idx="648">
                  <c:v>7.7787675099136498E-5</c:v>
                </c:pt>
                <c:pt idx="649">
                  <c:v>7.7704363169847426E-5</c:v>
                </c:pt>
                <c:pt idx="650">
                  <c:v>7.7621267978491361E-5</c:v>
                </c:pt>
                <c:pt idx="651">
                  <c:v>7.7538388629420368E-5</c:v>
                </c:pt>
                <c:pt idx="652">
                  <c:v>7.7455724232054193E-5</c:v>
                </c:pt>
                <c:pt idx="653">
                  <c:v>7.7373273900843744E-5</c:v>
                </c:pt>
                <c:pt idx="654">
                  <c:v>7.7291036755235075E-5</c:v>
                </c:pt>
                <c:pt idx="655">
                  <c:v>7.7209011919633695E-5</c:v>
                </c:pt>
                <c:pt idx="656">
                  <c:v>7.7127198523369071E-5</c:v>
                </c:pt>
                <c:pt idx="657">
                  <c:v>7.7045595700659446E-5</c:v>
                </c:pt>
                <c:pt idx="658">
                  <c:v>7.6964202590577103E-5</c:v>
                </c:pt>
                <c:pt idx="659">
                  <c:v>7.6883018337013835E-5</c:v>
                </c:pt>
                <c:pt idx="660">
                  <c:v>7.6802042088646615E-5</c:v>
                </c:pt>
                <c:pt idx="661">
                  <c:v>7.6721272998903702E-5</c:v>
                </c:pt>
                <c:pt idx="662">
                  <c:v>7.6640710225931084E-5</c:v>
                </c:pt>
                <c:pt idx="663">
                  <c:v>7.6560352932559018E-5</c:v>
                </c:pt>
                <c:pt idx="664">
                  <c:v>7.6480200286269001E-5</c:v>
                </c:pt>
                <c:pt idx="665">
                  <c:v>7.6400251459160894E-5</c:v>
                </c:pt>
                <c:pt idx="666">
                  <c:v>7.6320505627920597E-5</c:v>
                </c:pt>
                <c:pt idx="667">
                  <c:v>7.6240961973787657E-5</c:v>
                </c:pt>
                <c:pt idx="668">
                  <c:v>7.6161619682523318E-5</c:v>
                </c:pt>
                <c:pt idx="669">
                  <c:v>7.6082477944378946E-5</c:v>
                </c:pt>
                <c:pt idx="670">
                  <c:v>7.6003535954064573E-5</c:v>
                </c:pt>
                <c:pt idx="671">
                  <c:v>7.5924792910717621E-5</c:v>
                </c:pt>
                <c:pt idx="672">
                  <c:v>7.5846248017872168E-5</c:v>
                </c:pt>
                <c:pt idx="673">
                  <c:v>7.5767900483428269E-5</c:v>
                </c:pt>
                <c:pt idx="674">
                  <c:v>7.5689749519621634E-5</c:v>
                </c:pt>
                <c:pt idx="675">
                  <c:v>7.5611794342993351E-5</c:v>
                </c:pt>
                <c:pt idx="676">
                  <c:v>7.553403417436024E-5</c:v>
                </c:pt>
                <c:pt idx="677">
                  <c:v>7.5456468238785097E-5</c:v>
                </c:pt>
                <c:pt idx="678">
                  <c:v>7.5379095765547522E-5</c:v>
                </c:pt>
                <c:pt idx="679">
                  <c:v>7.5301915988114476E-5</c:v>
                </c:pt>
                <c:pt idx="680">
                  <c:v>7.5224928144111721E-5</c:v>
                </c:pt>
                <c:pt idx="681">
                  <c:v>7.514813147529508E-5</c:v>
                </c:pt>
                <c:pt idx="682">
                  <c:v>7.5071525227522011E-5</c:v>
                </c:pt>
                <c:pt idx="683">
                  <c:v>7.499510865072356E-5</c:v>
                </c:pt>
                <c:pt idx="684">
                  <c:v>7.4918880998876245E-5</c:v>
                </c:pt>
                <c:pt idx="685">
                  <c:v>7.4842841529974624E-5</c:v>
                </c:pt>
                <c:pt idx="686">
                  <c:v>7.4766989506003633E-5</c:v>
                </c:pt>
                <c:pt idx="687">
                  <c:v>7.4691324192911442E-5</c:v>
                </c:pt>
                <c:pt idx="688">
                  <c:v>7.461584486058243E-5</c:v>
                </c:pt>
                <c:pt idx="689">
                  <c:v>7.4540550782810461E-5</c:v>
                </c:pt>
                <c:pt idx="690">
                  <c:v>7.4465441237272169E-5</c:v>
                </c:pt>
                <c:pt idx="691">
                  <c:v>7.4390515505500819E-5</c:v>
                </c:pt>
                <c:pt idx="692">
                  <c:v>7.4315772872859959E-5</c:v>
                </c:pt>
                <c:pt idx="693">
                  <c:v>7.4241212628517748E-5</c:v>
                </c:pt>
                <c:pt idx="694">
                  <c:v>7.4166834065421067E-5</c:v>
                </c:pt>
                <c:pt idx="695">
                  <c:v>7.4092636480270095E-5</c:v>
                </c:pt>
                <c:pt idx="696">
                  <c:v>7.4018619173493031E-5</c:v>
                </c:pt>
              </c:numCache>
            </c:numRef>
          </c:val>
          <c:smooth val="0"/>
          <c:extLst>
            <c:ext xmlns:c16="http://schemas.microsoft.com/office/drawing/2014/chart" uri="{C3380CC4-5D6E-409C-BE32-E72D297353CC}">
              <c16:uniqueId val="{00000000-DFDC-47A5-BBA7-4517F0548E2F}"/>
            </c:ext>
          </c:extLst>
        </c:ser>
        <c:dLbls>
          <c:showLegendKey val="0"/>
          <c:showVal val="0"/>
          <c:showCatName val="0"/>
          <c:showSerName val="0"/>
          <c:showPercent val="0"/>
          <c:showBubbleSize val="0"/>
        </c:dLbls>
        <c:smooth val="0"/>
        <c:axId val="686999368"/>
        <c:axId val="687000024"/>
      </c:lineChart>
      <c:catAx>
        <c:axId val="686999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000024"/>
        <c:crosses val="autoZero"/>
        <c:auto val="1"/>
        <c:lblAlgn val="ctr"/>
        <c:lblOffset val="100"/>
        <c:noMultiLvlLbl val="0"/>
      </c:catAx>
      <c:valAx>
        <c:axId val="687000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999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Gamma</a:t>
            </a:r>
            <a:r>
              <a:rPr lang="en-AU" baseline="0"/>
              <a:t> PDF (zoomed in)</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'Dist ex-0 (attritional)'!$P$2:$P$31</c:f>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numCache>
            </c:numRef>
          </c:cat>
          <c:val>
            <c:numRef>
              <c:f>'Dist ex-0 (attritional)'!$Q$2:$Q$31</c:f>
              <c:numCache>
                <c:formatCode>General</c:formatCode>
                <c:ptCount val="30"/>
                <c:pt idx="0">
                  <c:v>6.9756296785035213E-3</c:v>
                </c:pt>
                <c:pt idx="1">
                  <c:v>4.3117493192394041E-3</c:v>
                </c:pt>
                <c:pt idx="2">
                  <c:v>3.2541442245875522E-3</c:v>
                </c:pt>
                <c:pt idx="3">
                  <c:v>2.6651538517470752E-3</c:v>
                </c:pt>
                <c:pt idx="4">
                  <c:v>2.2827638714231976E-3</c:v>
                </c:pt>
                <c:pt idx="5">
                  <c:v>2.0114269873682893E-3</c:v>
                </c:pt>
                <c:pt idx="6">
                  <c:v>1.8073357044390852E-3</c:v>
                </c:pt>
                <c:pt idx="7">
                  <c:v>1.6473597659542227E-3</c:v>
                </c:pt>
                <c:pt idx="8">
                  <c:v>1.5180460823630449E-3</c:v>
                </c:pt>
                <c:pt idx="9">
                  <c:v>1.4109962357923868E-3</c:v>
                </c:pt>
                <c:pt idx="10">
                  <c:v>1.3206755261459704E-3</c:v>
                </c:pt>
                <c:pt idx="11">
                  <c:v>1.2432768065815548E-3</c:v>
                </c:pt>
                <c:pt idx="12">
                  <c:v>1.176088577904099E-3</c:v>
                </c:pt>
                <c:pt idx="13">
                  <c:v>1.1171232276922546E-3</c:v>
                </c:pt>
                <c:pt idx="14">
                  <c:v>1.0648879844025085E-3</c:v>
                </c:pt>
                <c:pt idx="15">
                  <c:v>1.0182382400548248E-3</c:v>
                </c:pt>
                <c:pt idx="16">
                  <c:v>9.7628048408679587E-4</c:v>
                </c:pt>
                <c:pt idx="17">
                  <c:v>9.3830622589591067E-4</c:v>
                </c:pt>
                <c:pt idx="18">
                  <c:v>9.0374589206398395E-4</c:v>
                </c:pt>
                <c:pt idx="19">
                  <c:v>8.7213595706885918E-4</c:v>
                </c:pt>
                <c:pt idx="20">
                  <c:v>8.4309505585555551E-4</c:v>
                </c:pt>
                <c:pt idx="21">
                  <c:v>8.16306324826578E-4</c:v>
                </c:pt>
                <c:pt idx="22">
                  <c:v>7.9150414554947899E-4</c:v>
                </c:pt>
                <c:pt idx="23">
                  <c:v>7.6846405480447688E-4</c:v>
                </c:pt>
                <c:pt idx="24">
                  <c:v>7.4699496761176953E-4</c:v>
                </c:pt>
                <c:pt idx="25">
                  <c:v>7.2693311400325738E-4</c:v>
                </c:pt>
                <c:pt idx="26">
                  <c:v>7.0813726209947977E-4</c:v>
                </c:pt>
                <c:pt idx="27">
                  <c:v>6.9048491819215393E-4</c:v>
                </c:pt>
                <c:pt idx="28">
                  <c:v>6.73869277054272E-4</c:v>
                </c:pt>
                <c:pt idx="29">
                  <c:v>6.5819675417596864E-4</c:v>
                </c:pt>
              </c:numCache>
            </c:numRef>
          </c:val>
          <c:smooth val="0"/>
          <c:extLst>
            <c:ext xmlns:c16="http://schemas.microsoft.com/office/drawing/2014/chart" uri="{C3380CC4-5D6E-409C-BE32-E72D297353CC}">
              <c16:uniqueId val="{00000000-926F-4E31-B8CE-EF29462BF3DA}"/>
            </c:ext>
          </c:extLst>
        </c:ser>
        <c:dLbls>
          <c:showLegendKey val="0"/>
          <c:showVal val="0"/>
          <c:showCatName val="0"/>
          <c:showSerName val="0"/>
          <c:showPercent val="0"/>
          <c:showBubbleSize val="0"/>
        </c:dLbls>
        <c:smooth val="0"/>
        <c:axId val="686999368"/>
        <c:axId val="687000024"/>
      </c:lineChart>
      <c:catAx>
        <c:axId val="686999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000024"/>
        <c:crosses val="autoZero"/>
        <c:auto val="1"/>
        <c:lblAlgn val="ctr"/>
        <c:lblOffset val="100"/>
        <c:noMultiLvlLbl val="0"/>
      </c:catAx>
      <c:valAx>
        <c:axId val="687000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999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Gamma</a:t>
            </a:r>
            <a:r>
              <a:rPr lang="en-AU" baseline="0"/>
              <a:t> CDF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'Dist ex-0 (large)'!$M$2:$M$15</c:f>
              <c:numCache>
                <c:formatCode>#,##0</c:formatCode>
                <c:ptCount val="14"/>
                <c:pt idx="0">
                  <c:v>1220703.125</c:v>
                </c:pt>
                <c:pt idx="1">
                  <c:v>2441406.25</c:v>
                </c:pt>
                <c:pt idx="2">
                  <c:v>4882812.5</c:v>
                </c:pt>
                <c:pt idx="3">
                  <c:v>9765625</c:v>
                </c:pt>
                <c:pt idx="4">
                  <c:v>19531250</c:v>
                </c:pt>
                <c:pt idx="5">
                  <c:v>39062500</c:v>
                </c:pt>
                <c:pt idx="6">
                  <c:v>78125000</c:v>
                </c:pt>
                <c:pt idx="7">
                  <c:v>156250000</c:v>
                </c:pt>
                <c:pt idx="8">
                  <c:v>312500000</c:v>
                </c:pt>
                <c:pt idx="9">
                  <c:v>625000000</c:v>
                </c:pt>
                <c:pt idx="10">
                  <c:v>1250000000</c:v>
                </c:pt>
                <c:pt idx="11">
                  <c:v>2500000000</c:v>
                </c:pt>
                <c:pt idx="12">
                  <c:v>5000000000</c:v>
                </c:pt>
                <c:pt idx="13">
                  <c:v>10000000000</c:v>
                </c:pt>
              </c:numCache>
            </c:numRef>
          </c:cat>
          <c:val>
            <c:numRef>
              <c:f>'Dist ex-0 (large)'!$N$2:$N$15</c:f>
              <c:numCache>
                <c:formatCode>0.0000</c:formatCode>
                <c:ptCount val="14"/>
                <c:pt idx="0">
                  <c:v>0.86333409115477233</c:v>
                </c:pt>
                <c:pt idx="1">
                  <c:v>0.8751537934765552</c:v>
                </c:pt>
                <c:pt idx="2">
                  <c:v>0.88712986272795025</c:v>
                </c:pt>
                <c:pt idx="3">
                  <c:v>0.89925876980181263</c:v>
                </c:pt>
                <c:pt idx="4">
                  <c:v>0.91153113562763299</c:v>
                </c:pt>
                <c:pt idx="5">
                  <c:v>0.92392576532900339</c:v>
                </c:pt>
                <c:pt idx="6">
                  <c:v>0.93639778043301558</c:v>
                </c:pt>
                <c:pt idx="7">
                  <c:v>0.94885546778974128</c:v>
                </c:pt>
                <c:pt idx="8">
                  <c:v>0.96111692596584675</c:v>
                </c:pt>
                <c:pt idx="9">
                  <c:v>0.97283586493886887</c:v>
                </c:pt>
                <c:pt idx="10">
                  <c:v>0.98340042973730479</c:v>
                </c:pt>
                <c:pt idx="11">
                  <c:v>0.99188404604281921</c:v>
                </c:pt>
                <c:pt idx="12">
                  <c:v>0.99731559008562032</c:v>
                </c:pt>
                <c:pt idx="13">
                  <c:v>0.99956645779926556</c:v>
                </c:pt>
              </c:numCache>
            </c:numRef>
          </c:val>
          <c:smooth val="0"/>
          <c:extLst>
            <c:ext xmlns:c16="http://schemas.microsoft.com/office/drawing/2014/chart" uri="{C3380CC4-5D6E-409C-BE32-E72D297353CC}">
              <c16:uniqueId val="{00000000-3349-4E1B-BA20-B3AC90A541F2}"/>
            </c:ext>
          </c:extLst>
        </c:ser>
        <c:dLbls>
          <c:showLegendKey val="0"/>
          <c:showVal val="0"/>
          <c:showCatName val="0"/>
          <c:showSerName val="0"/>
          <c:showPercent val="0"/>
          <c:showBubbleSize val="0"/>
        </c:dLbls>
        <c:smooth val="0"/>
        <c:axId val="602265248"/>
        <c:axId val="602265576"/>
      </c:lineChart>
      <c:catAx>
        <c:axId val="602265248"/>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265576"/>
        <c:crosses val="autoZero"/>
        <c:auto val="1"/>
        <c:lblAlgn val="ctr"/>
        <c:lblOffset val="100"/>
        <c:noMultiLvlLbl val="0"/>
      </c:catAx>
      <c:valAx>
        <c:axId val="602265576"/>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26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Gamma</a:t>
            </a:r>
            <a:r>
              <a:rPr lang="en-AU" baseline="0"/>
              <a:t> PDF</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'Dist ex-0 (large)'!$P$2:$P$698</c:f>
              <c:numCache>
                <c:formatCode>General</c:formatCode>
                <c:ptCount val="69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numCache>
            </c:numRef>
          </c:cat>
          <c:val>
            <c:numRef>
              <c:f>'Dist ex-0 (large)'!$Q$2:$Q$698</c:f>
              <c:numCache>
                <c:formatCode>General</c:formatCode>
                <c:ptCount val="697"/>
                <c:pt idx="0">
                  <c:v>1.2869607499835232E-2</c:v>
                </c:pt>
                <c:pt idx="1">
                  <c:v>6.5229412400243459E-3</c:v>
                </c:pt>
                <c:pt idx="2">
                  <c:v>4.3833712955082607E-3</c:v>
                </c:pt>
                <c:pt idx="3">
                  <c:v>3.306142973685481E-3</c:v>
                </c:pt>
                <c:pt idx="4">
                  <c:v>2.656523244238844E-3</c:v>
                </c:pt>
                <c:pt idx="5">
                  <c:v>2.2217051591669488E-3</c:v>
                </c:pt>
                <c:pt idx="6">
                  <c:v>1.9100888254277601E-3</c:v>
                </c:pt>
                <c:pt idx="7">
                  <c:v>1.6757136013516164E-3</c:v>
                </c:pt>
                <c:pt idx="8">
                  <c:v>1.4929704650595869E-3</c:v>
                </c:pt>
                <c:pt idx="9">
                  <c:v>1.346454816668109E-3</c:v>
                </c:pt>
                <c:pt idx="10">
                  <c:v>1.2263416880203865E-3</c:v>
                </c:pt>
                <c:pt idx="11">
                  <c:v>1.1260679229820264E-3</c:v>
                </c:pt>
                <c:pt idx="12">
                  <c:v>1.04108152345077E-3</c:v>
                </c:pt>
                <c:pt idx="13">
                  <c:v>9.6812565201224445E-4</c:v>
                </c:pt>
                <c:pt idx="14">
                  <c:v>9.0480830207183163E-4</c:v>
                </c:pt>
                <c:pt idx="15">
                  <c:v>8.4933292152330011E-4</c:v>
                </c:pt>
                <c:pt idx="16">
                  <c:v>8.003238587734493E-4</c:v>
                </c:pt>
                <c:pt idx="17">
                  <c:v>7.5670983721936832E-4</c:v>
                </c:pt>
                <c:pt idx="18">
                  <c:v>7.1764412723880231E-4</c:v>
                </c:pt>
                <c:pt idx="19">
                  <c:v>6.8244860077438412E-4</c:v>
                </c:pt>
                <c:pt idx="20">
                  <c:v>6.5057372597049476E-4</c:v>
                </c:pt>
                <c:pt idx="21">
                  <c:v>6.2156944182701148E-4</c:v>
                </c:pt>
                <c:pt idx="22">
                  <c:v>5.9506360933804362E-4</c:v>
                </c:pt>
                <c:pt idx="23">
                  <c:v>5.707458345429328E-4</c:v>
                </c:pt>
                <c:pt idx="24">
                  <c:v>5.4835516294560443E-4</c:v>
                </c:pt>
                <c:pt idx="25">
                  <c:v>5.2767060551732806E-4</c:v>
                </c:pt>
                <c:pt idx="26">
                  <c:v>5.0850376394563168E-4</c:v>
                </c:pt>
                <c:pt idx="27">
                  <c:v>4.9069303159577629E-4</c:v>
                </c:pt>
                <c:pt idx="28">
                  <c:v>4.7409899077166285E-4</c:v>
                </c:pt>
                <c:pt idx="29">
                  <c:v>4.5860072782659303E-4</c:v>
                </c:pt>
                <c:pt idx="30">
                  <c:v>4.4409285937994307E-4</c:v>
                </c:pt>
                <c:pt idx="31">
                  <c:v>4.304831144716546E-4</c:v>
                </c:pt>
                <c:pt idx="32">
                  <c:v>4.1769035502241703E-4</c:v>
                </c:pt>
                <c:pt idx="33">
                  <c:v>4.0564294458602556E-4</c:v>
                </c:pt>
                <c:pt idx="34">
                  <c:v>3.9427739591048208E-4</c:v>
                </c:pt>
                <c:pt idx="35">
                  <c:v>3.8353724323168082E-4</c:v>
                </c:pt>
                <c:pt idx="36">
                  <c:v>3.7337209689021668E-4</c:v>
                </c:pt>
                <c:pt idx="37">
                  <c:v>3.6373684677065888E-4</c:v>
                </c:pt>
                <c:pt idx="38">
                  <c:v>3.545909879195038E-4</c:v>
                </c:pt>
                <c:pt idx="39">
                  <c:v>3.4589804701506217E-4</c:v>
                </c:pt>
                <c:pt idx="40">
                  <c:v>3.3762509251467955E-4</c:v>
                </c:pt>
                <c:pt idx="41">
                  <c:v>3.297423145688059E-4</c:v>
                </c:pt>
                <c:pt idx="42">
                  <c:v>3.2222266337369223E-4</c:v>
                </c:pt>
                <c:pt idx="43">
                  <c:v>3.1504153668959073E-4</c:v>
                </c:pt>
                <c:pt idx="44">
                  <c:v>3.0817650889621668E-4</c:v>
                </c:pt>
                <c:pt idx="45">
                  <c:v>3.016070952809207E-4</c:v>
                </c:pt>
                <c:pt idx="46">
                  <c:v>2.9531454632573229E-4</c:v>
                </c:pt>
                <c:pt idx="47">
                  <c:v>2.8928166762978626E-4</c:v>
                </c:pt>
                <c:pt idx="48">
                  <c:v>2.8349266181445067E-4</c:v>
                </c:pt>
                <c:pt idx="49">
                  <c:v>2.7793298934158554E-4</c:v>
                </c:pt>
                <c:pt idx="50">
                  <c:v>2.7258924565578001E-4</c:v>
                </c:pt>
                <c:pt idx="51">
                  <c:v>2.6744905245884543E-4</c:v>
                </c:pt>
                <c:pt idx="52">
                  <c:v>2.6250096125491864E-4</c:v>
                </c:pt>
                <c:pt idx="53">
                  <c:v>2.577343675797046E-4</c:v>
                </c:pt>
                <c:pt idx="54">
                  <c:v>2.5313943455762501E-4</c:v>
                </c:pt>
                <c:pt idx="55">
                  <c:v>2.4870702462394202E-4</c:v>
                </c:pt>
                <c:pt idx="56">
                  <c:v>2.4442863841177802E-4</c:v>
                </c:pt>
                <c:pt idx="57">
                  <c:v>2.4029635994157704E-4</c:v>
                </c:pt>
                <c:pt idx="58">
                  <c:v>2.3630280736722898E-4</c:v>
                </c:pt>
                <c:pt idx="59">
                  <c:v>2.3244108863229053E-4</c:v>
                </c:pt>
                <c:pt idx="60">
                  <c:v>2.2870476147433477E-4</c:v>
                </c:pt>
                <c:pt idx="61">
                  <c:v>2.2508779728780967E-4</c:v>
                </c:pt>
                <c:pt idx="62">
                  <c:v>2.2158454841781603E-4</c:v>
                </c:pt>
                <c:pt idx="63">
                  <c:v>2.1818971851054154E-4</c:v>
                </c:pt>
                <c:pt idx="64">
                  <c:v>2.1489833559204508E-4</c:v>
                </c:pt>
                <c:pt idx="65">
                  <c:v>2.1170572758678785E-4</c:v>
                </c:pt>
                <c:pt idx="66">
                  <c:v>2.0860750002168958E-4</c:v>
                </c:pt>
                <c:pt idx="67">
                  <c:v>2.0559951569132677E-4</c:v>
                </c:pt>
                <c:pt idx="68">
                  <c:v>2.0267787608584548E-4</c:v>
                </c:pt>
                <c:pt idx="69">
                  <c:v>1.9983890440578676E-4</c:v>
                </c:pt>
                <c:pt idx="70">
                  <c:v>1.9707913000778442E-4</c:v>
                </c:pt>
                <c:pt idx="71">
                  <c:v>1.9439527414239415E-4</c:v>
                </c:pt>
                <c:pt idx="72">
                  <c:v>1.9178423686048125E-4</c:v>
                </c:pt>
                <c:pt idx="73">
                  <c:v>1.892430849779218E-4</c:v>
                </c:pt>
                <c:pt idx="74">
                  <c:v>1.8676904100010662E-4</c:v>
                </c:pt>
                <c:pt idx="75">
                  <c:v>1.8435947291808039E-4</c:v>
                </c:pt>
                <c:pt idx="76">
                  <c:v>1.8201188479728846E-4</c:v>
                </c:pt>
                <c:pt idx="77">
                  <c:v>1.7972390808799042E-4</c:v>
                </c:pt>
                <c:pt idx="78">
                  <c:v>1.7749329359356653E-4</c:v>
                </c:pt>
                <c:pt idx="79">
                  <c:v>1.7531790403930539E-4</c:v>
                </c:pt>
                <c:pt idx="80">
                  <c:v>1.7319570718991859E-4</c:v>
                </c:pt>
                <c:pt idx="81">
                  <c:v>1.7112476946906579E-4</c:v>
                </c:pt>
                <c:pt idx="82">
                  <c:v>1.6910325003866494E-4</c:v>
                </c:pt>
                <c:pt idx="83">
                  <c:v>1.6712939529977598E-4</c:v>
                </c:pt>
                <c:pt idx="84">
                  <c:v>1.6520153378043255E-4</c:v>
                </c:pt>
                <c:pt idx="85">
                  <c:v>1.6331807137901142E-4</c:v>
                </c:pt>
                <c:pt idx="86">
                  <c:v>1.6147748693460959E-4</c:v>
                </c:pt>
                <c:pt idx="87">
                  <c:v>1.5967832809848727E-4</c:v>
                </c:pt>
                <c:pt idx="88">
                  <c:v>1.5791920748296106E-4</c:v>
                </c:pt>
                <c:pt idx="89">
                  <c:v>1.5619879906622622E-4</c:v>
                </c:pt>
                <c:pt idx="90">
                  <c:v>1.5451583483347371E-4</c:v>
                </c:pt>
                <c:pt idx="91">
                  <c:v>1.5286910163637231E-4</c:v>
                </c:pt>
                <c:pt idx="92">
                  <c:v>1.5125743825452321E-4</c:v>
                </c:pt>
                <c:pt idx="93">
                  <c:v>1.4967973264388778E-4</c:v>
                </c:pt>
                <c:pt idx="94">
                  <c:v>1.4813491935844846E-4</c:v>
                </c:pt>
                <c:pt idx="95">
                  <c:v>1.4662197713250532E-4</c:v>
                </c:pt>
                <c:pt idx="96">
                  <c:v>1.4513992661204737E-4</c:v>
                </c:pt>
                <c:pt idx="97">
                  <c:v>1.4368782822457926E-4</c:v>
                </c:pt>
                <c:pt idx="98">
                  <c:v>1.4226478017763988E-4</c:v>
                </c:pt>
                <c:pt idx="99">
                  <c:v>1.4086991657702913E-4</c:v>
                </c:pt>
                <c:pt idx="100">
                  <c:v>1.3950240565646817E-4</c:v>
                </c:pt>
                <c:pt idx="101">
                  <c:v>1.3816144811106709E-4</c:v>
                </c:pt>
                <c:pt idx="102">
                  <c:v>1.3684627552756358E-4</c:v>
                </c:pt>
                <c:pt idx="103">
                  <c:v>1.355561489048376E-4</c:v>
                </c:pt>
                <c:pt idx="104">
                  <c:v>1.3429035725869885E-4</c:v>
                </c:pt>
                <c:pt idx="105">
                  <c:v>1.330482163053981E-4</c:v>
                </c:pt>
                <c:pt idx="106">
                  <c:v>1.3182906721872554E-4</c:v>
                </c:pt>
                <c:pt idx="107">
                  <c:v>1.3063227545593944E-4</c:v>
                </c:pt>
                <c:pt idx="108">
                  <c:v>1.2945722964811739E-4</c:v>
                </c:pt>
                <c:pt idx="109">
                  <c:v>1.2830334055084108E-4</c:v>
                </c:pt>
                <c:pt idx="110">
                  <c:v>1.2717004005142034E-4</c:v>
                </c:pt>
                <c:pt idx="111">
                  <c:v>1.260567802291324E-4</c:v>
                </c:pt>
                <c:pt idx="112">
                  <c:v>1.2496303246520109E-4</c:v>
                </c:pt>
                <c:pt idx="113">
                  <c:v>1.238882865994701E-4</c:v>
                </c:pt>
                <c:pt idx="114">
                  <c:v>1.2283205013093561E-4</c:v>
                </c:pt>
                <c:pt idx="115">
                  <c:v>1.2179384745949906E-4</c:v>
                </c:pt>
                <c:pt idx="116">
                  <c:v>1.2077321916648058E-4</c:v>
                </c:pt>
                <c:pt idx="117">
                  <c:v>1.1976972133159959E-4</c:v>
                </c:pt>
                <c:pt idx="118">
                  <c:v>1.1878292488428374E-4</c:v>
                </c:pt>
                <c:pt idx="119">
                  <c:v>1.1781241498730913E-4</c:v>
                </c:pt>
                <c:pt idx="120">
                  <c:v>1.1685779045090603E-4</c:v>
                </c:pt>
                <c:pt idx="121">
                  <c:v>1.159186631755873E-4</c:v>
                </c:pt>
                <c:pt idx="122">
                  <c:v>1.1499465762206931E-4</c:v>
                </c:pt>
                <c:pt idx="123">
                  <c:v>1.1408541030675974E-4</c:v>
                </c:pt>
                <c:pt idx="124">
                  <c:v>1.1319056932138483E-4</c:v>
                </c:pt>
                <c:pt idx="125">
                  <c:v>1.1230979387541857E-4</c:v>
                </c:pt>
                <c:pt idx="126">
                  <c:v>1.1144275386006004E-4</c:v>
                </c:pt>
                <c:pt idx="127">
                  <c:v>1.1058912943258453E-4</c:v>
                </c:pt>
                <c:pt idx="128">
                  <c:v>1.0974861061996488E-4</c:v>
                </c:pt>
                <c:pt idx="129">
                  <c:v>1.0892089694072912E-4</c:v>
                </c:pt>
                <c:pt idx="130">
                  <c:v>1.0810569704408219E-4</c:v>
                </c:pt>
                <c:pt idx="131">
                  <c:v>1.073027283653788E-4</c:v>
                </c:pt>
                <c:pt idx="132">
                  <c:v>1.0651171679708893E-4</c:v>
                </c:pt>
                <c:pt idx="133">
                  <c:v>1.0573239637444951E-4</c:v>
                </c:pt>
                <c:pt idx="134">
                  <c:v>1.0496450897504219E-4</c:v>
                </c:pt>
                <c:pt idx="135">
                  <c:v>1.0420780403158274E-4</c:v>
                </c:pt>
                <c:pt idx="136">
                  <c:v>1.0346203825724871E-4</c:v>
                </c:pt>
                <c:pt idx="137">
                  <c:v>1.0272697538291119E-4</c:v>
                </c:pt>
                <c:pt idx="138">
                  <c:v>1.0200238590567286E-4</c:v>
                </c:pt>
                <c:pt idx="139">
                  <c:v>1.0128804684814835E-4</c:v>
                </c:pt>
                <c:pt idx="140">
                  <c:v>1.0058374152795529E-4</c:v>
                </c:pt>
                <c:pt idx="141">
                  <c:v>9.9889259336913955E-5</c:v>
                </c:pt>
                <c:pt idx="142">
                  <c:v>9.9204395529481625E-5</c:v>
                </c:pt>
                <c:pt idx="143">
                  <c:v>9.8528951019973942E-5</c:v>
                </c:pt>
                <c:pt idx="144">
                  <c:v>9.7862732188150217E-5</c:v>
                </c:pt>
                <c:pt idx="145">
                  <c:v>9.7205550692762728E-5</c:v>
                </c:pt>
                <c:pt idx="146">
                  <c:v>9.6557223292692026E-5</c:v>
                </c:pt>
                <c:pt idx="147">
                  <c:v>9.5917571675310155E-5</c:v>
                </c:pt>
                <c:pt idx="148">
                  <c:v>9.5286422291733221E-5</c:v>
                </c:pt>
                <c:pt idx="149">
                  <c:v>9.466360619864289E-5</c:v>
                </c:pt>
                <c:pt idx="150">
                  <c:v>9.4048958906372916E-5</c:v>
                </c:pt>
                <c:pt idx="151">
                  <c:v>9.3442320232972888E-5</c:v>
                </c:pt>
                <c:pt idx="152">
                  <c:v>9.2843534163976877E-5</c:v>
                </c:pt>
                <c:pt idx="153">
                  <c:v>9.2252448717617801E-5</c:v>
                </c:pt>
                <c:pt idx="154">
                  <c:v>9.166891581524294E-5</c:v>
                </c:pt>
                <c:pt idx="155">
                  <c:v>9.1092791156697136E-5</c:v>
                </c:pt>
                <c:pt idx="156">
                  <c:v>9.0523934100453346E-5</c:v>
                </c:pt>
                <c:pt idx="157">
                  <c:v>8.9962207548280473E-5</c:v>
                </c:pt>
                <c:pt idx="158">
                  <c:v>8.9407477834249564E-5</c:v>
                </c:pt>
                <c:pt idx="159">
                  <c:v>8.8859614617888645E-5</c:v>
                </c:pt>
                <c:pt idx="160">
                  <c:v>8.8318490781306807E-5</c:v>
                </c:pt>
                <c:pt idx="161">
                  <c:v>8.7783982330116294E-5</c:v>
                </c:pt>
                <c:pt idx="162">
                  <c:v>8.7255968297989645E-5</c:v>
                </c:pt>
                <c:pt idx="163">
                  <c:v>8.6734330654697836E-5</c:v>
                </c:pt>
                <c:pt idx="164">
                  <c:v>8.6218954217481323E-5</c:v>
                </c:pt>
                <c:pt idx="165">
                  <c:v>8.5709726565614682E-5</c:v>
                </c:pt>
                <c:pt idx="166">
                  <c:v>8.520653795803055E-5</c:v>
                </c:pt>
                <c:pt idx="167">
                  <c:v>8.4709281253876368E-5</c:v>
                </c:pt>
                <c:pt idx="168">
                  <c:v>8.4217851835882414E-5</c:v>
                </c:pt>
                <c:pt idx="169">
                  <c:v>8.3732147536425829E-5</c:v>
                </c:pt>
                <c:pt idx="170">
                  <c:v>8.325206856618056E-5</c:v>
                </c:pt>
                <c:pt idx="171">
                  <c:v>8.277751744524824E-5</c:v>
                </c:pt>
                <c:pt idx="172">
                  <c:v>8.2308398936669966E-5</c:v>
                </c:pt>
                <c:pt idx="173">
                  <c:v>8.184461998222334E-5</c:v>
                </c:pt>
                <c:pt idx="174">
                  <c:v>8.1386089640413673E-5</c:v>
                </c:pt>
                <c:pt idx="175">
                  <c:v>8.0932719026572444E-5</c:v>
                </c:pt>
                <c:pt idx="176">
                  <c:v>8.0484421254979667E-5</c:v>
                </c:pt>
                <c:pt idx="177">
                  <c:v>8.0041111382930902E-5</c:v>
                </c:pt>
                <c:pt idx="178">
                  <c:v>7.96027063566732E-5</c:v>
                </c:pt>
                <c:pt idx="179">
                  <c:v>7.9169124959137398E-5</c:v>
                </c:pt>
                <c:pt idx="180">
                  <c:v>7.8740287759397184E-5</c:v>
                </c:pt>
                <c:pt idx="181">
                  <c:v>7.8316117063789435E-5</c:v>
                </c:pt>
                <c:pt idx="182">
                  <c:v>7.7896536868631651E-5</c:v>
                </c:pt>
                <c:pt idx="183">
                  <c:v>7.7481472814476372E-5</c:v>
                </c:pt>
                <c:pt idx="184">
                  <c:v>7.7070852141844574E-5</c:v>
                </c:pt>
                <c:pt idx="185">
                  <c:v>7.6664603648382172E-5</c:v>
                </c:pt>
                <c:pt idx="186">
                  <c:v>7.6262657647387065E-5</c:v>
                </c:pt>
                <c:pt idx="187">
                  <c:v>7.5864945927655179E-5</c:v>
                </c:pt>
                <c:pt idx="188">
                  <c:v>7.5471401714597469E-5</c:v>
                </c:pt>
                <c:pt idx="189">
                  <c:v>7.5081959632580683E-5</c:v>
                </c:pt>
                <c:pt idx="190">
                  <c:v>7.4696555668447227E-5</c:v>
                </c:pt>
                <c:pt idx="191">
                  <c:v>7.4315127136171663E-5</c:v>
                </c:pt>
                <c:pt idx="192">
                  <c:v>7.3937612642612172E-5</c:v>
                </c:pt>
                <c:pt idx="193">
                  <c:v>7.3563952054317842E-5</c:v>
                </c:pt>
                <c:pt idx="194">
                  <c:v>7.3194086465354195E-5</c:v>
                </c:pt>
                <c:pt idx="195">
                  <c:v>7.2827958166110269E-5</c:v>
                </c:pt>
                <c:pt idx="196">
                  <c:v>7.2465510613052767E-5</c:v>
                </c:pt>
                <c:pt idx="197">
                  <c:v>7.2106688399393727E-5</c:v>
                </c:pt>
                <c:pt idx="198">
                  <c:v>7.1751437226639915E-5</c:v>
                </c:pt>
                <c:pt idx="199">
                  <c:v>7.1399703876992687E-5</c:v>
                </c:pt>
                <c:pt idx="200">
                  <c:v>7.1051436186569334E-5</c:v>
                </c:pt>
                <c:pt idx="201">
                  <c:v>7.0706583019417246E-5</c:v>
                </c:pt>
                <c:pt idx="202">
                  <c:v>7.0365094242293461E-5</c:v>
                </c:pt>
                <c:pt idx="203">
                  <c:v>7.0026920700183801E-5</c:v>
                </c:pt>
                <c:pt idx="204">
                  <c:v>6.9692014192536181E-5</c:v>
                </c:pt>
                <c:pt idx="205">
                  <c:v>6.9360327450183816E-5</c:v>
                </c:pt>
                <c:pt idx="206">
                  <c:v>6.9031814112935306E-5</c:v>
                </c:pt>
                <c:pt idx="207">
                  <c:v>6.8706428707808893E-5</c:v>
                </c:pt>
                <c:pt idx="208">
                  <c:v>6.8384126627889775E-5</c:v>
                </c:pt>
                <c:pt idx="209">
                  <c:v>6.8064864111789424E-5</c:v>
                </c:pt>
                <c:pt idx="210">
                  <c:v>6.7748598223687034E-5</c:v>
                </c:pt>
                <c:pt idx="211">
                  <c:v>6.743528683393427E-5</c:v>
                </c:pt>
                <c:pt idx="212">
                  <c:v>6.712488860020434E-5</c:v>
                </c:pt>
                <c:pt idx="213">
                  <c:v>6.6817362949167961E-5</c:v>
                </c:pt>
                <c:pt idx="214">
                  <c:v>6.6512670058679226E-5</c:v>
                </c:pt>
                <c:pt idx="215">
                  <c:v>6.6210770840454379E-5</c:v>
                </c:pt>
                <c:pt idx="216">
                  <c:v>6.5911626923228296E-5</c:v>
                </c:pt>
                <c:pt idx="217">
                  <c:v>6.561520063637286E-5</c:v>
                </c:pt>
                <c:pt idx="218">
                  <c:v>6.5321454993962788E-5</c:v>
                </c:pt>
                <c:pt idx="219">
                  <c:v>6.5030353679274526E-5</c:v>
                </c:pt>
                <c:pt idx="220">
                  <c:v>6.4741861029704765E-5</c:v>
                </c:pt>
                <c:pt idx="221">
                  <c:v>6.4455942022095128E-5</c:v>
                </c:pt>
                <c:pt idx="222">
                  <c:v>6.4172562258450527E-5</c:v>
                </c:pt>
                <c:pt idx="223">
                  <c:v>6.3891687952038803E-5</c:v>
                </c:pt>
                <c:pt idx="224">
                  <c:v>6.3613285913859742E-5</c:v>
                </c:pt>
                <c:pt idx="225">
                  <c:v>6.3337323539472374E-5</c:v>
                </c:pt>
                <c:pt idx="226">
                  <c:v>6.306376879616909E-5</c:v>
                </c:pt>
                <c:pt idx="227">
                  <c:v>6.2792590210486378E-5</c:v>
                </c:pt>
                <c:pt idx="228">
                  <c:v>6.252375685604165E-5</c:v>
                </c:pt>
                <c:pt idx="229">
                  <c:v>6.2257238341686309E-5</c:v>
                </c:pt>
                <c:pt idx="230">
                  <c:v>6.1993004799965669E-5</c:v>
                </c:pt>
                <c:pt idx="231">
                  <c:v>6.1731026875876168E-5</c:v>
                </c:pt>
                <c:pt idx="232">
                  <c:v>6.1471275715911333E-5</c:v>
                </c:pt>
                <c:pt idx="233">
                  <c:v>6.1213722957387625E-5</c:v>
                </c:pt>
                <c:pt idx="234">
                  <c:v>6.0958340718041977E-5</c:v>
                </c:pt>
                <c:pt idx="235">
                  <c:v>6.0705101585892858E-5</c:v>
                </c:pt>
                <c:pt idx="236">
                  <c:v>6.0453978609357326E-5</c:v>
                </c:pt>
                <c:pt idx="237">
                  <c:v>6.0204945287616346E-5</c:v>
                </c:pt>
                <c:pt idx="238">
                  <c:v>5.995797556122115E-5</c:v>
                </c:pt>
                <c:pt idx="239">
                  <c:v>5.9713043802933837E-5</c:v>
                </c:pt>
                <c:pt idx="240">
                  <c:v>5.9470124808795092E-5</c:v>
                </c:pt>
                <c:pt idx="241">
                  <c:v>5.9229193789412758E-5</c:v>
                </c:pt>
                <c:pt idx="242">
                  <c:v>5.899022636146484E-5</c:v>
                </c:pt>
                <c:pt idx="243">
                  <c:v>5.8753198539410645E-5</c:v>
                </c:pt>
                <c:pt idx="244">
                  <c:v>5.851808672740437E-5</c:v>
                </c:pt>
                <c:pt idx="245">
                  <c:v>5.8284867711405264E-5</c:v>
                </c:pt>
                <c:pt idx="246">
                  <c:v>5.8053518651478801E-5</c:v>
                </c:pt>
                <c:pt idx="247">
                  <c:v>5.7824017074283489E-5</c:v>
                </c:pt>
                <c:pt idx="248">
                  <c:v>5.7596340865738219E-5</c:v>
                </c:pt>
                <c:pt idx="249">
                  <c:v>5.7370468263864995E-5</c:v>
                </c:pt>
                <c:pt idx="250">
                  <c:v>5.7146377851802091E-5</c:v>
                </c:pt>
                <c:pt idx="251">
                  <c:v>5.6924048550983213E-5</c:v>
                </c:pt>
                <c:pt idx="252">
                  <c:v>5.6703459614477752E-5</c:v>
                </c:pt>
                <c:pt idx="253">
                  <c:v>5.6484590620487938E-5</c:v>
                </c:pt>
                <c:pt idx="254">
                  <c:v>5.6267421465998402E-5</c:v>
                </c:pt>
                <c:pt idx="255">
                  <c:v>5.6051932360574233E-5</c:v>
                </c:pt>
                <c:pt idx="256">
                  <c:v>5.5838103820303194E-5</c:v>
                </c:pt>
                <c:pt idx="257">
                  <c:v>5.5625916661878554E-5</c:v>
                </c:pt>
                <c:pt idx="258">
                  <c:v>5.5415351996818395E-5</c:v>
                </c:pt>
                <c:pt idx="259">
                  <c:v>5.5206391225817936E-5</c:v>
                </c:pt>
                <c:pt idx="260">
                  <c:v>5.4999016033231288E-5</c:v>
                </c:pt>
                <c:pt idx="261">
                  <c:v>5.479320838167919E-5</c:v>
                </c:pt>
                <c:pt idx="262">
                  <c:v>5.458895050677933E-5</c:v>
                </c:pt>
                <c:pt idx="263">
                  <c:v>5.4386224911996014E-5</c:v>
                </c:pt>
                <c:pt idx="264">
                  <c:v>5.4185014363606113E-5</c:v>
                </c:pt>
                <c:pt idx="265">
                  <c:v>5.3985301885778256E-5</c:v>
                </c:pt>
                <c:pt idx="266">
                  <c:v>5.3787070755762081E-5</c:v>
                </c:pt>
                <c:pt idx="267">
                  <c:v>5.3590304499185002E-5</c:v>
                </c:pt>
                <c:pt idx="268">
                  <c:v>5.3394986885453435E-5</c:v>
                </c:pt>
                <c:pt idx="269">
                  <c:v>5.3201101923255962E-5</c:v>
                </c:pt>
                <c:pt idx="270">
                  <c:v>5.3008633856165666E-5</c:v>
                </c:pt>
                <c:pt idx="271">
                  <c:v>5.2817567158339234E-5</c:v>
                </c:pt>
                <c:pt idx="272">
                  <c:v>5.2627886530310184E-5</c:v>
                </c:pt>
                <c:pt idx="273">
                  <c:v>5.2439576894874045E-5</c:v>
                </c:pt>
                <c:pt idx="274">
                  <c:v>5.2252623393062866E-5</c:v>
                </c:pt>
                <c:pt idx="275">
                  <c:v>5.2067011380207088E-5</c:v>
                </c:pt>
                <c:pt idx="276">
                  <c:v>5.188272642208236E-5</c:v>
                </c:pt>
                <c:pt idx="277">
                  <c:v>5.1699754291139315E-5</c:v>
                </c:pt>
                <c:pt idx="278">
                  <c:v>5.1518080962814093E-5</c:v>
                </c:pt>
                <c:pt idx="279">
                  <c:v>5.1337692611917682E-5</c:v>
                </c:pt>
                <c:pt idx="280">
                  <c:v>5.1158575609102192E-5</c:v>
                </c:pt>
                <c:pt idx="281">
                  <c:v>5.0980716517401933E-5</c:v>
                </c:pt>
                <c:pt idx="282">
                  <c:v>5.080410208884768E-5</c:v>
                </c:pt>
                <c:pt idx="283">
                  <c:v>5.0628719261152276E-5</c:v>
                </c:pt>
                <c:pt idx="284">
                  <c:v>5.0454555154465646E-5</c:v>
                </c:pt>
                <c:pt idx="285">
                  <c:v>5.0281597068197762E-5</c:v>
                </c:pt>
                <c:pt idx="286">
                  <c:v>5.0109832477907847E-5</c:v>
                </c:pt>
                <c:pt idx="287">
                  <c:v>4.9939249032258096E-5</c:v>
                </c:pt>
                <c:pt idx="288">
                  <c:v>4.9769834550030431E-5</c:v>
                </c:pt>
                <c:pt idx="289">
                  <c:v>4.9601577017204893E-5</c:v>
                </c:pt>
                <c:pt idx="290">
                  <c:v>4.943446458409796E-5</c:v>
                </c:pt>
                <c:pt idx="291">
                  <c:v>4.926848556255949E-5</c:v>
                </c:pt>
                <c:pt idx="292">
                  <c:v>4.9103628423226983E-5</c:v>
                </c:pt>
                <c:pt idx="293">
                  <c:v>4.8939881792835548E-5</c:v>
                </c:pt>
                <c:pt idx="294">
                  <c:v>4.8777234451582501E-5</c:v>
                </c:pt>
                <c:pt idx="295">
                  <c:v>4.861567533054521E-5</c:v>
                </c:pt>
                <c:pt idx="296">
                  <c:v>4.8455193509150892E-5</c:v>
                </c:pt>
                <c:pt idx="297">
                  <c:v>4.8295778212697216E-5</c:v>
                </c:pt>
                <c:pt idx="298">
                  <c:v>4.8137418809922476E-5</c:v>
                </c:pt>
                <c:pt idx="299">
                  <c:v>4.7980104810624248E-5</c:v>
                </c:pt>
                <c:pt idx="300">
                  <c:v>4.7823825863325331E-5</c:v>
                </c:pt>
                <c:pt idx="301">
                  <c:v>4.7668571752985856E-5</c:v>
                </c:pt>
                <c:pt idx="302">
                  <c:v>4.7514332398760737E-5</c:v>
                </c:pt>
                <c:pt idx="303">
                  <c:v>4.7361097851800958E-5</c:v>
                </c:pt>
                <c:pt idx="304">
                  <c:v>4.7208858293098214E-5</c:v>
                </c:pt>
                <c:pt idx="305">
                  <c:v>4.7057604031371626E-5</c:v>
                </c:pt>
                <c:pt idx="306">
                  <c:v>4.6907325500995478E-5</c:v>
                </c:pt>
                <c:pt idx="307">
                  <c:v>4.6758013259967385E-5</c:v>
                </c:pt>
                <c:pt idx="308">
                  <c:v>4.6609657987915727E-5</c:v>
                </c:pt>
                <c:pt idx="309">
                  <c:v>4.6462250484145385E-5</c:v>
                </c:pt>
                <c:pt idx="310">
                  <c:v>4.6315781665721292E-5</c:v>
                </c:pt>
                <c:pt idx="311">
                  <c:v>4.6170242565588553E-5</c:v>
                </c:pt>
                <c:pt idx="312">
                  <c:v>4.6025624330728515E-5</c:v>
                </c:pt>
                <c:pt idx="313">
                  <c:v>4.5881918220350032E-5</c:v>
                </c:pt>
                <c:pt idx="314">
                  <c:v>4.5739115604114921E-5</c:v>
                </c:pt>
                <c:pt idx="315">
                  <c:v>4.5597207960397184E-5</c:v>
                </c:pt>
                <c:pt idx="316">
                  <c:v>4.5456186874574951E-5</c:v>
                </c:pt>
                <c:pt idx="317">
                  <c:v>4.5316044037354537E-5</c:v>
                </c:pt>
                <c:pt idx="318">
                  <c:v>4.5176771243126054E-5</c:v>
                </c:pt>
                <c:pt idx="319">
                  <c:v>4.5038360388349546E-5</c:v>
                </c:pt>
                <c:pt idx="320">
                  <c:v>4.4900803469971383E-5</c:v>
                </c:pt>
                <c:pt idx="321">
                  <c:v>4.4764092583870001E-5</c:v>
                </c:pt>
                <c:pt idx="322">
                  <c:v>4.4628219923330341E-5</c:v>
                </c:pt>
                <c:pt idx="323">
                  <c:v>4.4493177777546572E-5</c:v>
                </c:pt>
                <c:pt idx="324">
                  <c:v>4.4358958530152309E-5</c:v>
                </c:pt>
                <c:pt idx="325">
                  <c:v>4.422555465777778E-5</c:v>
                </c:pt>
                <c:pt idx="326">
                  <c:v>4.4092958728633399E-5</c:v>
                </c:pt>
                <c:pt idx="327">
                  <c:v>4.3961163401119195E-5</c:v>
                </c:pt>
                <c:pt idx="328">
                  <c:v>4.383016142245943E-5</c:v>
                </c:pt>
                <c:pt idx="329">
                  <c:v>4.3699945627362062E-5</c:v>
                </c:pt>
                <c:pt idx="330">
                  <c:v>4.3570508936702397E-5</c:v>
                </c:pt>
                <c:pt idx="331">
                  <c:v>4.3441844356230414E-5</c:v>
                </c:pt>
                <c:pt idx="332">
                  <c:v>4.3313944975301355E-5</c:v>
                </c:pt>
                <c:pt idx="333">
                  <c:v>4.3186803965629011E-5</c:v>
                </c:pt>
                <c:pt idx="334">
                  <c:v>4.3060414580061278E-5</c:v>
                </c:pt>
                <c:pt idx="335">
                  <c:v>4.2934770151377546E-5</c:v>
                </c:pt>
                <c:pt idx="336">
                  <c:v>4.2809864091107318E-5</c:v>
                </c:pt>
                <c:pt idx="337">
                  <c:v>4.2685689888369883E-5</c:v>
                </c:pt>
                <c:pt idx="338">
                  <c:v>4.2562241108734347E-5</c:v>
                </c:pt>
                <c:pt idx="339">
                  <c:v>4.243951139309974E-5</c:v>
                </c:pt>
                <c:pt idx="340">
                  <c:v>4.2317494456594824E-5</c:v>
                </c:pt>
                <c:pt idx="341">
                  <c:v>4.219618408749701E-5</c:v>
                </c:pt>
                <c:pt idx="342">
                  <c:v>4.2075574146170283E-5</c:v>
                </c:pt>
                <c:pt idx="343">
                  <c:v>4.1955658564021493E-5</c:v>
                </c:pt>
                <c:pt idx="344">
                  <c:v>4.1836431342474756E-5</c:v>
                </c:pt>
                <c:pt idx="345">
                  <c:v>4.1717886551963549E-5</c:v>
                </c:pt>
                <c:pt idx="346">
                  <c:v>4.1600018330940296E-5</c:v>
                </c:pt>
                <c:pt idx="347">
                  <c:v>4.1482820884902825E-5</c:v>
                </c:pt>
                <c:pt idx="348">
                  <c:v>4.1366288485437595E-5</c:v>
                </c:pt>
                <c:pt idx="349">
                  <c:v>4.1250415469279253E-5</c:v>
                </c:pt>
                <c:pt idx="350">
                  <c:v>4.1135196237386236E-5</c:v>
                </c:pt>
                <c:pt idx="351">
                  <c:v>4.1020625254032018E-5</c:v>
                </c:pt>
                <c:pt idx="352">
                  <c:v>4.0906697045911799E-5</c:v>
                </c:pt>
                <c:pt idx="353">
                  <c:v>4.079340620126433E-5</c:v>
                </c:pt>
                <c:pt idx="354">
                  <c:v>4.0680747369008393E-5</c:v>
                </c:pt>
                <c:pt idx="355">
                  <c:v>4.0568715257893971E-5</c:v>
                </c:pt>
                <c:pt idx="356">
                  <c:v>4.0457304635667443E-5</c:v>
                </c:pt>
                <c:pt idx="357">
                  <c:v>4.0346510328250934E-5</c:v>
                </c:pt>
                <c:pt idx="358">
                  <c:v>4.0236327218935106E-5</c:v>
                </c:pt>
                <c:pt idx="359">
                  <c:v>4.0126750247585582E-5</c:v>
                </c:pt>
                <c:pt idx="360">
                  <c:v>4.0017774409862354E-5</c:v>
                </c:pt>
                <c:pt idx="361">
                  <c:v>3.9909394756452177E-5</c:v>
                </c:pt>
                <c:pt idx="362">
                  <c:v>3.9801606392313554E-5</c:v>
                </c:pt>
                <c:pt idx="363">
                  <c:v>3.9694404475934174E-5</c:v>
                </c:pt>
                <c:pt idx="364">
                  <c:v>3.9587784218600478E-5</c:v>
                </c:pt>
                <c:pt idx="365">
                  <c:v>3.9481740883679172E-5</c:v>
                </c:pt>
                <c:pt idx="366">
                  <c:v>3.9376269785910494E-5</c:v>
                </c:pt>
                <c:pt idx="367">
                  <c:v>3.9271366290712873E-5</c:v>
                </c:pt>
                <c:pt idx="368">
                  <c:v>3.9167025813498914E-5</c:v>
                </c:pt>
                <c:pt idx="369">
                  <c:v>3.9063243819002499E-5</c:v>
                </c:pt>
                <c:pt idx="370">
                  <c:v>3.8960015820616586E-5</c:v>
                </c:pt>
                <c:pt idx="371">
                  <c:v>3.8857337379741803E-5</c:v>
                </c:pt>
                <c:pt idx="372">
                  <c:v>3.8755204105145373E-5</c:v>
                </c:pt>
                <c:pt idx="373">
                  <c:v>3.8653611652330378E-5</c:v>
                </c:pt>
                <c:pt idx="374">
                  <c:v>3.8552555722915046E-5</c:v>
                </c:pt>
                <c:pt idx="375">
                  <c:v>3.8452032064021872E-5</c:v>
                </c:pt>
                <c:pt idx="376">
                  <c:v>3.8352036467676489E-5</c:v>
                </c:pt>
                <c:pt idx="377">
                  <c:v>3.8252564770216033E-5</c:v>
                </c:pt>
                <c:pt idx="378">
                  <c:v>3.8153612851706841E-5</c:v>
                </c:pt>
                <c:pt idx="379">
                  <c:v>3.8055176635371281E-5</c:v>
                </c:pt>
                <c:pt idx="380">
                  <c:v>3.7957252087023628E-5</c:v>
                </c:pt>
                <c:pt idx="381">
                  <c:v>3.7859835214514775E-5</c:v>
                </c:pt>
                <c:pt idx="382">
                  <c:v>3.7762922067185553E-5</c:v>
                </c:pt>
                <c:pt idx="383">
                  <c:v>3.7666508735328618E-5</c:v>
                </c:pt>
                <c:pt idx="384">
                  <c:v>3.7570591349658695E-5</c:v>
                </c:pt>
                <c:pt idx="385">
                  <c:v>3.7475166080791016E-5</c:v>
                </c:pt>
                <c:pt idx="386">
                  <c:v>3.7380229138727786E-5</c:v>
                </c:pt>
                <c:pt idx="387">
                  <c:v>3.728577677235265E-5</c:v>
                </c:pt>
                <c:pt idx="388">
                  <c:v>3.7191805268932844E-5</c:v>
                </c:pt>
                <c:pt idx="389">
                  <c:v>3.7098310953629039E-5</c:v>
                </c:pt>
                <c:pt idx="390">
                  <c:v>3.700529018901264E-5</c:v>
                </c:pt>
                <c:pt idx="391">
                  <c:v>3.6912739374590499E-5</c:v>
                </c:pt>
                <c:pt idx="392">
                  <c:v>3.6820654946336778E-5</c:v>
                </c:pt>
                <c:pt idx="393">
                  <c:v>3.6729033376232036E-5</c:v>
                </c:pt>
                <c:pt idx="394">
                  <c:v>3.6637871171809186E-5</c:v>
                </c:pt>
                <c:pt idx="395">
                  <c:v>3.6547164875706357E-5</c:v>
                </c:pt>
                <c:pt idx="396">
                  <c:v>3.6456911065226521E-5</c:v>
                </c:pt>
                <c:pt idx="397">
                  <c:v>3.6367106351903656E-5</c:v>
                </c:pt>
                <c:pt idx="398">
                  <c:v>3.6277747381075483E-5</c:v>
                </c:pt>
                <c:pt idx="399">
                  <c:v>3.6188830831462568E-5</c:v>
                </c:pt>
                <c:pt idx="400">
                  <c:v>3.6100353414753696E-5</c:v>
                </c:pt>
                <c:pt idx="401">
                  <c:v>3.6012311875197454E-5</c:v>
                </c:pt>
                <c:pt idx="402">
                  <c:v>3.592470298919974E-5</c:v>
                </c:pt>
                <c:pt idx="403">
                  <c:v>3.5837523564927465E-5</c:v>
                </c:pt>
                <c:pt idx="404">
                  <c:v>3.5750770441917852E-5</c:v>
                </c:pt>
                <c:pt idx="405">
                  <c:v>3.5664440490693674E-5</c:v>
                </c:pt>
                <c:pt idx="406">
                  <c:v>3.5578530612384072E-5</c:v>
                </c:pt>
                <c:pt idx="407">
                  <c:v>3.5493037738350931E-5</c:v>
                </c:pt>
                <c:pt idx="408">
                  <c:v>3.5407958829820725E-5</c:v>
                </c:pt>
                <c:pt idx="409">
                  <c:v>3.5323290877521743E-5</c:v>
                </c:pt>
                <c:pt idx="410">
                  <c:v>3.5239030901326609E-5</c:v>
                </c:pt>
                <c:pt idx="411">
                  <c:v>3.5155175949899905E-5</c:v>
                </c:pt>
                <c:pt idx="412">
                  <c:v>3.5071723100351017E-5</c:v>
                </c:pt>
                <c:pt idx="413">
                  <c:v>3.4988669457891945E-5</c:v>
                </c:pt>
                <c:pt idx="414">
                  <c:v>3.4906012155499983E-5</c:v>
                </c:pt>
                <c:pt idx="415">
                  <c:v>3.4823748353585354E-5</c:v>
                </c:pt>
                <c:pt idx="416">
                  <c:v>3.4741875239663532E-5</c:v>
                </c:pt>
                <c:pt idx="417">
                  <c:v>3.4660390028032302E-5</c:v>
                </c:pt>
                <c:pt idx="418">
                  <c:v>3.4579289959453409E-5</c:v>
                </c:pt>
                <c:pt idx="419">
                  <c:v>3.4498572300838712E-5</c:v>
                </c:pt>
                <c:pt idx="420">
                  <c:v>3.441823434494084E-5</c:v>
                </c:pt>
                <c:pt idx="421">
                  <c:v>3.4338273410048246E-5</c:v>
                </c:pt>
                <c:pt idx="422">
                  <c:v>3.4258686839684495E-5</c:v>
                </c:pt>
                <c:pt idx="423">
                  <c:v>3.4179472002311889E-5</c:v>
                </c:pt>
                <c:pt idx="424">
                  <c:v>3.4100626291039146E-5</c:v>
                </c:pt>
                <c:pt idx="425">
                  <c:v>3.402214712333334E-5</c:v>
                </c:pt>
                <c:pt idx="426">
                  <c:v>3.3944031940735713E-5</c:v>
                </c:pt>
                <c:pt idx="427">
                  <c:v>3.3866278208581576E-5</c:v>
                </c:pt>
                <c:pt idx="428">
                  <c:v>3.3788883415724053E-5</c:v>
                </c:pt>
                <c:pt idx="429">
                  <c:v>3.3711845074261697E-5</c:v>
                </c:pt>
                <c:pt idx="430">
                  <c:v>3.3635160719269848E-5</c:v>
                </c:pt>
                <c:pt idx="431">
                  <c:v>3.3558827908535774E-5</c:v>
                </c:pt>
                <c:pt idx="432">
                  <c:v>3.3482844222297391E-5</c:v>
                </c:pt>
                <c:pt idx="433">
                  <c:v>3.3407207262985665E-5</c:v>
                </c:pt>
                <c:pt idx="434">
                  <c:v>3.3331914654970473E-5</c:v>
                </c:pt>
                <c:pt idx="435">
                  <c:v>3.3256964044310047E-5</c:v>
                </c:pt>
                <c:pt idx="436">
                  <c:v>3.3182353098503725E-5</c:v>
                </c:pt>
                <c:pt idx="437">
                  <c:v>3.3108079506248199E-5</c:v>
                </c:pt>
                <c:pt idx="438">
                  <c:v>3.3034140977197007E-5</c:v>
                </c:pt>
                <c:pt idx="439">
                  <c:v>3.2960535241723314E-5</c:v>
                </c:pt>
                <c:pt idx="440">
                  <c:v>3.2887260050685926E-5</c:v>
                </c:pt>
                <c:pt idx="441">
                  <c:v>3.2814313175198422E-5</c:v>
                </c:pt>
                <c:pt idx="442">
                  <c:v>3.2741692406401512E-5</c:v>
                </c:pt>
                <c:pt idx="443">
                  <c:v>3.2669395555238285E-5</c:v>
                </c:pt>
                <c:pt idx="444">
                  <c:v>3.2597420452232675E-5</c:v>
                </c:pt>
                <c:pt idx="445">
                  <c:v>3.2525764947270719E-5</c:v>
                </c:pt>
                <c:pt idx="446">
                  <c:v>3.2454426909384896E-5</c:v>
                </c:pt>
                <c:pt idx="447">
                  <c:v>3.2383404226541222E-5</c:v>
                </c:pt>
                <c:pt idx="448">
                  <c:v>3.2312694805429261E-5</c:v>
                </c:pt>
                <c:pt idx="449">
                  <c:v>3.2242296571254873E-5</c:v>
                </c:pt>
                <c:pt idx="450">
                  <c:v>3.2172207467535762E-5</c:v>
                </c:pt>
                <c:pt idx="451">
                  <c:v>3.210242545589969E-5</c:v>
                </c:pt>
                <c:pt idx="452">
                  <c:v>3.203294851588535E-5</c:v>
                </c:pt>
                <c:pt idx="453">
                  <c:v>3.196377464474591E-5</c:v>
                </c:pt>
                <c:pt idx="454">
                  <c:v>3.1894901857255091E-5</c:v>
                </c:pt>
                <c:pt idx="455">
                  <c:v>3.1826328185515801E-5</c:v>
                </c:pt>
                <c:pt idx="456">
                  <c:v>3.1758051678771292E-5</c:v>
                </c:pt>
                <c:pt idx="457">
                  <c:v>3.169007040321876E-5</c:v>
                </c:pt>
                <c:pt idx="458">
                  <c:v>3.1622382441825377E-5</c:v>
                </c:pt>
                <c:pt idx="459">
                  <c:v>3.155498589414674E-5</c:v>
                </c:pt>
                <c:pt idx="460">
                  <c:v>3.1487878876147632E-5</c:v>
                </c:pt>
                <c:pt idx="461">
                  <c:v>3.1421059520025155E-5</c:v>
                </c:pt>
                <c:pt idx="462">
                  <c:v>3.1354525974034073E-5</c:v>
                </c:pt>
                <c:pt idx="463">
                  <c:v>3.1288276402314511E-5</c:v>
                </c:pt>
                <c:pt idx="464">
                  <c:v>3.1222308984721767E-5</c:v>
                </c:pt>
                <c:pt idx="465">
                  <c:v>3.1156621916658374E-5</c:v>
                </c:pt>
                <c:pt idx="466">
                  <c:v>3.1091213408908279E-5</c:v>
                </c:pt>
                <c:pt idx="467">
                  <c:v>3.1026081687473162E-5</c:v>
                </c:pt>
                <c:pt idx="468">
                  <c:v>3.0961224993410828E-5</c:v>
                </c:pt>
                <c:pt idx="469">
                  <c:v>3.0896641582675676E-5</c:v>
                </c:pt>
                <c:pt idx="470">
                  <c:v>3.0832329725961147E-5</c:v>
                </c:pt>
                <c:pt idx="471">
                  <c:v>3.0768287708544232E-5</c:v>
                </c:pt>
                <c:pt idx="472">
                  <c:v>3.0704513830131895E-5</c:v>
                </c:pt>
                <c:pt idx="473">
                  <c:v>3.0641006404709466E-5</c:v>
                </c:pt>
                <c:pt idx="474">
                  <c:v>3.0577763760390919E-5</c:v>
                </c:pt>
                <c:pt idx="475">
                  <c:v>3.0514784239271027E-5</c:v>
                </c:pt>
                <c:pt idx="476">
                  <c:v>3.0452066197279425E-5</c:v>
                </c:pt>
                <c:pt idx="477">
                  <c:v>3.0389608004036423E-5</c:v>
                </c:pt>
                <c:pt idx="478">
                  <c:v>3.0327408042710676E-5</c:v>
                </c:pt>
                <c:pt idx="479">
                  <c:v>3.0265464709878589E-5</c:v>
                </c:pt>
                <c:pt idx="480">
                  <c:v>3.0203776415385501E-5</c:v>
                </c:pt>
                <c:pt idx="481">
                  <c:v>3.0142341582208577E-5</c:v>
                </c:pt>
                <c:pt idx="482">
                  <c:v>3.008115864632139E-5</c:v>
                </c:pt>
                <c:pt idx="483">
                  <c:v>3.0020226056560187E-5</c:v>
                </c:pt>
                <c:pt idx="484">
                  <c:v>2.9959542274491816E-5</c:v>
                </c:pt>
                <c:pt idx="485">
                  <c:v>2.9899105774283249E-5</c:v>
                </c:pt>
                <c:pt idx="486">
                  <c:v>2.9838915042572727E-5</c:v>
                </c:pt>
                <c:pt idx="487">
                  <c:v>2.9778968578342475E-5</c:v>
                </c:pt>
                <c:pt idx="488">
                  <c:v>2.9719264892792991E-5</c:v>
                </c:pt>
                <c:pt idx="489">
                  <c:v>2.9659802509218833E-5</c:v>
                </c:pt>
                <c:pt idx="490">
                  <c:v>2.9600579962885985E-5</c:v>
                </c:pt>
                <c:pt idx="491">
                  <c:v>2.9541595800910612E-5</c:v>
                </c:pt>
                <c:pt idx="492">
                  <c:v>2.9482848582139408E-5</c:v>
                </c:pt>
                <c:pt idx="493">
                  <c:v>2.942433687703128E-5</c:v>
                </c:pt>
                <c:pt idx="494">
                  <c:v>2.9366059267540524E-5</c:v>
                </c:pt>
                <c:pt idx="495">
                  <c:v>2.9308014347001432E-5</c:v>
                </c:pt>
                <c:pt idx="496">
                  <c:v>2.9250200720014187E-5</c:v>
                </c:pt>
                <c:pt idx="497">
                  <c:v>2.9192617002332257E-5</c:v>
                </c:pt>
                <c:pt idx="498">
                  <c:v>2.9135261820751038E-5</c:v>
                </c:pt>
                <c:pt idx="499">
                  <c:v>2.9078133812997861E-5</c:v>
                </c:pt>
                <c:pt idx="500">
                  <c:v>2.9021231627623354E-5</c:v>
                </c:pt>
                <c:pt idx="501">
                  <c:v>2.8964553923894033E-5</c:v>
                </c:pt>
                <c:pt idx="502">
                  <c:v>2.8908099371686188E-5</c:v>
                </c:pt>
                <c:pt idx="503">
                  <c:v>2.8851866651381077E-5</c:v>
                </c:pt>
                <c:pt idx="504">
                  <c:v>2.879585445376129E-5</c:v>
                </c:pt>
                <c:pt idx="505">
                  <c:v>2.8740061479908369E-5</c:v>
                </c:pt>
                <c:pt idx="506">
                  <c:v>2.8684486441101665E-5</c:v>
                </c:pt>
                <c:pt idx="507">
                  <c:v>2.8629128058718336E-5</c:v>
                </c:pt>
                <c:pt idx="508">
                  <c:v>2.8573985064134553E-5</c:v>
                </c:pt>
                <c:pt idx="509">
                  <c:v>2.8519056198627836E-5</c:v>
                </c:pt>
                <c:pt idx="510">
                  <c:v>2.8464340213280569E-5</c:v>
                </c:pt>
                <c:pt idx="511">
                  <c:v>2.8409835868884625E-5</c:v>
                </c:pt>
                <c:pt idx="512">
                  <c:v>2.8355541935847068E-5</c:v>
                </c:pt>
                <c:pt idx="513">
                  <c:v>2.8301457194097033E-5</c:v>
                </c:pt>
                <c:pt idx="514">
                  <c:v>2.8247580432993623E-5</c:v>
                </c:pt>
                <c:pt idx="515">
                  <c:v>2.8193910451234849E-5</c:v>
                </c:pt>
                <c:pt idx="516">
                  <c:v>2.8140446056767736E-5</c:v>
                </c:pt>
                <c:pt idx="517">
                  <c:v>2.8087186066699341E-5</c:v>
                </c:pt>
                <c:pt idx="518">
                  <c:v>2.8034129307208881E-5</c:v>
                </c:pt>
                <c:pt idx="519">
                  <c:v>2.7981274613460812E-5</c:v>
                </c:pt>
                <c:pt idx="520">
                  <c:v>2.7928620829518973E-5</c:v>
                </c:pt>
                <c:pt idx="521">
                  <c:v>2.787616680826164E-5</c:v>
                </c:pt>
                <c:pt idx="522">
                  <c:v>2.7823911411297603E-5</c:v>
                </c:pt>
                <c:pt idx="523">
                  <c:v>2.7771853508883204E-5</c:v>
                </c:pt>
                <c:pt idx="524">
                  <c:v>2.7719991979840264E-5</c:v>
                </c:pt>
                <c:pt idx="525">
                  <c:v>2.7668325711474996E-5</c:v>
                </c:pt>
                <c:pt idx="526">
                  <c:v>2.7616853599497846E-5</c:v>
                </c:pt>
                <c:pt idx="527">
                  <c:v>2.7565574547944172E-5</c:v>
                </c:pt>
                <c:pt idx="528">
                  <c:v>2.7514487469095896E-5</c:v>
                </c:pt>
                <c:pt idx="529">
                  <c:v>2.7463591283404018E-5</c:v>
                </c:pt>
                <c:pt idx="530">
                  <c:v>2.741288491941198E-5</c:v>
                </c:pt>
                <c:pt idx="531">
                  <c:v>2.7362367313679892E-5</c:v>
                </c:pt>
                <c:pt idx="532">
                  <c:v>2.7312037410709654E-5</c:v>
                </c:pt>
                <c:pt idx="533">
                  <c:v>2.7261894162870867E-5</c:v>
                </c:pt>
                <c:pt idx="534">
                  <c:v>2.7211936530327594E-5</c:v>
                </c:pt>
                <c:pt idx="535">
                  <c:v>2.7162163480965932E-5</c:v>
                </c:pt>
                <c:pt idx="536">
                  <c:v>2.7112573990322392E-5</c:v>
                </c:pt>
                <c:pt idx="537">
                  <c:v>2.7063167041513083E-5</c:v>
                </c:pt>
                <c:pt idx="538">
                  <c:v>2.7013941625163676E-5</c:v>
                </c:pt>
                <c:pt idx="539">
                  <c:v>2.6964896739340137E-5</c:v>
                </c:pt>
                <c:pt idx="540">
                  <c:v>2.6916031389480222E-5</c:v>
                </c:pt>
                <c:pt idx="541">
                  <c:v>2.6867344588325754E-5</c:v>
                </c:pt>
                <c:pt idx="542">
                  <c:v>2.6818835355855628E-5</c:v>
                </c:pt>
                <c:pt idx="543">
                  <c:v>2.6770502719219554E-5</c:v>
                </c:pt>
                <c:pt idx="544">
                  <c:v>2.6722345712672502E-5</c:v>
                </c:pt>
                <c:pt idx="545">
                  <c:v>2.6674363377509922E-5</c:v>
                </c:pt>
                <c:pt idx="546">
                  <c:v>2.6626554762003627E-5</c:v>
                </c:pt>
                <c:pt idx="547">
                  <c:v>2.6578918921338391E-5</c:v>
                </c:pt>
                <c:pt idx="548">
                  <c:v>2.6531454917549229E-5</c:v>
                </c:pt>
                <c:pt idx="549">
                  <c:v>2.6484161819459368E-5</c:v>
                </c:pt>
                <c:pt idx="550">
                  <c:v>2.6437038702618893E-5</c:v>
                </c:pt>
                <c:pt idx="551">
                  <c:v>2.6390084649244055E-5</c:v>
                </c:pt>
                <c:pt idx="552">
                  <c:v>2.634329874815723E-5</c:v>
                </c:pt>
                <c:pt idx="553">
                  <c:v>2.6296680094727524E-5</c:v>
                </c:pt>
                <c:pt idx="554">
                  <c:v>2.6250227790812029E-5</c:v>
                </c:pt>
                <c:pt idx="555">
                  <c:v>2.6203940944697714E-5</c:v>
                </c:pt>
                <c:pt idx="556">
                  <c:v>2.6157818671043921E-5</c:v>
                </c:pt>
                <c:pt idx="557">
                  <c:v>2.6111860090825487E-5</c:v>
                </c:pt>
                <c:pt idx="558">
                  <c:v>2.6066064331276482E-5</c:v>
                </c:pt>
                <c:pt idx="559">
                  <c:v>2.6020430525834548E-5</c:v>
                </c:pt>
                <c:pt idx="560">
                  <c:v>2.5974957814085805E-5</c:v>
                </c:pt>
                <c:pt idx="561">
                  <c:v>2.5929645341710373E-5</c:v>
                </c:pt>
                <c:pt idx="562">
                  <c:v>2.5884492260428473E-5</c:v>
                </c:pt>
                <c:pt idx="563">
                  <c:v>2.5839497727947068E-5</c:v>
                </c:pt>
                <c:pt idx="564">
                  <c:v>2.5794660907907118E-5</c:v>
                </c:pt>
                <c:pt idx="565">
                  <c:v>2.574998096983133E-5</c:v>
                </c:pt>
                <c:pt idx="566">
                  <c:v>2.5705457089072523E-5</c:v>
                </c:pt>
                <c:pt idx="567">
                  <c:v>2.5661088446762498E-5</c:v>
                </c:pt>
                <c:pt idx="568">
                  <c:v>2.5616874229761445E-5</c:v>
                </c:pt>
                <c:pt idx="569">
                  <c:v>2.55728136306079E-5</c:v>
                </c:pt>
                <c:pt idx="570">
                  <c:v>2.5528905847469212E-5</c:v>
                </c:pt>
                <c:pt idx="571">
                  <c:v>2.5485150084092551E-5</c:v>
                </c:pt>
                <c:pt idx="572">
                  <c:v>2.544154554975636E-5</c:v>
                </c:pt>
                <c:pt idx="573">
                  <c:v>2.5398091459222431E-5</c:v>
                </c:pt>
                <c:pt idx="574">
                  <c:v>2.5354787032688348E-5</c:v>
                </c:pt>
                <c:pt idx="575">
                  <c:v>2.5311631495740518E-5</c:v>
                </c:pt>
                <c:pt idx="576">
                  <c:v>2.5268624079307644E-5</c:v>
                </c:pt>
                <c:pt idx="577">
                  <c:v>2.5225764019614715E-5</c:v>
                </c:pt>
                <c:pt idx="578">
                  <c:v>2.5183050558137401E-5</c:v>
                </c:pt>
                <c:pt idx="579">
                  <c:v>2.5140482941557032E-5</c:v>
                </c:pt>
                <c:pt idx="580">
                  <c:v>2.5098060421715898E-5</c:v>
                </c:pt>
                <c:pt idx="581">
                  <c:v>2.5055782255573156E-5</c:v>
                </c:pt>
                <c:pt idx="582">
                  <c:v>2.501364770516106E-5</c:v>
                </c:pt>
                <c:pt idx="583">
                  <c:v>2.497165603754175E-5</c:v>
                </c:pt>
                <c:pt idx="584">
                  <c:v>2.4929806524764364E-5</c:v>
                </c:pt>
                <c:pt idx="585">
                  <c:v>2.4888098443822714E-5</c:v>
                </c:pt>
                <c:pt idx="586">
                  <c:v>2.4846531076613312E-5</c:v>
                </c:pt>
                <c:pt idx="587">
                  <c:v>2.4805103709893819E-5</c:v>
                </c:pt>
                <c:pt idx="588">
                  <c:v>2.4763815635241984E-5</c:v>
                </c:pt>
                <c:pt idx="589">
                  <c:v>2.4722666149014922E-5</c:v>
                </c:pt>
                <c:pt idx="590">
                  <c:v>2.4681654552308838E-5</c:v>
                </c:pt>
                <c:pt idx="591">
                  <c:v>2.4640780150919186E-5</c:v>
                </c:pt>
                <c:pt idx="592">
                  <c:v>2.4600042255301168E-5</c:v>
                </c:pt>
                <c:pt idx="593">
                  <c:v>2.455944018053069E-5</c:v>
                </c:pt>
                <c:pt idx="594">
                  <c:v>2.4518973246265661E-5</c:v>
                </c:pt>
                <c:pt idx="595">
                  <c:v>2.4478640776707731E-5</c:v>
                </c:pt>
                <c:pt idx="596">
                  <c:v>2.443844210056435E-5</c:v>
                </c:pt>
                <c:pt idx="597">
                  <c:v>2.4398376551011278E-5</c:v>
                </c:pt>
                <c:pt idx="598">
                  <c:v>2.4358443465655395E-5</c:v>
                </c:pt>
                <c:pt idx="599">
                  <c:v>2.4318642186497962E-5</c:v>
                </c:pt>
                <c:pt idx="600">
                  <c:v>2.4278972059898178E-5</c:v>
                </c:pt>
                <c:pt idx="601">
                  <c:v>2.4239432436537113E-5</c:v>
                </c:pt>
                <c:pt idx="602">
                  <c:v>2.420002267138205E-5</c:v>
                </c:pt>
                <c:pt idx="603">
                  <c:v>2.4160742123651109E-5</c:v>
                </c:pt>
                <c:pt idx="604">
                  <c:v>2.4121590156778276E-5</c:v>
                </c:pt>
                <c:pt idx="605">
                  <c:v>2.4082566138378735E-5</c:v>
                </c:pt>
                <c:pt idx="606">
                  <c:v>2.4043669440214566E-5</c:v>
                </c:pt>
                <c:pt idx="607">
                  <c:v>2.4004899438160801E-5</c:v>
                </c:pt>
                <c:pt idx="608">
                  <c:v>2.3966255512171744E-5</c:v>
                </c:pt>
                <c:pt idx="609">
                  <c:v>2.3927737046247697E-5</c:v>
                </c:pt>
                <c:pt idx="610">
                  <c:v>2.3889343428401976E-5</c:v>
                </c:pt>
                <c:pt idx="611">
                  <c:v>2.3851074050628238E-5</c:v>
                </c:pt>
                <c:pt idx="612">
                  <c:v>2.3812928308868159E-5</c:v>
                </c:pt>
                <c:pt idx="613">
                  <c:v>2.3774905602979403E-5</c:v>
                </c:pt>
                <c:pt idx="614">
                  <c:v>2.3737005336703894E-5</c:v>
                </c:pt>
                <c:pt idx="615">
                  <c:v>2.3699226917636453E-5</c:v>
                </c:pt>
                <c:pt idx="616">
                  <c:v>2.366156975719364E-5</c:v>
                </c:pt>
                <c:pt idx="617">
                  <c:v>2.3624033270583004E-5</c:v>
                </c:pt>
                <c:pt idx="618">
                  <c:v>2.3586616876772554E-5</c:v>
                </c:pt>
                <c:pt idx="619">
                  <c:v>2.3549319998460565E-5</c:v>
                </c:pt>
                <c:pt idx="620">
                  <c:v>2.3512142062045644E-5</c:v>
                </c:pt>
                <c:pt idx="621">
                  <c:v>2.347508249759712E-5</c:v>
                </c:pt>
                <c:pt idx="622">
                  <c:v>2.3438140738825696E-5</c:v>
                </c:pt>
                <c:pt idx="623">
                  <c:v>2.3401316223054363E-5</c:v>
                </c:pt>
                <c:pt idx="624">
                  <c:v>2.3364608391189643E-5</c:v>
                </c:pt>
                <c:pt idx="625">
                  <c:v>2.3328016687693065E-5</c:v>
                </c:pt>
                <c:pt idx="626">
                  <c:v>2.3291540560552942E-5</c:v>
                </c:pt>
                <c:pt idx="627">
                  <c:v>2.3255179461256358E-5</c:v>
                </c:pt>
                <c:pt idx="628">
                  <c:v>2.321893284476152E-5</c:v>
                </c:pt>
                <c:pt idx="629">
                  <c:v>2.3182800169470287E-5</c:v>
                </c:pt>
                <c:pt idx="630">
                  <c:v>2.314678089720099E-5</c:v>
                </c:pt>
                <c:pt idx="631">
                  <c:v>2.3110874493161509E-5</c:v>
                </c:pt>
                <c:pt idx="632">
                  <c:v>2.3075080425922617E-5</c:v>
                </c:pt>
                <c:pt idx="633">
                  <c:v>2.3039398167391552E-5</c:v>
                </c:pt>
                <c:pt idx="634">
                  <c:v>2.3003827192785836E-5</c:v>
                </c:pt>
                <c:pt idx="635">
                  <c:v>2.2968366980607389E-5</c:v>
                </c:pt>
                <c:pt idx="636">
                  <c:v>2.2933017012616808E-5</c:v>
                </c:pt>
                <c:pt idx="637">
                  <c:v>2.2897776773807956E-5</c:v>
                </c:pt>
                <c:pt idx="638">
                  <c:v>2.2862645752382748E-5</c:v>
                </c:pt>
                <c:pt idx="639">
                  <c:v>2.2827623439726202E-5</c:v>
                </c:pt>
                <c:pt idx="640">
                  <c:v>2.2792709330381671E-5</c:v>
                </c:pt>
                <c:pt idx="641">
                  <c:v>2.2757902922026395E-5</c:v>
                </c:pt>
                <c:pt idx="642">
                  <c:v>2.2723203715447183E-5</c:v>
                </c:pt>
                <c:pt idx="643">
                  <c:v>2.2688611214516388E-5</c:v>
                </c:pt>
                <c:pt idx="644">
                  <c:v>2.265412492616806E-5</c:v>
                </c:pt>
                <c:pt idx="645">
                  <c:v>2.2619744360374365E-5</c:v>
                </c:pt>
                <c:pt idx="646">
                  <c:v>2.2585469030122197E-5</c:v>
                </c:pt>
                <c:pt idx="647">
                  <c:v>2.255129845138998E-5</c:v>
                </c:pt>
                <c:pt idx="648">
                  <c:v>2.2517232143124735E-5</c:v>
                </c:pt>
                <c:pt idx="649">
                  <c:v>2.2483269627219343E-5</c:v>
                </c:pt>
                <c:pt idx="650">
                  <c:v>2.2449410428489973E-5</c:v>
                </c:pt>
                <c:pt idx="651">
                  <c:v>2.2415654074653785E-5</c:v>
                </c:pt>
                <c:pt idx="652">
                  <c:v>2.2382000096306786E-5</c:v>
                </c:pt>
                <c:pt idx="653">
                  <c:v>2.2348448026901911E-5</c:v>
                </c:pt>
                <c:pt idx="654">
                  <c:v>2.2314997402727304E-5</c:v>
                </c:pt>
                <c:pt idx="655">
                  <c:v>2.2281647762884787E-5</c:v>
                </c:pt>
                <c:pt idx="656">
                  <c:v>2.2248398649268525E-5</c:v>
                </c:pt>
                <c:pt idx="657">
                  <c:v>2.2215249606543916E-5</c:v>
                </c:pt>
                <c:pt idx="658">
                  <c:v>2.2182200182126614E-5</c:v>
                </c:pt>
                <c:pt idx="659">
                  <c:v>2.2149249926161791E-5</c:v>
                </c:pt>
                <c:pt idx="660">
                  <c:v>2.2116398391503583E-5</c:v>
                </c:pt>
                <c:pt idx="661">
                  <c:v>2.2083645133694687E-5</c:v>
                </c:pt>
                <c:pt idx="662">
                  <c:v>2.2050989710946167E-5</c:v>
                </c:pt>
                <c:pt idx="663">
                  <c:v>2.2018431684117467E-5</c:v>
                </c:pt>
                <c:pt idx="664">
                  <c:v>2.1985970616696537E-5</c:v>
                </c:pt>
                <c:pt idx="665">
                  <c:v>2.1953606074780208E-5</c:v>
                </c:pt>
                <c:pt idx="666">
                  <c:v>2.1921337627054697E-5</c:v>
                </c:pt>
                <c:pt idx="667">
                  <c:v>2.1889164844776304E-5</c:v>
                </c:pt>
                <c:pt idx="668">
                  <c:v>2.1857087301752264E-5</c:v>
                </c:pt>
                <c:pt idx="669">
                  <c:v>2.182510457432183E-5</c:v>
                </c:pt>
                <c:pt idx="670">
                  <c:v>2.1793216241337414E-5</c:v>
                </c:pt>
                <c:pt idx="671">
                  <c:v>2.176142188414602E-5</c:v>
                </c:pt>
                <c:pt idx="672">
                  <c:v>2.1729721086570745E-5</c:v>
                </c:pt>
                <c:pt idx="673">
                  <c:v>2.1698113434892506E-5</c:v>
                </c:pt>
                <c:pt idx="674">
                  <c:v>2.1666598517831883E-5</c:v>
                </c:pt>
                <c:pt idx="675">
                  <c:v>2.1635175926531164E-5</c:v>
                </c:pt>
                <c:pt idx="676">
                  <c:v>2.1603845254536522E-5</c:v>
                </c:pt>
                <c:pt idx="677">
                  <c:v>2.1572606097780352E-5</c:v>
                </c:pt>
                <c:pt idx="678">
                  <c:v>2.1541458054563778E-5</c:v>
                </c:pt>
                <c:pt idx="679">
                  <c:v>2.1510400725539295E-5</c:v>
                </c:pt>
                <c:pt idx="680">
                  <c:v>2.1479433713693573E-5</c:v>
                </c:pt>
                <c:pt idx="681">
                  <c:v>2.1448556624330424E-5</c:v>
                </c:pt>
                <c:pt idx="682">
                  <c:v>2.1417769065053881E-5</c:v>
                </c:pt>
                <c:pt idx="683">
                  <c:v>2.1387070645751477E-5</c:v>
                </c:pt>
                <c:pt idx="684">
                  <c:v>2.135646097857763E-5</c:v>
                </c:pt>
                <c:pt idx="685">
                  <c:v>2.1325939677937163E-5</c:v>
                </c:pt>
                <c:pt idx="686">
                  <c:v>2.1295506360469039E-5</c:v>
                </c:pt>
                <c:pt idx="687">
                  <c:v>2.126516064503014E-5</c:v>
                </c:pt>
                <c:pt idx="688">
                  <c:v>2.1234902152679265E-5</c:v>
                </c:pt>
                <c:pt idx="689">
                  <c:v>2.1204730506661224E-5</c:v>
                </c:pt>
                <c:pt idx="690">
                  <c:v>2.1174645332391075E-5</c:v>
                </c:pt>
                <c:pt idx="691">
                  <c:v>2.114464625743853E-5</c:v>
                </c:pt>
                <c:pt idx="692">
                  <c:v>2.1114732911512443E-5</c:v>
                </c:pt>
                <c:pt idx="693">
                  <c:v>2.1084904926445464E-5</c:v>
                </c:pt>
                <c:pt idx="694">
                  <c:v>2.1055161936178836E-5</c:v>
                </c:pt>
                <c:pt idx="695">
                  <c:v>2.1025503576747291E-5</c:v>
                </c:pt>
                <c:pt idx="696">
                  <c:v>2.0995929486264094E-5</c:v>
                </c:pt>
              </c:numCache>
            </c:numRef>
          </c:val>
          <c:smooth val="0"/>
          <c:extLst>
            <c:ext xmlns:c16="http://schemas.microsoft.com/office/drawing/2014/chart" uri="{C3380CC4-5D6E-409C-BE32-E72D297353CC}">
              <c16:uniqueId val="{00000000-BAB1-484E-B88A-71AB87B7FA83}"/>
            </c:ext>
          </c:extLst>
        </c:ser>
        <c:dLbls>
          <c:showLegendKey val="0"/>
          <c:showVal val="0"/>
          <c:showCatName val="0"/>
          <c:showSerName val="0"/>
          <c:showPercent val="0"/>
          <c:showBubbleSize val="0"/>
        </c:dLbls>
        <c:smooth val="0"/>
        <c:axId val="686999368"/>
        <c:axId val="687000024"/>
      </c:lineChart>
      <c:catAx>
        <c:axId val="686999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000024"/>
        <c:crosses val="autoZero"/>
        <c:auto val="1"/>
        <c:lblAlgn val="ctr"/>
        <c:lblOffset val="100"/>
        <c:noMultiLvlLbl val="0"/>
      </c:catAx>
      <c:valAx>
        <c:axId val="687000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999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Gamma</a:t>
            </a:r>
            <a:r>
              <a:rPr lang="en-AU" baseline="0"/>
              <a:t> PDF (zoomed in)</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'Dist ex-0 (large)'!$P$2:$P$31</c:f>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numCache>
            </c:numRef>
          </c:cat>
          <c:val>
            <c:numRef>
              <c:f>'Dist ex-0 (large)'!$Q$2:$Q$31</c:f>
              <c:numCache>
                <c:formatCode>General</c:formatCode>
                <c:ptCount val="30"/>
                <c:pt idx="0">
                  <c:v>1.2869607499835232E-2</c:v>
                </c:pt>
                <c:pt idx="1">
                  <c:v>6.5229412400243459E-3</c:v>
                </c:pt>
                <c:pt idx="2">
                  <c:v>4.3833712955082607E-3</c:v>
                </c:pt>
                <c:pt idx="3">
                  <c:v>3.306142973685481E-3</c:v>
                </c:pt>
                <c:pt idx="4">
                  <c:v>2.656523244238844E-3</c:v>
                </c:pt>
                <c:pt idx="5">
                  <c:v>2.2217051591669488E-3</c:v>
                </c:pt>
                <c:pt idx="6">
                  <c:v>1.9100888254277601E-3</c:v>
                </c:pt>
                <c:pt idx="7">
                  <c:v>1.6757136013516164E-3</c:v>
                </c:pt>
                <c:pt idx="8">
                  <c:v>1.4929704650595869E-3</c:v>
                </c:pt>
                <c:pt idx="9">
                  <c:v>1.346454816668109E-3</c:v>
                </c:pt>
                <c:pt idx="10">
                  <c:v>1.2263416880203865E-3</c:v>
                </c:pt>
                <c:pt idx="11">
                  <c:v>1.1260679229820264E-3</c:v>
                </c:pt>
                <c:pt idx="12">
                  <c:v>1.04108152345077E-3</c:v>
                </c:pt>
                <c:pt idx="13">
                  <c:v>9.6812565201224445E-4</c:v>
                </c:pt>
                <c:pt idx="14">
                  <c:v>9.0480830207183163E-4</c:v>
                </c:pt>
                <c:pt idx="15">
                  <c:v>8.4933292152330011E-4</c:v>
                </c:pt>
                <c:pt idx="16">
                  <c:v>8.003238587734493E-4</c:v>
                </c:pt>
                <c:pt idx="17">
                  <c:v>7.5670983721936832E-4</c:v>
                </c:pt>
                <c:pt idx="18">
                  <c:v>7.1764412723880231E-4</c:v>
                </c:pt>
                <c:pt idx="19">
                  <c:v>6.8244860077438412E-4</c:v>
                </c:pt>
                <c:pt idx="20">
                  <c:v>6.5057372597049476E-4</c:v>
                </c:pt>
                <c:pt idx="21">
                  <c:v>6.2156944182701148E-4</c:v>
                </c:pt>
                <c:pt idx="22">
                  <c:v>5.9506360933804362E-4</c:v>
                </c:pt>
                <c:pt idx="23">
                  <c:v>5.707458345429328E-4</c:v>
                </c:pt>
                <c:pt idx="24">
                  <c:v>5.4835516294560443E-4</c:v>
                </c:pt>
                <c:pt idx="25">
                  <c:v>5.2767060551732806E-4</c:v>
                </c:pt>
                <c:pt idx="26">
                  <c:v>5.0850376394563168E-4</c:v>
                </c:pt>
                <c:pt idx="27">
                  <c:v>4.9069303159577629E-4</c:v>
                </c:pt>
                <c:pt idx="28">
                  <c:v>4.7409899077166285E-4</c:v>
                </c:pt>
                <c:pt idx="29">
                  <c:v>4.5860072782659303E-4</c:v>
                </c:pt>
              </c:numCache>
            </c:numRef>
          </c:val>
          <c:smooth val="0"/>
          <c:extLst>
            <c:ext xmlns:c16="http://schemas.microsoft.com/office/drawing/2014/chart" uri="{C3380CC4-5D6E-409C-BE32-E72D297353CC}">
              <c16:uniqueId val="{00000000-AB58-4922-8417-F69A792BEF64}"/>
            </c:ext>
          </c:extLst>
        </c:ser>
        <c:dLbls>
          <c:showLegendKey val="0"/>
          <c:showVal val="0"/>
          <c:showCatName val="0"/>
          <c:showSerName val="0"/>
          <c:showPercent val="0"/>
          <c:showBubbleSize val="0"/>
        </c:dLbls>
        <c:smooth val="0"/>
        <c:axId val="686999368"/>
        <c:axId val="687000024"/>
      </c:lineChart>
      <c:catAx>
        <c:axId val="686999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000024"/>
        <c:crosses val="autoZero"/>
        <c:auto val="1"/>
        <c:lblAlgn val="ctr"/>
        <c:lblOffset val="100"/>
        <c:noMultiLvlLbl val="0"/>
      </c:catAx>
      <c:valAx>
        <c:axId val="687000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999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745866</xdr:colOff>
      <xdr:row>4</xdr:row>
      <xdr:rowOff>59055</xdr:rowOff>
    </xdr:to>
    <xdr:pic>
      <xdr:nvPicPr>
        <xdr:cNvPr id="5" name="Picture 4">
          <a:extLst>
            <a:ext uri="{FF2B5EF4-FFF2-40B4-BE49-F238E27FC236}">
              <a16:creationId xmlns:a16="http://schemas.microsoft.com/office/drawing/2014/main" id="{258C917E-5284-42C2-B8A9-CBFB3974D3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7175" y="180975"/>
          <a:ext cx="1355466" cy="6362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9</xdr:col>
      <xdr:colOff>175260</xdr:colOff>
      <xdr:row>4</xdr:row>
      <xdr:rowOff>45720</xdr:rowOff>
    </xdr:from>
    <xdr:to>
      <xdr:col>14</xdr:col>
      <xdr:colOff>426720</xdr:colOff>
      <xdr:row>15</xdr:row>
      <xdr:rowOff>171450</xdr:rowOff>
    </xdr:to>
    <xdr:graphicFrame macro="">
      <xdr:nvGraphicFramePr>
        <xdr:cNvPr id="2" name="Chart 1">
          <a:extLst>
            <a:ext uri="{FF2B5EF4-FFF2-40B4-BE49-F238E27FC236}">
              <a16:creationId xmlns:a16="http://schemas.microsoft.com/office/drawing/2014/main" id="{5EA97173-8B17-3F5B-A249-0E2930477F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175260</xdr:colOff>
      <xdr:row>4</xdr:row>
      <xdr:rowOff>45720</xdr:rowOff>
    </xdr:from>
    <xdr:to>
      <xdr:col>14</xdr:col>
      <xdr:colOff>426720</xdr:colOff>
      <xdr:row>15</xdr:row>
      <xdr:rowOff>171450</xdr:rowOff>
    </xdr:to>
    <xdr:graphicFrame macro="">
      <xdr:nvGraphicFramePr>
        <xdr:cNvPr id="2" name="Chart 1">
          <a:extLst>
            <a:ext uri="{FF2B5EF4-FFF2-40B4-BE49-F238E27FC236}">
              <a16:creationId xmlns:a16="http://schemas.microsoft.com/office/drawing/2014/main" id="{2E71795B-E775-4B28-B687-88C100AA45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175260</xdr:colOff>
      <xdr:row>4</xdr:row>
      <xdr:rowOff>45720</xdr:rowOff>
    </xdr:from>
    <xdr:to>
      <xdr:col>14</xdr:col>
      <xdr:colOff>426720</xdr:colOff>
      <xdr:row>15</xdr:row>
      <xdr:rowOff>171450</xdr:rowOff>
    </xdr:to>
    <xdr:graphicFrame macro="">
      <xdr:nvGraphicFramePr>
        <xdr:cNvPr id="2" name="Chart 1">
          <a:extLst>
            <a:ext uri="{FF2B5EF4-FFF2-40B4-BE49-F238E27FC236}">
              <a16:creationId xmlns:a16="http://schemas.microsoft.com/office/drawing/2014/main" id="{CE0BF110-A5CD-4992-B30D-E5301C17E7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175260</xdr:colOff>
      <xdr:row>4</xdr:row>
      <xdr:rowOff>45720</xdr:rowOff>
    </xdr:from>
    <xdr:to>
      <xdr:col>14</xdr:col>
      <xdr:colOff>426720</xdr:colOff>
      <xdr:row>15</xdr:row>
      <xdr:rowOff>171450</xdr:rowOff>
    </xdr:to>
    <xdr:graphicFrame macro="">
      <xdr:nvGraphicFramePr>
        <xdr:cNvPr id="2" name="Chart 1">
          <a:extLst>
            <a:ext uri="{FF2B5EF4-FFF2-40B4-BE49-F238E27FC236}">
              <a16:creationId xmlns:a16="http://schemas.microsoft.com/office/drawing/2014/main" id="{19A11A77-1408-4878-801F-71D5063608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175260</xdr:colOff>
      <xdr:row>4</xdr:row>
      <xdr:rowOff>45720</xdr:rowOff>
    </xdr:from>
    <xdr:to>
      <xdr:col>14</xdr:col>
      <xdr:colOff>426720</xdr:colOff>
      <xdr:row>15</xdr:row>
      <xdr:rowOff>171450</xdr:rowOff>
    </xdr:to>
    <xdr:graphicFrame macro="">
      <xdr:nvGraphicFramePr>
        <xdr:cNvPr id="2" name="Chart 1">
          <a:extLst>
            <a:ext uri="{FF2B5EF4-FFF2-40B4-BE49-F238E27FC236}">
              <a16:creationId xmlns:a16="http://schemas.microsoft.com/office/drawing/2014/main" id="{FECCE2FE-2712-495A-A79A-5FC4B1F962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175260</xdr:colOff>
      <xdr:row>4</xdr:row>
      <xdr:rowOff>45720</xdr:rowOff>
    </xdr:from>
    <xdr:to>
      <xdr:col>14</xdr:col>
      <xdr:colOff>426720</xdr:colOff>
      <xdr:row>15</xdr:row>
      <xdr:rowOff>171450</xdr:rowOff>
    </xdr:to>
    <xdr:graphicFrame macro="">
      <xdr:nvGraphicFramePr>
        <xdr:cNvPr id="2" name="Chart 1">
          <a:extLst>
            <a:ext uri="{FF2B5EF4-FFF2-40B4-BE49-F238E27FC236}">
              <a16:creationId xmlns:a16="http://schemas.microsoft.com/office/drawing/2014/main" id="{548C79A3-EAAE-477B-82D1-C02669EA9B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601980</xdr:colOff>
      <xdr:row>7</xdr:row>
      <xdr:rowOff>171450</xdr:rowOff>
    </xdr:from>
    <xdr:to>
      <xdr:col>15</xdr:col>
      <xdr:colOff>297180</xdr:colOff>
      <xdr:row>23</xdr:row>
      <xdr:rowOff>11430</xdr:rowOff>
    </xdr:to>
    <xdr:graphicFrame macro="">
      <xdr:nvGraphicFramePr>
        <xdr:cNvPr id="2" name="Chart 1">
          <a:extLst>
            <a:ext uri="{FF2B5EF4-FFF2-40B4-BE49-F238E27FC236}">
              <a16:creationId xmlns:a16="http://schemas.microsoft.com/office/drawing/2014/main" id="{315D4FC1-6AA9-687C-11F0-721D601CD0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8</xdr:col>
      <xdr:colOff>380999</xdr:colOff>
      <xdr:row>12</xdr:row>
      <xdr:rowOff>23190</xdr:rowOff>
    </xdr:from>
    <xdr:to>
      <xdr:col>11</xdr:col>
      <xdr:colOff>748749</xdr:colOff>
      <xdr:row>27</xdr:row>
      <xdr:rowOff>168963</xdr:rowOff>
    </xdr:to>
    <xdr:graphicFrame macro="">
      <xdr:nvGraphicFramePr>
        <xdr:cNvPr id="3" name="Chart 2">
          <a:extLst>
            <a:ext uri="{FF2B5EF4-FFF2-40B4-BE49-F238E27FC236}">
              <a16:creationId xmlns:a16="http://schemas.microsoft.com/office/drawing/2014/main" id="{B64F90C4-394D-7497-D854-34391197AA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391643</xdr:colOff>
      <xdr:row>29</xdr:row>
      <xdr:rowOff>59282</xdr:rowOff>
    </xdr:from>
    <xdr:to>
      <xdr:col>11</xdr:col>
      <xdr:colOff>792481</xdr:colOff>
      <xdr:row>39</xdr:row>
      <xdr:rowOff>160020</xdr:rowOff>
    </xdr:to>
    <xdr:graphicFrame macro="">
      <xdr:nvGraphicFramePr>
        <xdr:cNvPr id="4" name="Chart 3">
          <a:extLst>
            <a:ext uri="{FF2B5EF4-FFF2-40B4-BE49-F238E27FC236}">
              <a16:creationId xmlns:a16="http://schemas.microsoft.com/office/drawing/2014/main" id="{6FEB7521-6BEF-8F07-9F9B-A60F01C490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380999</xdr:colOff>
      <xdr:row>12</xdr:row>
      <xdr:rowOff>23190</xdr:rowOff>
    </xdr:from>
    <xdr:to>
      <xdr:col>11</xdr:col>
      <xdr:colOff>748749</xdr:colOff>
      <xdr:row>27</xdr:row>
      <xdr:rowOff>168963</xdr:rowOff>
    </xdr:to>
    <xdr:graphicFrame macro="">
      <xdr:nvGraphicFramePr>
        <xdr:cNvPr id="2" name="Chart 1">
          <a:extLst>
            <a:ext uri="{FF2B5EF4-FFF2-40B4-BE49-F238E27FC236}">
              <a16:creationId xmlns:a16="http://schemas.microsoft.com/office/drawing/2014/main" id="{4C07303F-DCDE-41DA-8D6C-B51E9A8E8D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376403</xdr:colOff>
      <xdr:row>28</xdr:row>
      <xdr:rowOff>181202</xdr:rowOff>
    </xdr:from>
    <xdr:to>
      <xdr:col>11</xdr:col>
      <xdr:colOff>777241</xdr:colOff>
      <xdr:row>39</xdr:row>
      <xdr:rowOff>99060</xdr:rowOff>
    </xdr:to>
    <xdr:graphicFrame macro="">
      <xdr:nvGraphicFramePr>
        <xdr:cNvPr id="3" name="Chart 2">
          <a:extLst>
            <a:ext uri="{FF2B5EF4-FFF2-40B4-BE49-F238E27FC236}">
              <a16:creationId xmlns:a16="http://schemas.microsoft.com/office/drawing/2014/main" id="{FFDAD342-1E63-4BA3-A272-549999BE1E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434340</xdr:colOff>
      <xdr:row>44</xdr:row>
      <xdr:rowOff>129540</xdr:rowOff>
    </xdr:from>
    <xdr:to>
      <xdr:col>11</xdr:col>
      <xdr:colOff>835178</xdr:colOff>
      <xdr:row>55</xdr:row>
      <xdr:rowOff>47398</xdr:rowOff>
    </xdr:to>
    <xdr:graphicFrame macro="">
      <xdr:nvGraphicFramePr>
        <xdr:cNvPr id="4" name="Chart 3">
          <a:extLst>
            <a:ext uri="{FF2B5EF4-FFF2-40B4-BE49-F238E27FC236}">
              <a16:creationId xmlns:a16="http://schemas.microsoft.com/office/drawing/2014/main" id="{8544E6A7-47A6-4D0A-8BE0-BA02F825A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380999</xdr:colOff>
      <xdr:row>12</xdr:row>
      <xdr:rowOff>23190</xdr:rowOff>
    </xdr:from>
    <xdr:to>
      <xdr:col>11</xdr:col>
      <xdr:colOff>748749</xdr:colOff>
      <xdr:row>27</xdr:row>
      <xdr:rowOff>168963</xdr:rowOff>
    </xdr:to>
    <xdr:graphicFrame macro="">
      <xdr:nvGraphicFramePr>
        <xdr:cNvPr id="2" name="Chart 1">
          <a:extLst>
            <a:ext uri="{FF2B5EF4-FFF2-40B4-BE49-F238E27FC236}">
              <a16:creationId xmlns:a16="http://schemas.microsoft.com/office/drawing/2014/main" id="{23FB3F2A-2D38-47B1-AA52-FA6EED920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376403</xdr:colOff>
      <xdr:row>28</xdr:row>
      <xdr:rowOff>181202</xdr:rowOff>
    </xdr:from>
    <xdr:to>
      <xdr:col>11</xdr:col>
      <xdr:colOff>777241</xdr:colOff>
      <xdr:row>39</xdr:row>
      <xdr:rowOff>99060</xdr:rowOff>
    </xdr:to>
    <xdr:graphicFrame macro="">
      <xdr:nvGraphicFramePr>
        <xdr:cNvPr id="3" name="Chart 2">
          <a:extLst>
            <a:ext uri="{FF2B5EF4-FFF2-40B4-BE49-F238E27FC236}">
              <a16:creationId xmlns:a16="http://schemas.microsoft.com/office/drawing/2014/main" id="{1AF1160F-CC46-48AB-B927-C67895A2A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434340</xdr:colOff>
      <xdr:row>44</xdr:row>
      <xdr:rowOff>129540</xdr:rowOff>
    </xdr:from>
    <xdr:to>
      <xdr:col>11</xdr:col>
      <xdr:colOff>835178</xdr:colOff>
      <xdr:row>55</xdr:row>
      <xdr:rowOff>47398</xdr:rowOff>
    </xdr:to>
    <xdr:graphicFrame macro="">
      <xdr:nvGraphicFramePr>
        <xdr:cNvPr id="4" name="Chart 3">
          <a:extLst>
            <a:ext uri="{FF2B5EF4-FFF2-40B4-BE49-F238E27FC236}">
              <a16:creationId xmlns:a16="http://schemas.microsoft.com/office/drawing/2014/main" id="{B982E008-CB71-44E2-9910-3D9A979804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380999</xdr:colOff>
      <xdr:row>12</xdr:row>
      <xdr:rowOff>23190</xdr:rowOff>
    </xdr:from>
    <xdr:to>
      <xdr:col>11</xdr:col>
      <xdr:colOff>748749</xdr:colOff>
      <xdr:row>27</xdr:row>
      <xdr:rowOff>168963</xdr:rowOff>
    </xdr:to>
    <xdr:graphicFrame macro="">
      <xdr:nvGraphicFramePr>
        <xdr:cNvPr id="2" name="Chart 1">
          <a:extLst>
            <a:ext uri="{FF2B5EF4-FFF2-40B4-BE49-F238E27FC236}">
              <a16:creationId xmlns:a16="http://schemas.microsoft.com/office/drawing/2014/main" id="{93CD3165-ECB9-4CFD-A810-467D971E7E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376403</xdr:colOff>
      <xdr:row>28</xdr:row>
      <xdr:rowOff>181202</xdr:rowOff>
    </xdr:from>
    <xdr:to>
      <xdr:col>11</xdr:col>
      <xdr:colOff>777241</xdr:colOff>
      <xdr:row>39</xdr:row>
      <xdr:rowOff>99060</xdr:rowOff>
    </xdr:to>
    <xdr:graphicFrame macro="">
      <xdr:nvGraphicFramePr>
        <xdr:cNvPr id="3" name="Chart 2">
          <a:extLst>
            <a:ext uri="{FF2B5EF4-FFF2-40B4-BE49-F238E27FC236}">
              <a16:creationId xmlns:a16="http://schemas.microsoft.com/office/drawing/2014/main" id="{FD47B953-6E2C-4B3A-A968-A994D846DB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434340</xdr:colOff>
      <xdr:row>44</xdr:row>
      <xdr:rowOff>129540</xdr:rowOff>
    </xdr:from>
    <xdr:to>
      <xdr:col>11</xdr:col>
      <xdr:colOff>835178</xdr:colOff>
      <xdr:row>55</xdr:row>
      <xdr:rowOff>47398</xdr:rowOff>
    </xdr:to>
    <xdr:graphicFrame macro="">
      <xdr:nvGraphicFramePr>
        <xdr:cNvPr id="4" name="Chart 3">
          <a:extLst>
            <a:ext uri="{FF2B5EF4-FFF2-40B4-BE49-F238E27FC236}">
              <a16:creationId xmlns:a16="http://schemas.microsoft.com/office/drawing/2014/main" id="{0B96B6B8-7B8B-407C-8455-70ADB4A405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Ivan Leow" id="{65BFC4C7-14AE-4CBE-8692-723ED0DCD1A1}" userId="S::z5254828@ad.unsw.edu.au::e8fdaf48-fc5f-4dac-8cb0-327bf91e771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42CA13F-718C-48E8-9863-AD11F0E66A53}" name="HazardData" displayName="HazardData" ref="B13:I3379" totalsRowShown="0" headerRowDxfId="87" dataDxfId="86">
  <autoFilter ref="B13:I3379" xr:uid="{E42CA13F-718C-48E8-9863-AD11F0E66A53}"/>
  <tableColumns count="8">
    <tableColumn id="1" xr3:uid="{E2FD1C6A-9DEF-4B64-8E4A-033B91514405}" name="Region" dataDxfId="85"/>
    <tableColumn id="2" xr3:uid="{ECA3266B-F883-4DF7-BCF5-E7DAD8EACCD3}" name="Hazard Event" dataDxfId="84"/>
    <tableColumn id="3" xr3:uid="{B3396664-2A81-45EF-9996-1CD7F7B51F92}" name="Quarter" dataDxfId="83"/>
    <tableColumn id="4" xr3:uid="{127939C7-8D69-459C-8F53-DCB6592F79D6}" name="Year" dataDxfId="82"/>
    <tableColumn id="5" xr3:uid="{44203DD3-FA3F-4C6E-8B98-0964C258F207}" name="Duration" dataDxfId="81"/>
    <tableColumn id="6" xr3:uid="{3B4D0CF7-9050-41D3-804D-0EAD07D56A14}" name="Fatalities" dataDxfId="80"/>
    <tableColumn id="7" xr3:uid="{4784935A-368F-4DF7-BD45-672BB3CDFF7F}" name="Injuries" dataDxfId="79"/>
    <tableColumn id="8" xr3:uid="{498C62B4-E11F-4196-9588-F49EC6C10933}" name="Property Damage" dataDxfId="7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DB8C553-320F-4173-B0E6-CCC27FE40BF4}" name="Region1" displayName="Region1" ref="A4:H66" totalsRowShown="0">
  <autoFilter ref="A4:H66" xr:uid="{8DB8C553-320F-4173-B0E6-CCC27FE40BF4}"/>
  <tableColumns count="8">
    <tableColumn id="1" xr3:uid="{1FA8B619-83DB-4653-AB9C-6CAC1D493C32}" name="Year"/>
    <tableColumn id="2" xr3:uid="{4462A3F1-5E39-4AF3-9774-3E9BE0E1E442}" name="Damage">
      <calculatedColumnFormula array="1">SUMPRODUCT(--(HazardData[Year]=A5), --(HazardData[Region]=$B$3), HazardData[Property Damage])</calculatedColumnFormula>
    </tableColumn>
    <tableColumn id="3" xr3:uid="{57985E16-5AE2-4C42-9F37-CA7D5796CD21}" name="Inflation Rate" dataDxfId="77" dataCellStyle="Per cent"/>
    <tableColumn id="7" xr3:uid="{0228B836-FEAE-4914-BF9E-8525FD9D28BB}" name="Inflation Index" dataDxfId="76" dataCellStyle="Per cent"/>
    <tableColumn id="4" xr3:uid="{ED7C0859-995C-44AD-9559-A9BFD8A45BE9}" name="Adj. Damage" dataDxfId="75">
      <calculatedColumnFormula>Region1[[#This Row],[Damage]]*$D$66/Region1[[#This Row],[Inflation Index]]</calculatedColumnFormula>
    </tableColumn>
    <tableColumn id="5" xr3:uid="{C199401D-6BCD-47CB-8122-50AC60B28120}" name="Total Property Value"/>
    <tableColumn id="6" xr3:uid="{7814FA34-C0AB-4B7D-B87D-94C9F21E6704}" name="Adj. Risk Exposure" dataDxfId="74">
      <calculatedColumnFormula>Region1[[#This Row],[Adj. Damage]]/Region1[[#This Row],[Total Property Value]]</calculatedColumnFormula>
    </tableColumn>
    <tableColumn id="9" xr3:uid="{0F11967D-E9B2-41BE-A0FF-7EE1D1C93E91}" name="Unadj. Risk Exposure" dataDxfId="73">
      <calculatedColumnFormula>Region1[[#This Row],[Damage]]/Region1[[#This Row],[Total Property Value]]</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31024FA-44C7-483F-A5D5-E1B4E4C62F72}" name="Region2" displayName="Region2" ref="A4:H66" totalsRowShown="0">
  <autoFilter ref="A4:H66" xr:uid="{8DB8C553-320F-4173-B0E6-CCC27FE40BF4}"/>
  <tableColumns count="8">
    <tableColumn id="1" xr3:uid="{39FBA033-6421-4241-AB01-867692026F8A}" name="Year"/>
    <tableColumn id="2" xr3:uid="{B4C4BFC2-1FDB-4FF4-B6D7-0F26CA9435BE}" name="Damage">
      <calculatedColumnFormula array="1">SUMPRODUCT(--(HazardData[Year]=A5), --(HazardData[Region]=$B$3), HazardData[Property Damage])</calculatedColumnFormula>
    </tableColumn>
    <tableColumn id="3" xr3:uid="{4B4DD27F-309A-4A63-AEE3-4A7515EE6706}" name="Inflation Rate" dataDxfId="72" dataCellStyle="Per cent"/>
    <tableColumn id="7" xr3:uid="{E392C449-1C13-4D65-BAF1-F255688278B5}" name="Inflation Index" dataDxfId="71" dataCellStyle="Per cent"/>
    <tableColumn id="4" xr3:uid="{345D3C0E-D4B5-4627-9850-4A872CF6DEB8}" name="Adj. Damage" dataDxfId="70">
      <calculatedColumnFormula>Region2[[#This Row],[Damage]]*$D$66/Region2[[#This Row],[Inflation Index]]</calculatedColumnFormula>
    </tableColumn>
    <tableColumn id="5" xr3:uid="{91004291-A7DA-4AF9-A407-55A39DF0C13D}" name="Total Property Value"/>
    <tableColumn id="6" xr3:uid="{3F2CC329-C8E3-4C3B-B714-4F8DAB71900F}" name="Adj. Risk Exposure" dataDxfId="69">
      <calculatedColumnFormula>Region2[[#This Row],[Adj. Damage]]/Region2[[#This Row],[Total Property Value]]</calculatedColumnFormula>
    </tableColumn>
    <tableColumn id="9" xr3:uid="{4840924A-7731-4A62-9671-7508551F47F4}" name="Unadj. Risk Exposure" dataDxfId="68">
      <calculatedColumnFormula>Region2[[#This Row],[Damage]]/Region2[[#This Row],[Total Property Value]]</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656C27A-288F-4A18-970E-7B368CC20B1C}" name="Region3" displayName="Region3" ref="A4:H66" totalsRowShown="0">
  <autoFilter ref="A4:H66" xr:uid="{8DB8C553-320F-4173-B0E6-CCC27FE40BF4}"/>
  <tableColumns count="8">
    <tableColumn id="1" xr3:uid="{A8EC4F38-16E7-4A12-948E-F9EE5A512D3F}" name="Year"/>
    <tableColumn id="2" xr3:uid="{1495FA55-57E2-46FD-BB78-51E5FD65CFFD}" name="Damage">
      <calculatedColumnFormula array="1">SUMPRODUCT(--(HazardData[Year]=A5), --(HazardData[Region]=$B$3), HazardData[Property Damage])</calculatedColumnFormula>
    </tableColumn>
    <tableColumn id="3" xr3:uid="{16CF78FC-EDB2-4B9D-9B2E-1C552F9F9057}" name="Inflation Rate" dataDxfId="67" dataCellStyle="Per cent"/>
    <tableColumn id="7" xr3:uid="{01C73B3E-72F0-4328-97CD-D19C401D2603}" name="Inflation Index" dataDxfId="66" dataCellStyle="Per cent"/>
    <tableColumn id="4" xr3:uid="{2955BD21-326E-42EE-9AC7-D0C123CD664F}" name="Adj. Damage" dataDxfId="65">
      <calculatedColumnFormula>Region3[[#This Row],[Damage]]*$D$66/Region3[[#This Row],[Inflation Index]]</calculatedColumnFormula>
    </tableColumn>
    <tableColumn id="5" xr3:uid="{8CF43617-7178-49D9-804E-32BCBE84A392}" name="Total Property Value"/>
    <tableColumn id="6" xr3:uid="{7F8E3066-ABED-4616-BAA9-460CE1F268ED}" name="Adj. Risk Exposure" dataDxfId="64">
      <calculatedColumnFormula>Region3[[#This Row],[Adj. Damage]]/Region3[[#This Row],[Total Property Value]]</calculatedColumnFormula>
    </tableColumn>
    <tableColumn id="9" xr3:uid="{9C2208CA-AA31-4629-B654-8C22818D57C6}" name="Unadj. Risk Exposure" dataDxfId="63">
      <calculatedColumnFormula>Region3[[#This Row],[Damage]]/Region3[[#This Row],[Total Property Value]]</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7C09B2B-9DC9-4FAE-9FD4-E2D86B08412A}" name="Region4" displayName="Region4" ref="A4:H66" totalsRowShown="0">
  <autoFilter ref="A4:H66" xr:uid="{8DB8C553-320F-4173-B0E6-CCC27FE40BF4}"/>
  <tableColumns count="8">
    <tableColumn id="1" xr3:uid="{2DE9AD35-65AD-411B-A4CB-2DDDDF2133DF}" name="Year"/>
    <tableColumn id="2" xr3:uid="{B3D0AEF2-03AF-4D8A-B840-32A537182388}" name="Damage">
      <calculatedColumnFormula array="1">SUMPRODUCT(--(HazardData[Year]=A5), --(HazardData[Region]=$B$3), HazardData[Property Damage])</calculatedColumnFormula>
    </tableColumn>
    <tableColumn id="3" xr3:uid="{F6B47D17-9D96-4AF1-AA84-FBE12CFCF947}" name="Inflation Rate" dataDxfId="62" dataCellStyle="Per cent"/>
    <tableColumn id="7" xr3:uid="{9A627656-FA91-4EBB-8C41-AAF030A85461}" name="Inflation Index" dataDxfId="61" dataCellStyle="Per cent"/>
    <tableColumn id="4" xr3:uid="{CD381FAD-0E8F-49A0-8101-7AE22B95EF5B}" name="Adj. Damage" dataDxfId="60">
      <calculatedColumnFormula>Region4[[#This Row],[Damage]]*$D$66/Region4[[#This Row],[Inflation Index]]</calculatedColumnFormula>
    </tableColumn>
    <tableColumn id="5" xr3:uid="{558DDEB1-9F82-4E49-BFA5-675D73C668C7}" name="Total Property Value"/>
    <tableColumn id="6" xr3:uid="{5F6D48D6-1F9C-43C8-AFB0-D89BFEA94570}" name="Adj. Risk Exposure" dataDxfId="59">
      <calculatedColumnFormula>Region4[[#This Row],[Adj. Damage]]/Region4[[#This Row],[Total Property Value]]</calculatedColumnFormula>
    </tableColumn>
    <tableColumn id="9" xr3:uid="{D5095B16-20CF-4E06-95FD-4FC064C2C582}" name="Unadj. Risk Exposure" dataDxfId="58">
      <calculatedColumnFormula>Region4[[#This Row],[Damage]]/Region4[[#This Row],[Total Property Value]]</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1A6CA84-C48E-46AA-B7CB-7D85E0B86838}" name="Region5" displayName="Region5" ref="A4:H66" totalsRowShown="0">
  <autoFilter ref="A4:H66" xr:uid="{8DB8C553-320F-4173-B0E6-CCC27FE40BF4}"/>
  <tableColumns count="8">
    <tableColumn id="1" xr3:uid="{C122E540-EE9F-41D7-A7CC-EDE7103FE3FE}" name="Year"/>
    <tableColumn id="2" xr3:uid="{8772B7DD-AE41-402D-A98B-62843AD16577}" name="Damage">
      <calculatedColumnFormula array="1">SUMPRODUCT(--(HazardData[Year]=A5), --(HazardData[Region]=$B$3), HazardData[Property Damage])</calculatedColumnFormula>
    </tableColumn>
    <tableColumn id="3" xr3:uid="{A4A354E7-B7FF-4456-B129-7A9E7798A7DB}" name="Inflation Rate" dataDxfId="57" dataCellStyle="Per cent"/>
    <tableColumn id="7" xr3:uid="{19352C91-4B5C-4D0A-8CC8-9273CA201711}" name="Inflation Index" dataDxfId="56" dataCellStyle="Per cent"/>
    <tableColumn id="4" xr3:uid="{ADB8ECE9-5EC6-423D-BBED-50672B3FE961}" name="Adj. Damage" dataDxfId="55">
      <calculatedColumnFormula>Region5[[#This Row],[Damage]]*$D$66/Region5[[#This Row],[Inflation Index]]</calculatedColumnFormula>
    </tableColumn>
    <tableColumn id="5" xr3:uid="{769FC55E-FA02-4D01-88DC-5CAD9EBE756D}" name="Total Property Value"/>
    <tableColumn id="6" xr3:uid="{141E0880-D104-4AC4-822F-09340543EBFB}" name="Adj. Risk Exposure" dataDxfId="54">
      <calculatedColumnFormula>Region5[[#This Row],[Adj. Damage]]/Region5[[#This Row],[Total Property Value]]</calculatedColumnFormula>
    </tableColumn>
    <tableColumn id="9" xr3:uid="{1CB15130-A91A-48F4-A98D-A1677504A03C}" name="Unadj. Risk Exposure" dataDxfId="53">
      <calculatedColumnFormula>Region5[[#This Row],[Damage]]/Region5[[#This Row],[Total Property Value]]</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3E048DE-29B6-4638-A0EB-9398FB279AF2}" name="Region6" displayName="Region6" ref="A4:H66" totalsRowShown="0">
  <autoFilter ref="A4:H66" xr:uid="{8DB8C553-320F-4173-B0E6-CCC27FE40BF4}"/>
  <tableColumns count="8">
    <tableColumn id="1" xr3:uid="{44B544F7-DB61-4771-ACC3-76A8B78BDB22}" name="Year"/>
    <tableColumn id="2" xr3:uid="{9838ECBB-D7A3-4864-9C2A-477D1D84FEB3}" name="Damage">
      <calculatedColumnFormula array="1">SUMPRODUCT(--(HazardData[Year]=A5), --(HazardData[Region]=$B$3), HazardData[Property Damage])</calculatedColumnFormula>
    </tableColumn>
    <tableColumn id="3" xr3:uid="{3E2E6383-ED64-4EBB-A1BB-89F9876461F6}" name="Inflation Rate" dataDxfId="52" dataCellStyle="Per cent"/>
    <tableColumn id="7" xr3:uid="{DF74C1B4-EF0D-4653-91DD-161B59CD7F4D}" name="Inflation Index" dataDxfId="51" dataCellStyle="Per cent"/>
    <tableColumn id="4" xr3:uid="{E28A4AF9-59DD-42EC-8891-6AD6F08B3CBC}" name="Adj. Damage" dataDxfId="50">
      <calculatedColumnFormula>Region6[[#This Row],[Damage]]*$D$66/Region6[[#This Row],[Inflation Index]]</calculatedColumnFormula>
    </tableColumn>
    <tableColumn id="5" xr3:uid="{75991915-91AC-4703-AE74-45D0C4806E41}" name="Total Property Value"/>
    <tableColumn id="6" xr3:uid="{DF4D7D8D-53F4-45E1-A323-C71C126212AE}" name="Adj. Risk Exposure" dataDxfId="49">
      <calculatedColumnFormula>Region6[[#This Row],[Adj. Damage]]/Region6[[#This Row],[Total Property Value]]</calculatedColumnFormula>
    </tableColumn>
    <tableColumn id="9" xr3:uid="{C4A2BA93-22F6-4EAA-AEBB-72E6C5F50194}" name="Unadj. Risk Exposure" dataDxfId="48">
      <calculatedColumnFormula>Region6[[#This Row],[Damage]]/Region6[[#This Row],[Total Property Value]]</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3596F4B-6114-46E5-A820-49385A0DA2C9}" name="Table14" displayName="Table14" ref="A1:H3367" totalsRowShown="0" headerRowDxfId="46" dataDxfId="45">
  <autoFilter ref="A1:H3367" xr:uid="{A3596F4B-6114-46E5-A820-49385A0DA2C9}"/>
  <sortState xmlns:xlrd2="http://schemas.microsoft.com/office/spreadsheetml/2017/richdata2" ref="A2:H3367">
    <sortCondition ref="H1:H3367"/>
  </sortState>
  <tableColumns count="8">
    <tableColumn id="1" xr3:uid="{7FD289A6-AF7F-40C4-BDF9-E32CEDFF4AE8}" name="Region" dataDxfId="44"/>
    <tableColumn id="2" xr3:uid="{D2C05681-1583-40AD-A078-EDC7A96F4409}" name="Hazard Event" dataDxfId="43"/>
    <tableColumn id="3" xr3:uid="{429C067D-C6FB-4E6B-82F8-3F0CA8290040}" name="Quarter" dataDxfId="42"/>
    <tableColumn id="4" xr3:uid="{421A6FA3-40FE-4C98-B096-09AE4F2CB7B0}" name="Year" dataDxfId="41"/>
    <tableColumn id="5" xr3:uid="{07FA86D9-CCAC-4E21-9AFF-AC6B5E90D4EF}" name="Duration" dataDxfId="40"/>
    <tableColumn id="6" xr3:uid="{0516BEE7-E1FC-4315-97FE-DCBD2271B3AB}" name="Fatalities" dataDxfId="39"/>
    <tableColumn id="7" xr3:uid="{E445D2E4-9F03-4867-8F21-553F0AD00DBF}" name="Injuries" dataDxfId="38"/>
    <tableColumn id="8" xr3:uid="{56FD7B62-4503-4C0E-88DF-147931E3FE6B}" name="Property Damage" dataDxfId="3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8F6638-8FF9-4490-89FB-31AEE10756EA}" name="Table145" displayName="Table145" ref="A1:H3033" totalsRowShown="0" headerRowDxfId="35" dataDxfId="34">
  <autoFilter ref="A1:H3033" xr:uid="{A3596F4B-6114-46E5-A820-49385A0DA2C9}"/>
  <sortState xmlns:xlrd2="http://schemas.microsoft.com/office/spreadsheetml/2017/richdata2" ref="A2:H3033">
    <sortCondition ref="H1:H3033"/>
  </sortState>
  <tableColumns count="8">
    <tableColumn id="1" xr3:uid="{EBBE1E17-ABDF-448A-B18F-B366B529C267}" name="Region" dataDxfId="33"/>
    <tableColumn id="2" xr3:uid="{6A192FEA-7C54-413F-834E-8C0B86420871}" name="Hazard Event" dataDxfId="32"/>
    <tableColumn id="3" xr3:uid="{1B55A621-A6B5-4847-BCC0-3F6A376D630B}" name="Quarter" dataDxfId="31"/>
    <tableColumn id="4" xr3:uid="{D47C5F46-9A66-4058-9789-A80FC88FCE3D}" name="Year" dataDxfId="30"/>
    <tableColumn id="5" xr3:uid="{348CE879-626B-4DD4-A019-4344CD8B948D}" name="Duration" dataDxfId="29"/>
    <tableColumn id="6" xr3:uid="{CE7587C5-33D9-4A45-9AA9-F730F1901E3D}" name="Fatalities" dataDxfId="28"/>
    <tableColumn id="7" xr3:uid="{F1EEEBAE-4BA2-4E05-ADA8-437F38BF5E76}" name="Injuries" dataDxfId="27"/>
    <tableColumn id="8" xr3:uid="{CCF6003C-C0A8-4C77-9D8F-DC2811ED546B}" name="Property Damage" dataDxfId="2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874EB6A-CEEB-4D29-9B02-8D73215634DE}" name="Table1456" displayName="Table1456" ref="A1:H2772" totalsRowShown="0" headerRowDxfId="24" dataDxfId="23">
  <autoFilter ref="A1:H2772" xr:uid="{A3596F4B-6114-46E5-A820-49385A0DA2C9}"/>
  <sortState xmlns:xlrd2="http://schemas.microsoft.com/office/spreadsheetml/2017/richdata2" ref="A2:H2772">
    <sortCondition ref="H1:H2772"/>
  </sortState>
  <tableColumns count="8">
    <tableColumn id="1" xr3:uid="{D56A58DA-45F2-4985-AE43-5F3E3370C31E}" name="Region" dataDxfId="22"/>
    <tableColumn id="2" xr3:uid="{9C64838C-462C-4BA9-88BF-AADE3BDD061E}" name="Hazard Event" dataDxfId="21"/>
    <tableColumn id="3" xr3:uid="{54CF3D96-ACD6-44A5-8046-26F2CD4ED350}" name="Quarter" dataDxfId="20"/>
    <tableColumn id="4" xr3:uid="{EA04A781-6CEC-46DF-9CE2-EB775DBE84F0}" name="Year" dataDxfId="19"/>
    <tableColumn id="5" xr3:uid="{BBEE2ED3-CAD5-4C0F-A07E-58FC11C6283E}" name="Duration" dataDxfId="18"/>
    <tableColumn id="6" xr3:uid="{E9249F81-6304-45C7-97AA-C71ADB8FC843}" name="Fatalities" dataDxfId="17"/>
    <tableColumn id="7" xr3:uid="{CC18D7F0-B32C-48D4-BD44-E761B062A7F8}" name="Injuries" dataDxfId="16"/>
    <tableColumn id="8" xr3:uid="{E3548EF5-5AEF-489B-BE63-0B8AF7A036F4}" name="Property Damage" dataDxfId="1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545B246-6158-4CDE-845B-C8549FC613B9}" name="Table1457" displayName="Table1457" ref="A1:H262" totalsRowShown="0" headerRowDxfId="13" dataDxfId="12">
  <autoFilter ref="A1:H262" xr:uid="{A3596F4B-6114-46E5-A820-49385A0DA2C9}"/>
  <sortState xmlns:xlrd2="http://schemas.microsoft.com/office/spreadsheetml/2017/richdata2" ref="A2:H262">
    <sortCondition ref="H1:H262"/>
  </sortState>
  <tableColumns count="8">
    <tableColumn id="1" xr3:uid="{D50E801E-0B13-4C49-A41C-FCEA3D22816B}" name="Region" dataDxfId="11"/>
    <tableColumn id="2" xr3:uid="{DD196E00-7CD9-41E3-B710-823A8E4CD475}" name="Hazard Event" dataDxfId="10"/>
    <tableColumn id="3" xr3:uid="{79CF81A8-CFD4-4473-A730-08F3EF18D9D6}" name="Quarter" dataDxfId="9"/>
    <tableColumn id="4" xr3:uid="{7F779315-6C07-485A-A058-F22B840F99C4}" name="Year" dataDxfId="8"/>
    <tableColumn id="5" xr3:uid="{CD24093F-4F65-4264-ACDF-3D54F903B7AF}" name="Duration" dataDxfId="7"/>
    <tableColumn id="6" xr3:uid="{2B62F710-607A-491D-8FE0-F7D1047728FC}" name="Fatalities" dataDxfId="6"/>
    <tableColumn id="7" xr3:uid="{8732D942-60E9-4FB0-BF44-53025EE45C15}" name="Injuries" dataDxfId="5"/>
    <tableColumn id="8" xr3:uid="{29B7B01D-0EB9-4F10-8F0C-67E1D4E88D1E}" name="Property Damage" dataDxfId="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9AE76CB-917F-42C4-B6A1-B4E5245C69CE}" name="Table7" displayName="Table7" ref="A3:C54" totalsRowShown="0" dataCellStyle="Output">
  <autoFilter ref="A3:C54" xr:uid="{69AE76CB-917F-42C4-B6A1-B4E5245C69CE}"/>
  <sortState xmlns:xlrd2="http://schemas.microsoft.com/office/spreadsheetml/2017/richdata2" ref="A4:C54">
    <sortCondition ref="B3:B54"/>
  </sortState>
  <tableColumns count="3">
    <tableColumn id="1" xr3:uid="{4B904006-50F5-4BA2-80A4-ACDEBF15B799}" name="Unique CAT events" dataCellStyle="Output"/>
    <tableColumn id="2" xr3:uid="{694095CE-997B-405B-B29D-9274B9C97B21}" name="CAT code" dataCellStyle="Output"/>
    <tableColumn id="3" xr3:uid="{1DD6548C-8256-4014-8E71-F26BEC1ECA02}" name="CAT code description" dataCellStyle="Output"/>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7D18920-E5CA-4C76-BFF2-706B3A24A526}" name="Table8" displayName="Table8" ref="E3:F5" totalsRowShown="0">
  <autoFilter ref="E3:F5" xr:uid="{27D18920-E5CA-4C76-BFF2-706B3A24A526}"/>
  <tableColumns count="2">
    <tableColumn id="1" xr3:uid="{5485033E-9C53-4535-A2E6-7FE1C0CCEB5C}" name="Name"/>
    <tableColumn id="2" xr3:uid="{00B29659-86A8-426E-9261-F012DACFB69A}" name="Definition" dataCellStyle="Normal"/>
  </tableColumns>
  <tableStyleInfo name="TableStyleMedium2" showFirstColumn="0" showLastColumn="0" showRowStripes="1" showColumnStripes="0"/>
</table>
</file>

<file path=xl/theme/theme1.xml><?xml version="1.0" encoding="utf-8"?>
<a:theme xmlns:a="http://schemas.openxmlformats.org/drawingml/2006/main" name="SOA-Excel">
  <a:themeElements>
    <a:clrScheme name="SOA Blue hyperlink">
      <a:dk1>
        <a:srgbClr val="000000"/>
      </a:dk1>
      <a:lt1>
        <a:sysClr val="window" lastClr="FFFFFF"/>
      </a:lt1>
      <a:dk2>
        <a:srgbClr val="44546A"/>
      </a:dk2>
      <a:lt2>
        <a:srgbClr val="E7E6E6"/>
      </a:lt2>
      <a:accent1>
        <a:srgbClr val="024D7C"/>
      </a:accent1>
      <a:accent2>
        <a:srgbClr val="77C4D5"/>
      </a:accent2>
      <a:accent3>
        <a:srgbClr val="D23138"/>
      </a:accent3>
      <a:accent4>
        <a:srgbClr val="FDCE07"/>
      </a:accent4>
      <a:accent5>
        <a:srgbClr val="BABF33"/>
      </a:accent5>
      <a:accent6>
        <a:srgbClr val="E27F26"/>
      </a:accent6>
      <a:hlink>
        <a:srgbClr val="4E82A3"/>
      </a:hlink>
      <a:folHlink>
        <a:srgbClr val="024D7C"/>
      </a:folHlink>
    </a:clrScheme>
    <a:fontScheme name="SOA">
      <a:majorFont>
        <a:latin typeface="Calibri"/>
        <a:ea typeface=""/>
        <a:cs typeface=""/>
      </a:majorFont>
      <a:minorFont>
        <a:latin typeface="Calibri Light"/>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6" dT="2023-03-08T04:48:34.41" personId="{65BFC4C7-14AE-4CBE-8692-723ED0DCD1A1}" id="{B5EDA47D-2E5B-4FFD-AB72-62F09B23DA9E}">
    <text>Not given, taken as average of the next 5 years</text>
  </threadedComment>
  <threadedComment ref="C48" dT="2023-03-08T04:49:18.48" personId="{65BFC4C7-14AE-4CBE-8692-723ED0DCD1A1}" id="{9E02B194-39AF-4CB5-8B04-55FBC2E5DA57}">
    <text>-990% assumed to be typo. Taken as the average of the previous 5 years</text>
  </threadedComment>
</ThreadedComments>
</file>

<file path=xl/threadedComments/threadedComment2.xml><?xml version="1.0" encoding="utf-8"?>
<ThreadedComments xmlns="http://schemas.microsoft.com/office/spreadsheetml/2018/threadedcomments" xmlns:x="http://schemas.openxmlformats.org/spreadsheetml/2006/main">
  <threadedComment ref="C6" dT="2023-03-08T04:48:34.41" personId="{65BFC4C7-14AE-4CBE-8692-723ED0DCD1A1}" id="{7D2D02FA-7F4C-4CA5-B3EF-CF4DB03BF951}">
    <text>Not given, taken as average of the next 5 years</text>
  </threadedComment>
  <threadedComment ref="C48" dT="2023-03-08T04:49:18.48" personId="{65BFC4C7-14AE-4CBE-8692-723ED0DCD1A1}" id="{85A6B582-4226-418E-BC00-6269D83EA52E}">
    <text>-990% assumed to be typo. Taken as the average of the previous 5 years</text>
  </threadedComment>
</ThreadedComments>
</file>

<file path=xl/threadedComments/threadedComment3.xml><?xml version="1.0" encoding="utf-8"?>
<ThreadedComments xmlns="http://schemas.microsoft.com/office/spreadsheetml/2018/threadedcomments" xmlns:x="http://schemas.openxmlformats.org/spreadsheetml/2006/main">
  <threadedComment ref="C6" dT="2023-03-08T04:48:34.41" personId="{65BFC4C7-14AE-4CBE-8692-723ED0DCD1A1}" id="{30BCF10A-9ADF-4C88-999F-4BD2B448ABA3}">
    <text>Not given, taken as average of the next 5 years</text>
  </threadedComment>
  <threadedComment ref="C48" dT="2023-03-08T04:49:18.48" personId="{65BFC4C7-14AE-4CBE-8692-723ED0DCD1A1}" id="{B006B755-3C8A-4871-8E37-793EAC409D97}">
    <text>-990% assumed to be typo. Taken as the average of the previous 5 years</text>
  </threadedComment>
</ThreadedComments>
</file>

<file path=xl/threadedComments/threadedComment4.xml><?xml version="1.0" encoding="utf-8"?>
<ThreadedComments xmlns="http://schemas.microsoft.com/office/spreadsheetml/2018/threadedcomments" xmlns:x="http://schemas.openxmlformats.org/spreadsheetml/2006/main">
  <threadedComment ref="C6" dT="2023-03-08T04:48:34.41" personId="{65BFC4C7-14AE-4CBE-8692-723ED0DCD1A1}" id="{122915C3-3F89-4A6A-BD43-B2414AE9736E}">
    <text>Not given, taken as average of the next 5 years</text>
  </threadedComment>
  <threadedComment ref="C48" dT="2023-03-08T04:49:18.48" personId="{65BFC4C7-14AE-4CBE-8692-723ED0DCD1A1}" id="{EC1993D7-D41A-44C8-A3D1-9DBEAEA82B53}">
    <text>-990% assumed to be typo. Taken as the average of the previous 5 years</text>
  </threadedComment>
</ThreadedComments>
</file>

<file path=xl/threadedComments/threadedComment5.xml><?xml version="1.0" encoding="utf-8"?>
<ThreadedComments xmlns="http://schemas.microsoft.com/office/spreadsheetml/2018/threadedcomments" xmlns:x="http://schemas.openxmlformats.org/spreadsheetml/2006/main">
  <threadedComment ref="C6" dT="2023-03-08T04:48:34.41" personId="{65BFC4C7-14AE-4CBE-8692-723ED0DCD1A1}" id="{BDD851A8-30F2-4FA5-B967-B65540A59CA9}">
    <text>Not given, taken as average of the next 5 years</text>
  </threadedComment>
  <threadedComment ref="C48" dT="2023-03-08T04:49:18.48" personId="{65BFC4C7-14AE-4CBE-8692-723ED0DCD1A1}" id="{1784C13D-0C4F-4B88-83C5-E7F7566AF1CF}">
    <text>-990% assumed to be typo. Taken as the average of the previous 5 years</text>
  </threadedComment>
</ThreadedComments>
</file>

<file path=xl/threadedComments/threadedComment6.xml><?xml version="1.0" encoding="utf-8"?>
<ThreadedComments xmlns="http://schemas.microsoft.com/office/spreadsheetml/2018/threadedcomments" xmlns:x="http://schemas.openxmlformats.org/spreadsheetml/2006/main">
  <threadedComment ref="C6" dT="2023-03-08T04:48:34.41" personId="{65BFC4C7-14AE-4CBE-8692-723ED0DCD1A1}" id="{7597D1DD-6F06-4C73-B8DB-CD65E999BC51}">
    <text>Not given, taken as average of the next 5 years</text>
  </threadedComment>
  <threadedComment ref="C48" dT="2023-03-08T04:49:18.48" personId="{65BFC4C7-14AE-4CBE-8692-723ED0DCD1A1}" id="{563C37C6-AEC3-4E4C-AAD7-2ED289C2E1C9}">
    <text>-990% assumed to be typo. Taken as the average of the previous 5 years</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drawing" Target="../drawings/drawing2.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2.vml"/><Relationship Id="rId1" Type="http://schemas.openxmlformats.org/officeDocument/2006/relationships/drawing" Target="../drawings/drawing3.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3.vml"/><Relationship Id="rId1" Type="http://schemas.openxmlformats.org/officeDocument/2006/relationships/drawing" Target="../drawings/drawing4.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4.vml"/><Relationship Id="rId1" Type="http://schemas.openxmlformats.org/officeDocument/2006/relationships/drawing" Target="../drawings/drawing5.xml"/><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5.vml"/><Relationship Id="rId1" Type="http://schemas.openxmlformats.org/officeDocument/2006/relationships/drawing" Target="../drawings/drawing6.xm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6.vml"/><Relationship Id="rId1" Type="http://schemas.openxmlformats.org/officeDocument/2006/relationships/drawing" Target="../drawings/drawing7.xml"/><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5B9FD-87A8-447E-9470-364ED5611009}">
  <dimension ref="A1:S3380"/>
  <sheetViews>
    <sheetView workbookViewId="0">
      <selection activeCell="B6" sqref="B6"/>
    </sheetView>
  </sheetViews>
  <sheetFormatPr defaultColWidth="8.88671875" defaultRowHeight="14.4" x14ac:dyDescent="0.3"/>
  <cols>
    <col min="1" max="1" width="3.6640625" style="3" customWidth="1"/>
    <col min="2" max="2" width="8.6640625" style="3" customWidth="1"/>
    <col min="3" max="3" width="61.88671875" style="3" bestFit="1" customWidth="1"/>
    <col min="4" max="4" width="9.33203125" style="3" customWidth="1"/>
    <col min="5" max="5" width="9" style="3" bestFit="1" customWidth="1"/>
    <col min="6" max="7" width="10.21875" style="3" customWidth="1"/>
    <col min="8" max="8" width="9.109375" style="3" customWidth="1"/>
    <col min="9" max="9" width="17.5546875" style="3" customWidth="1"/>
    <col min="10" max="10" width="8.6640625" style="3" customWidth="1"/>
    <col min="11" max="11" width="17.88671875" style="3" bestFit="1" customWidth="1"/>
    <col min="12" max="12" width="65.44140625" style="3" bestFit="1" customWidth="1"/>
    <col min="13" max="16384" width="8.88671875" style="3"/>
  </cols>
  <sheetData>
    <row r="1" spans="1:19" x14ac:dyDescent="0.3">
      <c r="A1" s="1"/>
      <c r="B1" s="8"/>
      <c r="C1" s="1"/>
      <c r="D1" s="8"/>
      <c r="E1" s="8"/>
      <c r="F1" s="8"/>
      <c r="G1" s="8"/>
      <c r="H1" s="8"/>
      <c r="I1" s="1"/>
      <c r="J1" s="1"/>
      <c r="K1" s="1"/>
      <c r="L1" s="1"/>
      <c r="M1" s="1"/>
      <c r="N1" s="1"/>
      <c r="O1" s="1"/>
      <c r="P1" s="1"/>
      <c r="Q1" s="1"/>
      <c r="R1" s="1"/>
      <c r="S1" s="1"/>
    </row>
    <row r="2" spans="1:19" x14ac:dyDescent="0.3">
      <c r="A2" s="1"/>
      <c r="B2" s="8"/>
      <c r="C2" s="16"/>
      <c r="D2" s="14"/>
      <c r="E2" s="8"/>
      <c r="F2" s="8"/>
      <c r="G2" s="8"/>
      <c r="H2" s="8"/>
      <c r="I2" s="19" t="s">
        <v>0</v>
      </c>
      <c r="J2" s="1"/>
      <c r="K2" s="1"/>
      <c r="L2" s="1"/>
      <c r="M2" s="1"/>
      <c r="N2" s="1"/>
      <c r="O2" s="1"/>
      <c r="P2" s="1"/>
      <c r="Q2" s="1"/>
      <c r="R2" s="1"/>
      <c r="S2" s="1"/>
    </row>
    <row r="3" spans="1:19" x14ac:dyDescent="0.3">
      <c r="A3" s="1"/>
      <c r="B3" s="8"/>
      <c r="C3" s="1"/>
      <c r="D3" s="8"/>
      <c r="E3" s="8"/>
      <c r="F3" s="8"/>
      <c r="G3" s="8"/>
      <c r="H3" s="8"/>
      <c r="I3" s="1"/>
      <c r="J3" s="1"/>
      <c r="K3" s="1"/>
      <c r="L3" s="1"/>
      <c r="M3" s="1"/>
      <c r="N3" s="1"/>
      <c r="O3" s="1"/>
      <c r="P3" s="1"/>
      <c r="Q3" s="1"/>
      <c r="R3" s="1"/>
      <c r="S3" s="1"/>
    </row>
    <row r="4" spans="1:19" x14ac:dyDescent="0.3">
      <c r="A4" s="1"/>
      <c r="B4" s="8"/>
      <c r="C4" s="1"/>
      <c r="D4" s="8"/>
      <c r="E4" s="8"/>
      <c r="F4" s="8"/>
      <c r="G4" s="8"/>
      <c r="H4" s="8"/>
      <c r="I4" s="1"/>
      <c r="J4" s="1"/>
      <c r="K4" s="1"/>
      <c r="L4" s="1"/>
      <c r="M4" s="1"/>
      <c r="N4" s="1"/>
      <c r="O4" s="1"/>
      <c r="P4" s="1"/>
      <c r="Q4" s="1"/>
      <c r="R4" s="1"/>
      <c r="S4" s="1"/>
    </row>
    <row r="5" spans="1:19" x14ac:dyDescent="0.3">
      <c r="A5" s="1"/>
      <c r="B5" s="8"/>
      <c r="C5" s="1"/>
      <c r="D5" s="8"/>
      <c r="E5" s="8"/>
      <c r="F5" s="8"/>
      <c r="G5" s="8"/>
      <c r="H5" s="8"/>
      <c r="I5" s="1"/>
      <c r="J5" s="1"/>
      <c r="K5" s="1"/>
      <c r="L5" s="1"/>
      <c r="M5" s="1"/>
      <c r="N5" s="1"/>
      <c r="O5" s="1"/>
      <c r="P5" s="1"/>
      <c r="Q5" s="1"/>
      <c r="R5" s="1"/>
      <c r="S5" s="1"/>
    </row>
    <row r="6" spans="1:19" ht="18" x14ac:dyDescent="0.3">
      <c r="A6" s="1"/>
      <c r="B6" s="15" t="s">
        <v>71</v>
      </c>
      <c r="D6" s="12"/>
      <c r="E6" s="12"/>
      <c r="F6" s="12"/>
      <c r="G6" s="12"/>
      <c r="H6" s="12"/>
      <c r="I6" s="12"/>
      <c r="J6" s="12"/>
      <c r="K6" s="7"/>
      <c r="L6" s="7"/>
      <c r="M6" s="7"/>
      <c r="N6" s="7"/>
      <c r="O6" s="7"/>
      <c r="P6" s="7"/>
      <c r="Q6" s="7"/>
      <c r="R6" s="7"/>
      <c r="S6" s="1"/>
    </row>
    <row r="7" spans="1:19" x14ac:dyDescent="0.3">
      <c r="A7" s="1"/>
      <c r="B7" s="4"/>
      <c r="D7" s="6"/>
      <c r="E7" s="6"/>
      <c r="F7" s="6"/>
      <c r="G7" s="6"/>
      <c r="H7" s="6"/>
      <c r="I7" s="6"/>
      <c r="J7" s="6"/>
      <c r="K7" s="7"/>
      <c r="L7" s="7"/>
      <c r="M7" s="7"/>
      <c r="N7" s="7"/>
      <c r="O7" s="7"/>
      <c r="P7" s="7"/>
      <c r="Q7" s="7"/>
      <c r="R7" s="7"/>
      <c r="S7" s="1"/>
    </row>
    <row r="8" spans="1:19" ht="14.4" customHeight="1" x14ac:dyDescent="0.3">
      <c r="A8" s="1"/>
      <c r="B8" s="20" t="s">
        <v>68</v>
      </c>
      <c r="C8" s="20"/>
      <c r="D8" s="20"/>
      <c r="E8" s="20"/>
      <c r="F8" s="20"/>
      <c r="G8" s="20"/>
      <c r="H8" s="20"/>
      <c r="I8" s="20"/>
      <c r="J8" s="6"/>
      <c r="K8" s="7"/>
      <c r="L8" s="7"/>
      <c r="M8" s="7"/>
      <c r="N8" s="7"/>
      <c r="O8" s="7"/>
      <c r="P8" s="7"/>
      <c r="Q8" s="7"/>
      <c r="R8" s="7"/>
      <c r="S8" s="1"/>
    </row>
    <row r="9" spans="1:19" ht="16.2" x14ac:dyDescent="0.3">
      <c r="A9" s="1"/>
      <c r="B9" s="20" t="s">
        <v>69</v>
      </c>
      <c r="C9" s="20"/>
      <c r="D9" s="20"/>
      <c r="E9" s="20"/>
      <c r="F9" s="20"/>
      <c r="G9" s="20"/>
      <c r="H9" s="20"/>
      <c r="I9" s="20"/>
      <c r="J9" s="6"/>
      <c r="K9" s="7"/>
      <c r="L9" s="7"/>
      <c r="M9" s="7"/>
      <c r="N9" s="7"/>
      <c r="O9" s="7"/>
      <c r="P9" s="7"/>
      <c r="Q9" s="7"/>
      <c r="R9" s="7"/>
      <c r="S9" s="1"/>
    </row>
    <row r="10" spans="1:19" x14ac:dyDescent="0.3">
      <c r="A10" s="1"/>
      <c r="B10" s="20" t="s">
        <v>70</v>
      </c>
      <c r="C10" s="20"/>
      <c r="D10" s="20"/>
      <c r="E10" s="20"/>
      <c r="F10" s="20"/>
      <c r="G10" s="20"/>
      <c r="H10" s="20"/>
      <c r="I10" s="20"/>
      <c r="J10" s="6"/>
      <c r="K10" s="7"/>
      <c r="L10" s="7"/>
      <c r="M10" s="7"/>
      <c r="N10" s="7"/>
      <c r="O10" s="7"/>
      <c r="P10" s="7"/>
      <c r="Q10" s="7"/>
      <c r="R10" s="7"/>
      <c r="S10" s="1"/>
    </row>
    <row r="11" spans="1:19" x14ac:dyDescent="0.3">
      <c r="A11" s="1"/>
      <c r="B11" s="20" t="s">
        <v>72</v>
      </c>
      <c r="C11" s="20"/>
      <c r="D11" s="20"/>
      <c r="E11" s="20"/>
      <c r="F11" s="20"/>
      <c r="G11" s="20"/>
      <c r="H11" s="20"/>
      <c r="I11" s="20"/>
      <c r="J11" s="6"/>
      <c r="K11" s="7"/>
      <c r="L11" s="7"/>
      <c r="M11" s="7"/>
      <c r="N11" s="7"/>
      <c r="O11" s="7"/>
      <c r="P11" s="7"/>
      <c r="Q11" s="7"/>
      <c r="R11" s="7"/>
      <c r="S11" s="1"/>
    </row>
    <row r="12" spans="1:19" x14ac:dyDescent="0.3">
      <c r="A12" s="1"/>
      <c r="B12" s="6"/>
      <c r="C12" s="6"/>
      <c r="D12" s="6"/>
      <c r="E12" s="6"/>
      <c r="F12" s="6"/>
      <c r="G12" s="6"/>
      <c r="H12" s="6"/>
      <c r="I12" s="6"/>
      <c r="J12" s="6"/>
      <c r="K12" s="1"/>
      <c r="L12" s="1"/>
      <c r="M12" s="1"/>
      <c r="N12" s="1"/>
      <c r="O12" s="1"/>
      <c r="P12" s="1"/>
      <c r="Q12" s="1"/>
      <c r="R12" s="1"/>
      <c r="S12" s="1"/>
    </row>
    <row r="13" spans="1:19" x14ac:dyDescent="0.3">
      <c r="A13" s="1"/>
      <c r="B13" s="10" t="s">
        <v>1</v>
      </c>
      <c r="C13" s="13" t="s">
        <v>2</v>
      </c>
      <c r="D13" s="10" t="s">
        <v>3</v>
      </c>
      <c r="E13" s="10" t="s">
        <v>4</v>
      </c>
      <c r="F13" s="10" t="s">
        <v>5</v>
      </c>
      <c r="G13" s="10" t="s">
        <v>6</v>
      </c>
      <c r="H13" s="10" t="s">
        <v>7</v>
      </c>
      <c r="I13" s="11" t="s">
        <v>8</v>
      </c>
      <c r="J13" s="1"/>
      <c r="K13" s="5" t="s">
        <v>9</v>
      </c>
      <c r="L13" s="1"/>
      <c r="M13" s="1"/>
      <c r="N13" s="1"/>
      <c r="O13" s="1"/>
      <c r="P13" s="1"/>
      <c r="Q13" s="1"/>
      <c r="R13" s="1"/>
      <c r="S13" s="1"/>
    </row>
    <row r="14" spans="1:19" x14ac:dyDescent="0.3">
      <c r="A14" s="1"/>
      <c r="B14" s="17">
        <v>1</v>
      </c>
      <c r="C14" s="9" t="s">
        <v>10</v>
      </c>
      <c r="D14" s="17">
        <v>1</v>
      </c>
      <c r="E14" s="17">
        <v>1999</v>
      </c>
      <c r="F14" s="17">
        <v>2</v>
      </c>
      <c r="G14" s="17">
        <v>0</v>
      </c>
      <c r="H14" s="17">
        <v>0</v>
      </c>
      <c r="I14" s="18">
        <v>30432669</v>
      </c>
      <c r="J14" s="2"/>
      <c r="K14" s="1" t="s">
        <v>1</v>
      </c>
      <c r="L14" s="1" t="s">
        <v>11</v>
      </c>
      <c r="M14" s="1"/>
      <c r="N14" s="1"/>
      <c r="O14" s="1"/>
      <c r="P14" s="1"/>
      <c r="Q14" s="1"/>
      <c r="R14" s="1"/>
      <c r="S14" s="1"/>
    </row>
    <row r="15" spans="1:19" x14ac:dyDescent="0.3">
      <c r="A15" s="1"/>
      <c r="B15" s="17">
        <v>2</v>
      </c>
      <c r="C15" s="9" t="s">
        <v>12</v>
      </c>
      <c r="D15" s="17">
        <v>1</v>
      </c>
      <c r="E15" s="17">
        <v>1999</v>
      </c>
      <c r="F15" s="17">
        <v>1</v>
      </c>
      <c r="G15" s="17">
        <v>0</v>
      </c>
      <c r="H15" s="17">
        <v>21</v>
      </c>
      <c r="I15" s="18">
        <v>2828393</v>
      </c>
      <c r="J15" s="2"/>
      <c r="K15" s="1" t="s">
        <v>2</v>
      </c>
      <c r="L15" s="1" t="s">
        <v>13</v>
      </c>
      <c r="M15" s="1"/>
      <c r="N15" s="1"/>
      <c r="O15" s="1"/>
      <c r="P15" s="1"/>
      <c r="Q15" s="1"/>
      <c r="R15" s="1"/>
      <c r="S15" s="1"/>
    </row>
    <row r="16" spans="1:19" x14ac:dyDescent="0.3">
      <c r="A16" s="1"/>
      <c r="B16" s="17">
        <v>3</v>
      </c>
      <c r="C16" s="9" t="s">
        <v>14</v>
      </c>
      <c r="D16" s="17">
        <v>2</v>
      </c>
      <c r="E16" s="17">
        <v>1999</v>
      </c>
      <c r="F16" s="17">
        <v>1</v>
      </c>
      <c r="G16" s="17">
        <v>0</v>
      </c>
      <c r="H16" s="17">
        <v>35</v>
      </c>
      <c r="I16" s="18">
        <v>0</v>
      </c>
      <c r="J16" s="2"/>
      <c r="K16" s="1" t="s">
        <v>3</v>
      </c>
      <c r="L16" s="1" t="s">
        <v>73</v>
      </c>
      <c r="M16" s="1"/>
      <c r="N16" s="1"/>
      <c r="O16" s="1"/>
      <c r="P16" s="1"/>
      <c r="Q16" s="1"/>
      <c r="R16" s="1"/>
      <c r="S16" s="1"/>
    </row>
    <row r="17" spans="1:19" x14ac:dyDescent="0.3">
      <c r="A17" s="1"/>
      <c r="B17" s="17">
        <v>1</v>
      </c>
      <c r="C17" s="9" t="s">
        <v>14</v>
      </c>
      <c r="D17" s="17">
        <v>2</v>
      </c>
      <c r="E17" s="17">
        <v>1999</v>
      </c>
      <c r="F17" s="17">
        <v>1</v>
      </c>
      <c r="G17" s="17">
        <v>0</v>
      </c>
      <c r="H17" s="17">
        <v>0</v>
      </c>
      <c r="I17" s="18">
        <v>292374</v>
      </c>
      <c r="J17" s="2"/>
      <c r="K17" s="1" t="s">
        <v>4</v>
      </c>
      <c r="L17" s="1" t="s">
        <v>15</v>
      </c>
      <c r="M17" s="1"/>
      <c r="N17" s="1"/>
      <c r="O17" s="1"/>
      <c r="P17" s="1"/>
      <c r="Q17" s="1"/>
      <c r="R17" s="1"/>
      <c r="S17" s="1"/>
    </row>
    <row r="18" spans="1:19" x14ac:dyDescent="0.3">
      <c r="A18" s="1"/>
      <c r="B18" s="17">
        <v>1</v>
      </c>
      <c r="C18" s="9" t="s">
        <v>12</v>
      </c>
      <c r="D18" s="17">
        <v>2</v>
      </c>
      <c r="E18" s="17">
        <v>1999</v>
      </c>
      <c r="F18" s="17">
        <v>1</v>
      </c>
      <c r="G18" s="17">
        <v>0</v>
      </c>
      <c r="H18" s="17">
        <v>0</v>
      </c>
      <c r="I18" s="18">
        <v>79022</v>
      </c>
      <c r="J18" s="2"/>
      <c r="K18" s="1" t="s">
        <v>5</v>
      </c>
      <c r="L18" s="1" t="s">
        <v>16</v>
      </c>
      <c r="M18" s="1"/>
      <c r="N18" s="1"/>
      <c r="O18" s="1"/>
      <c r="P18" s="1"/>
      <c r="Q18" s="1"/>
      <c r="R18" s="1"/>
      <c r="S18" s="1"/>
    </row>
    <row r="19" spans="1:19" x14ac:dyDescent="0.3">
      <c r="A19" s="1"/>
      <c r="B19" s="17">
        <v>1</v>
      </c>
      <c r="C19" s="9" t="s">
        <v>17</v>
      </c>
      <c r="D19" s="17">
        <v>2</v>
      </c>
      <c r="E19" s="17">
        <v>1999</v>
      </c>
      <c r="F19" s="17">
        <v>1</v>
      </c>
      <c r="G19" s="17">
        <v>0</v>
      </c>
      <c r="H19" s="17">
        <v>0</v>
      </c>
      <c r="I19" s="18">
        <v>73537</v>
      </c>
      <c r="J19" s="2"/>
      <c r="K19" s="1" t="s">
        <v>6</v>
      </c>
      <c r="L19" s="1" t="s">
        <v>18</v>
      </c>
      <c r="M19" s="1"/>
      <c r="N19" s="1"/>
      <c r="O19" s="1"/>
      <c r="P19" s="1"/>
      <c r="Q19" s="1"/>
      <c r="R19" s="1"/>
      <c r="S19" s="1"/>
    </row>
    <row r="20" spans="1:19" x14ac:dyDescent="0.3">
      <c r="A20" s="1"/>
      <c r="B20" s="17">
        <v>2</v>
      </c>
      <c r="C20" s="9" t="s">
        <v>19</v>
      </c>
      <c r="D20" s="17">
        <v>2</v>
      </c>
      <c r="E20" s="17">
        <v>1999</v>
      </c>
      <c r="F20" s="17">
        <v>1</v>
      </c>
      <c r="G20" s="17">
        <v>0</v>
      </c>
      <c r="H20" s="17">
        <v>0</v>
      </c>
      <c r="I20" s="18">
        <v>410606</v>
      </c>
      <c r="J20" s="2"/>
      <c r="K20" s="1" t="s">
        <v>7</v>
      </c>
      <c r="L20" s="1" t="s">
        <v>20</v>
      </c>
      <c r="M20" s="1"/>
      <c r="N20" s="1"/>
      <c r="O20" s="1"/>
      <c r="P20" s="1"/>
      <c r="Q20" s="1"/>
      <c r="R20" s="1"/>
      <c r="S20" s="1"/>
    </row>
    <row r="21" spans="1:19" x14ac:dyDescent="0.3">
      <c r="A21" s="1"/>
      <c r="B21" s="17">
        <v>1</v>
      </c>
      <c r="C21" s="9" t="s">
        <v>12</v>
      </c>
      <c r="D21" s="17">
        <v>3</v>
      </c>
      <c r="E21" s="17">
        <v>1999</v>
      </c>
      <c r="F21" s="17">
        <v>1</v>
      </c>
      <c r="G21" s="17">
        <v>0</v>
      </c>
      <c r="H21" s="17">
        <v>0</v>
      </c>
      <c r="I21" s="18">
        <v>154572</v>
      </c>
      <c r="J21" s="2"/>
      <c r="K21" s="1" t="s">
        <v>8</v>
      </c>
      <c r="L21" s="1" t="s">
        <v>21</v>
      </c>
      <c r="M21" s="1"/>
      <c r="N21" s="1"/>
      <c r="O21" s="1"/>
      <c r="P21" s="1"/>
      <c r="Q21" s="1"/>
      <c r="R21" s="1"/>
      <c r="S21" s="1"/>
    </row>
    <row r="22" spans="1:19" x14ac:dyDescent="0.3">
      <c r="A22" s="1"/>
      <c r="B22" s="17">
        <v>4</v>
      </c>
      <c r="C22" s="9" t="s">
        <v>17</v>
      </c>
      <c r="D22" s="17">
        <v>3</v>
      </c>
      <c r="E22" s="17">
        <v>1999</v>
      </c>
      <c r="F22" s="17">
        <v>1</v>
      </c>
      <c r="G22" s="17">
        <v>0</v>
      </c>
      <c r="H22" s="17">
        <v>0</v>
      </c>
      <c r="I22" s="18">
        <v>8282</v>
      </c>
      <c r="J22" s="2"/>
      <c r="K22" s="1"/>
      <c r="L22" s="1"/>
      <c r="M22" s="1"/>
      <c r="N22" s="1"/>
      <c r="O22" s="1"/>
      <c r="P22" s="1"/>
      <c r="Q22" s="1"/>
      <c r="R22" s="1"/>
      <c r="S22" s="1"/>
    </row>
    <row r="23" spans="1:19" x14ac:dyDescent="0.3">
      <c r="A23" s="1"/>
      <c r="B23" s="17">
        <v>2</v>
      </c>
      <c r="C23" s="9" t="s">
        <v>22</v>
      </c>
      <c r="D23" s="17">
        <v>3</v>
      </c>
      <c r="E23" s="17">
        <v>1999</v>
      </c>
      <c r="F23" s="17">
        <v>12</v>
      </c>
      <c r="G23" s="17">
        <v>0</v>
      </c>
      <c r="H23" s="17">
        <v>175</v>
      </c>
      <c r="I23" s="18">
        <v>0</v>
      </c>
      <c r="J23" s="2"/>
      <c r="K23" s="1"/>
      <c r="L23" s="1"/>
      <c r="M23" s="1"/>
      <c r="N23" s="1"/>
      <c r="O23" s="1"/>
      <c r="P23" s="1"/>
      <c r="Q23" s="1"/>
      <c r="R23" s="1"/>
      <c r="S23" s="1"/>
    </row>
    <row r="24" spans="1:19" x14ac:dyDescent="0.3">
      <c r="A24" s="1"/>
      <c r="B24" s="17">
        <v>1</v>
      </c>
      <c r="C24" s="9" t="s">
        <v>22</v>
      </c>
      <c r="D24" s="17">
        <v>3</v>
      </c>
      <c r="E24" s="17">
        <v>1999</v>
      </c>
      <c r="F24" s="17">
        <v>6</v>
      </c>
      <c r="G24" s="17">
        <v>16</v>
      </c>
      <c r="H24" s="17">
        <v>0</v>
      </c>
      <c r="I24" s="18">
        <v>0</v>
      </c>
      <c r="J24" s="2"/>
      <c r="K24" s="1"/>
      <c r="L24" s="1"/>
      <c r="M24" s="1"/>
      <c r="N24" s="1"/>
      <c r="O24" s="1"/>
      <c r="P24" s="1"/>
      <c r="Q24" s="1"/>
      <c r="R24" s="1"/>
      <c r="S24" s="1"/>
    </row>
    <row r="25" spans="1:19" x14ac:dyDescent="0.3">
      <c r="A25" s="1"/>
      <c r="B25" s="17">
        <v>1</v>
      </c>
      <c r="C25" s="9" t="s">
        <v>12</v>
      </c>
      <c r="D25" s="17">
        <v>3</v>
      </c>
      <c r="E25" s="17">
        <v>1999</v>
      </c>
      <c r="F25" s="17">
        <v>1</v>
      </c>
      <c r="G25" s="17">
        <v>0</v>
      </c>
      <c r="H25" s="17">
        <v>0</v>
      </c>
      <c r="I25" s="18">
        <v>1006887</v>
      </c>
      <c r="J25" s="2"/>
      <c r="K25" s="1"/>
      <c r="L25" s="1"/>
      <c r="M25" s="1"/>
      <c r="N25" s="1"/>
      <c r="O25" s="1"/>
      <c r="P25" s="1"/>
      <c r="Q25" s="1"/>
      <c r="R25" s="1"/>
      <c r="S25" s="1"/>
    </row>
    <row r="26" spans="1:19" x14ac:dyDescent="0.3">
      <c r="A26" s="1"/>
      <c r="B26" s="17">
        <v>2</v>
      </c>
      <c r="C26" s="9" t="s">
        <v>14</v>
      </c>
      <c r="D26" s="17">
        <v>3</v>
      </c>
      <c r="E26" s="17">
        <v>1999</v>
      </c>
      <c r="F26" s="17">
        <v>1</v>
      </c>
      <c r="G26" s="17">
        <v>0</v>
      </c>
      <c r="H26" s="17">
        <v>12</v>
      </c>
      <c r="I26" s="18">
        <v>0</v>
      </c>
      <c r="J26" s="2"/>
      <c r="K26" s="1"/>
      <c r="L26" s="1"/>
      <c r="M26" s="1"/>
      <c r="N26" s="1"/>
      <c r="O26" s="1"/>
      <c r="P26" s="1"/>
      <c r="Q26" s="1"/>
      <c r="R26" s="1"/>
      <c r="S26" s="1"/>
    </row>
    <row r="27" spans="1:19" x14ac:dyDescent="0.3">
      <c r="A27" s="1"/>
      <c r="B27" s="17">
        <v>5</v>
      </c>
      <c r="C27" s="9" t="s">
        <v>12</v>
      </c>
      <c r="D27" s="17">
        <v>3</v>
      </c>
      <c r="E27" s="17">
        <v>1999</v>
      </c>
      <c r="F27" s="17">
        <v>1</v>
      </c>
      <c r="G27" s="17">
        <v>0</v>
      </c>
      <c r="H27" s="17">
        <v>0</v>
      </c>
      <c r="I27" s="18">
        <v>12000604</v>
      </c>
      <c r="J27" s="2"/>
      <c r="K27" s="1"/>
      <c r="L27" s="1"/>
      <c r="M27" s="1"/>
      <c r="N27" s="1"/>
      <c r="O27" s="1"/>
      <c r="P27" s="1"/>
      <c r="Q27" s="1"/>
      <c r="R27" s="1"/>
      <c r="S27" s="1"/>
    </row>
    <row r="28" spans="1:19" x14ac:dyDescent="0.3">
      <c r="A28" s="1"/>
      <c r="B28" s="17">
        <v>1</v>
      </c>
      <c r="C28" s="9" t="s">
        <v>19</v>
      </c>
      <c r="D28" s="17">
        <v>3</v>
      </c>
      <c r="E28" s="17">
        <v>1997</v>
      </c>
      <c r="F28" s="17">
        <v>1</v>
      </c>
      <c r="G28" s="17">
        <v>0</v>
      </c>
      <c r="H28" s="17">
        <v>0</v>
      </c>
      <c r="I28" s="18">
        <v>1678568</v>
      </c>
      <c r="J28" s="2"/>
      <c r="K28" s="1"/>
      <c r="L28" s="1"/>
      <c r="M28" s="1"/>
      <c r="N28" s="1"/>
      <c r="O28" s="1"/>
      <c r="P28" s="1"/>
      <c r="Q28" s="1"/>
      <c r="R28" s="1"/>
      <c r="S28" s="1"/>
    </row>
    <row r="29" spans="1:19" x14ac:dyDescent="0.3">
      <c r="A29" s="1"/>
      <c r="B29" s="17">
        <v>2</v>
      </c>
      <c r="C29" s="9" t="s">
        <v>17</v>
      </c>
      <c r="D29" s="17">
        <v>2</v>
      </c>
      <c r="E29" s="17">
        <v>1997</v>
      </c>
      <c r="F29" s="17">
        <v>1</v>
      </c>
      <c r="G29" s="17">
        <v>0</v>
      </c>
      <c r="H29" s="17">
        <v>0</v>
      </c>
      <c r="I29" s="18">
        <v>0</v>
      </c>
      <c r="J29" s="2"/>
      <c r="K29" s="1"/>
      <c r="L29" s="1"/>
      <c r="M29" s="1"/>
      <c r="N29" s="1"/>
      <c r="O29" s="1"/>
      <c r="P29" s="1"/>
      <c r="Q29" s="1"/>
      <c r="R29" s="1"/>
      <c r="S29" s="1"/>
    </row>
    <row r="30" spans="1:19" x14ac:dyDescent="0.3">
      <c r="A30" s="1"/>
      <c r="B30" s="17">
        <v>4</v>
      </c>
      <c r="C30" s="9" t="s">
        <v>14</v>
      </c>
      <c r="D30" s="17">
        <v>3</v>
      </c>
      <c r="E30" s="17">
        <v>1997</v>
      </c>
      <c r="F30" s="17">
        <v>1</v>
      </c>
      <c r="G30" s="17">
        <v>0</v>
      </c>
      <c r="H30" s="17">
        <v>0</v>
      </c>
      <c r="I30" s="18">
        <v>4648123</v>
      </c>
      <c r="J30" s="2"/>
      <c r="K30" s="1"/>
      <c r="L30" s="1"/>
      <c r="M30" s="1"/>
      <c r="N30" s="1"/>
      <c r="O30" s="1"/>
      <c r="P30" s="1"/>
      <c r="Q30" s="1"/>
      <c r="R30" s="1"/>
      <c r="S30" s="1"/>
    </row>
    <row r="31" spans="1:19" x14ac:dyDescent="0.3">
      <c r="A31" s="1"/>
      <c r="B31" s="17">
        <v>5</v>
      </c>
      <c r="C31" s="9" t="s">
        <v>14</v>
      </c>
      <c r="D31" s="17">
        <v>3</v>
      </c>
      <c r="E31" s="17">
        <v>1997</v>
      </c>
      <c r="F31" s="17">
        <v>1</v>
      </c>
      <c r="G31" s="17">
        <v>0</v>
      </c>
      <c r="H31" s="17">
        <v>0</v>
      </c>
      <c r="I31" s="18">
        <v>3360901</v>
      </c>
      <c r="J31" s="2"/>
      <c r="K31" s="1"/>
      <c r="L31" s="1"/>
      <c r="M31" s="1"/>
      <c r="N31" s="1"/>
      <c r="O31" s="1"/>
      <c r="P31" s="1"/>
      <c r="Q31" s="1"/>
      <c r="R31" s="1"/>
      <c r="S31" s="1"/>
    </row>
    <row r="32" spans="1:19" x14ac:dyDescent="0.3">
      <c r="A32" s="1"/>
      <c r="B32" s="17">
        <v>1</v>
      </c>
      <c r="C32" s="9" t="s">
        <v>10</v>
      </c>
      <c r="D32" s="17">
        <v>1</v>
      </c>
      <c r="E32" s="17">
        <v>1997</v>
      </c>
      <c r="F32" s="17">
        <v>1</v>
      </c>
      <c r="G32" s="17">
        <v>0</v>
      </c>
      <c r="H32" s="17">
        <v>0</v>
      </c>
      <c r="I32" s="18">
        <v>594132</v>
      </c>
      <c r="J32" s="2"/>
      <c r="K32" s="1"/>
      <c r="L32" s="1"/>
      <c r="M32" s="1"/>
      <c r="N32" s="1"/>
      <c r="O32" s="1"/>
      <c r="P32" s="1"/>
      <c r="Q32" s="1"/>
      <c r="R32" s="1"/>
      <c r="S32" s="1"/>
    </row>
    <row r="33" spans="1:19" x14ac:dyDescent="0.3">
      <c r="A33" s="1"/>
      <c r="B33" s="17">
        <v>1</v>
      </c>
      <c r="C33" s="9" t="s">
        <v>23</v>
      </c>
      <c r="D33" s="17">
        <v>2</v>
      </c>
      <c r="E33" s="17">
        <v>1997</v>
      </c>
      <c r="F33" s="17">
        <v>1</v>
      </c>
      <c r="G33" s="17">
        <v>0</v>
      </c>
      <c r="H33" s="17">
        <v>68</v>
      </c>
      <c r="I33" s="18">
        <v>44940</v>
      </c>
      <c r="J33" s="2"/>
      <c r="K33" s="1"/>
      <c r="L33" s="1"/>
      <c r="M33" s="1"/>
      <c r="N33" s="1"/>
      <c r="O33" s="1"/>
      <c r="P33" s="1"/>
      <c r="Q33" s="1"/>
      <c r="R33" s="1"/>
      <c r="S33" s="1"/>
    </row>
    <row r="34" spans="1:19" x14ac:dyDescent="0.3">
      <c r="A34" s="1"/>
      <c r="B34" s="17">
        <v>2</v>
      </c>
      <c r="C34" s="9" t="s">
        <v>12</v>
      </c>
      <c r="D34" s="17">
        <v>4</v>
      </c>
      <c r="E34" s="17">
        <v>1997</v>
      </c>
      <c r="F34" s="17">
        <v>1</v>
      </c>
      <c r="G34" s="17">
        <v>0</v>
      </c>
      <c r="H34" s="17">
        <v>0</v>
      </c>
      <c r="I34" s="18">
        <v>75582</v>
      </c>
      <c r="J34" s="2"/>
      <c r="K34" s="1"/>
      <c r="L34" s="1"/>
      <c r="M34" s="1"/>
      <c r="N34" s="1"/>
      <c r="O34" s="1"/>
      <c r="P34" s="1"/>
      <c r="Q34" s="1"/>
      <c r="R34" s="1"/>
      <c r="S34" s="1"/>
    </row>
    <row r="35" spans="1:19" x14ac:dyDescent="0.3">
      <c r="A35" s="1"/>
      <c r="B35" s="17">
        <v>2</v>
      </c>
      <c r="C35" s="9" t="s">
        <v>12</v>
      </c>
      <c r="D35" s="17">
        <v>3</v>
      </c>
      <c r="E35" s="17">
        <v>1997</v>
      </c>
      <c r="F35" s="17">
        <v>1</v>
      </c>
      <c r="G35" s="17">
        <v>0</v>
      </c>
      <c r="H35" s="17">
        <v>25</v>
      </c>
      <c r="I35" s="18">
        <v>8266818</v>
      </c>
      <c r="J35" s="2"/>
      <c r="K35" s="1"/>
      <c r="L35" s="1"/>
      <c r="M35" s="1"/>
      <c r="N35" s="1"/>
      <c r="O35" s="1"/>
      <c r="P35" s="1"/>
      <c r="Q35" s="1"/>
      <c r="R35" s="1"/>
      <c r="S35" s="1"/>
    </row>
    <row r="36" spans="1:19" x14ac:dyDescent="0.3">
      <c r="A36" s="1"/>
      <c r="B36" s="17">
        <v>4</v>
      </c>
      <c r="C36" s="9" t="s">
        <v>12</v>
      </c>
      <c r="D36" s="17">
        <v>3</v>
      </c>
      <c r="E36" s="17">
        <v>1997</v>
      </c>
      <c r="F36" s="17">
        <v>1</v>
      </c>
      <c r="G36" s="17">
        <v>0</v>
      </c>
      <c r="H36" s="17">
        <v>49</v>
      </c>
      <c r="I36" s="18">
        <v>487401</v>
      </c>
      <c r="J36" s="2"/>
      <c r="K36" s="1"/>
      <c r="L36" s="1"/>
      <c r="M36" s="1"/>
      <c r="N36" s="1"/>
      <c r="O36" s="1"/>
      <c r="P36" s="1"/>
      <c r="Q36" s="1"/>
      <c r="R36" s="1"/>
      <c r="S36" s="1"/>
    </row>
    <row r="37" spans="1:19" x14ac:dyDescent="0.3">
      <c r="A37" s="1"/>
      <c r="B37" s="17">
        <v>4</v>
      </c>
      <c r="C37" s="9" t="s">
        <v>12</v>
      </c>
      <c r="D37" s="17">
        <v>2</v>
      </c>
      <c r="E37" s="17">
        <v>1997</v>
      </c>
      <c r="F37" s="17">
        <v>1</v>
      </c>
      <c r="G37" s="17">
        <v>0</v>
      </c>
      <c r="H37" s="17">
        <v>49</v>
      </c>
      <c r="I37" s="18">
        <v>0</v>
      </c>
      <c r="J37" s="2"/>
      <c r="K37" s="1"/>
      <c r="L37" s="1"/>
      <c r="M37" s="1"/>
      <c r="N37" s="1"/>
      <c r="O37" s="1"/>
      <c r="P37" s="1"/>
      <c r="Q37" s="1"/>
      <c r="R37" s="1"/>
      <c r="S37" s="1"/>
    </row>
    <row r="38" spans="1:19" x14ac:dyDescent="0.3">
      <c r="A38" s="1"/>
      <c r="B38" s="17">
        <v>3</v>
      </c>
      <c r="C38" s="9" t="s">
        <v>12</v>
      </c>
      <c r="D38" s="17">
        <v>3</v>
      </c>
      <c r="E38" s="17">
        <v>1997</v>
      </c>
      <c r="F38" s="17">
        <v>1</v>
      </c>
      <c r="G38" s="17">
        <v>0</v>
      </c>
      <c r="H38" s="17">
        <v>0</v>
      </c>
      <c r="I38" s="18">
        <v>313904</v>
      </c>
      <c r="J38" s="2"/>
      <c r="K38" s="1"/>
      <c r="L38" s="1"/>
      <c r="M38" s="1"/>
      <c r="N38" s="1"/>
      <c r="O38" s="1"/>
      <c r="P38" s="1"/>
      <c r="Q38" s="1"/>
      <c r="R38" s="1"/>
      <c r="S38" s="1"/>
    </row>
    <row r="39" spans="1:19" x14ac:dyDescent="0.3">
      <c r="A39" s="1"/>
      <c r="B39" s="17">
        <v>3</v>
      </c>
      <c r="C39" s="9" t="s">
        <v>12</v>
      </c>
      <c r="D39" s="17">
        <v>2</v>
      </c>
      <c r="E39" s="17">
        <v>1997</v>
      </c>
      <c r="F39" s="17">
        <v>1</v>
      </c>
      <c r="G39" s="17">
        <v>0</v>
      </c>
      <c r="H39" s="17">
        <v>10</v>
      </c>
      <c r="I39" s="18">
        <v>287238</v>
      </c>
      <c r="J39" s="2"/>
      <c r="K39" s="1"/>
      <c r="L39" s="1"/>
      <c r="M39" s="1"/>
      <c r="N39" s="1"/>
      <c r="O39" s="1"/>
      <c r="P39" s="1"/>
      <c r="Q39" s="1"/>
      <c r="R39" s="1"/>
      <c r="S39" s="1"/>
    </row>
    <row r="40" spans="1:19" x14ac:dyDescent="0.3">
      <c r="A40" s="1"/>
      <c r="B40" s="17">
        <v>3</v>
      </c>
      <c r="C40" s="9" t="s">
        <v>12</v>
      </c>
      <c r="D40" s="17">
        <v>4</v>
      </c>
      <c r="E40" s="17">
        <v>1997</v>
      </c>
      <c r="F40" s="17">
        <v>1</v>
      </c>
      <c r="G40" s="17">
        <v>0</v>
      </c>
      <c r="H40" s="17">
        <v>0</v>
      </c>
      <c r="I40" s="18">
        <v>34138</v>
      </c>
      <c r="J40" s="2"/>
      <c r="K40" s="1"/>
      <c r="L40" s="1"/>
      <c r="M40" s="1"/>
      <c r="N40" s="1"/>
      <c r="O40" s="1"/>
      <c r="P40" s="1"/>
      <c r="Q40" s="1"/>
      <c r="R40" s="1"/>
      <c r="S40" s="1"/>
    </row>
    <row r="41" spans="1:19" x14ac:dyDescent="0.3">
      <c r="A41" s="1"/>
      <c r="B41" s="17">
        <v>3</v>
      </c>
      <c r="C41" s="9" t="s">
        <v>12</v>
      </c>
      <c r="D41" s="17">
        <v>1</v>
      </c>
      <c r="E41" s="17">
        <v>1997</v>
      </c>
      <c r="F41" s="17">
        <v>1</v>
      </c>
      <c r="G41" s="17">
        <v>0</v>
      </c>
      <c r="H41" s="17">
        <v>0</v>
      </c>
      <c r="I41" s="18">
        <v>86147</v>
      </c>
      <c r="J41" s="2"/>
      <c r="K41" s="1"/>
      <c r="L41" s="1"/>
      <c r="M41" s="1"/>
      <c r="N41" s="1"/>
      <c r="O41" s="1"/>
      <c r="P41" s="1"/>
      <c r="Q41" s="1"/>
      <c r="R41" s="1"/>
      <c r="S41" s="1"/>
    </row>
    <row r="42" spans="1:19" x14ac:dyDescent="0.3">
      <c r="A42" s="1"/>
      <c r="B42" s="17">
        <v>5</v>
      </c>
      <c r="C42" s="9" t="s">
        <v>12</v>
      </c>
      <c r="D42" s="17">
        <v>2</v>
      </c>
      <c r="E42" s="17">
        <v>1997</v>
      </c>
      <c r="F42" s="17">
        <v>1</v>
      </c>
      <c r="G42" s="17">
        <v>0</v>
      </c>
      <c r="H42" s="17">
        <v>0</v>
      </c>
      <c r="I42" s="18">
        <v>748293</v>
      </c>
      <c r="J42" s="2"/>
      <c r="K42" s="1"/>
      <c r="L42" s="1"/>
      <c r="M42" s="1"/>
      <c r="N42" s="1"/>
      <c r="O42" s="1"/>
      <c r="P42" s="1"/>
      <c r="Q42" s="1"/>
      <c r="R42" s="1"/>
      <c r="S42" s="1"/>
    </row>
    <row r="43" spans="1:19" x14ac:dyDescent="0.3">
      <c r="A43" s="1"/>
      <c r="B43" s="17">
        <v>1</v>
      </c>
      <c r="C43" s="9" t="s">
        <v>12</v>
      </c>
      <c r="D43" s="17">
        <v>3</v>
      </c>
      <c r="E43" s="17">
        <v>1997</v>
      </c>
      <c r="F43" s="17">
        <v>1</v>
      </c>
      <c r="G43" s="17">
        <v>0</v>
      </c>
      <c r="H43" s="17">
        <v>0</v>
      </c>
      <c r="I43" s="18">
        <v>80773</v>
      </c>
      <c r="J43" s="2"/>
      <c r="K43" s="1"/>
      <c r="L43" s="1"/>
      <c r="M43" s="1"/>
      <c r="N43" s="1"/>
      <c r="O43" s="1"/>
      <c r="P43" s="1"/>
      <c r="Q43" s="1"/>
      <c r="R43" s="1"/>
      <c r="S43" s="1"/>
    </row>
    <row r="44" spans="1:19" x14ac:dyDescent="0.3">
      <c r="A44" s="1"/>
      <c r="B44" s="17">
        <v>1</v>
      </c>
      <c r="C44" s="9" t="s">
        <v>12</v>
      </c>
      <c r="D44" s="17">
        <v>3</v>
      </c>
      <c r="E44" s="17">
        <v>1997</v>
      </c>
      <c r="F44" s="17">
        <v>1</v>
      </c>
      <c r="G44" s="17">
        <v>0</v>
      </c>
      <c r="H44" s="17">
        <v>0</v>
      </c>
      <c r="I44" s="18">
        <v>376247</v>
      </c>
      <c r="J44" s="2"/>
      <c r="K44" s="1"/>
      <c r="L44" s="1"/>
      <c r="M44" s="1"/>
      <c r="N44" s="1"/>
      <c r="O44" s="1"/>
      <c r="P44" s="1"/>
      <c r="Q44" s="1"/>
      <c r="R44" s="1"/>
      <c r="S44" s="1"/>
    </row>
    <row r="45" spans="1:19" x14ac:dyDescent="0.3">
      <c r="A45" s="1"/>
      <c r="B45" s="17">
        <v>1</v>
      </c>
      <c r="C45" s="9" t="s">
        <v>12</v>
      </c>
      <c r="D45" s="17">
        <v>1</v>
      </c>
      <c r="E45" s="17">
        <v>1996</v>
      </c>
      <c r="F45" s="17">
        <v>1</v>
      </c>
      <c r="G45" s="17">
        <v>0</v>
      </c>
      <c r="H45" s="17">
        <v>0</v>
      </c>
      <c r="I45" s="18">
        <v>232643</v>
      </c>
      <c r="J45" s="2"/>
      <c r="K45" s="1"/>
      <c r="L45" s="1"/>
      <c r="M45" s="1"/>
      <c r="N45" s="1"/>
      <c r="O45" s="1"/>
      <c r="P45" s="1"/>
      <c r="Q45" s="1"/>
      <c r="R45" s="1"/>
      <c r="S45" s="1"/>
    </row>
    <row r="46" spans="1:19" x14ac:dyDescent="0.3">
      <c r="A46" s="1"/>
      <c r="B46" s="17">
        <v>1</v>
      </c>
      <c r="C46" s="9" t="s">
        <v>12</v>
      </c>
      <c r="D46" s="17">
        <v>1</v>
      </c>
      <c r="E46" s="17">
        <v>1996</v>
      </c>
      <c r="F46" s="17">
        <v>1</v>
      </c>
      <c r="G46" s="17">
        <v>0</v>
      </c>
      <c r="H46" s="17">
        <v>0</v>
      </c>
      <c r="I46" s="18">
        <v>6042782</v>
      </c>
      <c r="J46" s="2"/>
      <c r="K46" s="1"/>
      <c r="L46" s="1"/>
      <c r="M46" s="1"/>
      <c r="N46" s="1"/>
      <c r="O46" s="1"/>
      <c r="P46" s="1"/>
      <c r="Q46" s="1"/>
      <c r="R46" s="1"/>
      <c r="S46" s="1"/>
    </row>
    <row r="47" spans="1:19" x14ac:dyDescent="0.3">
      <c r="A47" s="1"/>
      <c r="B47" s="17">
        <v>1</v>
      </c>
      <c r="C47" s="9" t="s">
        <v>12</v>
      </c>
      <c r="D47" s="17">
        <v>1</v>
      </c>
      <c r="E47" s="17">
        <v>1996</v>
      </c>
      <c r="F47" s="17">
        <v>1</v>
      </c>
      <c r="G47" s="17">
        <v>0</v>
      </c>
      <c r="H47" s="17">
        <v>0</v>
      </c>
      <c r="I47" s="18">
        <v>241536</v>
      </c>
      <c r="J47" s="2"/>
      <c r="K47" s="1"/>
      <c r="L47" s="1"/>
      <c r="M47" s="1"/>
      <c r="N47" s="1"/>
      <c r="O47" s="1"/>
      <c r="P47" s="1"/>
      <c r="Q47" s="1"/>
      <c r="R47" s="1"/>
      <c r="S47" s="1"/>
    </row>
    <row r="48" spans="1:19" x14ac:dyDescent="0.3">
      <c r="A48" s="1"/>
      <c r="B48" s="17">
        <v>1</v>
      </c>
      <c r="C48" s="9" t="s">
        <v>12</v>
      </c>
      <c r="D48" s="17">
        <v>2</v>
      </c>
      <c r="E48" s="17">
        <v>1996</v>
      </c>
      <c r="F48" s="17">
        <v>1</v>
      </c>
      <c r="G48" s="17">
        <v>0</v>
      </c>
      <c r="H48" s="17">
        <v>0</v>
      </c>
      <c r="I48" s="18">
        <v>248075</v>
      </c>
      <c r="J48" s="2"/>
      <c r="K48" s="1"/>
      <c r="L48" s="1"/>
      <c r="M48" s="1"/>
      <c r="N48" s="1"/>
      <c r="O48" s="1"/>
      <c r="P48" s="1"/>
      <c r="Q48" s="1"/>
      <c r="R48" s="1"/>
      <c r="S48" s="1"/>
    </row>
    <row r="49" spans="1:19" x14ac:dyDescent="0.3">
      <c r="A49" s="1"/>
      <c r="B49" s="17">
        <v>1</v>
      </c>
      <c r="C49" s="9" t="s">
        <v>12</v>
      </c>
      <c r="D49" s="17">
        <v>2</v>
      </c>
      <c r="E49" s="17">
        <v>1996</v>
      </c>
      <c r="F49" s="17">
        <v>1</v>
      </c>
      <c r="G49" s="17">
        <v>0</v>
      </c>
      <c r="H49" s="17">
        <v>0</v>
      </c>
      <c r="I49" s="18">
        <v>162165</v>
      </c>
      <c r="J49" s="2"/>
      <c r="K49" s="1"/>
      <c r="L49" s="1"/>
      <c r="M49" s="1"/>
      <c r="N49" s="1"/>
      <c r="O49" s="1"/>
      <c r="P49" s="1"/>
      <c r="Q49" s="1"/>
      <c r="R49" s="1"/>
      <c r="S49" s="1"/>
    </row>
    <row r="50" spans="1:19" x14ac:dyDescent="0.3">
      <c r="A50" s="1"/>
      <c r="B50" s="17">
        <v>1</v>
      </c>
      <c r="C50" s="9" t="s">
        <v>12</v>
      </c>
      <c r="D50" s="17">
        <v>2</v>
      </c>
      <c r="E50" s="17">
        <v>1996</v>
      </c>
      <c r="F50" s="17">
        <v>1</v>
      </c>
      <c r="G50" s="17">
        <v>0</v>
      </c>
      <c r="H50" s="17">
        <v>0</v>
      </c>
      <c r="I50" s="18">
        <v>74623</v>
      </c>
      <c r="J50" s="2"/>
      <c r="K50" s="1"/>
      <c r="L50" s="1"/>
      <c r="M50" s="1"/>
      <c r="N50" s="1"/>
      <c r="O50" s="1"/>
      <c r="P50" s="1"/>
      <c r="Q50" s="1"/>
      <c r="R50" s="1"/>
      <c r="S50" s="1"/>
    </row>
    <row r="51" spans="1:19" x14ac:dyDescent="0.3">
      <c r="A51" s="1"/>
      <c r="B51" s="17">
        <v>1</v>
      </c>
      <c r="C51" s="9" t="s">
        <v>12</v>
      </c>
      <c r="D51" s="17">
        <v>3</v>
      </c>
      <c r="E51" s="17">
        <v>1996</v>
      </c>
      <c r="F51" s="17">
        <v>1</v>
      </c>
      <c r="G51" s="17">
        <v>0</v>
      </c>
      <c r="H51" s="17">
        <v>0</v>
      </c>
      <c r="I51" s="18">
        <v>217806</v>
      </c>
      <c r="J51" s="2"/>
      <c r="K51" s="1"/>
      <c r="L51" s="1"/>
      <c r="M51" s="1"/>
      <c r="N51" s="1"/>
      <c r="O51" s="1"/>
      <c r="P51" s="1"/>
      <c r="Q51" s="1"/>
      <c r="R51" s="1"/>
      <c r="S51" s="1"/>
    </row>
    <row r="52" spans="1:19" x14ac:dyDescent="0.3">
      <c r="A52" s="1"/>
      <c r="B52" s="17">
        <v>1</v>
      </c>
      <c r="C52" s="9" t="s">
        <v>12</v>
      </c>
      <c r="D52" s="17">
        <v>3</v>
      </c>
      <c r="E52" s="17">
        <v>1996</v>
      </c>
      <c r="F52" s="17">
        <v>1</v>
      </c>
      <c r="G52" s="17">
        <v>0</v>
      </c>
      <c r="H52" s="17">
        <v>0</v>
      </c>
      <c r="I52" s="18">
        <v>314408</v>
      </c>
      <c r="J52" s="2"/>
      <c r="K52" s="1"/>
      <c r="L52" s="1"/>
      <c r="M52" s="1"/>
      <c r="N52" s="1"/>
      <c r="O52" s="1"/>
      <c r="P52" s="1"/>
      <c r="Q52" s="1"/>
      <c r="R52" s="1"/>
      <c r="S52" s="1"/>
    </row>
    <row r="53" spans="1:19" x14ac:dyDescent="0.3">
      <c r="A53" s="1"/>
      <c r="B53" s="17">
        <v>1</v>
      </c>
      <c r="C53" s="9" t="s">
        <v>12</v>
      </c>
      <c r="D53" s="17">
        <v>3</v>
      </c>
      <c r="E53" s="17">
        <v>1996</v>
      </c>
      <c r="F53" s="17">
        <v>1</v>
      </c>
      <c r="G53" s="17">
        <v>0</v>
      </c>
      <c r="H53" s="17">
        <v>0</v>
      </c>
      <c r="I53" s="18">
        <v>173072</v>
      </c>
      <c r="J53" s="2"/>
      <c r="K53" s="1"/>
      <c r="L53" s="1"/>
      <c r="M53" s="1"/>
      <c r="N53" s="1"/>
      <c r="O53" s="1"/>
      <c r="P53" s="1"/>
      <c r="Q53" s="1"/>
      <c r="R53" s="1"/>
      <c r="S53" s="1"/>
    </row>
    <row r="54" spans="1:19" x14ac:dyDescent="0.3">
      <c r="A54" s="1"/>
      <c r="B54" s="17">
        <v>1</v>
      </c>
      <c r="C54" s="9" t="s">
        <v>12</v>
      </c>
      <c r="D54" s="17">
        <v>3</v>
      </c>
      <c r="E54" s="17">
        <v>1996</v>
      </c>
      <c r="F54" s="17">
        <v>1</v>
      </c>
      <c r="G54" s="17">
        <v>0</v>
      </c>
      <c r="H54" s="17">
        <v>0</v>
      </c>
      <c r="I54" s="18">
        <v>305848</v>
      </c>
      <c r="J54" s="2"/>
      <c r="K54" s="1"/>
      <c r="L54" s="1"/>
      <c r="M54" s="1"/>
      <c r="N54" s="1"/>
      <c r="O54" s="1"/>
      <c r="P54" s="1"/>
      <c r="Q54" s="1"/>
      <c r="R54" s="1"/>
      <c r="S54" s="1"/>
    </row>
    <row r="55" spans="1:19" x14ac:dyDescent="0.3">
      <c r="A55" s="1"/>
      <c r="B55" s="17">
        <v>1</v>
      </c>
      <c r="C55" s="9" t="s">
        <v>10</v>
      </c>
      <c r="D55" s="17">
        <v>1</v>
      </c>
      <c r="E55" s="17">
        <v>1996</v>
      </c>
      <c r="F55" s="17">
        <v>1</v>
      </c>
      <c r="G55" s="17">
        <v>23</v>
      </c>
      <c r="H55" s="17">
        <v>0</v>
      </c>
      <c r="I55" s="18">
        <v>0</v>
      </c>
      <c r="J55" s="2"/>
      <c r="K55" s="1"/>
      <c r="L55" s="1"/>
      <c r="M55" s="1"/>
      <c r="N55" s="1"/>
      <c r="O55" s="1"/>
      <c r="P55" s="1"/>
      <c r="Q55" s="1"/>
      <c r="R55" s="1"/>
      <c r="S55" s="1"/>
    </row>
    <row r="56" spans="1:19" x14ac:dyDescent="0.3">
      <c r="A56" s="1"/>
      <c r="B56" s="17">
        <v>2</v>
      </c>
      <c r="C56" s="9" t="s">
        <v>12</v>
      </c>
      <c r="D56" s="17">
        <v>1</v>
      </c>
      <c r="E56" s="17">
        <v>1996</v>
      </c>
      <c r="F56" s="17">
        <v>1</v>
      </c>
      <c r="G56" s="17">
        <v>0</v>
      </c>
      <c r="H56" s="17">
        <v>0</v>
      </c>
      <c r="I56" s="18">
        <v>8658</v>
      </c>
      <c r="J56" s="2"/>
      <c r="K56" s="1"/>
      <c r="L56" s="1"/>
      <c r="M56" s="1"/>
      <c r="N56" s="1"/>
      <c r="O56" s="1"/>
      <c r="P56" s="1"/>
      <c r="Q56" s="1"/>
      <c r="R56" s="1"/>
      <c r="S56" s="1"/>
    </row>
    <row r="57" spans="1:19" x14ac:dyDescent="0.3">
      <c r="A57" s="1"/>
      <c r="B57" s="17">
        <v>2</v>
      </c>
      <c r="C57" s="9" t="s">
        <v>19</v>
      </c>
      <c r="D57" s="17">
        <v>3</v>
      </c>
      <c r="E57" s="17">
        <v>1996</v>
      </c>
      <c r="F57" s="17">
        <v>1</v>
      </c>
      <c r="G57" s="17">
        <v>0</v>
      </c>
      <c r="H57" s="17">
        <v>0</v>
      </c>
      <c r="I57" s="18">
        <v>2882844</v>
      </c>
      <c r="J57" s="2"/>
      <c r="K57" s="1"/>
      <c r="L57" s="1"/>
      <c r="M57" s="1"/>
      <c r="N57" s="1"/>
      <c r="O57" s="1"/>
      <c r="P57" s="1"/>
      <c r="Q57" s="1"/>
      <c r="R57" s="1"/>
      <c r="S57" s="1"/>
    </row>
    <row r="58" spans="1:19" x14ac:dyDescent="0.3">
      <c r="A58" s="1"/>
      <c r="B58" s="17">
        <v>2</v>
      </c>
      <c r="C58" s="9" t="s">
        <v>24</v>
      </c>
      <c r="D58" s="17">
        <v>3</v>
      </c>
      <c r="E58" s="17">
        <v>1996</v>
      </c>
      <c r="F58" s="17">
        <v>1</v>
      </c>
      <c r="G58" s="17">
        <v>0</v>
      </c>
      <c r="H58" s="17">
        <v>0</v>
      </c>
      <c r="I58" s="18">
        <v>13037192</v>
      </c>
      <c r="J58" s="2"/>
      <c r="K58" s="1"/>
      <c r="L58" s="1"/>
      <c r="M58" s="1"/>
      <c r="N58" s="1"/>
      <c r="O58" s="1"/>
      <c r="P58" s="1"/>
      <c r="Q58" s="1"/>
      <c r="R58" s="1"/>
      <c r="S58" s="1"/>
    </row>
    <row r="59" spans="1:19" x14ac:dyDescent="0.3">
      <c r="A59" s="1"/>
      <c r="B59" s="17">
        <v>2</v>
      </c>
      <c r="C59" s="9" t="s">
        <v>14</v>
      </c>
      <c r="D59" s="17">
        <v>3</v>
      </c>
      <c r="E59" s="17">
        <v>1996</v>
      </c>
      <c r="F59" s="17">
        <v>1</v>
      </c>
      <c r="G59" s="17">
        <v>0</v>
      </c>
      <c r="H59" s="17">
        <v>0</v>
      </c>
      <c r="I59" s="18">
        <v>167761</v>
      </c>
      <c r="J59" s="2"/>
      <c r="K59" s="1"/>
      <c r="L59" s="1"/>
      <c r="M59" s="1"/>
      <c r="N59" s="1"/>
      <c r="O59" s="1"/>
      <c r="P59" s="1"/>
      <c r="Q59" s="1"/>
      <c r="R59" s="1"/>
      <c r="S59" s="1"/>
    </row>
    <row r="60" spans="1:19" x14ac:dyDescent="0.3">
      <c r="A60" s="1"/>
      <c r="B60" s="17">
        <v>2</v>
      </c>
      <c r="C60" s="9" t="s">
        <v>24</v>
      </c>
      <c r="D60" s="17">
        <v>3</v>
      </c>
      <c r="E60" s="17">
        <v>1996</v>
      </c>
      <c r="F60" s="17">
        <v>1</v>
      </c>
      <c r="G60" s="17">
        <v>10</v>
      </c>
      <c r="H60" s="17">
        <v>0</v>
      </c>
      <c r="I60" s="18">
        <v>14333378</v>
      </c>
      <c r="J60" s="2"/>
      <c r="K60" s="1"/>
      <c r="L60" s="1"/>
      <c r="M60" s="1"/>
      <c r="N60" s="1"/>
      <c r="O60" s="1"/>
      <c r="P60" s="1"/>
      <c r="Q60" s="1"/>
      <c r="R60" s="1"/>
      <c r="S60" s="1"/>
    </row>
    <row r="61" spans="1:19" x14ac:dyDescent="0.3">
      <c r="A61" s="1"/>
      <c r="B61" s="17">
        <v>4</v>
      </c>
      <c r="C61" s="9" t="s">
        <v>14</v>
      </c>
      <c r="D61" s="17">
        <v>2</v>
      </c>
      <c r="E61" s="17">
        <v>1996</v>
      </c>
      <c r="F61" s="17">
        <v>1</v>
      </c>
      <c r="G61" s="17">
        <v>0</v>
      </c>
      <c r="H61" s="17">
        <v>11</v>
      </c>
      <c r="I61" s="18">
        <v>0</v>
      </c>
      <c r="J61" s="2"/>
      <c r="K61" s="1"/>
      <c r="L61" s="1"/>
      <c r="M61" s="1"/>
      <c r="N61" s="1"/>
      <c r="O61" s="1"/>
      <c r="P61" s="1"/>
      <c r="Q61" s="1"/>
      <c r="R61" s="1"/>
      <c r="S61" s="1"/>
    </row>
    <row r="62" spans="1:19" x14ac:dyDescent="0.3">
      <c r="A62" s="1"/>
      <c r="B62" s="17">
        <v>4</v>
      </c>
      <c r="C62" s="9" t="s">
        <v>14</v>
      </c>
      <c r="D62" s="17">
        <v>3</v>
      </c>
      <c r="E62" s="17">
        <v>1996</v>
      </c>
      <c r="F62" s="17">
        <v>1</v>
      </c>
      <c r="G62" s="17">
        <v>0</v>
      </c>
      <c r="H62" s="17">
        <v>0</v>
      </c>
      <c r="I62" s="18">
        <v>3064508</v>
      </c>
      <c r="J62" s="2"/>
      <c r="K62" s="1"/>
      <c r="L62" s="1"/>
      <c r="M62" s="1"/>
      <c r="N62" s="1"/>
      <c r="O62" s="1"/>
      <c r="P62" s="1"/>
      <c r="Q62" s="1"/>
      <c r="R62" s="1"/>
      <c r="S62" s="1"/>
    </row>
    <row r="63" spans="1:19" x14ac:dyDescent="0.3">
      <c r="A63" s="1"/>
      <c r="B63" s="17">
        <v>3</v>
      </c>
      <c r="C63" s="9" t="s">
        <v>19</v>
      </c>
      <c r="D63" s="17">
        <v>1</v>
      </c>
      <c r="E63" s="17">
        <v>1996</v>
      </c>
      <c r="F63" s="17">
        <v>1</v>
      </c>
      <c r="G63" s="17">
        <v>0</v>
      </c>
      <c r="H63" s="17">
        <v>0</v>
      </c>
      <c r="I63" s="18">
        <v>85949</v>
      </c>
      <c r="J63" s="2"/>
      <c r="K63" s="1"/>
      <c r="L63" s="1"/>
      <c r="M63" s="1"/>
      <c r="N63" s="1"/>
      <c r="O63" s="1"/>
      <c r="P63" s="1"/>
      <c r="Q63" s="1"/>
      <c r="R63" s="1"/>
      <c r="S63" s="1"/>
    </row>
    <row r="64" spans="1:19" x14ac:dyDescent="0.3">
      <c r="A64" s="1"/>
      <c r="B64" s="17">
        <v>3</v>
      </c>
      <c r="C64" s="9" t="s">
        <v>14</v>
      </c>
      <c r="D64" s="17">
        <v>3</v>
      </c>
      <c r="E64" s="17">
        <v>1996</v>
      </c>
      <c r="F64" s="17">
        <v>1</v>
      </c>
      <c r="G64" s="17">
        <v>0</v>
      </c>
      <c r="H64" s="17">
        <v>0</v>
      </c>
      <c r="I64" s="18">
        <v>1733016</v>
      </c>
      <c r="J64" s="2"/>
      <c r="K64" s="1"/>
      <c r="L64" s="1"/>
      <c r="M64" s="1"/>
      <c r="N64" s="1"/>
      <c r="O64" s="1"/>
      <c r="P64" s="1"/>
      <c r="Q64" s="1"/>
      <c r="R64" s="1"/>
      <c r="S64" s="1"/>
    </row>
    <row r="65" spans="1:19" x14ac:dyDescent="0.3">
      <c r="A65" s="1"/>
      <c r="B65" s="17">
        <v>1</v>
      </c>
      <c r="C65" s="9" t="s">
        <v>17</v>
      </c>
      <c r="D65" s="17">
        <v>1</v>
      </c>
      <c r="E65" s="17">
        <v>1992</v>
      </c>
      <c r="F65" s="17">
        <v>1</v>
      </c>
      <c r="G65" s="17">
        <v>0</v>
      </c>
      <c r="H65" s="17">
        <v>0</v>
      </c>
      <c r="I65" s="18">
        <v>833815</v>
      </c>
      <c r="J65" s="2"/>
      <c r="K65" s="1"/>
      <c r="L65" s="1"/>
      <c r="M65" s="1"/>
      <c r="N65" s="1"/>
      <c r="O65" s="1"/>
      <c r="P65" s="1"/>
      <c r="Q65" s="1"/>
      <c r="R65" s="1"/>
      <c r="S65" s="1"/>
    </row>
    <row r="66" spans="1:19" x14ac:dyDescent="0.3">
      <c r="A66" s="1"/>
      <c r="B66" s="17">
        <v>1</v>
      </c>
      <c r="C66" s="9" t="s">
        <v>25</v>
      </c>
      <c r="D66" s="17">
        <v>2</v>
      </c>
      <c r="E66" s="17">
        <v>1992</v>
      </c>
      <c r="F66" s="17">
        <v>1</v>
      </c>
      <c r="G66" s="17">
        <v>0</v>
      </c>
      <c r="H66" s="17">
        <v>0</v>
      </c>
      <c r="I66" s="18">
        <v>737197</v>
      </c>
      <c r="J66" s="2"/>
      <c r="K66" s="1"/>
      <c r="L66" s="1"/>
      <c r="M66" s="1"/>
      <c r="N66" s="1"/>
      <c r="O66" s="1"/>
      <c r="P66" s="1"/>
      <c r="Q66" s="1"/>
      <c r="R66" s="1"/>
      <c r="S66" s="1"/>
    </row>
    <row r="67" spans="1:19" x14ac:dyDescent="0.3">
      <c r="A67" s="1"/>
      <c r="B67" s="17">
        <v>1</v>
      </c>
      <c r="C67" s="9" t="s">
        <v>12</v>
      </c>
      <c r="D67" s="17">
        <v>3</v>
      </c>
      <c r="E67" s="17">
        <v>1992</v>
      </c>
      <c r="F67" s="17">
        <v>1</v>
      </c>
      <c r="G67" s="17">
        <v>0</v>
      </c>
      <c r="H67" s="17">
        <v>0</v>
      </c>
      <c r="I67" s="18">
        <v>760578</v>
      </c>
      <c r="J67" s="2"/>
      <c r="K67" s="1"/>
      <c r="L67" s="1"/>
      <c r="M67" s="1"/>
      <c r="N67" s="1"/>
      <c r="O67" s="1"/>
      <c r="P67" s="1"/>
      <c r="Q67" s="1"/>
      <c r="R67" s="1"/>
      <c r="S67" s="1"/>
    </row>
    <row r="68" spans="1:19" x14ac:dyDescent="0.3">
      <c r="A68" s="1"/>
      <c r="B68" s="17">
        <v>6</v>
      </c>
      <c r="C68" s="9" t="s">
        <v>22</v>
      </c>
      <c r="D68" s="17">
        <v>2</v>
      </c>
      <c r="E68" s="17">
        <v>1993</v>
      </c>
      <c r="F68" s="17">
        <v>30</v>
      </c>
      <c r="G68" s="17">
        <v>0</v>
      </c>
      <c r="H68" s="17">
        <v>0</v>
      </c>
      <c r="I68" s="18">
        <v>0</v>
      </c>
      <c r="J68" s="2"/>
      <c r="K68" s="1"/>
      <c r="L68" s="1"/>
      <c r="M68" s="1"/>
      <c r="N68" s="1"/>
      <c r="O68" s="1"/>
      <c r="P68" s="1"/>
      <c r="Q68" s="1"/>
      <c r="R68" s="1"/>
      <c r="S68" s="1"/>
    </row>
    <row r="69" spans="1:19" x14ac:dyDescent="0.3">
      <c r="A69" s="1"/>
      <c r="B69" s="17">
        <v>1</v>
      </c>
      <c r="C69" s="9" t="s">
        <v>22</v>
      </c>
      <c r="D69" s="17">
        <v>2</v>
      </c>
      <c r="E69" s="17">
        <v>1993</v>
      </c>
      <c r="F69" s="17">
        <v>30</v>
      </c>
      <c r="G69" s="17">
        <v>0</v>
      </c>
      <c r="H69" s="17">
        <v>0</v>
      </c>
      <c r="I69" s="18">
        <v>0</v>
      </c>
      <c r="J69" s="2"/>
      <c r="K69" s="1"/>
      <c r="L69" s="1"/>
      <c r="M69" s="1"/>
      <c r="N69" s="1"/>
      <c r="O69" s="1"/>
      <c r="P69" s="1"/>
      <c r="Q69" s="1"/>
      <c r="R69" s="1"/>
      <c r="S69" s="1"/>
    </row>
    <row r="70" spans="1:19" x14ac:dyDescent="0.3">
      <c r="A70" s="1"/>
      <c r="B70" s="17">
        <v>2</v>
      </c>
      <c r="C70" s="9" t="s">
        <v>22</v>
      </c>
      <c r="D70" s="17">
        <v>2</v>
      </c>
      <c r="E70" s="17">
        <v>1993</v>
      </c>
      <c r="F70" s="17">
        <v>30</v>
      </c>
      <c r="G70" s="17">
        <v>0</v>
      </c>
      <c r="H70" s="17">
        <v>0</v>
      </c>
      <c r="I70" s="18">
        <v>0</v>
      </c>
      <c r="J70" s="2"/>
      <c r="K70" s="1"/>
      <c r="L70" s="1"/>
      <c r="M70" s="1"/>
      <c r="N70" s="1"/>
      <c r="O70" s="1"/>
      <c r="P70" s="1"/>
      <c r="Q70" s="1"/>
      <c r="R70" s="1"/>
      <c r="S70" s="1"/>
    </row>
    <row r="71" spans="1:19" x14ac:dyDescent="0.3">
      <c r="A71" s="1"/>
      <c r="B71" s="17">
        <v>4</v>
      </c>
      <c r="C71" s="9" t="s">
        <v>22</v>
      </c>
      <c r="D71" s="17">
        <v>2</v>
      </c>
      <c r="E71" s="17">
        <v>1993</v>
      </c>
      <c r="F71" s="17">
        <v>30</v>
      </c>
      <c r="G71" s="17">
        <v>0</v>
      </c>
      <c r="H71" s="17">
        <v>0</v>
      </c>
      <c r="I71" s="18">
        <v>0</v>
      </c>
      <c r="J71" s="2"/>
      <c r="K71" s="1"/>
      <c r="L71" s="1"/>
      <c r="M71" s="1"/>
      <c r="N71" s="1"/>
      <c r="O71" s="1"/>
      <c r="P71" s="1"/>
      <c r="Q71" s="1"/>
      <c r="R71" s="1"/>
      <c r="S71" s="1"/>
    </row>
    <row r="72" spans="1:19" x14ac:dyDescent="0.3">
      <c r="A72" s="1"/>
      <c r="B72" s="17">
        <v>3</v>
      </c>
      <c r="C72" s="9" t="s">
        <v>22</v>
      </c>
      <c r="D72" s="17">
        <v>2</v>
      </c>
      <c r="E72" s="17">
        <v>1993</v>
      </c>
      <c r="F72" s="17">
        <v>30</v>
      </c>
      <c r="G72" s="17">
        <v>0</v>
      </c>
      <c r="H72" s="17">
        <v>0</v>
      </c>
      <c r="I72" s="18">
        <v>0</v>
      </c>
      <c r="J72" s="2"/>
      <c r="K72" s="1"/>
      <c r="L72" s="1"/>
      <c r="M72" s="1"/>
      <c r="N72" s="1"/>
      <c r="O72" s="1"/>
      <c r="P72" s="1"/>
      <c r="Q72" s="1"/>
      <c r="R72" s="1"/>
      <c r="S72" s="1"/>
    </row>
    <row r="73" spans="1:19" x14ac:dyDescent="0.3">
      <c r="A73" s="1"/>
      <c r="B73" s="17">
        <v>5</v>
      </c>
      <c r="C73" s="9" t="s">
        <v>22</v>
      </c>
      <c r="D73" s="17">
        <v>2</v>
      </c>
      <c r="E73" s="17">
        <v>1993</v>
      </c>
      <c r="F73" s="17">
        <v>30</v>
      </c>
      <c r="G73" s="17">
        <v>0</v>
      </c>
      <c r="H73" s="17">
        <v>0</v>
      </c>
      <c r="I73" s="18">
        <v>0</v>
      </c>
      <c r="J73" s="2"/>
      <c r="K73" s="1"/>
      <c r="L73" s="1"/>
      <c r="M73" s="1"/>
      <c r="N73" s="1"/>
      <c r="O73" s="1"/>
      <c r="P73" s="1"/>
      <c r="Q73" s="1"/>
      <c r="R73" s="1"/>
      <c r="S73" s="1"/>
    </row>
    <row r="74" spans="1:19" x14ac:dyDescent="0.3">
      <c r="A74" s="1"/>
      <c r="B74" s="17">
        <v>6</v>
      </c>
      <c r="C74" s="9" t="s">
        <v>26</v>
      </c>
      <c r="D74" s="17">
        <v>3</v>
      </c>
      <c r="E74" s="17">
        <v>1993</v>
      </c>
      <c r="F74" s="17">
        <v>31</v>
      </c>
      <c r="G74" s="17">
        <v>0</v>
      </c>
      <c r="H74" s="17">
        <v>0</v>
      </c>
      <c r="I74" s="18">
        <v>95598307</v>
      </c>
      <c r="J74" s="2"/>
      <c r="K74" s="1"/>
      <c r="L74" s="1"/>
      <c r="M74" s="1"/>
      <c r="N74" s="1"/>
      <c r="O74" s="1"/>
      <c r="P74" s="1"/>
      <c r="Q74" s="1"/>
      <c r="R74" s="1"/>
      <c r="S74" s="1"/>
    </row>
    <row r="75" spans="1:19" x14ac:dyDescent="0.3">
      <c r="A75" s="1"/>
      <c r="B75" s="17">
        <v>1</v>
      </c>
      <c r="C75" s="9" t="s">
        <v>26</v>
      </c>
      <c r="D75" s="17">
        <v>3</v>
      </c>
      <c r="E75" s="17">
        <v>1993</v>
      </c>
      <c r="F75" s="17">
        <v>31</v>
      </c>
      <c r="G75" s="17">
        <v>0</v>
      </c>
      <c r="H75" s="17">
        <v>0</v>
      </c>
      <c r="I75" s="18">
        <v>90630980</v>
      </c>
      <c r="J75" s="2"/>
      <c r="K75" s="1"/>
      <c r="L75" s="1"/>
      <c r="M75" s="1"/>
      <c r="N75" s="1"/>
      <c r="O75" s="1"/>
      <c r="P75" s="1"/>
      <c r="Q75" s="1"/>
      <c r="R75" s="1"/>
      <c r="S75" s="1"/>
    </row>
    <row r="76" spans="1:19" x14ac:dyDescent="0.3">
      <c r="A76" s="1"/>
      <c r="B76" s="17">
        <v>2</v>
      </c>
      <c r="C76" s="9" t="s">
        <v>26</v>
      </c>
      <c r="D76" s="17">
        <v>3</v>
      </c>
      <c r="E76" s="17">
        <v>1993</v>
      </c>
      <c r="F76" s="17">
        <v>31</v>
      </c>
      <c r="G76" s="17">
        <v>0</v>
      </c>
      <c r="H76" s="17">
        <v>0</v>
      </c>
      <c r="I76" s="18">
        <v>98937152</v>
      </c>
      <c r="J76" s="2"/>
      <c r="K76" s="1"/>
      <c r="L76" s="1"/>
      <c r="M76" s="1"/>
      <c r="N76" s="1"/>
      <c r="O76" s="1"/>
      <c r="P76" s="1"/>
      <c r="Q76" s="1"/>
      <c r="R76" s="1"/>
      <c r="S76" s="1"/>
    </row>
    <row r="77" spans="1:19" x14ac:dyDescent="0.3">
      <c r="A77" s="1"/>
      <c r="B77" s="17">
        <v>4</v>
      </c>
      <c r="C77" s="9" t="s">
        <v>26</v>
      </c>
      <c r="D77" s="17">
        <v>3</v>
      </c>
      <c r="E77" s="17">
        <v>1993</v>
      </c>
      <c r="F77" s="17">
        <v>31</v>
      </c>
      <c r="G77" s="17">
        <v>0</v>
      </c>
      <c r="H77" s="17">
        <v>0</v>
      </c>
      <c r="I77" s="18">
        <v>84389979</v>
      </c>
      <c r="J77" s="2"/>
      <c r="K77" s="1"/>
      <c r="L77" s="1"/>
      <c r="M77" s="1"/>
      <c r="N77" s="1"/>
      <c r="O77" s="1"/>
      <c r="P77" s="1"/>
      <c r="Q77" s="1"/>
      <c r="R77" s="1"/>
      <c r="S77" s="1"/>
    </row>
    <row r="78" spans="1:19" x14ac:dyDescent="0.3">
      <c r="A78" s="1"/>
      <c r="B78" s="17">
        <v>3</v>
      </c>
      <c r="C78" s="9" t="s">
        <v>26</v>
      </c>
      <c r="D78" s="17">
        <v>3</v>
      </c>
      <c r="E78" s="17">
        <v>1993</v>
      </c>
      <c r="F78" s="17">
        <v>31</v>
      </c>
      <c r="G78" s="17">
        <v>0</v>
      </c>
      <c r="H78" s="17">
        <v>0</v>
      </c>
      <c r="I78" s="18">
        <v>91558942</v>
      </c>
      <c r="J78" s="2"/>
      <c r="K78" s="1"/>
      <c r="L78" s="1"/>
      <c r="M78" s="1"/>
      <c r="N78" s="1"/>
      <c r="O78" s="1"/>
      <c r="P78" s="1"/>
      <c r="Q78" s="1"/>
      <c r="R78" s="1"/>
      <c r="S78" s="1"/>
    </row>
    <row r="79" spans="1:19" x14ac:dyDescent="0.3">
      <c r="A79" s="1"/>
      <c r="B79" s="17">
        <v>5</v>
      </c>
      <c r="C79" s="9" t="s">
        <v>26</v>
      </c>
      <c r="D79" s="17">
        <v>3</v>
      </c>
      <c r="E79" s="17">
        <v>1993</v>
      </c>
      <c r="F79" s="17">
        <v>31</v>
      </c>
      <c r="G79" s="17">
        <v>0</v>
      </c>
      <c r="H79" s="17">
        <v>0</v>
      </c>
      <c r="I79" s="18">
        <v>89584748</v>
      </c>
      <c r="J79" s="2"/>
      <c r="K79" s="1"/>
      <c r="L79" s="1"/>
      <c r="M79" s="1"/>
      <c r="N79" s="1"/>
      <c r="O79" s="1"/>
      <c r="P79" s="1"/>
      <c r="Q79" s="1"/>
      <c r="R79" s="1"/>
      <c r="S79" s="1"/>
    </row>
    <row r="80" spans="1:19" x14ac:dyDescent="0.3">
      <c r="A80" s="1"/>
      <c r="B80" s="17">
        <v>1</v>
      </c>
      <c r="C80" s="9" t="s">
        <v>27</v>
      </c>
      <c r="D80" s="17">
        <v>3</v>
      </c>
      <c r="E80" s="17">
        <v>1993</v>
      </c>
      <c r="F80" s="17">
        <v>1</v>
      </c>
      <c r="G80" s="17">
        <v>0</v>
      </c>
      <c r="H80" s="17">
        <v>0</v>
      </c>
      <c r="I80" s="18">
        <v>2919938</v>
      </c>
      <c r="J80" s="2"/>
      <c r="K80" s="1"/>
      <c r="L80" s="1"/>
      <c r="M80" s="1"/>
      <c r="N80" s="1"/>
      <c r="O80" s="1"/>
      <c r="P80" s="1"/>
      <c r="Q80" s="1"/>
      <c r="R80" s="1"/>
      <c r="S80" s="1"/>
    </row>
    <row r="81" spans="1:19" x14ac:dyDescent="0.3">
      <c r="A81" s="1"/>
      <c r="B81" s="17">
        <v>1</v>
      </c>
      <c r="C81" s="9" t="s">
        <v>19</v>
      </c>
      <c r="D81" s="17">
        <v>3</v>
      </c>
      <c r="E81" s="17">
        <v>1993</v>
      </c>
      <c r="F81" s="17">
        <v>1</v>
      </c>
      <c r="G81" s="17">
        <v>0</v>
      </c>
      <c r="H81" s="17">
        <v>0</v>
      </c>
      <c r="I81" s="18">
        <v>826761</v>
      </c>
      <c r="J81" s="2"/>
      <c r="K81" s="1"/>
      <c r="L81" s="1"/>
      <c r="M81" s="1"/>
      <c r="N81" s="1"/>
      <c r="O81" s="1"/>
      <c r="P81" s="1"/>
      <c r="Q81" s="1"/>
      <c r="R81" s="1"/>
      <c r="S81" s="1"/>
    </row>
    <row r="82" spans="1:19" x14ac:dyDescent="0.3">
      <c r="A82" s="1"/>
      <c r="B82" s="17">
        <v>1</v>
      </c>
      <c r="C82" s="9" t="s">
        <v>28</v>
      </c>
      <c r="D82" s="17">
        <v>3</v>
      </c>
      <c r="E82" s="17">
        <v>1993</v>
      </c>
      <c r="F82" s="17">
        <v>1</v>
      </c>
      <c r="G82" s="17">
        <v>0</v>
      </c>
      <c r="H82" s="17">
        <v>0</v>
      </c>
      <c r="I82" s="18">
        <v>7700901</v>
      </c>
      <c r="J82" s="2"/>
      <c r="K82" s="1"/>
      <c r="L82" s="1"/>
      <c r="M82" s="1"/>
      <c r="N82" s="1"/>
      <c r="O82" s="1"/>
      <c r="P82" s="1"/>
      <c r="Q82" s="1"/>
      <c r="R82" s="1"/>
      <c r="S82" s="1"/>
    </row>
    <row r="83" spans="1:19" x14ac:dyDescent="0.3">
      <c r="A83" s="1"/>
      <c r="B83" s="17">
        <v>6</v>
      </c>
      <c r="C83" s="9" t="s">
        <v>10</v>
      </c>
      <c r="D83" s="17">
        <v>1</v>
      </c>
      <c r="E83" s="17">
        <v>1994</v>
      </c>
      <c r="F83" s="17">
        <v>1</v>
      </c>
      <c r="G83" s="17">
        <v>12</v>
      </c>
      <c r="H83" s="17">
        <v>0</v>
      </c>
      <c r="I83" s="18">
        <v>0</v>
      </c>
      <c r="J83" s="2"/>
      <c r="K83" s="1"/>
      <c r="L83" s="1"/>
      <c r="M83" s="1"/>
      <c r="N83" s="1"/>
      <c r="O83" s="1"/>
      <c r="P83" s="1"/>
      <c r="Q83" s="1"/>
      <c r="R83" s="1"/>
      <c r="S83" s="1"/>
    </row>
    <row r="84" spans="1:19" x14ac:dyDescent="0.3">
      <c r="A84" s="1"/>
      <c r="B84" s="17">
        <v>6</v>
      </c>
      <c r="C84" s="9" t="s">
        <v>29</v>
      </c>
      <c r="D84" s="17">
        <v>2</v>
      </c>
      <c r="E84" s="17">
        <v>1994</v>
      </c>
      <c r="F84" s="17">
        <v>31</v>
      </c>
      <c r="G84" s="17">
        <v>0</v>
      </c>
      <c r="H84" s="17">
        <v>0</v>
      </c>
      <c r="I84" s="18">
        <v>0</v>
      </c>
      <c r="J84" s="2"/>
      <c r="K84" s="1"/>
      <c r="L84" s="1"/>
      <c r="M84" s="1"/>
      <c r="N84" s="1"/>
      <c r="O84" s="1"/>
      <c r="P84" s="1"/>
      <c r="Q84" s="1"/>
      <c r="R84" s="1"/>
      <c r="S84" s="1"/>
    </row>
    <row r="85" spans="1:19" x14ac:dyDescent="0.3">
      <c r="A85" s="1"/>
      <c r="B85" s="17">
        <v>1</v>
      </c>
      <c r="C85" s="9" t="s">
        <v>29</v>
      </c>
      <c r="D85" s="17">
        <v>2</v>
      </c>
      <c r="E85" s="17">
        <v>1994</v>
      </c>
      <c r="F85" s="17">
        <v>31</v>
      </c>
      <c r="G85" s="17">
        <v>0</v>
      </c>
      <c r="H85" s="17">
        <v>0</v>
      </c>
      <c r="I85" s="18">
        <v>0</v>
      </c>
      <c r="J85" s="2"/>
      <c r="K85" s="1"/>
      <c r="L85" s="1"/>
      <c r="M85" s="1"/>
      <c r="N85" s="1"/>
      <c r="O85" s="1"/>
      <c r="P85" s="1"/>
      <c r="Q85" s="1"/>
      <c r="R85" s="1"/>
      <c r="S85" s="1"/>
    </row>
    <row r="86" spans="1:19" x14ac:dyDescent="0.3">
      <c r="A86" s="1"/>
      <c r="B86" s="17">
        <v>2</v>
      </c>
      <c r="C86" s="9" t="s">
        <v>29</v>
      </c>
      <c r="D86" s="17">
        <v>2</v>
      </c>
      <c r="E86" s="17">
        <v>1994</v>
      </c>
      <c r="F86" s="17">
        <v>31</v>
      </c>
      <c r="G86" s="17">
        <v>0</v>
      </c>
      <c r="H86" s="17">
        <v>0</v>
      </c>
      <c r="I86" s="18">
        <v>0</v>
      </c>
      <c r="J86" s="2"/>
      <c r="K86" s="1"/>
      <c r="L86" s="1"/>
      <c r="M86" s="1"/>
      <c r="N86" s="1"/>
      <c r="O86" s="1"/>
      <c r="P86" s="1"/>
      <c r="Q86" s="1"/>
      <c r="R86" s="1"/>
      <c r="S86" s="1"/>
    </row>
    <row r="87" spans="1:19" x14ac:dyDescent="0.3">
      <c r="A87" s="1"/>
      <c r="B87" s="17">
        <v>4</v>
      </c>
      <c r="C87" s="9" t="s">
        <v>29</v>
      </c>
      <c r="D87" s="17">
        <v>2</v>
      </c>
      <c r="E87" s="17">
        <v>1994</v>
      </c>
      <c r="F87" s="17">
        <v>31</v>
      </c>
      <c r="G87" s="17">
        <v>0</v>
      </c>
      <c r="H87" s="17">
        <v>0</v>
      </c>
      <c r="I87" s="18">
        <v>0</v>
      </c>
      <c r="J87" s="2"/>
      <c r="K87" s="1"/>
      <c r="L87" s="1"/>
      <c r="M87" s="1"/>
      <c r="N87" s="1"/>
      <c r="O87" s="1"/>
      <c r="P87" s="1"/>
      <c r="Q87" s="1"/>
      <c r="R87" s="1"/>
      <c r="S87" s="1"/>
    </row>
    <row r="88" spans="1:19" x14ac:dyDescent="0.3">
      <c r="A88" s="1"/>
      <c r="B88" s="17">
        <v>3</v>
      </c>
      <c r="C88" s="9" t="s">
        <v>29</v>
      </c>
      <c r="D88" s="17">
        <v>2</v>
      </c>
      <c r="E88" s="17">
        <v>1994</v>
      </c>
      <c r="F88" s="17">
        <v>31</v>
      </c>
      <c r="G88" s="17">
        <v>0</v>
      </c>
      <c r="H88" s="17">
        <v>0</v>
      </c>
      <c r="I88" s="18">
        <v>0</v>
      </c>
      <c r="J88" s="2"/>
      <c r="K88" s="1"/>
      <c r="L88" s="1"/>
      <c r="M88" s="1"/>
      <c r="N88" s="1"/>
      <c r="O88" s="1"/>
      <c r="P88" s="1"/>
      <c r="Q88" s="1"/>
      <c r="R88" s="1"/>
      <c r="S88" s="1"/>
    </row>
    <row r="89" spans="1:19" x14ac:dyDescent="0.3">
      <c r="A89" s="1"/>
      <c r="B89" s="17">
        <v>5</v>
      </c>
      <c r="C89" s="9" t="s">
        <v>29</v>
      </c>
      <c r="D89" s="17">
        <v>2</v>
      </c>
      <c r="E89" s="17">
        <v>1994</v>
      </c>
      <c r="F89" s="17">
        <v>31</v>
      </c>
      <c r="G89" s="17">
        <v>0</v>
      </c>
      <c r="H89" s="17">
        <v>0</v>
      </c>
      <c r="I89" s="18">
        <v>0</v>
      </c>
      <c r="J89" s="2"/>
      <c r="K89" s="1"/>
      <c r="L89" s="1"/>
      <c r="M89" s="1"/>
      <c r="N89" s="1"/>
      <c r="O89" s="1"/>
      <c r="P89" s="1"/>
      <c r="Q89" s="1"/>
      <c r="R89" s="1"/>
      <c r="S89" s="1"/>
    </row>
    <row r="90" spans="1:19" x14ac:dyDescent="0.3">
      <c r="A90" s="1"/>
      <c r="B90" s="17">
        <v>2</v>
      </c>
      <c r="C90" s="9" t="s">
        <v>19</v>
      </c>
      <c r="D90" s="17">
        <v>2</v>
      </c>
      <c r="E90" s="17">
        <v>1994</v>
      </c>
      <c r="F90" s="17">
        <v>1</v>
      </c>
      <c r="G90" s="17">
        <v>0</v>
      </c>
      <c r="H90" s="17">
        <v>0</v>
      </c>
      <c r="I90" s="18">
        <v>368757</v>
      </c>
      <c r="J90" s="2"/>
      <c r="K90" s="1"/>
      <c r="L90" s="1"/>
      <c r="M90" s="1"/>
      <c r="N90" s="1"/>
      <c r="O90" s="1"/>
      <c r="P90" s="1"/>
      <c r="Q90" s="1"/>
      <c r="R90" s="1"/>
      <c r="S90" s="1"/>
    </row>
    <row r="91" spans="1:19" x14ac:dyDescent="0.3">
      <c r="A91" s="1"/>
      <c r="B91" s="17">
        <v>1</v>
      </c>
      <c r="C91" s="9" t="s">
        <v>30</v>
      </c>
      <c r="D91" s="17">
        <v>3</v>
      </c>
      <c r="E91" s="17">
        <v>1994</v>
      </c>
      <c r="F91" s="17">
        <v>1</v>
      </c>
      <c r="G91" s="17">
        <v>0</v>
      </c>
      <c r="H91" s="17">
        <v>0</v>
      </c>
      <c r="I91" s="18">
        <v>762956</v>
      </c>
      <c r="J91" s="2"/>
      <c r="K91" s="1"/>
      <c r="L91" s="1"/>
      <c r="M91" s="1"/>
      <c r="N91" s="1"/>
      <c r="O91" s="1"/>
      <c r="P91" s="1"/>
      <c r="Q91" s="1"/>
      <c r="R91" s="1"/>
      <c r="S91" s="1"/>
    </row>
    <row r="92" spans="1:19" x14ac:dyDescent="0.3">
      <c r="A92" s="1"/>
      <c r="B92" s="17">
        <v>4</v>
      </c>
      <c r="C92" s="9" t="s">
        <v>19</v>
      </c>
      <c r="D92" s="17">
        <v>3</v>
      </c>
      <c r="E92" s="17">
        <v>1994</v>
      </c>
      <c r="F92" s="17">
        <v>1</v>
      </c>
      <c r="G92" s="17">
        <v>0</v>
      </c>
      <c r="H92" s="17">
        <v>0</v>
      </c>
      <c r="I92" s="18">
        <v>732203</v>
      </c>
      <c r="J92" s="2"/>
      <c r="K92" s="1"/>
      <c r="L92" s="1"/>
      <c r="M92" s="1"/>
      <c r="N92" s="1"/>
      <c r="O92" s="1"/>
      <c r="P92" s="1"/>
      <c r="Q92" s="1"/>
      <c r="R92" s="1"/>
      <c r="S92" s="1"/>
    </row>
    <row r="93" spans="1:19" x14ac:dyDescent="0.3">
      <c r="A93" s="1"/>
      <c r="B93" s="17">
        <v>1</v>
      </c>
      <c r="C93" s="9" t="s">
        <v>19</v>
      </c>
      <c r="D93" s="17">
        <v>3</v>
      </c>
      <c r="E93" s="17">
        <v>1994</v>
      </c>
      <c r="F93" s="17">
        <v>1</v>
      </c>
      <c r="G93" s="17">
        <v>0</v>
      </c>
      <c r="H93" s="17">
        <v>0</v>
      </c>
      <c r="I93" s="18">
        <v>776351</v>
      </c>
      <c r="J93" s="2"/>
      <c r="K93" s="1"/>
      <c r="L93" s="1"/>
      <c r="M93" s="1"/>
      <c r="N93" s="1"/>
      <c r="O93" s="1"/>
      <c r="P93" s="1"/>
      <c r="Q93" s="1"/>
      <c r="R93" s="1"/>
      <c r="S93" s="1"/>
    </row>
    <row r="94" spans="1:19" x14ac:dyDescent="0.3">
      <c r="A94" s="1"/>
      <c r="B94" s="17">
        <v>1</v>
      </c>
      <c r="C94" s="9" t="s">
        <v>14</v>
      </c>
      <c r="D94" s="17">
        <v>3</v>
      </c>
      <c r="E94" s="17">
        <v>1994</v>
      </c>
      <c r="F94" s="17">
        <v>1</v>
      </c>
      <c r="G94" s="17">
        <v>0</v>
      </c>
      <c r="H94" s="17">
        <v>0</v>
      </c>
      <c r="I94" s="18">
        <v>754396</v>
      </c>
      <c r="J94" s="2"/>
      <c r="K94" s="1"/>
      <c r="L94" s="1"/>
      <c r="M94" s="1"/>
      <c r="N94" s="1"/>
      <c r="O94" s="1"/>
      <c r="P94" s="1"/>
      <c r="Q94" s="1"/>
      <c r="R94" s="1"/>
      <c r="S94" s="1"/>
    </row>
    <row r="95" spans="1:19" x14ac:dyDescent="0.3">
      <c r="A95" s="1"/>
      <c r="B95" s="17">
        <v>2</v>
      </c>
      <c r="C95" s="9" t="s">
        <v>19</v>
      </c>
      <c r="D95" s="17">
        <v>4</v>
      </c>
      <c r="E95" s="17">
        <v>1994</v>
      </c>
      <c r="F95" s="17">
        <v>1</v>
      </c>
      <c r="G95" s="17">
        <v>0</v>
      </c>
      <c r="H95" s="17">
        <v>0</v>
      </c>
      <c r="I95" s="18">
        <v>4088230</v>
      </c>
      <c r="J95" s="2"/>
      <c r="K95" s="1"/>
      <c r="L95" s="1"/>
      <c r="M95" s="1"/>
      <c r="N95" s="1"/>
      <c r="O95" s="1"/>
      <c r="P95" s="1"/>
      <c r="Q95" s="1"/>
      <c r="R95" s="1"/>
      <c r="S95" s="1"/>
    </row>
    <row r="96" spans="1:19" x14ac:dyDescent="0.3">
      <c r="A96" s="1"/>
      <c r="B96" s="17">
        <v>2</v>
      </c>
      <c r="C96" s="9" t="s">
        <v>31</v>
      </c>
      <c r="D96" s="17">
        <v>4</v>
      </c>
      <c r="E96" s="17">
        <v>1994</v>
      </c>
      <c r="F96" s="17">
        <v>2</v>
      </c>
      <c r="G96" s="17">
        <v>0</v>
      </c>
      <c r="H96" s="17">
        <v>0</v>
      </c>
      <c r="I96" s="18">
        <v>1176472</v>
      </c>
      <c r="J96" s="2"/>
      <c r="K96" s="1"/>
      <c r="L96" s="1"/>
      <c r="M96" s="1"/>
      <c r="N96" s="1"/>
      <c r="O96" s="1"/>
      <c r="P96" s="1"/>
      <c r="Q96" s="1"/>
      <c r="R96" s="1"/>
      <c r="S96" s="1"/>
    </row>
    <row r="97" spans="1:19" x14ac:dyDescent="0.3">
      <c r="A97" s="1"/>
      <c r="B97" s="17">
        <v>1</v>
      </c>
      <c r="C97" s="9" t="s">
        <v>10</v>
      </c>
      <c r="D97" s="17">
        <v>1</v>
      </c>
      <c r="E97" s="17">
        <v>1995</v>
      </c>
      <c r="F97" s="17">
        <v>1</v>
      </c>
      <c r="G97" s="17">
        <v>0</v>
      </c>
      <c r="H97" s="17">
        <v>0</v>
      </c>
      <c r="I97" s="18">
        <v>155349</v>
      </c>
      <c r="J97" s="2"/>
      <c r="K97" s="1"/>
      <c r="L97" s="1"/>
      <c r="M97" s="1"/>
      <c r="N97" s="1"/>
      <c r="O97" s="1"/>
      <c r="P97" s="1"/>
      <c r="Q97" s="1"/>
      <c r="R97" s="1"/>
      <c r="S97" s="1"/>
    </row>
    <row r="98" spans="1:19" x14ac:dyDescent="0.3">
      <c r="A98" s="1"/>
      <c r="B98" s="17">
        <v>4</v>
      </c>
      <c r="C98" s="9" t="s">
        <v>12</v>
      </c>
      <c r="D98" s="17">
        <v>1</v>
      </c>
      <c r="E98" s="17">
        <v>1995</v>
      </c>
      <c r="F98" s="17">
        <v>1</v>
      </c>
      <c r="G98" s="17">
        <v>0</v>
      </c>
      <c r="H98" s="17">
        <v>0</v>
      </c>
      <c r="I98" s="18">
        <v>14620</v>
      </c>
      <c r="J98" s="2"/>
      <c r="K98" s="1"/>
      <c r="L98" s="1"/>
      <c r="M98" s="1"/>
      <c r="N98" s="1"/>
      <c r="O98" s="1"/>
      <c r="P98" s="1"/>
      <c r="Q98" s="1"/>
      <c r="R98" s="1"/>
      <c r="S98" s="1"/>
    </row>
    <row r="99" spans="1:19" x14ac:dyDescent="0.3">
      <c r="A99" s="1"/>
      <c r="B99" s="17">
        <v>4</v>
      </c>
      <c r="C99" s="9" t="s">
        <v>12</v>
      </c>
      <c r="D99" s="17">
        <v>1</v>
      </c>
      <c r="E99" s="17">
        <v>1995</v>
      </c>
      <c r="F99" s="17">
        <v>1</v>
      </c>
      <c r="G99" s="17">
        <v>0</v>
      </c>
      <c r="H99" s="17">
        <v>0</v>
      </c>
      <c r="I99" s="18">
        <v>844515</v>
      </c>
      <c r="J99" s="2"/>
      <c r="K99" s="1"/>
      <c r="L99" s="1"/>
      <c r="M99" s="1"/>
      <c r="N99" s="1"/>
      <c r="O99" s="1"/>
      <c r="P99" s="1"/>
      <c r="Q99" s="1"/>
      <c r="R99" s="1"/>
      <c r="S99" s="1"/>
    </row>
    <row r="100" spans="1:19" x14ac:dyDescent="0.3">
      <c r="A100" s="1"/>
      <c r="B100" s="17">
        <v>4</v>
      </c>
      <c r="C100" s="9" t="s">
        <v>19</v>
      </c>
      <c r="D100" s="17">
        <v>1</v>
      </c>
      <c r="E100" s="17">
        <v>1995</v>
      </c>
      <c r="F100" s="17">
        <v>1</v>
      </c>
      <c r="G100" s="17">
        <v>0</v>
      </c>
      <c r="H100" s="17">
        <v>0</v>
      </c>
      <c r="I100" s="18">
        <v>155714</v>
      </c>
      <c r="J100" s="2"/>
      <c r="K100" s="1"/>
      <c r="L100" s="1"/>
      <c r="M100" s="1"/>
      <c r="N100" s="1"/>
      <c r="O100" s="1"/>
      <c r="P100" s="1"/>
      <c r="Q100" s="1"/>
      <c r="R100" s="1"/>
      <c r="S100" s="1"/>
    </row>
    <row r="101" spans="1:19" x14ac:dyDescent="0.3">
      <c r="A101" s="1"/>
      <c r="B101" s="17">
        <v>5</v>
      </c>
      <c r="C101" s="9" t="s">
        <v>32</v>
      </c>
      <c r="D101" s="17">
        <v>1</v>
      </c>
      <c r="E101" s="17">
        <v>1995</v>
      </c>
      <c r="F101" s="17">
        <v>1</v>
      </c>
      <c r="G101" s="17">
        <v>0</v>
      </c>
      <c r="H101" s="17">
        <v>0</v>
      </c>
      <c r="I101" s="18">
        <v>86924</v>
      </c>
      <c r="J101" s="2"/>
      <c r="K101" s="1"/>
      <c r="L101" s="1"/>
      <c r="M101" s="1"/>
      <c r="N101" s="1"/>
      <c r="O101" s="1"/>
      <c r="P101" s="1"/>
      <c r="Q101" s="1"/>
      <c r="R101" s="1"/>
      <c r="S101" s="1"/>
    </row>
    <row r="102" spans="1:19" x14ac:dyDescent="0.3">
      <c r="A102" s="1"/>
      <c r="B102" s="17">
        <v>2</v>
      </c>
      <c r="C102" s="9" t="s">
        <v>12</v>
      </c>
      <c r="D102" s="17">
        <v>1</v>
      </c>
      <c r="E102" s="17">
        <v>1995</v>
      </c>
      <c r="F102" s="17">
        <v>1</v>
      </c>
      <c r="G102" s="17">
        <v>0</v>
      </c>
      <c r="H102" s="17">
        <v>0</v>
      </c>
      <c r="I102" s="18">
        <v>161135</v>
      </c>
      <c r="J102" s="2"/>
      <c r="K102" s="1"/>
      <c r="L102" s="1"/>
      <c r="M102" s="1"/>
      <c r="N102" s="1"/>
      <c r="O102" s="1"/>
      <c r="P102" s="1"/>
      <c r="Q102" s="1"/>
      <c r="R102" s="1"/>
      <c r="S102" s="1"/>
    </row>
    <row r="103" spans="1:19" x14ac:dyDescent="0.3">
      <c r="A103" s="1"/>
      <c r="B103" s="17">
        <v>1</v>
      </c>
      <c r="C103" s="9" t="s">
        <v>12</v>
      </c>
      <c r="D103" s="17">
        <v>1</v>
      </c>
      <c r="E103" s="17">
        <v>1995</v>
      </c>
      <c r="F103" s="17">
        <v>1</v>
      </c>
      <c r="G103" s="17">
        <v>0</v>
      </c>
      <c r="H103" s="17">
        <v>0</v>
      </c>
      <c r="I103" s="18">
        <v>85703</v>
      </c>
      <c r="J103" s="2"/>
      <c r="K103" s="1"/>
      <c r="L103" s="1"/>
      <c r="M103" s="1"/>
      <c r="N103" s="1"/>
      <c r="O103" s="1"/>
      <c r="P103" s="1"/>
      <c r="Q103" s="1"/>
      <c r="R103" s="1"/>
      <c r="S103" s="1"/>
    </row>
    <row r="104" spans="1:19" x14ac:dyDescent="0.3">
      <c r="A104" s="1"/>
      <c r="B104" s="17">
        <v>1</v>
      </c>
      <c r="C104" s="9" t="s">
        <v>14</v>
      </c>
      <c r="D104" s="17">
        <v>1</v>
      </c>
      <c r="E104" s="17">
        <v>1995</v>
      </c>
      <c r="F104" s="17">
        <v>1</v>
      </c>
      <c r="G104" s="17">
        <v>0</v>
      </c>
      <c r="H104" s="17">
        <v>0</v>
      </c>
      <c r="I104" s="18">
        <v>26499</v>
      </c>
      <c r="J104" s="2"/>
      <c r="K104" s="1"/>
      <c r="L104" s="1"/>
      <c r="M104" s="1"/>
      <c r="N104" s="1"/>
      <c r="O104" s="1"/>
      <c r="P104" s="1"/>
      <c r="Q104" s="1"/>
      <c r="R104" s="1"/>
      <c r="S104" s="1"/>
    </row>
    <row r="105" spans="1:19" x14ac:dyDescent="0.3">
      <c r="A105" s="1"/>
      <c r="B105" s="17">
        <v>1</v>
      </c>
      <c r="C105" s="9" t="s">
        <v>19</v>
      </c>
      <c r="D105" s="17">
        <v>1</v>
      </c>
      <c r="E105" s="17">
        <v>1995</v>
      </c>
      <c r="F105" s="17">
        <v>1</v>
      </c>
      <c r="G105" s="17">
        <v>0</v>
      </c>
      <c r="H105" s="17">
        <v>0</v>
      </c>
      <c r="I105" s="18">
        <v>231098</v>
      </c>
      <c r="J105" s="2"/>
      <c r="K105" s="1"/>
      <c r="L105" s="1"/>
      <c r="M105" s="1"/>
      <c r="N105" s="1"/>
      <c r="O105" s="1"/>
      <c r="P105" s="1"/>
      <c r="Q105" s="1"/>
      <c r="R105" s="1"/>
      <c r="S105" s="1"/>
    </row>
    <row r="106" spans="1:19" x14ac:dyDescent="0.3">
      <c r="A106" s="1"/>
      <c r="B106" s="17">
        <v>4</v>
      </c>
      <c r="C106" s="9" t="s">
        <v>19</v>
      </c>
      <c r="D106" s="17">
        <v>1</v>
      </c>
      <c r="E106" s="17">
        <v>1995</v>
      </c>
      <c r="F106" s="17">
        <v>3</v>
      </c>
      <c r="G106" s="17">
        <v>0</v>
      </c>
      <c r="H106" s="17">
        <v>0</v>
      </c>
      <c r="I106" s="18">
        <v>14569</v>
      </c>
      <c r="J106" s="2"/>
      <c r="K106" s="1"/>
      <c r="L106" s="1"/>
      <c r="M106" s="1"/>
      <c r="N106" s="1"/>
      <c r="O106" s="1"/>
      <c r="P106" s="1"/>
      <c r="Q106" s="1"/>
      <c r="R106" s="1"/>
      <c r="S106" s="1"/>
    </row>
    <row r="107" spans="1:19" x14ac:dyDescent="0.3">
      <c r="A107" s="1"/>
      <c r="B107" s="17">
        <v>1</v>
      </c>
      <c r="C107" s="9" t="s">
        <v>23</v>
      </c>
      <c r="D107" s="17">
        <v>1</v>
      </c>
      <c r="E107" s="17">
        <v>1995</v>
      </c>
      <c r="F107" s="17">
        <v>1</v>
      </c>
      <c r="G107" s="17">
        <v>0</v>
      </c>
      <c r="H107" s="17">
        <v>0</v>
      </c>
      <c r="I107" s="18">
        <v>142668</v>
      </c>
      <c r="J107" s="2"/>
      <c r="K107" s="1"/>
      <c r="L107" s="1"/>
      <c r="M107" s="1"/>
      <c r="N107" s="1"/>
      <c r="O107" s="1"/>
      <c r="P107" s="1"/>
      <c r="Q107" s="1"/>
      <c r="R107" s="1"/>
      <c r="S107" s="1"/>
    </row>
    <row r="108" spans="1:19" x14ac:dyDescent="0.3">
      <c r="A108" s="1"/>
      <c r="B108" s="17">
        <v>4</v>
      </c>
      <c r="C108" s="9" t="s">
        <v>17</v>
      </c>
      <c r="D108" s="17">
        <v>2</v>
      </c>
      <c r="E108" s="17">
        <v>1995</v>
      </c>
      <c r="F108" s="17">
        <v>1</v>
      </c>
      <c r="G108" s="17">
        <v>0</v>
      </c>
      <c r="H108" s="17">
        <v>0</v>
      </c>
      <c r="I108" s="18">
        <v>83191</v>
      </c>
      <c r="J108" s="2"/>
      <c r="K108" s="1"/>
      <c r="L108" s="1"/>
      <c r="M108" s="1"/>
      <c r="N108" s="1"/>
      <c r="O108" s="1"/>
      <c r="P108" s="1"/>
      <c r="Q108" s="1"/>
      <c r="R108" s="1"/>
      <c r="S108" s="1"/>
    </row>
    <row r="109" spans="1:19" x14ac:dyDescent="0.3">
      <c r="A109" s="1"/>
      <c r="B109" s="17">
        <v>6</v>
      </c>
      <c r="C109" s="9" t="s">
        <v>17</v>
      </c>
      <c r="D109" s="17">
        <v>2</v>
      </c>
      <c r="E109" s="17">
        <v>1995</v>
      </c>
      <c r="F109" s="17">
        <v>1</v>
      </c>
      <c r="G109" s="17">
        <v>0</v>
      </c>
      <c r="H109" s="17">
        <v>0</v>
      </c>
      <c r="I109" s="18">
        <v>164971</v>
      </c>
      <c r="J109" s="2"/>
      <c r="K109" s="1"/>
      <c r="L109" s="1"/>
      <c r="M109" s="1"/>
      <c r="N109" s="1"/>
      <c r="O109" s="1"/>
      <c r="P109" s="1"/>
      <c r="Q109" s="1"/>
      <c r="R109" s="1"/>
      <c r="S109" s="1"/>
    </row>
    <row r="110" spans="1:19" x14ac:dyDescent="0.3">
      <c r="A110" s="1"/>
      <c r="B110" s="17">
        <v>3</v>
      </c>
      <c r="C110" s="9" t="s">
        <v>17</v>
      </c>
      <c r="D110" s="17">
        <v>2</v>
      </c>
      <c r="E110" s="17">
        <v>1995</v>
      </c>
      <c r="F110" s="17">
        <v>1</v>
      </c>
      <c r="G110" s="17">
        <v>0</v>
      </c>
      <c r="H110" s="17">
        <v>0</v>
      </c>
      <c r="I110" s="18">
        <v>29573</v>
      </c>
      <c r="J110" s="2"/>
      <c r="K110" s="1"/>
      <c r="L110" s="1"/>
      <c r="M110" s="1"/>
      <c r="N110" s="1"/>
      <c r="O110" s="1"/>
      <c r="P110" s="1"/>
      <c r="Q110" s="1"/>
      <c r="R110" s="1"/>
      <c r="S110" s="1"/>
    </row>
    <row r="111" spans="1:19" x14ac:dyDescent="0.3">
      <c r="A111" s="1"/>
      <c r="B111" s="17">
        <v>5</v>
      </c>
      <c r="C111" s="9" t="s">
        <v>17</v>
      </c>
      <c r="D111" s="17">
        <v>2</v>
      </c>
      <c r="E111" s="17">
        <v>1995</v>
      </c>
      <c r="F111" s="17">
        <v>1</v>
      </c>
      <c r="G111" s="17">
        <v>0</v>
      </c>
      <c r="H111" s="17">
        <v>0</v>
      </c>
      <c r="I111" s="18">
        <v>29706</v>
      </c>
      <c r="J111" s="2"/>
      <c r="K111" s="1"/>
      <c r="L111" s="1"/>
      <c r="M111" s="1"/>
      <c r="N111" s="1"/>
      <c r="O111" s="1"/>
      <c r="P111" s="1"/>
      <c r="Q111" s="1"/>
      <c r="R111" s="1"/>
      <c r="S111" s="1"/>
    </row>
    <row r="112" spans="1:19" x14ac:dyDescent="0.3">
      <c r="A112" s="1"/>
      <c r="B112" s="17">
        <v>6</v>
      </c>
      <c r="C112" s="9" t="s">
        <v>29</v>
      </c>
      <c r="D112" s="17">
        <v>2</v>
      </c>
      <c r="E112" s="17">
        <v>1995</v>
      </c>
      <c r="F112" s="17">
        <v>31</v>
      </c>
      <c r="G112" s="17">
        <v>0</v>
      </c>
      <c r="H112" s="17">
        <v>0</v>
      </c>
      <c r="I112" s="18">
        <v>0</v>
      </c>
      <c r="J112" s="2"/>
      <c r="K112" s="1"/>
      <c r="L112" s="1"/>
      <c r="M112" s="1"/>
      <c r="N112" s="1"/>
      <c r="O112" s="1"/>
      <c r="P112" s="1"/>
      <c r="Q112" s="1"/>
      <c r="R112" s="1"/>
      <c r="S112" s="1"/>
    </row>
    <row r="113" spans="1:19" x14ac:dyDescent="0.3">
      <c r="A113" s="1"/>
      <c r="B113" s="17">
        <v>1</v>
      </c>
      <c r="C113" s="9" t="s">
        <v>29</v>
      </c>
      <c r="D113" s="17">
        <v>2</v>
      </c>
      <c r="E113" s="17">
        <v>1995</v>
      </c>
      <c r="F113" s="17">
        <v>31</v>
      </c>
      <c r="G113" s="17">
        <v>0</v>
      </c>
      <c r="H113" s="17">
        <v>0</v>
      </c>
      <c r="I113" s="18">
        <v>0</v>
      </c>
      <c r="J113" s="2"/>
      <c r="K113" s="1"/>
      <c r="L113" s="1"/>
      <c r="M113" s="1"/>
      <c r="N113" s="1"/>
      <c r="O113" s="1"/>
      <c r="P113" s="1"/>
      <c r="Q113" s="1"/>
      <c r="R113" s="1"/>
      <c r="S113" s="1"/>
    </row>
    <row r="114" spans="1:19" x14ac:dyDescent="0.3">
      <c r="A114" s="1"/>
      <c r="B114" s="17">
        <v>2</v>
      </c>
      <c r="C114" s="9" t="s">
        <v>29</v>
      </c>
      <c r="D114" s="17">
        <v>2</v>
      </c>
      <c r="E114" s="17">
        <v>1995</v>
      </c>
      <c r="F114" s="17">
        <v>31</v>
      </c>
      <c r="G114" s="17">
        <v>0</v>
      </c>
      <c r="H114" s="17">
        <v>0</v>
      </c>
      <c r="I114" s="18">
        <v>0</v>
      </c>
      <c r="J114" s="2"/>
      <c r="K114" s="1"/>
      <c r="L114" s="1"/>
      <c r="M114" s="1"/>
      <c r="N114" s="1"/>
      <c r="O114" s="1"/>
      <c r="P114" s="1"/>
      <c r="Q114" s="1"/>
      <c r="R114" s="1"/>
      <c r="S114" s="1"/>
    </row>
    <row r="115" spans="1:19" x14ac:dyDescent="0.3">
      <c r="A115" s="1"/>
      <c r="B115" s="17">
        <v>4</v>
      </c>
      <c r="C115" s="9" t="s">
        <v>29</v>
      </c>
      <c r="D115" s="17">
        <v>2</v>
      </c>
      <c r="E115" s="17">
        <v>1995</v>
      </c>
      <c r="F115" s="17">
        <v>31</v>
      </c>
      <c r="G115" s="17">
        <v>0</v>
      </c>
      <c r="H115" s="17">
        <v>0</v>
      </c>
      <c r="I115" s="18">
        <v>0</v>
      </c>
      <c r="J115" s="2"/>
      <c r="K115" s="1"/>
      <c r="L115" s="1"/>
      <c r="M115" s="1"/>
      <c r="N115" s="1"/>
      <c r="O115" s="1"/>
      <c r="P115" s="1"/>
      <c r="Q115" s="1"/>
      <c r="R115" s="1"/>
      <c r="S115" s="1"/>
    </row>
    <row r="116" spans="1:19" x14ac:dyDescent="0.3">
      <c r="A116" s="1"/>
      <c r="B116" s="17">
        <v>3</v>
      </c>
      <c r="C116" s="9" t="s">
        <v>29</v>
      </c>
      <c r="D116" s="17">
        <v>2</v>
      </c>
      <c r="E116" s="17">
        <v>1995</v>
      </c>
      <c r="F116" s="17">
        <v>31</v>
      </c>
      <c r="G116" s="17">
        <v>0</v>
      </c>
      <c r="H116" s="17">
        <v>0</v>
      </c>
      <c r="I116" s="18">
        <v>0</v>
      </c>
      <c r="J116" s="2"/>
      <c r="K116" s="1"/>
      <c r="L116" s="1"/>
      <c r="M116" s="1"/>
      <c r="N116" s="1"/>
      <c r="O116" s="1"/>
      <c r="P116" s="1"/>
      <c r="Q116" s="1"/>
      <c r="R116" s="1"/>
      <c r="S116" s="1"/>
    </row>
    <row r="117" spans="1:19" x14ac:dyDescent="0.3">
      <c r="A117" s="1"/>
      <c r="B117" s="17">
        <v>5</v>
      </c>
      <c r="C117" s="9" t="s">
        <v>29</v>
      </c>
      <c r="D117" s="17">
        <v>2</v>
      </c>
      <c r="E117" s="17">
        <v>1995</v>
      </c>
      <c r="F117" s="17">
        <v>31</v>
      </c>
      <c r="G117" s="17">
        <v>0</v>
      </c>
      <c r="H117" s="17">
        <v>0</v>
      </c>
      <c r="I117" s="18">
        <v>0</v>
      </c>
      <c r="J117" s="2"/>
      <c r="K117" s="1"/>
      <c r="L117" s="1"/>
      <c r="M117" s="1"/>
      <c r="N117" s="1"/>
      <c r="O117" s="1"/>
      <c r="P117" s="1"/>
      <c r="Q117" s="1"/>
      <c r="R117" s="1"/>
      <c r="S117" s="1"/>
    </row>
    <row r="118" spans="1:19" x14ac:dyDescent="0.3">
      <c r="A118" s="1"/>
      <c r="B118" s="17">
        <v>4</v>
      </c>
      <c r="C118" s="9" t="s">
        <v>12</v>
      </c>
      <c r="D118" s="17">
        <v>2</v>
      </c>
      <c r="E118" s="17">
        <v>1995</v>
      </c>
      <c r="F118" s="17">
        <v>1</v>
      </c>
      <c r="G118" s="17">
        <v>0</v>
      </c>
      <c r="H118" s="17">
        <v>0</v>
      </c>
      <c r="I118" s="18">
        <v>14534</v>
      </c>
      <c r="J118" s="2"/>
      <c r="K118" s="1"/>
      <c r="L118" s="1"/>
      <c r="M118" s="1"/>
      <c r="N118" s="1"/>
      <c r="O118" s="1"/>
      <c r="P118" s="1"/>
      <c r="Q118" s="1"/>
      <c r="R118" s="1"/>
      <c r="S118" s="1"/>
    </row>
    <row r="119" spans="1:19" x14ac:dyDescent="0.3">
      <c r="A119" s="1"/>
      <c r="B119" s="17">
        <v>2</v>
      </c>
      <c r="C119" s="9" t="s">
        <v>12</v>
      </c>
      <c r="D119" s="17">
        <v>2</v>
      </c>
      <c r="E119" s="17">
        <v>1995</v>
      </c>
      <c r="F119" s="17">
        <v>1</v>
      </c>
      <c r="G119" s="17">
        <v>0</v>
      </c>
      <c r="H119" s="17">
        <v>23</v>
      </c>
      <c r="I119" s="18">
        <v>0</v>
      </c>
      <c r="J119" s="2"/>
      <c r="K119" s="1"/>
      <c r="L119" s="1"/>
      <c r="M119" s="1"/>
      <c r="N119" s="1"/>
      <c r="O119" s="1"/>
      <c r="P119" s="1"/>
      <c r="Q119" s="1"/>
      <c r="R119" s="1"/>
      <c r="S119" s="1"/>
    </row>
    <row r="120" spans="1:19" x14ac:dyDescent="0.3">
      <c r="A120" s="1"/>
      <c r="B120" s="17">
        <v>3</v>
      </c>
      <c r="C120" s="9" t="s">
        <v>12</v>
      </c>
      <c r="D120" s="17">
        <v>2</v>
      </c>
      <c r="E120" s="17">
        <v>1995</v>
      </c>
      <c r="F120" s="17">
        <v>1</v>
      </c>
      <c r="G120" s="17">
        <v>0</v>
      </c>
      <c r="H120" s="17">
        <v>0</v>
      </c>
      <c r="I120" s="18">
        <v>226865</v>
      </c>
      <c r="J120" s="2"/>
      <c r="K120" s="1"/>
      <c r="L120" s="1"/>
      <c r="M120" s="1"/>
      <c r="N120" s="1"/>
      <c r="O120" s="1"/>
      <c r="P120" s="1"/>
      <c r="Q120" s="1"/>
      <c r="R120" s="1"/>
      <c r="S120" s="1"/>
    </row>
    <row r="121" spans="1:19" x14ac:dyDescent="0.3">
      <c r="A121" s="1"/>
      <c r="B121" s="17">
        <v>5</v>
      </c>
      <c r="C121" s="9" t="s">
        <v>12</v>
      </c>
      <c r="D121" s="17">
        <v>2</v>
      </c>
      <c r="E121" s="17">
        <v>1995</v>
      </c>
      <c r="F121" s="17">
        <v>1</v>
      </c>
      <c r="G121" s="17">
        <v>0</v>
      </c>
      <c r="H121" s="17">
        <v>0</v>
      </c>
      <c r="I121" s="18">
        <v>16975</v>
      </c>
      <c r="J121" s="2"/>
      <c r="K121" s="1"/>
      <c r="L121" s="1"/>
      <c r="M121" s="1"/>
      <c r="N121" s="1"/>
      <c r="O121" s="1"/>
      <c r="P121" s="1"/>
      <c r="Q121" s="1"/>
      <c r="R121" s="1"/>
      <c r="S121" s="1"/>
    </row>
    <row r="122" spans="1:19" x14ac:dyDescent="0.3">
      <c r="A122" s="1"/>
      <c r="B122" s="17">
        <v>1</v>
      </c>
      <c r="C122" s="9" t="s">
        <v>12</v>
      </c>
      <c r="D122" s="17">
        <v>2</v>
      </c>
      <c r="E122" s="17">
        <v>1995</v>
      </c>
      <c r="F122" s="17">
        <v>1</v>
      </c>
      <c r="G122" s="17">
        <v>0</v>
      </c>
      <c r="H122" s="17">
        <v>0</v>
      </c>
      <c r="I122" s="18">
        <v>31184</v>
      </c>
      <c r="J122" s="2"/>
      <c r="K122" s="1"/>
      <c r="L122" s="1"/>
      <c r="M122" s="1"/>
      <c r="N122" s="1"/>
      <c r="O122" s="1"/>
      <c r="P122" s="1"/>
      <c r="Q122" s="1"/>
      <c r="R122" s="1"/>
      <c r="S122" s="1"/>
    </row>
    <row r="123" spans="1:19" x14ac:dyDescent="0.3">
      <c r="A123" s="1"/>
      <c r="B123" s="17">
        <v>4</v>
      </c>
      <c r="C123" s="9" t="s">
        <v>12</v>
      </c>
      <c r="D123" s="17">
        <v>2</v>
      </c>
      <c r="E123" s="17">
        <v>1995</v>
      </c>
      <c r="F123" s="17">
        <v>1</v>
      </c>
      <c r="G123" s="17">
        <v>0</v>
      </c>
      <c r="H123" s="17">
        <v>0</v>
      </c>
      <c r="I123" s="18">
        <v>85141</v>
      </c>
      <c r="J123" s="2"/>
      <c r="K123" s="1"/>
      <c r="L123" s="1"/>
      <c r="M123" s="1"/>
      <c r="N123" s="1"/>
      <c r="O123" s="1"/>
      <c r="P123" s="1"/>
      <c r="Q123" s="1"/>
      <c r="R123" s="1"/>
      <c r="S123" s="1"/>
    </row>
    <row r="124" spans="1:19" x14ac:dyDescent="0.3">
      <c r="A124" s="1"/>
      <c r="B124" s="17">
        <v>2</v>
      </c>
      <c r="C124" s="9" t="s">
        <v>19</v>
      </c>
      <c r="D124" s="17">
        <v>2</v>
      </c>
      <c r="E124" s="17">
        <v>1995</v>
      </c>
      <c r="F124" s="17">
        <v>1</v>
      </c>
      <c r="G124" s="17">
        <v>0</v>
      </c>
      <c r="H124" s="17">
        <v>0</v>
      </c>
      <c r="I124" s="18">
        <v>241560</v>
      </c>
      <c r="J124" s="2"/>
      <c r="K124" s="1"/>
      <c r="L124" s="1"/>
      <c r="M124" s="1"/>
      <c r="N124" s="1"/>
      <c r="O124" s="1"/>
      <c r="P124" s="1"/>
      <c r="Q124" s="1"/>
      <c r="R124" s="1"/>
      <c r="S124" s="1"/>
    </row>
    <row r="125" spans="1:19" x14ac:dyDescent="0.3">
      <c r="A125" s="1"/>
      <c r="B125" s="17">
        <v>2</v>
      </c>
      <c r="C125" s="9" t="s">
        <v>19</v>
      </c>
      <c r="D125" s="17">
        <v>2</v>
      </c>
      <c r="E125" s="17">
        <v>1995</v>
      </c>
      <c r="F125" s="17">
        <v>1</v>
      </c>
      <c r="G125" s="17">
        <v>0</v>
      </c>
      <c r="H125" s="17">
        <v>0</v>
      </c>
      <c r="I125" s="18">
        <v>31012</v>
      </c>
      <c r="J125" s="2"/>
      <c r="K125" s="1"/>
      <c r="L125" s="1"/>
      <c r="M125" s="1"/>
      <c r="N125" s="1"/>
      <c r="O125" s="1"/>
      <c r="P125" s="1"/>
      <c r="Q125" s="1"/>
      <c r="R125" s="1"/>
      <c r="S125" s="1"/>
    </row>
    <row r="126" spans="1:19" x14ac:dyDescent="0.3">
      <c r="A126" s="1"/>
      <c r="B126" s="17">
        <v>6</v>
      </c>
      <c r="C126" s="9" t="s">
        <v>12</v>
      </c>
      <c r="D126" s="17">
        <v>2</v>
      </c>
      <c r="E126" s="17">
        <v>1995</v>
      </c>
      <c r="F126" s="17">
        <v>1</v>
      </c>
      <c r="G126" s="17">
        <v>0</v>
      </c>
      <c r="H126" s="17">
        <v>0</v>
      </c>
      <c r="I126" s="18">
        <v>155333</v>
      </c>
      <c r="J126" s="2"/>
      <c r="K126" s="1"/>
      <c r="L126" s="1"/>
      <c r="M126" s="1"/>
      <c r="N126" s="1"/>
      <c r="O126" s="1"/>
      <c r="P126" s="1"/>
      <c r="Q126" s="1"/>
      <c r="R126" s="1"/>
      <c r="S126" s="1"/>
    </row>
    <row r="127" spans="1:19" x14ac:dyDescent="0.3">
      <c r="A127" s="1"/>
      <c r="B127" s="17">
        <v>1</v>
      </c>
      <c r="C127" s="9" t="s">
        <v>12</v>
      </c>
      <c r="D127" s="17">
        <v>2</v>
      </c>
      <c r="E127" s="17">
        <v>1995</v>
      </c>
      <c r="F127" s="17">
        <v>1</v>
      </c>
      <c r="G127" s="17">
        <v>0</v>
      </c>
      <c r="H127" s="17">
        <v>0</v>
      </c>
      <c r="I127" s="18">
        <v>34484</v>
      </c>
      <c r="J127" s="2"/>
      <c r="K127" s="1"/>
      <c r="L127" s="1"/>
      <c r="M127" s="1"/>
      <c r="N127" s="1"/>
      <c r="O127" s="1"/>
      <c r="P127" s="1"/>
      <c r="Q127" s="1"/>
      <c r="R127" s="1"/>
      <c r="S127" s="1"/>
    </row>
    <row r="128" spans="1:19" x14ac:dyDescent="0.3">
      <c r="A128" s="1"/>
      <c r="B128" s="17">
        <v>3</v>
      </c>
      <c r="C128" s="9" t="s">
        <v>12</v>
      </c>
      <c r="D128" s="17">
        <v>2</v>
      </c>
      <c r="E128" s="17">
        <v>1995</v>
      </c>
      <c r="F128" s="17">
        <v>1</v>
      </c>
      <c r="G128" s="17">
        <v>0</v>
      </c>
      <c r="H128" s="17">
        <v>0</v>
      </c>
      <c r="I128" s="18">
        <v>845387</v>
      </c>
      <c r="J128" s="2"/>
      <c r="K128" s="1"/>
      <c r="L128" s="1"/>
      <c r="M128" s="1"/>
      <c r="N128" s="1"/>
      <c r="O128" s="1"/>
      <c r="P128" s="1"/>
      <c r="Q128" s="1"/>
      <c r="R128" s="1"/>
      <c r="S128" s="1"/>
    </row>
    <row r="129" spans="1:19" x14ac:dyDescent="0.3">
      <c r="A129" s="1"/>
      <c r="B129" s="17">
        <v>1</v>
      </c>
      <c r="C129" s="9" t="s">
        <v>12</v>
      </c>
      <c r="D129" s="17">
        <v>2</v>
      </c>
      <c r="E129" s="17">
        <v>1995</v>
      </c>
      <c r="F129" s="17">
        <v>1</v>
      </c>
      <c r="G129" s="17">
        <v>0</v>
      </c>
      <c r="H129" s="17">
        <v>0</v>
      </c>
      <c r="I129" s="18">
        <v>427647</v>
      </c>
      <c r="J129" s="2"/>
      <c r="K129" s="1"/>
      <c r="L129" s="1"/>
      <c r="M129" s="1"/>
      <c r="N129" s="1"/>
      <c r="O129" s="1"/>
      <c r="P129" s="1"/>
      <c r="Q129" s="1"/>
      <c r="R129" s="1"/>
      <c r="S129" s="1"/>
    </row>
    <row r="130" spans="1:19" x14ac:dyDescent="0.3">
      <c r="A130" s="1"/>
      <c r="B130" s="17">
        <v>4</v>
      </c>
      <c r="C130" s="9" t="s">
        <v>12</v>
      </c>
      <c r="D130" s="17">
        <v>2</v>
      </c>
      <c r="E130" s="17">
        <v>1995</v>
      </c>
      <c r="F130" s="17">
        <v>1</v>
      </c>
      <c r="G130" s="17">
        <v>0</v>
      </c>
      <c r="H130" s="17">
        <v>0</v>
      </c>
      <c r="I130" s="18">
        <v>15038</v>
      </c>
      <c r="J130" s="2"/>
      <c r="K130" s="1"/>
      <c r="L130" s="1"/>
      <c r="M130" s="1"/>
      <c r="N130" s="1"/>
      <c r="O130" s="1"/>
      <c r="P130" s="1"/>
      <c r="Q130" s="1"/>
      <c r="R130" s="1"/>
      <c r="S130" s="1"/>
    </row>
    <row r="131" spans="1:19" x14ac:dyDescent="0.3">
      <c r="A131" s="1"/>
      <c r="B131" s="17">
        <v>5</v>
      </c>
      <c r="C131" s="9" t="s">
        <v>12</v>
      </c>
      <c r="D131" s="17">
        <v>2</v>
      </c>
      <c r="E131" s="17">
        <v>1995</v>
      </c>
      <c r="F131" s="17">
        <v>1</v>
      </c>
      <c r="G131" s="17">
        <v>0</v>
      </c>
      <c r="H131" s="17">
        <v>0</v>
      </c>
      <c r="I131" s="18">
        <v>30575</v>
      </c>
      <c r="J131" s="2"/>
      <c r="K131" s="1"/>
      <c r="L131" s="1"/>
      <c r="M131" s="1"/>
      <c r="N131" s="1"/>
      <c r="O131" s="1"/>
      <c r="P131" s="1"/>
      <c r="Q131" s="1"/>
      <c r="R131" s="1"/>
      <c r="S131" s="1"/>
    </row>
    <row r="132" spans="1:19" x14ac:dyDescent="0.3">
      <c r="A132" s="1"/>
      <c r="B132" s="17">
        <v>2</v>
      </c>
      <c r="C132" s="9" t="s">
        <v>12</v>
      </c>
      <c r="D132" s="17">
        <v>2</v>
      </c>
      <c r="E132" s="17">
        <v>1995</v>
      </c>
      <c r="F132" s="17">
        <v>1</v>
      </c>
      <c r="G132" s="17">
        <v>0</v>
      </c>
      <c r="H132" s="17">
        <v>0</v>
      </c>
      <c r="I132" s="18">
        <v>32664</v>
      </c>
      <c r="J132" s="2"/>
      <c r="K132" s="1"/>
      <c r="L132" s="1"/>
      <c r="M132" s="1"/>
      <c r="N132" s="1"/>
      <c r="O132" s="1"/>
      <c r="P132" s="1"/>
      <c r="Q132" s="1"/>
      <c r="R132" s="1"/>
      <c r="S132" s="1"/>
    </row>
    <row r="133" spans="1:19" x14ac:dyDescent="0.3">
      <c r="A133" s="1"/>
      <c r="B133" s="17">
        <v>3</v>
      </c>
      <c r="C133" s="9" t="s">
        <v>12</v>
      </c>
      <c r="D133" s="17">
        <v>2</v>
      </c>
      <c r="E133" s="17">
        <v>1995</v>
      </c>
      <c r="F133" s="17">
        <v>1</v>
      </c>
      <c r="G133" s="17">
        <v>0</v>
      </c>
      <c r="H133" s="17">
        <v>0</v>
      </c>
      <c r="I133" s="18">
        <v>149405</v>
      </c>
      <c r="J133" s="2"/>
      <c r="K133" s="1"/>
      <c r="L133" s="1"/>
      <c r="M133" s="1"/>
      <c r="N133" s="1"/>
      <c r="O133" s="1"/>
      <c r="P133" s="1"/>
      <c r="Q133" s="1"/>
      <c r="R133" s="1"/>
      <c r="S133" s="1"/>
    </row>
    <row r="134" spans="1:19" x14ac:dyDescent="0.3">
      <c r="A134" s="1"/>
      <c r="B134" s="17">
        <v>2</v>
      </c>
      <c r="C134" s="9" t="s">
        <v>14</v>
      </c>
      <c r="D134" s="17">
        <v>2</v>
      </c>
      <c r="E134" s="17">
        <v>1995</v>
      </c>
      <c r="F134" s="17">
        <v>1</v>
      </c>
      <c r="G134" s="17">
        <v>0</v>
      </c>
      <c r="H134" s="17">
        <v>12</v>
      </c>
      <c r="I134" s="18">
        <v>0</v>
      </c>
      <c r="J134" s="2"/>
      <c r="K134" s="1"/>
      <c r="L134" s="1"/>
      <c r="M134" s="1"/>
      <c r="N134" s="1"/>
      <c r="O134" s="1"/>
      <c r="P134" s="1"/>
      <c r="Q134" s="1"/>
      <c r="R134" s="1"/>
      <c r="S134" s="1"/>
    </row>
    <row r="135" spans="1:19" x14ac:dyDescent="0.3">
      <c r="A135" s="1"/>
      <c r="B135" s="17">
        <v>5</v>
      </c>
      <c r="C135" s="9" t="s">
        <v>12</v>
      </c>
      <c r="D135" s="17">
        <v>2</v>
      </c>
      <c r="E135" s="17">
        <v>1995</v>
      </c>
      <c r="F135" s="17">
        <v>1</v>
      </c>
      <c r="G135" s="17">
        <v>0</v>
      </c>
      <c r="H135" s="17">
        <v>0</v>
      </c>
      <c r="I135" s="18">
        <v>71841</v>
      </c>
      <c r="J135" s="2"/>
      <c r="K135" s="1"/>
      <c r="L135" s="1"/>
      <c r="M135" s="1"/>
      <c r="N135" s="1"/>
      <c r="O135" s="1"/>
      <c r="P135" s="1"/>
      <c r="Q135" s="1"/>
      <c r="R135" s="1"/>
      <c r="S135" s="1"/>
    </row>
    <row r="136" spans="1:19" x14ac:dyDescent="0.3">
      <c r="A136" s="1"/>
      <c r="B136" s="17">
        <v>3</v>
      </c>
      <c r="C136" s="9" t="s">
        <v>25</v>
      </c>
      <c r="D136" s="17">
        <v>2</v>
      </c>
      <c r="E136" s="17">
        <v>1995</v>
      </c>
      <c r="F136" s="17">
        <v>1</v>
      </c>
      <c r="G136" s="17">
        <v>0</v>
      </c>
      <c r="H136" s="17">
        <v>0</v>
      </c>
      <c r="I136" s="18">
        <v>79275</v>
      </c>
      <c r="J136" s="2"/>
      <c r="K136" s="1"/>
      <c r="L136" s="1"/>
      <c r="M136" s="1"/>
      <c r="N136" s="1"/>
      <c r="O136" s="1"/>
      <c r="P136" s="1"/>
      <c r="Q136" s="1"/>
      <c r="R136" s="1"/>
      <c r="S136" s="1"/>
    </row>
    <row r="137" spans="1:19" x14ac:dyDescent="0.3">
      <c r="A137" s="1"/>
      <c r="B137" s="17">
        <v>3</v>
      </c>
      <c r="C137" s="9" t="s">
        <v>14</v>
      </c>
      <c r="D137" s="17">
        <v>3</v>
      </c>
      <c r="E137" s="17">
        <v>1995</v>
      </c>
      <c r="F137" s="17">
        <v>1</v>
      </c>
      <c r="G137" s="17">
        <v>11</v>
      </c>
      <c r="H137" s="17">
        <v>44</v>
      </c>
      <c r="I137" s="18">
        <v>0</v>
      </c>
      <c r="J137" s="2"/>
      <c r="K137" s="1"/>
      <c r="L137" s="1"/>
      <c r="M137" s="1"/>
      <c r="N137" s="1"/>
      <c r="O137" s="1"/>
      <c r="P137" s="1"/>
      <c r="Q137" s="1"/>
      <c r="R137" s="1"/>
      <c r="S137" s="1"/>
    </row>
    <row r="138" spans="1:19" x14ac:dyDescent="0.3">
      <c r="A138" s="1"/>
      <c r="B138" s="17">
        <v>3</v>
      </c>
      <c r="C138" s="9" t="s">
        <v>17</v>
      </c>
      <c r="D138" s="17">
        <v>3</v>
      </c>
      <c r="E138" s="17">
        <v>1995</v>
      </c>
      <c r="F138" s="17">
        <v>1</v>
      </c>
      <c r="G138" s="17">
        <v>0</v>
      </c>
      <c r="H138" s="17">
        <v>0</v>
      </c>
      <c r="I138" s="18">
        <v>158615</v>
      </c>
      <c r="J138" s="2"/>
      <c r="K138" s="1"/>
      <c r="L138" s="1"/>
      <c r="M138" s="1"/>
      <c r="N138" s="1"/>
      <c r="O138" s="1"/>
      <c r="P138" s="1"/>
      <c r="Q138" s="1"/>
      <c r="R138" s="1"/>
      <c r="S138" s="1"/>
    </row>
    <row r="139" spans="1:19" x14ac:dyDescent="0.3">
      <c r="A139" s="1"/>
      <c r="B139" s="17">
        <v>2</v>
      </c>
      <c r="C139" s="9" t="s">
        <v>14</v>
      </c>
      <c r="D139" s="17">
        <v>3</v>
      </c>
      <c r="E139" s="17">
        <v>1995</v>
      </c>
      <c r="F139" s="17">
        <v>1</v>
      </c>
      <c r="G139" s="17">
        <v>0</v>
      </c>
      <c r="H139" s="17">
        <v>21</v>
      </c>
      <c r="I139" s="18">
        <v>0</v>
      </c>
      <c r="J139" s="2"/>
      <c r="K139" s="1"/>
      <c r="L139" s="1"/>
      <c r="M139" s="1"/>
      <c r="N139" s="1"/>
      <c r="O139" s="1"/>
      <c r="P139" s="1"/>
      <c r="Q139" s="1"/>
      <c r="R139" s="1"/>
      <c r="S139" s="1"/>
    </row>
    <row r="140" spans="1:19" x14ac:dyDescent="0.3">
      <c r="A140" s="1"/>
      <c r="B140" s="17">
        <v>2</v>
      </c>
      <c r="C140" s="9" t="s">
        <v>12</v>
      </c>
      <c r="D140" s="17">
        <v>3</v>
      </c>
      <c r="E140" s="17">
        <v>1995</v>
      </c>
      <c r="F140" s="17">
        <v>1</v>
      </c>
      <c r="G140" s="17">
        <v>0</v>
      </c>
      <c r="H140" s="17">
        <v>0</v>
      </c>
      <c r="I140" s="18">
        <v>51850</v>
      </c>
      <c r="J140" s="2"/>
      <c r="K140" s="1"/>
      <c r="L140" s="1"/>
      <c r="M140" s="1"/>
      <c r="N140" s="1"/>
      <c r="O140" s="1"/>
      <c r="P140" s="1"/>
      <c r="Q140" s="1"/>
      <c r="R140" s="1"/>
      <c r="S140" s="1"/>
    </row>
    <row r="141" spans="1:19" x14ac:dyDescent="0.3">
      <c r="A141" s="1"/>
      <c r="B141" s="17">
        <v>2</v>
      </c>
      <c r="C141" s="9" t="s">
        <v>22</v>
      </c>
      <c r="D141" s="17">
        <v>3</v>
      </c>
      <c r="E141" s="17">
        <v>1995</v>
      </c>
      <c r="F141" s="17">
        <v>1</v>
      </c>
      <c r="G141" s="17">
        <v>12</v>
      </c>
      <c r="H141" s="17">
        <v>0</v>
      </c>
      <c r="I141" s="18">
        <v>0</v>
      </c>
      <c r="J141" s="2"/>
      <c r="K141" s="1"/>
      <c r="L141" s="1"/>
      <c r="M141" s="1"/>
      <c r="N141" s="1"/>
      <c r="O141" s="1"/>
      <c r="P141" s="1"/>
      <c r="Q141" s="1"/>
      <c r="R141" s="1"/>
      <c r="S141" s="1"/>
    </row>
    <row r="142" spans="1:19" x14ac:dyDescent="0.3">
      <c r="A142" s="1"/>
      <c r="B142" s="17">
        <v>1</v>
      </c>
      <c r="C142" s="9" t="s">
        <v>22</v>
      </c>
      <c r="D142" s="17">
        <v>3</v>
      </c>
      <c r="E142" s="17">
        <v>1995</v>
      </c>
      <c r="F142" s="17">
        <v>1</v>
      </c>
      <c r="G142" s="17">
        <v>13</v>
      </c>
      <c r="H142" s="17">
        <v>0</v>
      </c>
      <c r="I142" s="18">
        <v>0</v>
      </c>
      <c r="J142" s="2"/>
      <c r="K142" s="1"/>
      <c r="L142" s="1"/>
      <c r="M142" s="1"/>
      <c r="N142" s="1"/>
      <c r="O142" s="1"/>
      <c r="P142" s="1"/>
      <c r="Q142" s="1"/>
      <c r="R142" s="1"/>
      <c r="S142" s="1"/>
    </row>
    <row r="143" spans="1:19" x14ac:dyDescent="0.3">
      <c r="A143" s="1"/>
      <c r="B143" s="17">
        <v>1</v>
      </c>
      <c r="C143" s="9" t="s">
        <v>19</v>
      </c>
      <c r="D143" s="17">
        <v>3</v>
      </c>
      <c r="E143" s="17">
        <v>1995</v>
      </c>
      <c r="F143" s="17">
        <v>1</v>
      </c>
      <c r="G143" s="17">
        <v>11</v>
      </c>
      <c r="H143" s="17">
        <v>59</v>
      </c>
      <c r="I143" s="18">
        <v>78721032</v>
      </c>
      <c r="J143" s="2"/>
      <c r="K143" s="1"/>
      <c r="L143" s="1"/>
      <c r="M143" s="1"/>
      <c r="N143" s="1"/>
      <c r="O143" s="1"/>
      <c r="P143" s="1"/>
      <c r="Q143" s="1"/>
      <c r="R143" s="1"/>
      <c r="S143" s="1"/>
    </row>
    <row r="144" spans="1:19" x14ac:dyDescent="0.3">
      <c r="A144" s="1"/>
      <c r="B144" s="17">
        <v>1</v>
      </c>
      <c r="C144" s="9" t="s">
        <v>19</v>
      </c>
      <c r="D144" s="17">
        <v>3</v>
      </c>
      <c r="E144" s="17">
        <v>1995</v>
      </c>
      <c r="F144" s="17">
        <v>1</v>
      </c>
      <c r="G144" s="17">
        <v>0</v>
      </c>
      <c r="H144" s="17">
        <v>0</v>
      </c>
      <c r="I144" s="18">
        <v>8520450</v>
      </c>
      <c r="J144" s="2"/>
      <c r="K144" s="1"/>
      <c r="L144" s="1"/>
      <c r="M144" s="1"/>
      <c r="N144" s="1"/>
      <c r="O144" s="1"/>
      <c r="P144" s="1"/>
      <c r="Q144" s="1"/>
      <c r="R144" s="1"/>
      <c r="S144" s="1"/>
    </row>
    <row r="145" spans="1:19" x14ac:dyDescent="0.3">
      <c r="A145" s="1"/>
      <c r="B145" s="17">
        <v>4</v>
      </c>
      <c r="C145" s="9" t="s">
        <v>12</v>
      </c>
      <c r="D145" s="17">
        <v>4</v>
      </c>
      <c r="E145" s="17">
        <v>1995</v>
      </c>
      <c r="F145" s="17">
        <v>1</v>
      </c>
      <c r="G145" s="17">
        <v>0</v>
      </c>
      <c r="H145" s="17">
        <v>0</v>
      </c>
      <c r="I145" s="18">
        <v>171106</v>
      </c>
      <c r="J145" s="2"/>
      <c r="K145" s="1"/>
      <c r="L145" s="1"/>
      <c r="M145" s="1"/>
      <c r="N145" s="1"/>
      <c r="O145" s="1"/>
      <c r="P145" s="1"/>
      <c r="Q145" s="1"/>
      <c r="R145" s="1"/>
      <c r="S145" s="1"/>
    </row>
    <row r="146" spans="1:19" x14ac:dyDescent="0.3">
      <c r="A146" s="1"/>
      <c r="B146" s="17">
        <v>1</v>
      </c>
      <c r="C146" s="9" t="s">
        <v>23</v>
      </c>
      <c r="D146" s="17">
        <v>4</v>
      </c>
      <c r="E146" s="17">
        <v>1995</v>
      </c>
      <c r="F146" s="17">
        <v>1</v>
      </c>
      <c r="G146" s="17">
        <v>0</v>
      </c>
      <c r="H146" s="17">
        <v>0</v>
      </c>
      <c r="I146" s="18">
        <v>611257</v>
      </c>
      <c r="J146" s="2"/>
      <c r="K146" s="1"/>
      <c r="L146" s="1"/>
      <c r="M146" s="1"/>
      <c r="N146" s="1"/>
      <c r="O146" s="1"/>
      <c r="P146" s="1"/>
      <c r="Q146" s="1"/>
      <c r="R146" s="1"/>
      <c r="S146" s="1"/>
    </row>
    <row r="147" spans="1:19" x14ac:dyDescent="0.3">
      <c r="A147" s="1"/>
      <c r="B147" s="17">
        <v>1</v>
      </c>
      <c r="C147" s="9" t="s">
        <v>10</v>
      </c>
      <c r="D147" s="17">
        <v>4</v>
      </c>
      <c r="E147" s="17">
        <v>1995</v>
      </c>
      <c r="F147" s="17">
        <v>1</v>
      </c>
      <c r="G147" s="17">
        <v>12</v>
      </c>
      <c r="H147" s="17">
        <v>0</v>
      </c>
      <c r="I147" s="18">
        <v>0</v>
      </c>
      <c r="J147" s="2"/>
      <c r="K147" s="1"/>
      <c r="L147" s="1"/>
      <c r="M147" s="1"/>
      <c r="N147" s="1"/>
      <c r="O147" s="1"/>
      <c r="P147" s="1"/>
      <c r="Q147" s="1"/>
      <c r="R147" s="1"/>
      <c r="S147" s="1"/>
    </row>
    <row r="148" spans="1:19" x14ac:dyDescent="0.3">
      <c r="A148" s="1"/>
      <c r="B148" s="17">
        <v>1</v>
      </c>
      <c r="C148" s="9" t="s">
        <v>19</v>
      </c>
      <c r="D148" s="17">
        <v>1</v>
      </c>
      <c r="E148" s="17">
        <v>1998</v>
      </c>
      <c r="F148" s="17">
        <v>2</v>
      </c>
      <c r="G148" s="17">
        <v>0</v>
      </c>
      <c r="H148" s="17">
        <v>0</v>
      </c>
      <c r="I148" s="18">
        <v>865202</v>
      </c>
      <c r="J148" s="2"/>
      <c r="K148" s="1"/>
      <c r="L148" s="1"/>
      <c r="M148" s="1"/>
      <c r="N148" s="1"/>
      <c r="O148" s="1"/>
      <c r="P148" s="1"/>
      <c r="Q148" s="1"/>
      <c r="R148" s="1"/>
      <c r="S148" s="1"/>
    </row>
    <row r="149" spans="1:19" x14ac:dyDescent="0.3">
      <c r="A149" s="1"/>
      <c r="B149" s="17">
        <v>1</v>
      </c>
      <c r="C149" s="9" t="s">
        <v>23</v>
      </c>
      <c r="D149" s="17">
        <v>1</v>
      </c>
      <c r="E149" s="17">
        <v>1998</v>
      </c>
      <c r="F149" s="17">
        <v>1</v>
      </c>
      <c r="G149" s="17">
        <v>0</v>
      </c>
      <c r="H149" s="17">
        <v>0</v>
      </c>
      <c r="I149" s="18">
        <v>162736</v>
      </c>
      <c r="J149" s="2"/>
      <c r="K149" s="1"/>
      <c r="L149" s="1"/>
      <c r="M149" s="1"/>
      <c r="N149" s="1"/>
      <c r="O149" s="1"/>
      <c r="P149" s="1"/>
      <c r="Q149" s="1"/>
      <c r="R149" s="1"/>
      <c r="S149" s="1"/>
    </row>
    <row r="150" spans="1:19" x14ac:dyDescent="0.3">
      <c r="A150" s="1"/>
      <c r="B150" s="17">
        <v>2</v>
      </c>
      <c r="C150" s="9" t="s">
        <v>12</v>
      </c>
      <c r="D150" s="17">
        <v>1</v>
      </c>
      <c r="E150" s="17">
        <v>1998</v>
      </c>
      <c r="F150" s="17">
        <v>1</v>
      </c>
      <c r="G150" s="17">
        <v>0</v>
      </c>
      <c r="H150" s="17">
        <v>0</v>
      </c>
      <c r="I150" s="18">
        <v>65354</v>
      </c>
      <c r="J150" s="2"/>
      <c r="K150" s="1"/>
      <c r="L150" s="1"/>
      <c r="M150" s="1"/>
      <c r="N150" s="1"/>
      <c r="O150" s="1"/>
      <c r="P150" s="1"/>
      <c r="Q150" s="1"/>
      <c r="R150" s="1"/>
      <c r="S150" s="1"/>
    </row>
    <row r="151" spans="1:19" x14ac:dyDescent="0.3">
      <c r="A151" s="1"/>
      <c r="B151" s="17">
        <v>2</v>
      </c>
      <c r="C151" s="9" t="s">
        <v>14</v>
      </c>
      <c r="D151" s="17">
        <v>2</v>
      </c>
      <c r="E151" s="17">
        <v>1998</v>
      </c>
      <c r="F151" s="17">
        <v>1</v>
      </c>
      <c r="G151" s="17">
        <v>0</v>
      </c>
      <c r="H151" s="17">
        <v>0</v>
      </c>
      <c r="I151" s="18">
        <v>449784</v>
      </c>
      <c r="J151" s="2"/>
      <c r="K151" s="1"/>
      <c r="L151" s="1"/>
      <c r="M151" s="1"/>
      <c r="N151" s="1"/>
      <c r="O151" s="1"/>
      <c r="P151" s="1"/>
      <c r="Q151" s="1"/>
      <c r="R151" s="1"/>
      <c r="S151" s="1"/>
    </row>
    <row r="152" spans="1:19" x14ac:dyDescent="0.3">
      <c r="A152" s="1"/>
      <c r="B152" s="17">
        <v>2</v>
      </c>
      <c r="C152" s="9" t="s">
        <v>12</v>
      </c>
      <c r="D152" s="17">
        <v>2</v>
      </c>
      <c r="E152" s="17">
        <v>1998</v>
      </c>
      <c r="F152" s="17">
        <v>1</v>
      </c>
      <c r="G152" s="17">
        <v>0</v>
      </c>
      <c r="H152" s="17">
        <v>0</v>
      </c>
      <c r="I152" s="18">
        <v>306450</v>
      </c>
      <c r="J152" s="2"/>
      <c r="K152" s="1"/>
      <c r="L152" s="1"/>
      <c r="M152" s="1"/>
      <c r="N152" s="1"/>
      <c r="O152" s="1"/>
      <c r="P152" s="1"/>
      <c r="Q152" s="1"/>
      <c r="R152" s="1"/>
      <c r="S152" s="1"/>
    </row>
    <row r="153" spans="1:19" x14ac:dyDescent="0.3">
      <c r="A153" s="1"/>
      <c r="B153" s="17">
        <v>1</v>
      </c>
      <c r="C153" s="9" t="s">
        <v>12</v>
      </c>
      <c r="D153" s="17">
        <v>2</v>
      </c>
      <c r="E153" s="17">
        <v>1998</v>
      </c>
      <c r="F153" s="17">
        <v>1</v>
      </c>
      <c r="G153" s="17">
        <v>0</v>
      </c>
      <c r="H153" s="17">
        <v>36</v>
      </c>
      <c r="I153" s="18">
        <v>0</v>
      </c>
      <c r="J153" s="2"/>
      <c r="K153" s="1"/>
      <c r="L153" s="1"/>
      <c r="M153" s="1"/>
      <c r="N153" s="1"/>
      <c r="O153" s="1"/>
      <c r="P153" s="1"/>
      <c r="Q153" s="1"/>
      <c r="R153" s="1"/>
      <c r="S153" s="1"/>
    </row>
    <row r="154" spans="1:19" x14ac:dyDescent="0.3">
      <c r="A154" s="1"/>
      <c r="B154" s="17">
        <v>1</v>
      </c>
      <c r="C154" s="9" t="s">
        <v>12</v>
      </c>
      <c r="D154" s="17">
        <v>2</v>
      </c>
      <c r="E154" s="17">
        <v>1998</v>
      </c>
      <c r="F154" s="17">
        <v>1</v>
      </c>
      <c r="G154" s="17">
        <v>0</v>
      </c>
      <c r="H154" s="17">
        <v>0</v>
      </c>
      <c r="I154" s="18">
        <v>310730</v>
      </c>
      <c r="J154" s="2"/>
      <c r="K154" s="1"/>
      <c r="L154" s="1"/>
      <c r="M154" s="1"/>
      <c r="N154" s="1"/>
      <c r="O154" s="1"/>
      <c r="P154" s="1"/>
      <c r="Q154" s="1"/>
      <c r="R154" s="1"/>
      <c r="S154" s="1"/>
    </row>
    <row r="155" spans="1:19" x14ac:dyDescent="0.3">
      <c r="A155" s="1"/>
      <c r="B155" s="17">
        <v>2</v>
      </c>
      <c r="C155" s="9" t="s">
        <v>12</v>
      </c>
      <c r="D155" s="17">
        <v>2</v>
      </c>
      <c r="E155" s="17">
        <v>1998</v>
      </c>
      <c r="F155" s="17">
        <v>1</v>
      </c>
      <c r="G155" s="17">
        <v>0</v>
      </c>
      <c r="H155" s="17">
        <v>0</v>
      </c>
      <c r="I155" s="18">
        <v>818518</v>
      </c>
      <c r="J155" s="2"/>
      <c r="K155" s="1"/>
      <c r="L155" s="1"/>
      <c r="M155" s="1"/>
      <c r="N155" s="1"/>
      <c r="O155" s="1"/>
      <c r="P155" s="1"/>
      <c r="Q155" s="1"/>
      <c r="R155" s="1"/>
      <c r="S155" s="1"/>
    </row>
    <row r="156" spans="1:19" x14ac:dyDescent="0.3">
      <c r="A156" s="1"/>
      <c r="B156" s="17">
        <v>2</v>
      </c>
      <c r="C156" s="9" t="s">
        <v>17</v>
      </c>
      <c r="D156" s="17">
        <v>2</v>
      </c>
      <c r="E156" s="17">
        <v>1998</v>
      </c>
      <c r="F156" s="17">
        <v>1</v>
      </c>
      <c r="G156" s="17">
        <v>0</v>
      </c>
      <c r="H156" s="17">
        <v>0</v>
      </c>
      <c r="I156" s="18">
        <v>719997</v>
      </c>
      <c r="J156" s="2"/>
      <c r="K156" s="1"/>
      <c r="L156" s="1"/>
      <c r="M156" s="1"/>
      <c r="N156" s="1"/>
      <c r="O156" s="1"/>
      <c r="P156" s="1"/>
      <c r="Q156" s="1"/>
      <c r="R156" s="1"/>
      <c r="S156" s="1"/>
    </row>
    <row r="157" spans="1:19" x14ac:dyDescent="0.3">
      <c r="A157" s="1"/>
      <c r="B157" s="17">
        <v>2</v>
      </c>
      <c r="C157" s="9" t="s">
        <v>14</v>
      </c>
      <c r="D157" s="17">
        <v>3</v>
      </c>
      <c r="E157" s="17">
        <v>1998</v>
      </c>
      <c r="F157" s="17">
        <v>1</v>
      </c>
      <c r="G157" s="17">
        <v>0</v>
      </c>
      <c r="H157" s="17">
        <v>0</v>
      </c>
      <c r="I157" s="18">
        <v>1223972</v>
      </c>
      <c r="J157" s="2"/>
      <c r="K157" s="1"/>
      <c r="L157" s="1"/>
      <c r="M157" s="1"/>
      <c r="N157" s="1"/>
      <c r="O157" s="1"/>
      <c r="P157" s="1"/>
      <c r="Q157" s="1"/>
      <c r="R157" s="1"/>
      <c r="S157" s="1"/>
    </row>
    <row r="158" spans="1:19" x14ac:dyDescent="0.3">
      <c r="A158" s="1"/>
      <c r="B158" s="17">
        <v>2</v>
      </c>
      <c r="C158" s="9" t="s">
        <v>12</v>
      </c>
      <c r="D158" s="17">
        <v>3</v>
      </c>
      <c r="E158" s="17">
        <v>1998</v>
      </c>
      <c r="F158" s="17">
        <v>1</v>
      </c>
      <c r="G158" s="17">
        <v>0</v>
      </c>
      <c r="H158" s="17">
        <v>0</v>
      </c>
      <c r="I158" s="18">
        <v>145553</v>
      </c>
      <c r="J158" s="2"/>
      <c r="K158" s="1"/>
      <c r="L158" s="1"/>
      <c r="M158" s="1"/>
      <c r="N158" s="1"/>
      <c r="O158" s="1"/>
      <c r="P158" s="1"/>
      <c r="Q158" s="1"/>
      <c r="R158" s="1"/>
      <c r="S158" s="1"/>
    </row>
    <row r="159" spans="1:19" x14ac:dyDescent="0.3">
      <c r="A159" s="1"/>
      <c r="B159" s="17">
        <v>2</v>
      </c>
      <c r="C159" s="9" t="s">
        <v>12</v>
      </c>
      <c r="D159" s="17">
        <v>3</v>
      </c>
      <c r="E159" s="17">
        <v>1998</v>
      </c>
      <c r="F159" s="17">
        <v>1</v>
      </c>
      <c r="G159" s="17">
        <v>0</v>
      </c>
      <c r="H159" s="17">
        <v>0</v>
      </c>
      <c r="I159" s="18">
        <v>424833</v>
      </c>
      <c r="J159" s="2"/>
      <c r="K159" s="1"/>
      <c r="L159" s="1"/>
      <c r="M159" s="1"/>
      <c r="N159" s="1"/>
      <c r="O159" s="1"/>
      <c r="P159" s="1"/>
      <c r="Q159" s="1"/>
      <c r="R159" s="1"/>
      <c r="S159" s="1"/>
    </row>
    <row r="160" spans="1:19" x14ac:dyDescent="0.3">
      <c r="A160" s="1"/>
      <c r="B160" s="17">
        <v>1</v>
      </c>
      <c r="C160" s="9" t="s">
        <v>14</v>
      </c>
      <c r="D160" s="17">
        <v>3</v>
      </c>
      <c r="E160" s="17">
        <v>1998</v>
      </c>
      <c r="F160" s="17">
        <v>1</v>
      </c>
      <c r="G160" s="17">
        <v>0</v>
      </c>
      <c r="H160" s="17">
        <v>0</v>
      </c>
      <c r="I160" s="18">
        <v>79957</v>
      </c>
      <c r="J160" s="2"/>
      <c r="K160" s="1"/>
      <c r="L160" s="1"/>
      <c r="M160" s="1"/>
      <c r="N160" s="1"/>
      <c r="O160" s="1"/>
      <c r="P160" s="1"/>
      <c r="Q160" s="1"/>
      <c r="R160" s="1"/>
      <c r="S160" s="1"/>
    </row>
    <row r="161" spans="1:19" x14ac:dyDescent="0.3">
      <c r="A161" s="1"/>
      <c r="B161" s="17">
        <v>2</v>
      </c>
      <c r="C161" s="9" t="s">
        <v>14</v>
      </c>
      <c r="D161" s="17">
        <v>3</v>
      </c>
      <c r="E161" s="17">
        <v>1998</v>
      </c>
      <c r="F161" s="17">
        <v>1</v>
      </c>
      <c r="G161" s="17">
        <v>11</v>
      </c>
      <c r="H161" s="17">
        <v>11</v>
      </c>
      <c r="I161" s="18">
        <v>0</v>
      </c>
      <c r="J161" s="2"/>
      <c r="K161" s="1"/>
      <c r="L161" s="1"/>
      <c r="M161" s="1"/>
      <c r="N161" s="1"/>
      <c r="O161" s="1"/>
      <c r="P161" s="1"/>
      <c r="Q161" s="1"/>
      <c r="R161" s="1"/>
      <c r="S161" s="1"/>
    </row>
    <row r="162" spans="1:19" x14ac:dyDescent="0.3">
      <c r="A162" s="1"/>
      <c r="B162" s="17">
        <v>2</v>
      </c>
      <c r="C162" s="9" t="s">
        <v>25</v>
      </c>
      <c r="D162" s="17">
        <v>3</v>
      </c>
      <c r="E162" s="17">
        <v>1998</v>
      </c>
      <c r="F162" s="17">
        <v>1</v>
      </c>
      <c r="G162" s="17">
        <v>0</v>
      </c>
      <c r="H162" s="17">
        <v>0</v>
      </c>
      <c r="I162" s="18">
        <v>807025</v>
      </c>
      <c r="J162" s="2"/>
      <c r="K162" s="1"/>
      <c r="L162" s="1"/>
      <c r="M162" s="1"/>
      <c r="N162" s="1"/>
      <c r="O162" s="1"/>
      <c r="P162" s="1"/>
      <c r="Q162" s="1"/>
      <c r="R162" s="1"/>
      <c r="S162" s="1"/>
    </row>
    <row r="163" spans="1:19" x14ac:dyDescent="0.3">
      <c r="A163" s="1"/>
      <c r="B163" s="17">
        <v>2</v>
      </c>
      <c r="C163" s="9" t="s">
        <v>12</v>
      </c>
      <c r="D163" s="17">
        <v>3</v>
      </c>
      <c r="E163" s="17">
        <v>1998</v>
      </c>
      <c r="F163" s="17">
        <v>1</v>
      </c>
      <c r="G163" s="17">
        <v>0</v>
      </c>
      <c r="H163" s="17">
        <v>0</v>
      </c>
      <c r="I163" s="18">
        <v>146202</v>
      </c>
      <c r="J163" s="2"/>
      <c r="K163" s="1"/>
      <c r="L163" s="1"/>
      <c r="M163" s="1"/>
      <c r="N163" s="1"/>
      <c r="O163" s="1"/>
      <c r="P163" s="1"/>
      <c r="Q163" s="1"/>
      <c r="R163" s="1"/>
      <c r="S163" s="1"/>
    </row>
    <row r="164" spans="1:19" x14ac:dyDescent="0.3">
      <c r="A164" s="1"/>
      <c r="B164" s="17">
        <v>3</v>
      </c>
      <c r="C164" s="9" t="s">
        <v>33</v>
      </c>
      <c r="D164" s="17">
        <v>3</v>
      </c>
      <c r="E164" s="17">
        <v>1964</v>
      </c>
      <c r="F164" s="17">
        <v>1</v>
      </c>
      <c r="G164" s="17">
        <v>0</v>
      </c>
      <c r="H164" s="17">
        <v>0</v>
      </c>
      <c r="I164" s="18">
        <v>827791</v>
      </c>
      <c r="J164" s="2"/>
      <c r="K164" s="1"/>
      <c r="L164" s="1"/>
      <c r="M164" s="1"/>
      <c r="N164" s="1"/>
      <c r="O164" s="1"/>
      <c r="P164" s="1"/>
      <c r="Q164" s="1"/>
      <c r="R164" s="1"/>
      <c r="S164" s="1"/>
    </row>
    <row r="165" spans="1:19" x14ac:dyDescent="0.3">
      <c r="A165" s="1"/>
      <c r="B165" s="17">
        <v>2</v>
      </c>
      <c r="C165" s="9" t="s">
        <v>33</v>
      </c>
      <c r="D165" s="17">
        <v>3</v>
      </c>
      <c r="E165" s="17">
        <v>1965</v>
      </c>
      <c r="F165" s="17">
        <v>1</v>
      </c>
      <c r="G165" s="17">
        <v>0</v>
      </c>
      <c r="H165" s="17">
        <v>511</v>
      </c>
      <c r="I165" s="18">
        <v>734185</v>
      </c>
      <c r="J165" s="2"/>
      <c r="K165" s="1"/>
      <c r="L165" s="1"/>
      <c r="M165" s="1"/>
      <c r="N165" s="1"/>
      <c r="O165" s="1"/>
      <c r="P165" s="1"/>
      <c r="Q165" s="1"/>
      <c r="R165" s="1"/>
      <c r="S165" s="1"/>
    </row>
    <row r="166" spans="1:19" x14ac:dyDescent="0.3">
      <c r="A166" s="1"/>
      <c r="B166" s="17">
        <v>2</v>
      </c>
      <c r="C166" s="9" t="s">
        <v>33</v>
      </c>
      <c r="D166" s="17">
        <v>4</v>
      </c>
      <c r="E166" s="17">
        <v>1965</v>
      </c>
      <c r="F166" s="17">
        <v>1</v>
      </c>
      <c r="G166" s="17">
        <v>0</v>
      </c>
      <c r="H166" s="17">
        <v>0</v>
      </c>
      <c r="I166" s="18">
        <v>764462</v>
      </c>
      <c r="J166" s="2"/>
      <c r="K166" s="1"/>
      <c r="L166" s="1"/>
      <c r="M166" s="1"/>
      <c r="N166" s="1"/>
      <c r="O166" s="1"/>
      <c r="P166" s="1"/>
      <c r="Q166" s="1"/>
      <c r="R166" s="1"/>
      <c r="S166" s="1"/>
    </row>
    <row r="167" spans="1:19" x14ac:dyDescent="0.3">
      <c r="A167" s="1"/>
      <c r="B167" s="17">
        <v>3</v>
      </c>
      <c r="C167" s="9" t="s">
        <v>33</v>
      </c>
      <c r="D167" s="17">
        <v>4</v>
      </c>
      <c r="E167" s="17">
        <v>1967</v>
      </c>
      <c r="F167" s="17">
        <v>1</v>
      </c>
      <c r="G167" s="17">
        <v>0</v>
      </c>
      <c r="H167" s="17">
        <v>0</v>
      </c>
      <c r="I167" s="18">
        <v>744330</v>
      </c>
      <c r="J167" s="2"/>
      <c r="K167" s="1"/>
      <c r="L167" s="1"/>
      <c r="M167" s="1"/>
      <c r="N167" s="1"/>
      <c r="O167" s="1"/>
      <c r="P167" s="1"/>
      <c r="Q167" s="1"/>
      <c r="R167" s="1"/>
      <c r="S167" s="1"/>
    </row>
    <row r="168" spans="1:19" x14ac:dyDescent="0.3">
      <c r="A168" s="1"/>
      <c r="B168" s="17">
        <v>6</v>
      </c>
      <c r="C168" s="9" t="s">
        <v>33</v>
      </c>
      <c r="D168" s="17">
        <v>2</v>
      </c>
      <c r="E168" s="17">
        <v>1978</v>
      </c>
      <c r="F168" s="17">
        <v>1</v>
      </c>
      <c r="G168" s="17">
        <v>0</v>
      </c>
      <c r="H168" s="17">
        <v>0</v>
      </c>
      <c r="I168" s="18">
        <v>4160753</v>
      </c>
      <c r="J168" s="2"/>
      <c r="K168" s="1"/>
      <c r="L168" s="1"/>
      <c r="M168" s="1"/>
      <c r="N168" s="1"/>
      <c r="O168" s="1"/>
      <c r="P168" s="1"/>
      <c r="Q168" s="1"/>
      <c r="R168" s="1"/>
      <c r="S168" s="1"/>
    </row>
    <row r="169" spans="1:19" x14ac:dyDescent="0.3">
      <c r="A169" s="1"/>
      <c r="B169" s="17">
        <v>2</v>
      </c>
      <c r="C169" s="9" t="s">
        <v>33</v>
      </c>
      <c r="D169" s="17">
        <v>2</v>
      </c>
      <c r="E169" s="17">
        <v>1973</v>
      </c>
      <c r="F169" s="17">
        <v>1</v>
      </c>
      <c r="G169" s="17">
        <v>0</v>
      </c>
      <c r="H169" s="17">
        <v>0</v>
      </c>
      <c r="I169" s="18">
        <v>783405</v>
      </c>
      <c r="J169" s="2"/>
      <c r="K169" s="1"/>
      <c r="L169" s="1"/>
      <c r="M169" s="1"/>
      <c r="N169" s="1"/>
      <c r="O169" s="1"/>
      <c r="P169" s="1"/>
      <c r="Q169" s="1"/>
      <c r="R169" s="1"/>
      <c r="S169" s="1"/>
    </row>
    <row r="170" spans="1:19" x14ac:dyDescent="0.3">
      <c r="A170" s="1"/>
      <c r="B170" s="17">
        <v>1</v>
      </c>
      <c r="C170" s="9" t="s">
        <v>33</v>
      </c>
      <c r="D170" s="17">
        <v>2</v>
      </c>
      <c r="E170" s="17">
        <v>1973</v>
      </c>
      <c r="F170" s="17">
        <v>1</v>
      </c>
      <c r="G170" s="17">
        <v>0</v>
      </c>
      <c r="H170" s="17">
        <v>165</v>
      </c>
      <c r="I170" s="18">
        <v>2378056</v>
      </c>
      <c r="J170" s="2"/>
      <c r="K170" s="1"/>
      <c r="L170" s="1"/>
      <c r="M170" s="1"/>
      <c r="N170" s="1"/>
      <c r="O170" s="1"/>
      <c r="P170" s="1"/>
      <c r="Q170" s="1"/>
      <c r="R170" s="1"/>
      <c r="S170" s="1"/>
    </row>
    <row r="171" spans="1:19" x14ac:dyDescent="0.3">
      <c r="A171" s="1"/>
      <c r="B171" s="17">
        <v>2</v>
      </c>
      <c r="C171" s="9" t="s">
        <v>33</v>
      </c>
      <c r="D171" s="17">
        <v>1</v>
      </c>
      <c r="E171" s="17">
        <v>1976</v>
      </c>
      <c r="F171" s="17">
        <v>1</v>
      </c>
      <c r="G171" s="17">
        <v>0</v>
      </c>
      <c r="H171" s="17">
        <v>38</v>
      </c>
      <c r="I171" s="18">
        <v>8490331</v>
      </c>
      <c r="J171" s="2"/>
      <c r="K171" s="1"/>
      <c r="L171" s="1"/>
      <c r="M171" s="1"/>
      <c r="N171" s="1"/>
      <c r="O171" s="1"/>
      <c r="P171" s="1"/>
      <c r="Q171" s="1"/>
      <c r="R171" s="1"/>
      <c r="S171" s="1"/>
    </row>
    <row r="172" spans="1:19" x14ac:dyDescent="0.3">
      <c r="A172" s="1"/>
      <c r="B172" s="17">
        <v>4</v>
      </c>
      <c r="C172" s="9" t="s">
        <v>33</v>
      </c>
      <c r="D172" s="17">
        <v>2</v>
      </c>
      <c r="E172" s="17">
        <v>1976</v>
      </c>
      <c r="F172" s="17">
        <v>1</v>
      </c>
      <c r="G172" s="17">
        <v>0</v>
      </c>
      <c r="H172" s="17">
        <v>37</v>
      </c>
      <c r="I172" s="18">
        <v>835955</v>
      </c>
      <c r="J172" s="2"/>
      <c r="K172" s="1"/>
      <c r="L172" s="1"/>
      <c r="M172" s="1"/>
      <c r="N172" s="1"/>
      <c r="O172" s="1"/>
      <c r="P172" s="1"/>
      <c r="Q172" s="1"/>
      <c r="R172" s="1"/>
      <c r="S172" s="1"/>
    </row>
    <row r="173" spans="1:19" x14ac:dyDescent="0.3">
      <c r="A173" s="1"/>
      <c r="B173" s="17">
        <v>3</v>
      </c>
      <c r="C173" s="9" t="s">
        <v>33</v>
      </c>
      <c r="D173" s="17">
        <v>2</v>
      </c>
      <c r="E173" s="17">
        <v>1976</v>
      </c>
      <c r="F173" s="17">
        <v>1</v>
      </c>
      <c r="G173" s="17">
        <v>12</v>
      </c>
      <c r="H173" s="17">
        <v>37</v>
      </c>
      <c r="I173" s="18">
        <v>834766</v>
      </c>
      <c r="J173" s="2"/>
      <c r="K173" s="1"/>
      <c r="L173" s="1"/>
      <c r="M173" s="1"/>
      <c r="N173" s="1"/>
      <c r="O173" s="1"/>
      <c r="P173" s="1"/>
      <c r="Q173" s="1"/>
      <c r="R173" s="1"/>
      <c r="S173" s="1"/>
    </row>
    <row r="174" spans="1:19" x14ac:dyDescent="0.3">
      <c r="A174" s="1"/>
      <c r="B174" s="17">
        <v>4</v>
      </c>
      <c r="C174" s="9" t="s">
        <v>33</v>
      </c>
      <c r="D174" s="17">
        <v>4</v>
      </c>
      <c r="E174" s="17">
        <v>1977</v>
      </c>
      <c r="F174" s="17">
        <v>1</v>
      </c>
      <c r="G174" s="17">
        <v>0</v>
      </c>
      <c r="H174" s="17">
        <v>78</v>
      </c>
      <c r="I174" s="18">
        <v>7364839</v>
      </c>
      <c r="J174" s="2"/>
      <c r="K174" s="1"/>
      <c r="L174" s="1"/>
      <c r="M174" s="1"/>
      <c r="N174" s="1"/>
      <c r="O174" s="1"/>
      <c r="P174" s="1"/>
      <c r="Q174" s="1"/>
      <c r="R174" s="1"/>
      <c r="S174" s="1"/>
    </row>
    <row r="175" spans="1:19" x14ac:dyDescent="0.3">
      <c r="A175" s="1"/>
      <c r="B175" s="17">
        <v>1</v>
      </c>
      <c r="C175" s="9" t="s">
        <v>33</v>
      </c>
      <c r="D175" s="17">
        <v>2</v>
      </c>
      <c r="E175" s="17">
        <v>1980</v>
      </c>
      <c r="F175" s="17">
        <v>1</v>
      </c>
      <c r="G175" s="17">
        <v>0</v>
      </c>
      <c r="H175" s="17">
        <v>30</v>
      </c>
      <c r="I175" s="18">
        <v>4047411</v>
      </c>
      <c r="J175" s="2"/>
      <c r="K175" s="1"/>
      <c r="L175" s="1"/>
      <c r="M175" s="1"/>
      <c r="N175" s="1"/>
      <c r="O175" s="1"/>
      <c r="P175" s="1"/>
      <c r="Q175" s="1"/>
      <c r="R175" s="1"/>
      <c r="S175" s="1"/>
    </row>
    <row r="176" spans="1:19" x14ac:dyDescent="0.3">
      <c r="A176" s="1"/>
      <c r="B176" s="17">
        <v>1</v>
      </c>
      <c r="C176" s="9" t="s">
        <v>33</v>
      </c>
      <c r="D176" s="17">
        <v>1</v>
      </c>
      <c r="E176" s="17">
        <v>1979</v>
      </c>
      <c r="F176" s="17">
        <v>1</v>
      </c>
      <c r="G176" s="17">
        <v>0</v>
      </c>
      <c r="H176" s="17">
        <v>24</v>
      </c>
      <c r="I176" s="18">
        <v>8174876</v>
      </c>
      <c r="J176" s="2"/>
      <c r="K176" s="1"/>
      <c r="L176" s="1"/>
      <c r="M176" s="1"/>
      <c r="N176" s="1"/>
      <c r="O176" s="1"/>
      <c r="P176" s="1"/>
      <c r="Q176" s="1"/>
      <c r="R176" s="1"/>
      <c r="S176" s="1"/>
    </row>
    <row r="177" spans="1:19" x14ac:dyDescent="0.3">
      <c r="A177" s="1"/>
      <c r="B177" s="17">
        <v>2</v>
      </c>
      <c r="C177" s="9" t="s">
        <v>33</v>
      </c>
      <c r="D177" s="17">
        <v>3</v>
      </c>
      <c r="E177" s="17">
        <v>1979</v>
      </c>
      <c r="F177" s="17">
        <v>1</v>
      </c>
      <c r="G177" s="17">
        <v>0</v>
      </c>
      <c r="H177" s="17">
        <v>0</v>
      </c>
      <c r="I177" s="18">
        <v>759865</v>
      </c>
      <c r="J177" s="2"/>
      <c r="K177" s="1"/>
      <c r="L177" s="1"/>
      <c r="M177" s="1"/>
      <c r="N177" s="1"/>
      <c r="O177" s="1"/>
      <c r="P177" s="1"/>
      <c r="Q177" s="1"/>
      <c r="R177" s="1"/>
      <c r="S177" s="1"/>
    </row>
    <row r="178" spans="1:19" x14ac:dyDescent="0.3">
      <c r="A178" s="1"/>
      <c r="B178" s="17">
        <v>2</v>
      </c>
      <c r="C178" s="9" t="s">
        <v>33</v>
      </c>
      <c r="D178" s="17">
        <v>3</v>
      </c>
      <c r="E178" s="17">
        <v>1979</v>
      </c>
      <c r="F178" s="17">
        <v>1</v>
      </c>
      <c r="G178" s="17">
        <v>0</v>
      </c>
      <c r="H178" s="17">
        <v>0</v>
      </c>
      <c r="I178" s="18">
        <v>7436965</v>
      </c>
      <c r="J178" s="2"/>
      <c r="K178" s="1"/>
      <c r="L178" s="1"/>
      <c r="M178" s="1"/>
      <c r="N178" s="1"/>
      <c r="O178" s="1"/>
      <c r="P178" s="1"/>
      <c r="Q178" s="1"/>
      <c r="R178" s="1"/>
      <c r="S178" s="1"/>
    </row>
    <row r="179" spans="1:19" x14ac:dyDescent="0.3">
      <c r="A179" s="1"/>
      <c r="B179" s="17">
        <v>2</v>
      </c>
      <c r="C179" s="9" t="s">
        <v>33</v>
      </c>
      <c r="D179" s="17">
        <v>3</v>
      </c>
      <c r="E179" s="17">
        <v>1979</v>
      </c>
      <c r="F179" s="17">
        <v>1</v>
      </c>
      <c r="G179" s="17">
        <v>0</v>
      </c>
      <c r="H179" s="17">
        <v>0</v>
      </c>
      <c r="I179" s="18">
        <v>799178</v>
      </c>
      <c r="J179" s="2"/>
      <c r="K179" s="1"/>
      <c r="L179" s="1"/>
      <c r="M179" s="1"/>
      <c r="N179" s="1"/>
      <c r="O179" s="1"/>
      <c r="P179" s="1"/>
      <c r="Q179" s="1"/>
      <c r="R179" s="1"/>
      <c r="S179" s="1"/>
    </row>
    <row r="180" spans="1:19" x14ac:dyDescent="0.3">
      <c r="A180" s="1"/>
      <c r="B180" s="17">
        <v>3</v>
      </c>
      <c r="C180" s="9" t="s">
        <v>33</v>
      </c>
      <c r="D180" s="17">
        <v>2</v>
      </c>
      <c r="E180" s="17">
        <v>1980</v>
      </c>
      <c r="F180" s="17">
        <v>1</v>
      </c>
      <c r="G180" s="17">
        <v>0</v>
      </c>
      <c r="H180" s="17">
        <v>0</v>
      </c>
      <c r="I180" s="18">
        <v>811305</v>
      </c>
      <c r="J180" s="2"/>
      <c r="K180" s="1"/>
      <c r="L180" s="1"/>
      <c r="M180" s="1"/>
      <c r="N180" s="1"/>
      <c r="O180" s="1"/>
      <c r="P180" s="1"/>
      <c r="Q180" s="1"/>
      <c r="R180" s="1"/>
      <c r="S180" s="1"/>
    </row>
    <row r="181" spans="1:19" x14ac:dyDescent="0.3">
      <c r="A181" s="1"/>
      <c r="B181" s="17">
        <v>1</v>
      </c>
      <c r="C181" s="9" t="s">
        <v>33</v>
      </c>
      <c r="D181" s="17">
        <v>1</v>
      </c>
      <c r="E181" s="17">
        <v>1975</v>
      </c>
      <c r="F181" s="17">
        <v>1</v>
      </c>
      <c r="G181" s="17">
        <v>0</v>
      </c>
      <c r="H181" s="17">
        <v>52</v>
      </c>
      <c r="I181" s="18">
        <v>431570</v>
      </c>
      <c r="J181" s="2"/>
      <c r="K181" s="1"/>
      <c r="L181" s="1"/>
      <c r="M181" s="1"/>
      <c r="N181" s="1"/>
      <c r="O181" s="1"/>
      <c r="P181" s="1"/>
      <c r="Q181" s="1"/>
      <c r="R181" s="1"/>
      <c r="S181" s="1"/>
    </row>
    <row r="182" spans="1:19" x14ac:dyDescent="0.3">
      <c r="A182" s="1"/>
      <c r="B182" s="17">
        <v>6</v>
      </c>
      <c r="C182" s="9" t="s">
        <v>33</v>
      </c>
      <c r="D182" s="17">
        <v>4</v>
      </c>
      <c r="E182" s="17">
        <v>1975</v>
      </c>
      <c r="F182" s="17">
        <v>1</v>
      </c>
      <c r="G182" s="17">
        <v>0</v>
      </c>
      <c r="H182" s="17">
        <v>44</v>
      </c>
      <c r="I182" s="18">
        <v>740288</v>
      </c>
      <c r="J182" s="2"/>
      <c r="K182" s="1"/>
      <c r="L182" s="1"/>
      <c r="M182" s="1"/>
      <c r="N182" s="1"/>
      <c r="O182" s="1"/>
      <c r="P182" s="1"/>
      <c r="Q182" s="1"/>
      <c r="R182" s="1"/>
      <c r="S182" s="1"/>
    </row>
    <row r="183" spans="1:19" x14ac:dyDescent="0.3">
      <c r="A183" s="1"/>
      <c r="B183" s="17">
        <v>3</v>
      </c>
      <c r="C183" s="9" t="s">
        <v>33</v>
      </c>
      <c r="D183" s="17">
        <v>4</v>
      </c>
      <c r="E183" s="17">
        <v>1975</v>
      </c>
      <c r="F183" s="17">
        <v>1</v>
      </c>
      <c r="G183" s="17">
        <v>0</v>
      </c>
      <c r="H183" s="17">
        <v>79</v>
      </c>
      <c r="I183" s="18">
        <v>748372</v>
      </c>
      <c r="J183" s="2"/>
      <c r="K183" s="1"/>
      <c r="L183" s="1"/>
      <c r="M183" s="1"/>
      <c r="N183" s="1"/>
      <c r="O183" s="1"/>
      <c r="P183" s="1"/>
      <c r="Q183" s="1"/>
      <c r="R183" s="1"/>
      <c r="S183" s="1"/>
    </row>
    <row r="184" spans="1:19" x14ac:dyDescent="0.3">
      <c r="A184" s="1"/>
      <c r="B184" s="17">
        <v>2</v>
      </c>
      <c r="C184" s="9" t="s">
        <v>33</v>
      </c>
      <c r="D184" s="17">
        <v>2</v>
      </c>
      <c r="E184" s="17">
        <v>1982</v>
      </c>
      <c r="F184" s="17">
        <v>1</v>
      </c>
      <c r="G184" s="17">
        <v>0</v>
      </c>
      <c r="H184" s="17">
        <v>93</v>
      </c>
      <c r="I184" s="18">
        <v>3844506</v>
      </c>
      <c r="J184" s="2"/>
      <c r="K184" s="1"/>
      <c r="L184" s="1"/>
      <c r="M184" s="1"/>
      <c r="N184" s="1"/>
      <c r="O184" s="1"/>
      <c r="P184" s="1"/>
      <c r="Q184" s="1"/>
      <c r="R184" s="1"/>
      <c r="S184" s="1"/>
    </row>
    <row r="185" spans="1:19" x14ac:dyDescent="0.3">
      <c r="A185" s="1"/>
      <c r="B185" s="17">
        <v>2</v>
      </c>
      <c r="C185" s="9" t="s">
        <v>33</v>
      </c>
      <c r="D185" s="17">
        <v>2</v>
      </c>
      <c r="E185" s="17">
        <v>1982</v>
      </c>
      <c r="F185" s="17">
        <v>1</v>
      </c>
      <c r="G185" s="17">
        <v>0</v>
      </c>
      <c r="H185" s="17">
        <v>0</v>
      </c>
      <c r="I185" s="18">
        <v>721503</v>
      </c>
      <c r="J185" s="2"/>
      <c r="K185" s="1"/>
      <c r="L185" s="1"/>
      <c r="M185" s="1"/>
      <c r="N185" s="1"/>
      <c r="O185" s="1"/>
      <c r="P185" s="1"/>
      <c r="Q185" s="1"/>
      <c r="R185" s="1"/>
      <c r="S185" s="1"/>
    </row>
    <row r="186" spans="1:19" x14ac:dyDescent="0.3">
      <c r="A186" s="1"/>
      <c r="B186" s="17">
        <v>4</v>
      </c>
      <c r="C186" s="9" t="s">
        <v>33</v>
      </c>
      <c r="D186" s="17">
        <v>2</v>
      </c>
      <c r="E186" s="17">
        <v>1983</v>
      </c>
      <c r="F186" s="17">
        <v>1</v>
      </c>
      <c r="G186" s="17">
        <v>0</v>
      </c>
      <c r="H186" s="17">
        <v>23</v>
      </c>
      <c r="I186" s="18">
        <v>766919</v>
      </c>
      <c r="J186" s="2"/>
      <c r="K186" s="1"/>
      <c r="L186" s="1"/>
      <c r="M186" s="1"/>
      <c r="N186" s="1"/>
      <c r="O186" s="1"/>
      <c r="P186" s="1"/>
      <c r="Q186" s="1"/>
      <c r="R186" s="1"/>
      <c r="S186" s="1"/>
    </row>
    <row r="187" spans="1:19" x14ac:dyDescent="0.3">
      <c r="A187" s="1"/>
      <c r="B187" s="17">
        <v>4</v>
      </c>
      <c r="C187" s="9" t="s">
        <v>33</v>
      </c>
      <c r="D187" s="17">
        <v>2</v>
      </c>
      <c r="E187" s="17">
        <v>1983</v>
      </c>
      <c r="F187" s="17">
        <v>1</v>
      </c>
      <c r="G187" s="17">
        <v>0</v>
      </c>
      <c r="H187" s="17">
        <v>0</v>
      </c>
      <c r="I187" s="18">
        <v>1937312</v>
      </c>
      <c r="J187" s="2"/>
      <c r="K187" s="1"/>
      <c r="L187" s="1"/>
      <c r="M187" s="1"/>
      <c r="N187" s="1"/>
      <c r="O187" s="1"/>
      <c r="P187" s="1"/>
      <c r="Q187" s="1"/>
      <c r="R187" s="1"/>
      <c r="S187" s="1"/>
    </row>
    <row r="188" spans="1:19" x14ac:dyDescent="0.3">
      <c r="A188" s="1"/>
      <c r="B188" s="17">
        <v>2</v>
      </c>
      <c r="C188" s="9" t="s">
        <v>33</v>
      </c>
      <c r="D188" s="17">
        <v>1</v>
      </c>
      <c r="E188" s="17">
        <v>1984</v>
      </c>
      <c r="F188" s="17">
        <v>1</v>
      </c>
      <c r="G188" s="17">
        <v>0</v>
      </c>
      <c r="H188" s="17">
        <v>89</v>
      </c>
      <c r="I188" s="18">
        <v>740288</v>
      </c>
      <c r="J188" s="2"/>
      <c r="K188" s="1"/>
      <c r="L188" s="1"/>
      <c r="M188" s="1"/>
      <c r="N188" s="1"/>
      <c r="O188" s="1"/>
      <c r="P188" s="1"/>
      <c r="Q188" s="1"/>
      <c r="R188" s="1"/>
      <c r="S188" s="1"/>
    </row>
    <row r="189" spans="1:19" x14ac:dyDescent="0.3">
      <c r="A189" s="1"/>
      <c r="B189" s="17">
        <v>2</v>
      </c>
      <c r="C189" s="9" t="s">
        <v>34</v>
      </c>
      <c r="D189" s="17">
        <v>2</v>
      </c>
      <c r="E189" s="17">
        <v>1985</v>
      </c>
      <c r="F189" s="17">
        <v>1</v>
      </c>
      <c r="G189" s="17">
        <v>0</v>
      </c>
      <c r="H189" s="17">
        <v>0</v>
      </c>
      <c r="I189" s="18">
        <v>770724</v>
      </c>
      <c r="J189" s="2"/>
      <c r="K189" s="1"/>
      <c r="L189" s="1"/>
      <c r="M189" s="1"/>
      <c r="N189" s="1"/>
      <c r="O189" s="1"/>
      <c r="P189" s="1"/>
      <c r="Q189" s="1"/>
      <c r="R189" s="1"/>
      <c r="S189" s="1"/>
    </row>
    <row r="190" spans="1:19" x14ac:dyDescent="0.3">
      <c r="A190" s="1"/>
      <c r="B190" s="17">
        <v>2</v>
      </c>
      <c r="C190" s="9" t="s">
        <v>33</v>
      </c>
      <c r="D190" s="17">
        <v>4</v>
      </c>
      <c r="E190" s="17">
        <v>1985</v>
      </c>
      <c r="F190" s="17">
        <v>1</v>
      </c>
      <c r="G190" s="17">
        <v>0</v>
      </c>
      <c r="H190" s="17">
        <v>0</v>
      </c>
      <c r="I190" s="18">
        <v>829535</v>
      </c>
      <c r="J190" s="2"/>
      <c r="K190" s="1"/>
      <c r="L190" s="1"/>
      <c r="M190" s="1"/>
      <c r="N190" s="1"/>
      <c r="O190" s="1"/>
      <c r="P190" s="1"/>
      <c r="Q190" s="1"/>
      <c r="R190" s="1"/>
      <c r="S190" s="1"/>
    </row>
    <row r="191" spans="1:19" x14ac:dyDescent="0.3">
      <c r="A191" s="1"/>
      <c r="B191" s="17">
        <v>5</v>
      </c>
      <c r="C191" s="9" t="s">
        <v>33</v>
      </c>
      <c r="D191" s="17">
        <v>4</v>
      </c>
      <c r="E191" s="17">
        <v>1985</v>
      </c>
      <c r="F191" s="17">
        <v>1</v>
      </c>
      <c r="G191" s="17">
        <v>0</v>
      </c>
      <c r="H191" s="17">
        <v>0</v>
      </c>
      <c r="I191" s="18">
        <v>715162</v>
      </c>
      <c r="J191" s="2"/>
      <c r="K191" s="1"/>
      <c r="L191" s="1"/>
      <c r="M191" s="1"/>
      <c r="N191" s="1"/>
      <c r="O191" s="1"/>
      <c r="P191" s="1"/>
      <c r="Q191" s="1"/>
      <c r="R191" s="1"/>
      <c r="S191" s="1"/>
    </row>
    <row r="192" spans="1:19" x14ac:dyDescent="0.3">
      <c r="A192" s="1"/>
      <c r="B192" s="17">
        <v>3</v>
      </c>
      <c r="C192" s="9" t="s">
        <v>33</v>
      </c>
      <c r="D192" s="17">
        <v>3</v>
      </c>
      <c r="E192" s="17">
        <v>1987</v>
      </c>
      <c r="F192" s="17">
        <v>1</v>
      </c>
      <c r="G192" s="17">
        <v>0</v>
      </c>
      <c r="H192" s="17">
        <v>22</v>
      </c>
      <c r="I192" s="18">
        <v>729984</v>
      </c>
      <c r="J192" s="2"/>
      <c r="K192" s="1"/>
      <c r="L192" s="1"/>
      <c r="M192" s="1"/>
      <c r="N192" s="1"/>
      <c r="O192" s="1"/>
      <c r="P192" s="1"/>
      <c r="Q192" s="1"/>
      <c r="R192" s="1"/>
      <c r="S192" s="1"/>
    </row>
    <row r="193" spans="1:19" x14ac:dyDescent="0.3">
      <c r="A193" s="1"/>
      <c r="B193" s="17">
        <v>5</v>
      </c>
      <c r="C193" s="9" t="s">
        <v>33</v>
      </c>
      <c r="D193" s="17">
        <v>3</v>
      </c>
      <c r="E193" s="17">
        <v>1989</v>
      </c>
      <c r="F193" s="17">
        <v>1</v>
      </c>
      <c r="G193" s="17">
        <v>0</v>
      </c>
      <c r="H193" s="17">
        <v>0</v>
      </c>
      <c r="I193" s="18">
        <v>7661271</v>
      </c>
      <c r="J193" s="2"/>
      <c r="K193" s="1"/>
      <c r="L193" s="1"/>
      <c r="M193" s="1"/>
      <c r="N193" s="1"/>
      <c r="O193" s="1"/>
      <c r="P193" s="1"/>
      <c r="Q193" s="1"/>
      <c r="R193" s="1"/>
      <c r="S193" s="1"/>
    </row>
    <row r="194" spans="1:19" x14ac:dyDescent="0.3">
      <c r="A194" s="1"/>
      <c r="B194" s="17">
        <v>6</v>
      </c>
      <c r="C194" s="9" t="s">
        <v>33</v>
      </c>
      <c r="D194" s="17">
        <v>4</v>
      </c>
      <c r="E194" s="17">
        <v>1992</v>
      </c>
      <c r="F194" s="17">
        <v>1</v>
      </c>
      <c r="G194" s="17">
        <v>0</v>
      </c>
      <c r="H194" s="17">
        <v>28</v>
      </c>
      <c r="I194" s="18">
        <v>2099993</v>
      </c>
      <c r="J194" s="2"/>
      <c r="K194" s="1"/>
      <c r="L194" s="1"/>
      <c r="M194" s="1"/>
      <c r="N194" s="1"/>
      <c r="O194" s="1"/>
      <c r="P194" s="1"/>
      <c r="Q194" s="1"/>
      <c r="R194" s="1"/>
      <c r="S194" s="1"/>
    </row>
    <row r="195" spans="1:19" x14ac:dyDescent="0.3">
      <c r="A195" s="1"/>
      <c r="B195" s="17">
        <v>6</v>
      </c>
      <c r="C195" s="9" t="s">
        <v>33</v>
      </c>
      <c r="D195" s="17">
        <v>2</v>
      </c>
      <c r="E195" s="17">
        <v>1998</v>
      </c>
      <c r="F195" s="17">
        <v>1</v>
      </c>
      <c r="G195" s="17">
        <v>0</v>
      </c>
      <c r="H195" s="17">
        <v>0</v>
      </c>
      <c r="I195" s="18">
        <v>4453619</v>
      </c>
      <c r="J195" s="2"/>
      <c r="K195" s="1"/>
      <c r="L195" s="1"/>
      <c r="M195" s="1"/>
      <c r="N195" s="1"/>
      <c r="O195" s="1"/>
      <c r="P195" s="1"/>
      <c r="Q195" s="1"/>
      <c r="R195" s="1"/>
      <c r="S195" s="1"/>
    </row>
    <row r="196" spans="1:19" x14ac:dyDescent="0.3">
      <c r="A196" s="1"/>
      <c r="B196" s="17">
        <v>6</v>
      </c>
      <c r="C196" s="9" t="s">
        <v>33</v>
      </c>
      <c r="D196" s="17">
        <v>2</v>
      </c>
      <c r="E196" s="17">
        <v>1998</v>
      </c>
      <c r="F196" s="17">
        <v>1</v>
      </c>
      <c r="G196" s="17">
        <v>0</v>
      </c>
      <c r="H196" s="17">
        <v>23</v>
      </c>
      <c r="I196" s="18">
        <v>7597863</v>
      </c>
      <c r="J196" s="2"/>
      <c r="K196" s="1"/>
      <c r="L196" s="1"/>
      <c r="M196" s="1"/>
      <c r="N196" s="1"/>
      <c r="O196" s="1"/>
      <c r="P196" s="1"/>
      <c r="Q196" s="1"/>
      <c r="R196" s="1"/>
      <c r="S196" s="1"/>
    </row>
    <row r="197" spans="1:19" x14ac:dyDescent="0.3">
      <c r="A197" s="1"/>
      <c r="B197" s="17">
        <v>6</v>
      </c>
      <c r="C197" s="9" t="s">
        <v>33</v>
      </c>
      <c r="D197" s="17">
        <v>2</v>
      </c>
      <c r="E197" s="17">
        <v>1998</v>
      </c>
      <c r="F197" s="17">
        <v>1</v>
      </c>
      <c r="G197" s="17">
        <v>12</v>
      </c>
      <c r="H197" s="17">
        <v>110</v>
      </c>
      <c r="I197" s="18">
        <v>16162699</v>
      </c>
      <c r="J197" s="2"/>
      <c r="K197" s="1"/>
      <c r="L197" s="1"/>
      <c r="M197" s="1"/>
      <c r="N197" s="1"/>
      <c r="O197" s="1"/>
      <c r="P197" s="1"/>
      <c r="Q197" s="1"/>
      <c r="R197" s="1"/>
      <c r="S197" s="1"/>
    </row>
    <row r="198" spans="1:19" x14ac:dyDescent="0.3">
      <c r="A198" s="1"/>
      <c r="B198" s="17">
        <v>6</v>
      </c>
      <c r="C198" s="9" t="s">
        <v>33</v>
      </c>
      <c r="D198" s="17">
        <v>2</v>
      </c>
      <c r="E198" s="17">
        <v>1999</v>
      </c>
      <c r="F198" s="17">
        <v>1</v>
      </c>
      <c r="G198" s="17">
        <v>0</v>
      </c>
      <c r="H198" s="17">
        <v>0</v>
      </c>
      <c r="I198" s="18">
        <v>8175</v>
      </c>
      <c r="J198" s="2"/>
      <c r="K198" s="1"/>
      <c r="L198" s="1"/>
      <c r="M198" s="1"/>
      <c r="N198" s="1"/>
      <c r="O198" s="1"/>
      <c r="P198" s="1"/>
      <c r="Q198" s="1"/>
      <c r="R198" s="1"/>
      <c r="S198" s="1"/>
    </row>
    <row r="199" spans="1:19" x14ac:dyDescent="0.3">
      <c r="A199" s="1"/>
      <c r="B199" s="17">
        <v>1</v>
      </c>
      <c r="C199" s="9" t="s">
        <v>33</v>
      </c>
      <c r="D199" s="17">
        <v>4</v>
      </c>
      <c r="E199" s="17">
        <v>1995</v>
      </c>
      <c r="F199" s="17">
        <v>1</v>
      </c>
      <c r="G199" s="17">
        <v>0</v>
      </c>
      <c r="H199" s="17">
        <v>0</v>
      </c>
      <c r="I199" s="18">
        <v>1285676</v>
      </c>
      <c r="J199" s="2"/>
      <c r="K199" s="1"/>
      <c r="L199" s="1"/>
      <c r="M199" s="1"/>
      <c r="N199" s="1"/>
      <c r="O199" s="1"/>
      <c r="P199" s="1"/>
      <c r="Q199" s="1"/>
      <c r="R199" s="1"/>
      <c r="S199" s="1"/>
    </row>
    <row r="200" spans="1:19" x14ac:dyDescent="0.3">
      <c r="A200" s="1"/>
      <c r="B200" s="17">
        <v>1</v>
      </c>
      <c r="C200" s="9" t="s">
        <v>33</v>
      </c>
      <c r="D200" s="17">
        <v>3</v>
      </c>
      <c r="E200" s="17">
        <v>1996</v>
      </c>
      <c r="F200" s="17">
        <v>1</v>
      </c>
      <c r="G200" s="17">
        <v>0</v>
      </c>
      <c r="H200" s="17">
        <v>0</v>
      </c>
      <c r="I200" s="18">
        <v>216593</v>
      </c>
      <c r="J200" s="2"/>
      <c r="K200" s="1"/>
      <c r="L200" s="1"/>
      <c r="M200" s="1"/>
      <c r="N200" s="1"/>
      <c r="O200" s="1"/>
      <c r="P200" s="1"/>
      <c r="Q200" s="1"/>
      <c r="R200" s="1"/>
      <c r="S200" s="1"/>
    </row>
    <row r="201" spans="1:19" x14ac:dyDescent="0.3">
      <c r="A201" s="1"/>
      <c r="B201" s="17">
        <v>2</v>
      </c>
      <c r="C201" s="9" t="s">
        <v>33</v>
      </c>
      <c r="D201" s="17">
        <v>4</v>
      </c>
      <c r="E201" s="17">
        <v>1995</v>
      </c>
      <c r="F201" s="17">
        <v>1</v>
      </c>
      <c r="G201" s="17">
        <v>0</v>
      </c>
      <c r="H201" s="17">
        <v>0</v>
      </c>
      <c r="I201" s="18">
        <v>22876813</v>
      </c>
      <c r="J201" s="2"/>
      <c r="K201" s="1"/>
      <c r="L201" s="1"/>
      <c r="M201" s="1"/>
      <c r="N201" s="1"/>
      <c r="O201" s="1"/>
      <c r="P201" s="1"/>
      <c r="Q201" s="1"/>
      <c r="R201" s="1"/>
      <c r="S201" s="1"/>
    </row>
    <row r="202" spans="1:19" x14ac:dyDescent="0.3">
      <c r="A202" s="1"/>
      <c r="B202" s="17">
        <v>2</v>
      </c>
      <c r="C202" s="9" t="s">
        <v>33</v>
      </c>
      <c r="D202" s="17">
        <v>4</v>
      </c>
      <c r="E202" s="17">
        <v>1996</v>
      </c>
      <c r="F202" s="17">
        <v>1</v>
      </c>
      <c r="G202" s="17">
        <v>0</v>
      </c>
      <c r="H202" s="17">
        <v>0</v>
      </c>
      <c r="I202" s="18">
        <v>3916236</v>
      </c>
      <c r="J202" s="2"/>
      <c r="K202" s="1"/>
      <c r="L202" s="1"/>
      <c r="M202" s="1"/>
      <c r="N202" s="1"/>
      <c r="O202" s="1"/>
      <c r="P202" s="1"/>
      <c r="Q202" s="1"/>
      <c r="R202" s="1"/>
      <c r="S202" s="1"/>
    </row>
    <row r="203" spans="1:19" x14ac:dyDescent="0.3">
      <c r="A203" s="1"/>
      <c r="B203" s="17">
        <v>2</v>
      </c>
      <c r="C203" s="9" t="s">
        <v>33</v>
      </c>
      <c r="D203" s="17">
        <v>2</v>
      </c>
      <c r="E203" s="17">
        <v>1997</v>
      </c>
      <c r="F203" s="17">
        <v>1</v>
      </c>
      <c r="G203" s="17">
        <v>0</v>
      </c>
      <c r="H203" s="17">
        <v>13</v>
      </c>
      <c r="I203" s="18">
        <v>347475</v>
      </c>
      <c r="J203" s="2"/>
      <c r="K203" s="1"/>
      <c r="L203" s="1"/>
      <c r="M203" s="1"/>
      <c r="N203" s="1"/>
      <c r="O203" s="1"/>
      <c r="P203" s="1"/>
      <c r="Q203" s="1"/>
      <c r="R203" s="1"/>
      <c r="S203" s="1"/>
    </row>
    <row r="204" spans="1:19" x14ac:dyDescent="0.3">
      <c r="A204" s="1"/>
      <c r="B204" s="17">
        <v>2</v>
      </c>
      <c r="C204" s="9" t="s">
        <v>33</v>
      </c>
      <c r="D204" s="17">
        <v>1</v>
      </c>
      <c r="E204" s="17">
        <v>1998</v>
      </c>
      <c r="F204" s="17">
        <v>1</v>
      </c>
      <c r="G204" s="17">
        <v>0</v>
      </c>
      <c r="H204" s="17">
        <v>0</v>
      </c>
      <c r="I204" s="18">
        <v>411319</v>
      </c>
      <c r="J204" s="2"/>
      <c r="K204" s="1"/>
      <c r="L204" s="1"/>
      <c r="M204" s="1"/>
      <c r="N204" s="1"/>
      <c r="O204" s="1"/>
      <c r="P204" s="1"/>
      <c r="Q204" s="1"/>
      <c r="R204" s="1"/>
      <c r="S204" s="1"/>
    </row>
    <row r="205" spans="1:19" x14ac:dyDescent="0.3">
      <c r="A205" s="1"/>
      <c r="B205" s="17">
        <v>2</v>
      </c>
      <c r="C205" s="9" t="s">
        <v>33</v>
      </c>
      <c r="D205" s="17">
        <v>2</v>
      </c>
      <c r="E205" s="17">
        <v>1999</v>
      </c>
      <c r="F205" s="17">
        <v>1</v>
      </c>
      <c r="G205" s="17">
        <v>0</v>
      </c>
      <c r="H205" s="17">
        <v>0</v>
      </c>
      <c r="I205" s="18">
        <v>403671</v>
      </c>
      <c r="J205" s="2"/>
      <c r="K205" s="1"/>
      <c r="L205" s="1"/>
      <c r="M205" s="1"/>
      <c r="N205" s="1"/>
      <c r="O205" s="1"/>
      <c r="P205" s="1"/>
      <c r="Q205" s="1"/>
      <c r="R205" s="1"/>
      <c r="S205" s="1"/>
    </row>
    <row r="206" spans="1:19" x14ac:dyDescent="0.3">
      <c r="A206" s="1"/>
      <c r="B206" s="17">
        <v>4</v>
      </c>
      <c r="C206" s="9" t="s">
        <v>33</v>
      </c>
      <c r="D206" s="17">
        <v>1</v>
      </c>
      <c r="E206" s="17">
        <v>1995</v>
      </c>
      <c r="F206" s="17">
        <v>1</v>
      </c>
      <c r="G206" s="17">
        <v>0</v>
      </c>
      <c r="H206" s="17">
        <v>0</v>
      </c>
      <c r="I206" s="18">
        <v>14677</v>
      </c>
      <c r="J206" s="2"/>
      <c r="K206" s="1"/>
      <c r="L206" s="1"/>
      <c r="M206" s="1"/>
      <c r="N206" s="1"/>
      <c r="O206" s="1"/>
      <c r="P206" s="1"/>
      <c r="Q206" s="1"/>
      <c r="R206" s="1"/>
      <c r="S206" s="1"/>
    </row>
    <row r="207" spans="1:19" x14ac:dyDescent="0.3">
      <c r="A207" s="1"/>
      <c r="B207" s="17">
        <v>4</v>
      </c>
      <c r="C207" s="9" t="s">
        <v>33</v>
      </c>
      <c r="D207" s="17">
        <v>4</v>
      </c>
      <c r="E207" s="17">
        <v>1995</v>
      </c>
      <c r="F207" s="17">
        <v>1</v>
      </c>
      <c r="G207" s="17">
        <v>0</v>
      </c>
      <c r="H207" s="17">
        <v>0</v>
      </c>
      <c r="I207" s="18">
        <v>225034</v>
      </c>
      <c r="J207" s="2"/>
      <c r="K207" s="1"/>
      <c r="L207" s="1"/>
      <c r="M207" s="1"/>
      <c r="N207" s="1"/>
      <c r="O207" s="1"/>
      <c r="P207" s="1"/>
      <c r="Q207" s="1"/>
      <c r="R207" s="1"/>
      <c r="S207" s="1"/>
    </row>
    <row r="208" spans="1:19" x14ac:dyDescent="0.3">
      <c r="A208" s="1"/>
      <c r="B208" s="17">
        <v>4</v>
      </c>
      <c r="C208" s="9" t="s">
        <v>33</v>
      </c>
      <c r="D208" s="17">
        <v>4</v>
      </c>
      <c r="E208" s="17">
        <v>1995</v>
      </c>
      <c r="F208" s="17">
        <v>1</v>
      </c>
      <c r="G208" s="17">
        <v>0</v>
      </c>
      <c r="H208" s="17">
        <v>36</v>
      </c>
      <c r="I208" s="18">
        <v>3170717</v>
      </c>
      <c r="J208" s="2"/>
      <c r="K208" s="1"/>
      <c r="L208" s="1"/>
      <c r="M208" s="1"/>
      <c r="N208" s="1"/>
      <c r="O208" s="1"/>
      <c r="P208" s="1"/>
      <c r="Q208" s="1"/>
      <c r="R208" s="1"/>
      <c r="S208" s="1"/>
    </row>
    <row r="209" spans="1:19" x14ac:dyDescent="0.3">
      <c r="A209" s="1"/>
      <c r="B209" s="17">
        <v>4</v>
      </c>
      <c r="C209" s="9" t="s">
        <v>33</v>
      </c>
      <c r="D209" s="17">
        <v>1</v>
      </c>
      <c r="E209" s="17">
        <v>1996</v>
      </c>
      <c r="F209" s="17">
        <v>1</v>
      </c>
      <c r="G209" s="17">
        <v>0</v>
      </c>
      <c r="H209" s="17">
        <v>0</v>
      </c>
      <c r="I209" s="18">
        <v>492944</v>
      </c>
      <c r="J209" s="2"/>
      <c r="K209" s="1"/>
      <c r="L209" s="1"/>
      <c r="M209" s="1"/>
      <c r="N209" s="1"/>
      <c r="O209" s="1"/>
      <c r="P209" s="1"/>
      <c r="Q209" s="1"/>
      <c r="R209" s="1"/>
      <c r="S209" s="1"/>
    </row>
    <row r="210" spans="1:19" x14ac:dyDescent="0.3">
      <c r="A210" s="1"/>
      <c r="B210" s="17">
        <v>4</v>
      </c>
      <c r="C210" s="9" t="s">
        <v>33</v>
      </c>
      <c r="D210" s="17">
        <v>1</v>
      </c>
      <c r="E210" s="17">
        <v>1996</v>
      </c>
      <c r="F210" s="17">
        <v>1</v>
      </c>
      <c r="G210" s="17">
        <v>0</v>
      </c>
      <c r="H210" s="17">
        <v>0</v>
      </c>
      <c r="I210" s="18">
        <v>79299</v>
      </c>
      <c r="J210" s="2"/>
      <c r="K210" s="1"/>
      <c r="L210" s="1"/>
      <c r="M210" s="1"/>
      <c r="N210" s="1"/>
      <c r="O210" s="1"/>
      <c r="P210" s="1"/>
      <c r="Q210" s="1"/>
      <c r="R210" s="1"/>
      <c r="S210" s="1"/>
    </row>
    <row r="211" spans="1:19" x14ac:dyDescent="0.3">
      <c r="A211" s="1"/>
      <c r="B211" s="17">
        <v>4</v>
      </c>
      <c r="C211" s="9" t="s">
        <v>33</v>
      </c>
      <c r="D211" s="17">
        <v>1</v>
      </c>
      <c r="E211" s="17">
        <v>1998</v>
      </c>
      <c r="F211" s="17">
        <v>1</v>
      </c>
      <c r="G211" s="17">
        <v>0</v>
      </c>
      <c r="H211" s="17">
        <v>0</v>
      </c>
      <c r="I211" s="18">
        <v>1275642</v>
      </c>
      <c r="J211" s="2"/>
      <c r="K211" s="1"/>
      <c r="L211" s="1"/>
      <c r="M211" s="1"/>
      <c r="N211" s="1"/>
      <c r="O211" s="1"/>
      <c r="P211" s="1"/>
      <c r="Q211" s="1"/>
      <c r="R211" s="1"/>
      <c r="S211" s="1"/>
    </row>
    <row r="212" spans="1:19" x14ac:dyDescent="0.3">
      <c r="A212" s="1"/>
      <c r="B212" s="17">
        <v>4</v>
      </c>
      <c r="C212" s="9" t="s">
        <v>33</v>
      </c>
      <c r="D212" s="17">
        <v>1</v>
      </c>
      <c r="E212" s="17">
        <v>1998</v>
      </c>
      <c r="F212" s="17">
        <v>1</v>
      </c>
      <c r="G212" s="17">
        <v>0</v>
      </c>
      <c r="H212" s="17">
        <v>0</v>
      </c>
      <c r="I212" s="18">
        <v>3393627</v>
      </c>
      <c r="J212" s="2"/>
      <c r="K212" s="1"/>
      <c r="L212" s="1"/>
      <c r="M212" s="1"/>
      <c r="N212" s="1"/>
      <c r="O212" s="1"/>
      <c r="P212" s="1"/>
      <c r="Q212" s="1"/>
      <c r="R212" s="1"/>
      <c r="S212" s="1"/>
    </row>
    <row r="213" spans="1:19" x14ac:dyDescent="0.3">
      <c r="A213" s="1"/>
      <c r="B213" s="17">
        <v>3</v>
      </c>
      <c r="C213" s="9" t="s">
        <v>33</v>
      </c>
      <c r="D213" s="17">
        <v>1</v>
      </c>
      <c r="E213" s="17">
        <v>1995</v>
      </c>
      <c r="F213" s="17">
        <v>1</v>
      </c>
      <c r="G213" s="17">
        <v>0</v>
      </c>
      <c r="H213" s="17">
        <v>0</v>
      </c>
      <c r="I213" s="18">
        <v>164844948</v>
      </c>
      <c r="J213" s="2"/>
      <c r="K213" s="1"/>
      <c r="L213" s="1"/>
      <c r="M213" s="1"/>
      <c r="N213" s="1"/>
      <c r="O213" s="1"/>
      <c r="P213" s="1"/>
      <c r="Q213" s="1"/>
      <c r="R213" s="1"/>
      <c r="S213" s="1"/>
    </row>
    <row r="214" spans="1:19" x14ac:dyDescent="0.3">
      <c r="A214" s="1"/>
      <c r="B214" s="17">
        <v>3</v>
      </c>
      <c r="C214" s="9" t="s">
        <v>33</v>
      </c>
      <c r="D214" s="17">
        <v>3</v>
      </c>
      <c r="E214" s="17">
        <v>1997</v>
      </c>
      <c r="F214" s="17">
        <v>1</v>
      </c>
      <c r="G214" s="17">
        <v>0</v>
      </c>
      <c r="H214" s="17">
        <v>11</v>
      </c>
      <c r="I214" s="18">
        <v>3107974</v>
      </c>
      <c r="J214" s="2"/>
      <c r="K214" s="1"/>
      <c r="L214" s="1"/>
      <c r="M214" s="1"/>
      <c r="N214" s="1"/>
      <c r="O214" s="1"/>
      <c r="P214" s="1"/>
      <c r="Q214" s="1"/>
      <c r="R214" s="1"/>
      <c r="S214" s="1"/>
    </row>
    <row r="215" spans="1:19" x14ac:dyDescent="0.3">
      <c r="A215" s="1"/>
      <c r="B215" s="17">
        <v>5</v>
      </c>
      <c r="C215" s="9" t="s">
        <v>33</v>
      </c>
      <c r="D215" s="17">
        <v>3</v>
      </c>
      <c r="E215" s="17">
        <v>1996</v>
      </c>
      <c r="F215" s="17">
        <v>1</v>
      </c>
      <c r="G215" s="17">
        <v>0</v>
      </c>
      <c r="H215" s="17">
        <v>0</v>
      </c>
      <c r="I215" s="18">
        <v>1129336</v>
      </c>
      <c r="J215" s="2"/>
      <c r="K215" s="1"/>
      <c r="L215" s="1"/>
      <c r="M215" s="1"/>
      <c r="N215" s="1"/>
      <c r="O215" s="1"/>
      <c r="P215" s="1"/>
      <c r="Q215" s="1"/>
      <c r="R215" s="1"/>
      <c r="S215" s="1"/>
    </row>
    <row r="216" spans="1:19" x14ac:dyDescent="0.3">
      <c r="A216" s="1"/>
      <c r="B216" s="17">
        <v>5</v>
      </c>
      <c r="C216" s="9" t="s">
        <v>33</v>
      </c>
      <c r="D216" s="17">
        <v>2</v>
      </c>
      <c r="E216" s="17">
        <v>1998</v>
      </c>
      <c r="F216" s="17">
        <v>1</v>
      </c>
      <c r="G216" s="17">
        <v>0</v>
      </c>
      <c r="H216" s="17">
        <v>0</v>
      </c>
      <c r="I216" s="18">
        <v>29712</v>
      </c>
      <c r="J216" s="2"/>
      <c r="K216" s="1"/>
      <c r="L216" s="1"/>
      <c r="M216" s="1"/>
      <c r="N216" s="1"/>
      <c r="O216" s="1"/>
      <c r="P216" s="1"/>
      <c r="Q216" s="1"/>
      <c r="R216" s="1"/>
      <c r="S216" s="1"/>
    </row>
    <row r="217" spans="1:19" x14ac:dyDescent="0.3">
      <c r="A217" s="1"/>
      <c r="B217" s="17">
        <v>1</v>
      </c>
      <c r="C217" s="9" t="s">
        <v>35</v>
      </c>
      <c r="D217" s="17">
        <v>1</v>
      </c>
      <c r="E217" s="17">
        <v>1960</v>
      </c>
      <c r="F217" s="17">
        <v>1</v>
      </c>
      <c r="G217" s="17">
        <v>0</v>
      </c>
      <c r="H217" s="17">
        <v>0</v>
      </c>
      <c r="I217" s="18">
        <v>2334</v>
      </c>
      <c r="J217" s="2"/>
      <c r="K217" s="1"/>
      <c r="L217" s="1"/>
      <c r="M217" s="1"/>
      <c r="N217" s="1"/>
      <c r="O217" s="1"/>
      <c r="P217" s="1"/>
      <c r="Q217" s="1"/>
      <c r="R217" s="1"/>
      <c r="S217" s="1"/>
    </row>
    <row r="218" spans="1:19" x14ac:dyDescent="0.3">
      <c r="A218" s="1"/>
      <c r="B218" s="17">
        <v>4</v>
      </c>
      <c r="C218" s="9" t="s">
        <v>35</v>
      </c>
      <c r="D218" s="17">
        <v>1</v>
      </c>
      <c r="E218" s="17">
        <v>1960</v>
      </c>
      <c r="F218" s="17">
        <v>1</v>
      </c>
      <c r="G218" s="17">
        <v>0</v>
      </c>
      <c r="H218" s="17">
        <v>0</v>
      </c>
      <c r="I218" s="18">
        <v>2300</v>
      </c>
      <c r="J218" s="2"/>
      <c r="K218" s="1"/>
      <c r="L218" s="1"/>
      <c r="M218" s="1"/>
      <c r="N218" s="1"/>
      <c r="O218" s="1"/>
      <c r="P218" s="1"/>
      <c r="Q218" s="1"/>
      <c r="R218" s="1"/>
      <c r="S218" s="1"/>
    </row>
    <row r="219" spans="1:19" x14ac:dyDescent="0.3">
      <c r="A219" s="1"/>
      <c r="B219" s="17">
        <v>3</v>
      </c>
      <c r="C219" s="9" t="s">
        <v>35</v>
      </c>
      <c r="D219" s="17">
        <v>1</v>
      </c>
      <c r="E219" s="17">
        <v>1960</v>
      </c>
      <c r="F219" s="17">
        <v>1</v>
      </c>
      <c r="G219" s="17">
        <v>0</v>
      </c>
      <c r="H219" s="17">
        <v>0</v>
      </c>
      <c r="I219" s="18">
        <v>2316</v>
      </c>
      <c r="J219" s="2"/>
      <c r="K219" s="1"/>
      <c r="L219" s="1"/>
      <c r="M219" s="1"/>
      <c r="N219" s="1"/>
      <c r="O219" s="1"/>
      <c r="P219" s="1"/>
      <c r="Q219" s="1"/>
      <c r="R219" s="1"/>
      <c r="S219" s="1"/>
    </row>
    <row r="220" spans="1:19" x14ac:dyDescent="0.3">
      <c r="A220" s="1"/>
      <c r="B220" s="17">
        <v>5</v>
      </c>
      <c r="C220" s="9" t="s">
        <v>35</v>
      </c>
      <c r="D220" s="17">
        <v>1</v>
      </c>
      <c r="E220" s="17">
        <v>1960</v>
      </c>
      <c r="F220" s="17">
        <v>1</v>
      </c>
      <c r="G220" s="17">
        <v>0</v>
      </c>
      <c r="H220" s="17">
        <v>0</v>
      </c>
      <c r="I220" s="18">
        <v>2306</v>
      </c>
      <c r="J220" s="2"/>
      <c r="K220" s="1"/>
      <c r="L220" s="1"/>
      <c r="M220" s="1"/>
      <c r="N220" s="1"/>
      <c r="O220" s="1"/>
      <c r="P220" s="1"/>
      <c r="Q220" s="1"/>
      <c r="R220" s="1"/>
      <c r="S220" s="1"/>
    </row>
    <row r="221" spans="1:19" x14ac:dyDescent="0.3">
      <c r="A221" s="1"/>
      <c r="B221" s="17">
        <v>1</v>
      </c>
      <c r="C221" s="9" t="s">
        <v>10</v>
      </c>
      <c r="D221" s="17">
        <v>1</v>
      </c>
      <c r="E221" s="17">
        <v>1960</v>
      </c>
      <c r="F221" s="17">
        <v>3</v>
      </c>
      <c r="G221" s="17">
        <v>0</v>
      </c>
      <c r="H221" s="17">
        <v>0</v>
      </c>
      <c r="I221" s="18">
        <v>23533</v>
      </c>
      <c r="J221" s="2"/>
      <c r="K221" s="1"/>
      <c r="L221" s="1"/>
      <c r="M221" s="1"/>
      <c r="N221" s="1"/>
      <c r="O221" s="1"/>
      <c r="P221" s="1"/>
      <c r="Q221" s="1"/>
      <c r="R221" s="1"/>
      <c r="S221" s="1"/>
    </row>
    <row r="222" spans="1:19" x14ac:dyDescent="0.3">
      <c r="A222" s="1"/>
      <c r="B222" s="17">
        <v>4</v>
      </c>
      <c r="C222" s="9" t="s">
        <v>10</v>
      </c>
      <c r="D222" s="17">
        <v>1</v>
      </c>
      <c r="E222" s="17">
        <v>1960</v>
      </c>
      <c r="F222" s="17">
        <v>3</v>
      </c>
      <c r="G222" s="17">
        <v>0</v>
      </c>
      <c r="H222" s="17">
        <v>0</v>
      </c>
      <c r="I222" s="18">
        <v>20617</v>
      </c>
      <c r="J222" s="2"/>
      <c r="K222" s="1"/>
      <c r="L222" s="1"/>
      <c r="M222" s="1"/>
      <c r="N222" s="1"/>
      <c r="O222" s="1"/>
      <c r="P222" s="1"/>
      <c r="Q222" s="1"/>
      <c r="R222" s="1"/>
      <c r="S222" s="1"/>
    </row>
    <row r="223" spans="1:19" x14ac:dyDescent="0.3">
      <c r="A223" s="1"/>
      <c r="B223" s="17">
        <v>3</v>
      </c>
      <c r="C223" s="9" t="s">
        <v>10</v>
      </c>
      <c r="D223" s="17">
        <v>1</v>
      </c>
      <c r="E223" s="17">
        <v>1960</v>
      </c>
      <c r="F223" s="17">
        <v>3</v>
      </c>
      <c r="G223" s="17">
        <v>0</v>
      </c>
      <c r="H223" s="17">
        <v>0</v>
      </c>
      <c r="I223" s="18">
        <v>21192</v>
      </c>
      <c r="J223" s="2"/>
      <c r="K223" s="1"/>
      <c r="L223" s="1"/>
      <c r="M223" s="1"/>
      <c r="N223" s="1"/>
      <c r="O223" s="1"/>
      <c r="P223" s="1"/>
      <c r="Q223" s="1"/>
      <c r="R223" s="1"/>
      <c r="S223" s="1"/>
    </row>
    <row r="224" spans="1:19" x14ac:dyDescent="0.3">
      <c r="A224" s="1"/>
      <c r="B224" s="17">
        <v>5</v>
      </c>
      <c r="C224" s="9" t="s">
        <v>10</v>
      </c>
      <c r="D224" s="17">
        <v>1</v>
      </c>
      <c r="E224" s="17">
        <v>1960</v>
      </c>
      <c r="F224" s="17">
        <v>3</v>
      </c>
      <c r="G224" s="17">
        <v>0</v>
      </c>
      <c r="H224" s="17">
        <v>0</v>
      </c>
      <c r="I224" s="18">
        <v>22145</v>
      </c>
      <c r="J224" s="2"/>
      <c r="K224" s="1"/>
      <c r="L224" s="1"/>
      <c r="M224" s="1"/>
      <c r="N224" s="1"/>
      <c r="O224" s="1"/>
      <c r="P224" s="1"/>
      <c r="Q224" s="1"/>
      <c r="R224" s="1"/>
      <c r="S224" s="1"/>
    </row>
    <row r="225" spans="1:19" x14ac:dyDescent="0.3">
      <c r="A225" s="1"/>
      <c r="B225" s="17">
        <v>1</v>
      </c>
      <c r="C225" s="9" t="s">
        <v>10</v>
      </c>
      <c r="D225" s="17">
        <v>1</v>
      </c>
      <c r="E225" s="17">
        <v>1960</v>
      </c>
      <c r="F225" s="17">
        <v>1</v>
      </c>
      <c r="G225" s="17">
        <v>3</v>
      </c>
      <c r="H225" s="17">
        <v>0</v>
      </c>
      <c r="I225" s="18">
        <v>43429</v>
      </c>
      <c r="J225" s="2"/>
      <c r="K225" s="1"/>
      <c r="L225" s="1"/>
      <c r="M225" s="1"/>
      <c r="N225" s="1"/>
      <c r="O225" s="1"/>
      <c r="P225" s="1"/>
      <c r="Q225" s="1"/>
      <c r="R225" s="1"/>
      <c r="S225" s="1"/>
    </row>
    <row r="226" spans="1:19" x14ac:dyDescent="0.3">
      <c r="A226" s="1"/>
      <c r="B226" s="17">
        <v>4</v>
      </c>
      <c r="C226" s="9" t="s">
        <v>23</v>
      </c>
      <c r="D226" s="17">
        <v>1</v>
      </c>
      <c r="E226" s="17">
        <v>1960</v>
      </c>
      <c r="F226" s="17">
        <v>1</v>
      </c>
      <c r="G226" s="17">
        <v>0</v>
      </c>
      <c r="H226" s="17">
        <v>0</v>
      </c>
      <c r="I226" s="18">
        <v>71952</v>
      </c>
      <c r="J226" s="2"/>
      <c r="K226" s="1"/>
      <c r="L226" s="1"/>
      <c r="M226" s="1"/>
      <c r="N226" s="1"/>
      <c r="O226" s="1"/>
      <c r="P226" s="1"/>
      <c r="Q226" s="1"/>
      <c r="R226" s="1"/>
      <c r="S226" s="1"/>
    </row>
    <row r="227" spans="1:19" x14ac:dyDescent="0.3">
      <c r="A227" s="1"/>
      <c r="B227" s="17">
        <v>6</v>
      </c>
      <c r="C227" s="9" t="s">
        <v>10</v>
      </c>
      <c r="D227" s="17">
        <v>1</v>
      </c>
      <c r="E227" s="17">
        <v>1961</v>
      </c>
      <c r="F227" s="17">
        <v>2</v>
      </c>
      <c r="G227" s="17">
        <v>0</v>
      </c>
      <c r="H227" s="17">
        <v>0</v>
      </c>
      <c r="I227" s="18">
        <v>17962</v>
      </c>
      <c r="J227" s="2"/>
      <c r="K227" s="1"/>
      <c r="L227" s="1"/>
      <c r="M227" s="1"/>
      <c r="N227" s="1"/>
      <c r="O227" s="1"/>
      <c r="P227" s="1"/>
      <c r="Q227" s="1"/>
      <c r="R227" s="1"/>
      <c r="S227" s="1"/>
    </row>
    <row r="228" spans="1:19" x14ac:dyDescent="0.3">
      <c r="A228" s="1"/>
      <c r="B228" s="17">
        <v>1</v>
      </c>
      <c r="C228" s="9" t="s">
        <v>10</v>
      </c>
      <c r="D228" s="17">
        <v>1</v>
      </c>
      <c r="E228" s="17">
        <v>1961</v>
      </c>
      <c r="F228" s="17">
        <v>2</v>
      </c>
      <c r="G228" s="17">
        <v>0</v>
      </c>
      <c r="H228" s="17">
        <v>0</v>
      </c>
      <c r="I228" s="18">
        <v>17459</v>
      </c>
      <c r="J228" s="2"/>
      <c r="K228" s="1"/>
      <c r="L228" s="1"/>
      <c r="M228" s="1"/>
      <c r="N228" s="1"/>
      <c r="O228" s="1"/>
      <c r="P228" s="1"/>
      <c r="Q228" s="1"/>
      <c r="R228" s="1"/>
      <c r="S228" s="1"/>
    </row>
    <row r="229" spans="1:19" x14ac:dyDescent="0.3">
      <c r="A229" s="1"/>
      <c r="B229" s="17">
        <v>1</v>
      </c>
      <c r="C229" s="9" t="s">
        <v>25</v>
      </c>
      <c r="D229" s="17">
        <v>2</v>
      </c>
      <c r="E229" s="17">
        <v>1961</v>
      </c>
      <c r="F229" s="17">
        <v>2</v>
      </c>
      <c r="G229" s="17">
        <v>0</v>
      </c>
      <c r="H229" s="17">
        <v>0</v>
      </c>
      <c r="I229" s="18">
        <v>278907</v>
      </c>
      <c r="J229" s="2"/>
      <c r="K229" s="1"/>
      <c r="L229" s="1"/>
      <c r="M229" s="1"/>
      <c r="N229" s="1"/>
      <c r="O229" s="1"/>
      <c r="P229" s="1"/>
      <c r="Q229" s="1"/>
      <c r="R229" s="1"/>
      <c r="S229" s="1"/>
    </row>
    <row r="230" spans="1:19" x14ac:dyDescent="0.3">
      <c r="A230" s="1"/>
      <c r="B230" s="17">
        <v>2</v>
      </c>
      <c r="C230" s="9" t="s">
        <v>10</v>
      </c>
      <c r="D230" s="17">
        <v>1</v>
      </c>
      <c r="E230" s="17">
        <v>1961</v>
      </c>
      <c r="F230" s="17">
        <v>2</v>
      </c>
      <c r="G230" s="17">
        <v>0</v>
      </c>
      <c r="H230" s="17">
        <v>0</v>
      </c>
      <c r="I230" s="18">
        <v>16267</v>
      </c>
      <c r="J230" s="2"/>
      <c r="K230" s="1"/>
      <c r="L230" s="1"/>
      <c r="M230" s="1"/>
      <c r="N230" s="1"/>
      <c r="O230" s="1"/>
      <c r="P230" s="1"/>
      <c r="Q230" s="1"/>
      <c r="R230" s="1"/>
      <c r="S230" s="1"/>
    </row>
    <row r="231" spans="1:19" x14ac:dyDescent="0.3">
      <c r="A231" s="1"/>
      <c r="B231" s="17">
        <v>2</v>
      </c>
      <c r="C231" s="9" t="s">
        <v>23</v>
      </c>
      <c r="D231" s="17">
        <v>2</v>
      </c>
      <c r="E231" s="17">
        <v>1961</v>
      </c>
      <c r="F231" s="17">
        <v>1</v>
      </c>
      <c r="G231" s="17">
        <v>1</v>
      </c>
      <c r="H231" s="17">
        <v>13</v>
      </c>
      <c r="I231" s="18">
        <v>73503</v>
      </c>
      <c r="J231" s="2"/>
      <c r="K231" s="1"/>
      <c r="L231" s="1"/>
      <c r="M231" s="1"/>
      <c r="N231" s="1"/>
      <c r="O231" s="1"/>
      <c r="P231" s="1"/>
      <c r="Q231" s="1"/>
      <c r="R231" s="1"/>
      <c r="S231" s="1"/>
    </row>
    <row r="232" spans="1:19" x14ac:dyDescent="0.3">
      <c r="A232" s="1"/>
      <c r="B232" s="17">
        <v>4</v>
      </c>
      <c r="C232" s="9" t="s">
        <v>10</v>
      </c>
      <c r="D232" s="17">
        <v>1</v>
      </c>
      <c r="E232" s="17">
        <v>1961</v>
      </c>
      <c r="F232" s="17">
        <v>2</v>
      </c>
      <c r="G232" s="17">
        <v>0</v>
      </c>
      <c r="H232" s="17">
        <v>0</v>
      </c>
      <c r="I232" s="18">
        <v>17850</v>
      </c>
      <c r="J232" s="2"/>
      <c r="K232" s="1"/>
      <c r="L232" s="1"/>
      <c r="M232" s="1"/>
      <c r="N232" s="1"/>
      <c r="O232" s="1"/>
      <c r="P232" s="1"/>
      <c r="Q232" s="1"/>
      <c r="R232" s="1"/>
      <c r="S232" s="1"/>
    </row>
    <row r="233" spans="1:19" x14ac:dyDescent="0.3">
      <c r="A233" s="1"/>
      <c r="B233" s="17">
        <v>3</v>
      </c>
      <c r="C233" s="9" t="s">
        <v>10</v>
      </c>
      <c r="D233" s="17">
        <v>1</v>
      </c>
      <c r="E233" s="17">
        <v>1961</v>
      </c>
      <c r="F233" s="17">
        <v>2</v>
      </c>
      <c r="G233" s="17">
        <v>0</v>
      </c>
      <c r="H233" s="17">
        <v>0</v>
      </c>
      <c r="I233" s="18">
        <v>16278</v>
      </c>
      <c r="J233" s="2"/>
      <c r="K233" s="1"/>
      <c r="L233" s="1"/>
      <c r="M233" s="1"/>
      <c r="N233" s="1"/>
      <c r="O233" s="1"/>
      <c r="P233" s="1"/>
      <c r="Q233" s="1"/>
      <c r="R233" s="1"/>
      <c r="S233" s="1"/>
    </row>
    <row r="234" spans="1:19" x14ac:dyDescent="0.3">
      <c r="A234" s="1"/>
      <c r="B234" s="17">
        <v>5</v>
      </c>
      <c r="C234" s="9" t="s">
        <v>10</v>
      </c>
      <c r="D234" s="17">
        <v>1</v>
      </c>
      <c r="E234" s="17">
        <v>1961</v>
      </c>
      <c r="F234" s="17">
        <v>2</v>
      </c>
      <c r="G234" s="17">
        <v>0</v>
      </c>
      <c r="H234" s="17">
        <v>0</v>
      </c>
      <c r="I234" s="18">
        <v>18332</v>
      </c>
      <c r="J234" s="2"/>
      <c r="K234" s="1"/>
      <c r="L234" s="1"/>
      <c r="M234" s="1"/>
      <c r="N234" s="1"/>
      <c r="O234" s="1"/>
      <c r="P234" s="1"/>
      <c r="Q234" s="1"/>
      <c r="R234" s="1"/>
      <c r="S234" s="1"/>
    </row>
    <row r="235" spans="1:19" x14ac:dyDescent="0.3">
      <c r="A235" s="1"/>
      <c r="B235" s="17">
        <v>2</v>
      </c>
      <c r="C235" s="9" t="s">
        <v>36</v>
      </c>
      <c r="D235" s="17">
        <v>1</v>
      </c>
      <c r="E235" s="17">
        <v>1962</v>
      </c>
      <c r="F235" s="17">
        <v>3</v>
      </c>
      <c r="G235" s="17">
        <v>3</v>
      </c>
      <c r="H235" s="17">
        <v>0</v>
      </c>
      <c r="I235" s="18">
        <v>11561</v>
      </c>
      <c r="J235" s="2"/>
      <c r="K235" s="1"/>
      <c r="L235" s="1"/>
      <c r="M235" s="1"/>
      <c r="N235" s="1"/>
      <c r="O235" s="1"/>
      <c r="P235" s="1"/>
      <c r="Q235" s="1"/>
      <c r="R235" s="1"/>
      <c r="S235" s="1"/>
    </row>
    <row r="236" spans="1:19" x14ac:dyDescent="0.3">
      <c r="A236" s="1"/>
      <c r="B236" s="17">
        <v>2</v>
      </c>
      <c r="C236" s="9" t="s">
        <v>36</v>
      </c>
      <c r="D236" s="17">
        <v>4</v>
      </c>
      <c r="E236" s="17">
        <v>1962</v>
      </c>
      <c r="F236" s="17">
        <v>8</v>
      </c>
      <c r="G236" s="17">
        <v>0</v>
      </c>
      <c r="H236" s="17">
        <v>0</v>
      </c>
      <c r="I236" s="18">
        <v>124338</v>
      </c>
      <c r="J236" s="2"/>
      <c r="K236" s="1"/>
      <c r="L236" s="1"/>
      <c r="M236" s="1"/>
      <c r="N236" s="1"/>
      <c r="O236" s="1"/>
      <c r="P236" s="1"/>
      <c r="Q236" s="1"/>
      <c r="R236" s="1"/>
      <c r="S236" s="1"/>
    </row>
    <row r="237" spans="1:19" x14ac:dyDescent="0.3">
      <c r="A237" s="1"/>
      <c r="B237" s="17">
        <v>6</v>
      </c>
      <c r="C237" s="9" t="s">
        <v>17</v>
      </c>
      <c r="D237" s="17">
        <v>2</v>
      </c>
      <c r="E237" s="17">
        <v>1963</v>
      </c>
      <c r="F237" s="17">
        <v>1</v>
      </c>
      <c r="G237" s="17">
        <v>0</v>
      </c>
      <c r="H237" s="17">
        <v>0</v>
      </c>
      <c r="I237" s="18">
        <v>0</v>
      </c>
      <c r="J237" s="2"/>
      <c r="K237" s="1"/>
      <c r="L237" s="1"/>
      <c r="M237" s="1"/>
      <c r="N237" s="1"/>
      <c r="O237" s="1"/>
      <c r="P237" s="1"/>
      <c r="Q237" s="1"/>
      <c r="R237" s="1"/>
      <c r="S237" s="1"/>
    </row>
    <row r="238" spans="1:19" x14ac:dyDescent="0.3">
      <c r="A238" s="1"/>
      <c r="B238" s="17">
        <v>6</v>
      </c>
      <c r="C238" s="9" t="s">
        <v>10</v>
      </c>
      <c r="D238" s="17">
        <v>4</v>
      </c>
      <c r="E238" s="17">
        <v>1963</v>
      </c>
      <c r="F238" s="17">
        <v>2</v>
      </c>
      <c r="G238" s="17">
        <v>0</v>
      </c>
      <c r="H238" s="17">
        <v>6</v>
      </c>
      <c r="I238" s="18">
        <v>167213</v>
      </c>
      <c r="J238" s="2"/>
      <c r="K238" s="1"/>
      <c r="L238" s="1"/>
      <c r="M238" s="1"/>
      <c r="N238" s="1"/>
      <c r="O238" s="1"/>
      <c r="P238" s="1"/>
      <c r="Q238" s="1"/>
      <c r="R238" s="1"/>
      <c r="S238" s="1"/>
    </row>
    <row r="239" spans="1:19" x14ac:dyDescent="0.3">
      <c r="A239" s="1"/>
      <c r="B239" s="17">
        <v>1</v>
      </c>
      <c r="C239" s="9" t="s">
        <v>17</v>
      </c>
      <c r="D239" s="17">
        <v>2</v>
      </c>
      <c r="E239" s="17">
        <v>1963</v>
      </c>
      <c r="F239" s="17">
        <v>1</v>
      </c>
      <c r="G239" s="17">
        <v>0</v>
      </c>
      <c r="H239" s="17">
        <v>0</v>
      </c>
      <c r="I239" s="18">
        <v>0</v>
      </c>
      <c r="J239" s="2"/>
      <c r="K239" s="1"/>
      <c r="L239" s="1"/>
      <c r="M239" s="1"/>
      <c r="N239" s="1"/>
      <c r="O239" s="1"/>
      <c r="P239" s="1"/>
      <c r="Q239" s="1"/>
      <c r="R239" s="1"/>
      <c r="S239" s="1"/>
    </row>
    <row r="240" spans="1:19" x14ac:dyDescent="0.3">
      <c r="A240" s="1"/>
      <c r="B240" s="17">
        <v>1</v>
      </c>
      <c r="C240" s="9" t="s">
        <v>25</v>
      </c>
      <c r="D240" s="17">
        <v>1</v>
      </c>
      <c r="E240" s="17">
        <v>1963</v>
      </c>
      <c r="F240" s="17">
        <v>2</v>
      </c>
      <c r="G240" s="17">
        <v>0</v>
      </c>
      <c r="H240" s="17">
        <v>0</v>
      </c>
      <c r="I240" s="18">
        <v>130656</v>
      </c>
      <c r="J240" s="2"/>
      <c r="K240" s="1"/>
      <c r="L240" s="1"/>
      <c r="M240" s="1"/>
      <c r="N240" s="1"/>
      <c r="O240" s="1"/>
      <c r="P240" s="1"/>
      <c r="Q240" s="1"/>
      <c r="R240" s="1"/>
      <c r="S240" s="1"/>
    </row>
    <row r="241" spans="1:19" x14ac:dyDescent="0.3">
      <c r="A241" s="1"/>
      <c r="B241" s="17">
        <v>1</v>
      </c>
      <c r="C241" s="9" t="s">
        <v>35</v>
      </c>
      <c r="D241" s="17">
        <v>2</v>
      </c>
      <c r="E241" s="17">
        <v>1963</v>
      </c>
      <c r="F241" s="17">
        <v>1</v>
      </c>
      <c r="G241" s="17">
        <v>0</v>
      </c>
      <c r="H241" s="17">
        <v>0</v>
      </c>
      <c r="I241" s="18">
        <v>0</v>
      </c>
      <c r="J241" s="2"/>
      <c r="K241" s="1"/>
      <c r="L241" s="1"/>
      <c r="M241" s="1"/>
      <c r="N241" s="1"/>
      <c r="O241" s="1"/>
      <c r="P241" s="1"/>
      <c r="Q241" s="1"/>
      <c r="R241" s="1"/>
      <c r="S241" s="1"/>
    </row>
    <row r="242" spans="1:19" x14ac:dyDescent="0.3">
      <c r="A242" s="1"/>
      <c r="B242" s="17">
        <v>1</v>
      </c>
      <c r="C242" s="9" t="s">
        <v>10</v>
      </c>
      <c r="D242" s="17">
        <v>4</v>
      </c>
      <c r="E242" s="17">
        <v>1963</v>
      </c>
      <c r="F242" s="17">
        <v>2</v>
      </c>
      <c r="G242" s="17">
        <v>0</v>
      </c>
      <c r="H242" s="17">
        <v>7</v>
      </c>
      <c r="I242" s="18">
        <v>187182</v>
      </c>
      <c r="J242" s="2"/>
      <c r="K242" s="1"/>
      <c r="L242" s="1"/>
      <c r="M242" s="1"/>
      <c r="N242" s="1"/>
      <c r="O242" s="1"/>
      <c r="P242" s="1"/>
      <c r="Q242" s="1"/>
      <c r="R242" s="1"/>
      <c r="S242" s="1"/>
    </row>
    <row r="243" spans="1:19" x14ac:dyDescent="0.3">
      <c r="A243" s="1"/>
      <c r="B243" s="17">
        <v>1</v>
      </c>
      <c r="C243" s="9" t="s">
        <v>25</v>
      </c>
      <c r="D243" s="17">
        <v>1</v>
      </c>
      <c r="E243" s="17">
        <v>1963</v>
      </c>
      <c r="F243" s="17">
        <v>2</v>
      </c>
      <c r="G243" s="17">
        <v>2</v>
      </c>
      <c r="H243" s="17">
        <v>0</v>
      </c>
      <c r="I243" s="18">
        <v>136891</v>
      </c>
      <c r="J243" s="2"/>
      <c r="K243" s="1"/>
      <c r="L243" s="1"/>
      <c r="M243" s="1"/>
      <c r="N243" s="1"/>
      <c r="O243" s="1"/>
      <c r="P243" s="1"/>
      <c r="Q243" s="1"/>
      <c r="R243" s="1"/>
      <c r="S243" s="1"/>
    </row>
    <row r="244" spans="1:19" x14ac:dyDescent="0.3">
      <c r="A244" s="1"/>
      <c r="B244" s="17">
        <v>2</v>
      </c>
      <c r="C244" s="9" t="s">
        <v>17</v>
      </c>
      <c r="D244" s="17">
        <v>2</v>
      </c>
      <c r="E244" s="17">
        <v>1963</v>
      </c>
      <c r="F244" s="17">
        <v>1</v>
      </c>
      <c r="G244" s="17">
        <v>0</v>
      </c>
      <c r="H244" s="17">
        <v>0</v>
      </c>
      <c r="I244" s="18">
        <v>0</v>
      </c>
      <c r="J244" s="2"/>
      <c r="K244" s="1"/>
      <c r="L244" s="1"/>
      <c r="M244" s="1"/>
      <c r="N244" s="1"/>
      <c r="O244" s="1"/>
      <c r="P244" s="1"/>
      <c r="Q244" s="1"/>
      <c r="R244" s="1"/>
      <c r="S244" s="1"/>
    </row>
    <row r="245" spans="1:19" x14ac:dyDescent="0.3">
      <c r="A245" s="1"/>
      <c r="B245" s="17">
        <v>2</v>
      </c>
      <c r="C245" s="9" t="s">
        <v>10</v>
      </c>
      <c r="D245" s="17">
        <v>4</v>
      </c>
      <c r="E245" s="17">
        <v>1963</v>
      </c>
      <c r="F245" s="17">
        <v>2</v>
      </c>
      <c r="G245" s="17">
        <v>0</v>
      </c>
      <c r="H245" s="17">
        <v>6</v>
      </c>
      <c r="I245" s="18">
        <v>172382</v>
      </c>
      <c r="J245" s="2"/>
      <c r="K245" s="1"/>
      <c r="L245" s="1"/>
      <c r="M245" s="1"/>
      <c r="N245" s="1"/>
      <c r="O245" s="1"/>
      <c r="P245" s="1"/>
      <c r="Q245" s="1"/>
      <c r="R245" s="1"/>
      <c r="S245" s="1"/>
    </row>
    <row r="246" spans="1:19" x14ac:dyDescent="0.3">
      <c r="A246" s="1"/>
      <c r="B246" s="17">
        <v>4</v>
      </c>
      <c r="C246" s="9" t="s">
        <v>17</v>
      </c>
      <c r="D246" s="17">
        <v>2</v>
      </c>
      <c r="E246" s="17">
        <v>1963</v>
      </c>
      <c r="F246" s="17">
        <v>1</v>
      </c>
      <c r="G246" s="17">
        <v>0</v>
      </c>
      <c r="H246" s="17">
        <v>0</v>
      </c>
      <c r="I246" s="18">
        <v>0</v>
      </c>
      <c r="J246" s="2"/>
      <c r="K246" s="1"/>
      <c r="L246" s="1"/>
      <c r="M246" s="1"/>
      <c r="N246" s="1"/>
      <c r="O246" s="1"/>
      <c r="P246" s="1"/>
      <c r="Q246" s="1"/>
      <c r="R246" s="1"/>
      <c r="S246" s="1"/>
    </row>
    <row r="247" spans="1:19" x14ac:dyDescent="0.3">
      <c r="A247" s="1"/>
      <c r="B247" s="17">
        <v>4</v>
      </c>
      <c r="C247" s="9" t="s">
        <v>23</v>
      </c>
      <c r="D247" s="17">
        <v>1</v>
      </c>
      <c r="E247" s="17">
        <v>1963</v>
      </c>
      <c r="F247" s="17">
        <v>1</v>
      </c>
      <c r="G247" s="17">
        <v>0</v>
      </c>
      <c r="H247" s="17">
        <v>0</v>
      </c>
      <c r="I247" s="18">
        <v>216551</v>
      </c>
      <c r="J247" s="2"/>
      <c r="K247" s="1"/>
      <c r="L247" s="1"/>
      <c r="M247" s="1"/>
      <c r="N247" s="1"/>
      <c r="O247" s="1"/>
      <c r="P247" s="1"/>
      <c r="Q247" s="1"/>
      <c r="R247" s="1"/>
      <c r="S247" s="1"/>
    </row>
    <row r="248" spans="1:19" x14ac:dyDescent="0.3">
      <c r="A248" s="1"/>
      <c r="B248" s="17">
        <v>4</v>
      </c>
      <c r="C248" s="9" t="s">
        <v>10</v>
      </c>
      <c r="D248" s="17">
        <v>4</v>
      </c>
      <c r="E248" s="17">
        <v>1963</v>
      </c>
      <c r="F248" s="17">
        <v>2</v>
      </c>
      <c r="G248" s="17">
        <v>0</v>
      </c>
      <c r="H248" s="17">
        <v>6</v>
      </c>
      <c r="I248" s="18">
        <v>171210</v>
      </c>
      <c r="J248" s="2"/>
      <c r="K248" s="1"/>
      <c r="L248" s="1"/>
      <c r="M248" s="1"/>
      <c r="N248" s="1"/>
      <c r="O248" s="1"/>
      <c r="P248" s="1"/>
      <c r="Q248" s="1"/>
      <c r="R248" s="1"/>
      <c r="S248" s="1"/>
    </row>
    <row r="249" spans="1:19" x14ac:dyDescent="0.3">
      <c r="A249" s="1"/>
      <c r="B249" s="17">
        <v>3</v>
      </c>
      <c r="C249" s="9" t="s">
        <v>17</v>
      </c>
      <c r="D249" s="17">
        <v>2</v>
      </c>
      <c r="E249" s="17">
        <v>1963</v>
      </c>
      <c r="F249" s="17">
        <v>1</v>
      </c>
      <c r="G249" s="17">
        <v>0</v>
      </c>
      <c r="H249" s="17">
        <v>0</v>
      </c>
      <c r="I249" s="18">
        <v>0</v>
      </c>
      <c r="J249" s="2"/>
      <c r="K249" s="1"/>
      <c r="L249" s="1"/>
      <c r="M249" s="1"/>
      <c r="N249" s="1"/>
      <c r="O249" s="1"/>
      <c r="P249" s="1"/>
      <c r="Q249" s="1"/>
      <c r="R249" s="1"/>
      <c r="S249" s="1"/>
    </row>
    <row r="250" spans="1:19" x14ac:dyDescent="0.3">
      <c r="A250" s="1"/>
      <c r="B250" s="17">
        <v>3</v>
      </c>
      <c r="C250" s="9" t="s">
        <v>10</v>
      </c>
      <c r="D250" s="17">
        <v>4</v>
      </c>
      <c r="E250" s="17">
        <v>1963</v>
      </c>
      <c r="F250" s="17">
        <v>2</v>
      </c>
      <c r="G250" s="17">
        <v>0</v>
      </c>
      <c r="H250" s="17">
        <v>7</v>
      </c>
      <c r="I250" s="18">
        <v>186717</v>
      </c>
      <c r="J250" s="2"/>
      <c r="K250" s="1"/>
      <c r="L250" s="1"/>
      <c r="M250" s="1"/>
      <c r="N250" s="1"/>
      <c r="O250" s="1"/>
      <c r="P250" s="1"/>
      <c r="Q250" s="1"/>
      <c r="R250" s="1"/>
      <c r="S250" s="1"/>
    </row>
    <row r="251" spans="1:19" x14ac:dyDescent="0.3">
      <c r="A251" s="1"/>
      <c r="B251" s="17">
        <v>5</v>
      </c>
      <c r="C251" s="9" t="s">
        <v>17</v>
      </c>
      <c r="D251" s="17">
        <v>2</v>
      </c>
      <c r="E251" s="17">
        <v>1963</v>
      </c>
      <c r="F251" s="17">
        <v>1</v>
      </c>
      <c r="G251" s="17">
        <v>0</v>
      </c>
      <c r="H251" s="17">
        <v>0</v>
      </c>
      <c r="I251" s="18">
        <v>0</v>
      </c>
      <c r="J251" s="2"/>
      <c r="K251" s="1"/>
      <c r="L251" s="1"/>
      <c r="M251" s="1"/>
      <c r="N251" s="1"/>
      <c r="O251" s="1"/>
      <c r="P251" s="1"/>
      <c r="Q251" s="1"/>
      <c r="R251" s="1"/>
      <c r="S251" s="1"/>
    </row>
    <row r="252" spans="1:19" x14ac:dyDescent="0.3">
      <c r="A252" s="1"/>
      <c r="B252" s="17">
        <v>5</v>
      </c>
      <c r="C252" s="9" t="s">
        <v>10</v>
      </c>
      <c r="D252" s="17">
        <v>4</v>
      </c>
      <c r="E252" s="17">
        <v>1963</v>
      </c>
      <c r="F252" s="17">
        <v>2</v>
      </c>
      <c r="G252" s="17">
        <v>0</v>
      </c>
      <c r="H252" s="17">
        <v>7</v>
      </c>
      <c r="I252" s="18">
        <v>177895</v>
      </c>
      <c r="J252" s="2"/>
      <c r="K252" s="1"/>
      <c r="L252" s="1"/>
      <c r="M252" s="1"/>
      <c r="N252" s="1"/>
      <c r="O252" s="1"/>
      <c r="P252" s="1"/>
      <c r="Q252" s="1"/>
      <c r="R252" s="1"/>
      <c r="S252" s="1"/>
    </row>
    <row r="253" spans="1:19" x14ac:dyDescent="0.3">
      <c r="A253" s="1"/>
      <c r="B253" s="17">
        <v>1</v>
      </c>
      <c r="C253" s="9" t="s">
        <v>25</v>
      </c>
      <c r="D253" s="17">
        <v>2</v>
      </c>
      <c r="E253" s="17">
        <v>1964</v>
      </c>
      <c r="F253" s="17">
        <v>3</v>
      </c>
      <c r="G253" s="17">
        <v>0</v>
      </c>
      <c r="H253" s="17">
        <v>0</v>
      </c>
      <c r="I253" s="18">
        <v>1191538</v>
      </c>
      <c r="J253" s="2"/>
      <c r="K253" s="1"/>
      <c r="L253" s="1"/>
      <c r="M253" s="1"/>
      <c r="N253" s="1"/>
      <c r="O253" s="1"/>
      <c r="P253" s="1"/>
      <c r="Q253" s="1"/>
      <c r="R253" s="1"/>
      <c r="S253" s="1"/>
    </row>
    <row r="254" spans="1:19" x14ac:dyDescent="0.3">
      <c r="A254" s="1"/>
      <c r="B254" s="17">
        <v>2</v>
      </c>
      <c r="C254" s="9" t="s">
        <v>25</v>
      </c>
      <c r="D254" s="17">
        <v>2</v>
      </c>
      <c r="E254" s="17">
        <v>1964</v>
      </c>
      <c r="F254" s="17">
        <v>2</v>
      </c>
      <c r="G254" s="17">
        <v>0</v>
      </c>
      <c r="H254" s="17">
        <v>0</v>
      </c>
      <c r="I254" s="18">
        <v>812494</v>
      </c>
      <c r="J254" s="2"/>
      <c r="K254" s="1"/>
      <c r="L254" s="1"/>
      <c r="M254" s="1"/>
      <c r="N254" s="1"/>
      <c r="O254" s="1"/>
      <c r="P254" s="1"/>
      <c r="Q254" s="1"/>
      <c r="R254" s="1"/>
      <c r="S254" s="1"/>
    </row>
    <row r="255" spans="1:19" x14ac:dyDescent="0.3">
      <c r="A255" s="1"/>
      <c r="B255" s="17">
        <v>6</v>
      </c>
      <c r="C255" s="9" t="s">
        <v>24</v>
      </c>
      <c r="D255" s="17">
        <v>3</v>
      </c>
      <c r="E255" s="17">
        <v>1964</v>
      </c>
      <c r="F255" s="17">
        <v>3</v>
      </c>
      <c r="G255" s="17">
        <v>0</v>
      </c>
      <c r="H255" s="17">
        <v>0</v>
      </c>
      <c r="I255" s="18">
        <v>17798</v>
      </c>
      <c r="J255" s="2"/>
      <c r="K255" s="1"/>
      <c r="L255" s="1"/>
      <c r="M255" s="1"/>
      <c r="N255" s="1"/>
      <c r="O255" s="1"/>
      <c r="P255" s="1"/>
      <c r="Q255" s="1"/>
      <c r="R255" s="1"/>
      <c r="S255" s="1"/>
    </row>
    <row r="256" spans="1:19" x14ac:dyDescent="0.3">
      <c r="A256" s="1"/>
      <c r="B256" s="17">
        <v>1</v>
      </c>
      <c r="C256" s="9" t="s">
        <v>24</v>
      </c>
      <c r="D256" s="17">
        <v>3</v>
      </c>
      <c r="E256" s="17">
        <v>1964</v>
      </c>
      <c r="F256" s="17">
        <v>3</v>
      </c>
      <c r="G256" s="17">
        <v>0</v>
      </c>
      <c r="H256" s="17">
        <v>0</v>
      </c>
      <c r="I256" s="18">
        <v>16362</v>
      </c>
      <c r="J256" s="2"/>
      <c r="K256" s="1"/>
      <c r="L256" s="1"/>
      <c r="M256" s="1"/>
      <c r="N256" s="1"/>
      <c r="O256" s="1"/>
      <c r="P256" s="1"/>
      <c r="Q256" s="1"/>
      <c r="R256" s="1"/>
      <c r="S256" s="1"/>
    </row>
    <row r="257" spans="1:19" x14ac:dyDescent="0.3">
      <c r="A257" s="1"/>
      <c r="B257" s="17">
        <v>2</v>
      </c>
      <c r="C257" s="9" t="s">
        <v>24</v>
      </c>
      <c r="D257" s="17">
        <v>3</v>
      </c>
      <c r="E257" s="17">
        <v>1964</v>
      </c>
      <c r="F257" s="17">
        <v>3</v>
      </c>
      <c r="G257" s="17">
        <v>0</v>
      </c>
      <c r="H257" s="17">
        <v>0</v>
      </c>
      <c r="I257" s="18">
        <v>16081</v>
      </c>
      <c r="J257" s="2"/>
      <c r="K257" s="1"/>
      <c r="L257" s="1"/>
      <c r="M257" s="1"/>
      <c r="N257" s="1"/>
      <c r="O257" s="1"/>
      <c r="P257" s="1"/>
      <c r="Q257" s="1"/>
      <c r="R257" s="1"/>
      <c r="S257" s="1"/>
    </row>
    <row r="258" spans="1:19" x14ac:dyDescent="0.3">
      <c r="A258" s="1"/>
      <c r="B258" s="17">
        <v>4</v>
      </c>
      <c r="C258" s="9" t="s">
        <v>24</v>
      </c>
      <c r="D258" s="17">
        <v>3</v>
      </c>
      <c r="E258" s="17">
        <v>1964</v>
      </c>
      <c r="F258" s="17">
        <v>3</v>
      </c>
      <c r="G258" s="17">
        <v>0</v>
      </c>
      <c r="H258" s="17">
        <v>0</v>
      </c>
      <c r="I258" s="18">
        <v>17397</v>
      </c>
      <c r="J258" s="2"/>
      <c r="K258" s="1"/>
      <c r="L258" s="1"/>
      <c r="M258" s="1"/>
      <c r="N258" s="1"/>
      <c r="O258" s="1"/>
      <c r="P258" s="1"/>
      <c r="Q258" s="1"/>
      <c r="R258" s="1"/>
      <c r="S258" s="1"/>
    </row>
    <row r="259" spans="1:19" x14ac:dyDescent="0.3">
      <c r="A259" s="1"/>
      <c r="B259" s="17">
        <v>3</v>
      </c>
      <c r="C259" s="9" t="s">
        <v>24</v>
      </c>
      <c r="D259" s="17">
        <v>3</v>
      </c>
      <c r="E259" s="17">
        <v>1964</v>
      </c>
      <c r="F259" s="17">
        <v>3</v>
      </c>
      <c r="G259" s="17">
        <v>0</v>
      </c>
      <c r="H259" s="17">
        <v>0</v>
      </c>
      <c r="I259" s="18">
        <v>16882</v>
      </c>
      <c r="J259" s="2"/>
      <c r="K259" s="1"/>
      <c r="L259" s="1"/>
      <c r="M259" s="1"/>
      <c r="N259" s="1"/>
      <c r="O259" s="1"/>
      <c r="P259" s="1"/>
      <c r="Q259" s="1"/>
      <c r="R259" s="1"/>
      <c r="S259" s="1"/>
    </row>
    <row r="260" spans="1:19" x14ac:dyDescent="0.3">
      <c r="A260" s="1"/>
      <c r="B260" s="17">
        <v>5</v>
      </c>
      <c r="C260" s="9" t="s">
        <v>24</v>
      </c>
      <c r="D260" s="17">
        <v>3</v>
      </c>
      <c r="E260" s="17">
        <v>1964</v>
      </c>
      <c r="F260" s="17">
        <v>3</v>
      </c>
      <c r="G260" s="17">
        <v>0</v>
      </c>
      <c r="H260" s="17">
        <v>0</v>
      </c>
      <c r="I260" s="18">
        <v>16937</v>
      </c>
      <c r="J260" s="2"/>
      <c r="K260" s="1"/>
      <c r="L260" s="1"/>
      <c r="M260" s="1"/>
      <c r="N260" s="1"/>
      <c r="O260" s="1"/>
      <c r="P260" s="1"/>
      <c r="Q260" s="1"/>
      <c r="R260" s="1"/>
      <c r="S260" s="1"/>
    </row>
    <row r="261" spans="1:19" x14ac:dyDescent="0.3">
      <c r="A261" s="1"/>
      <c r="B261" s="17">
        <v>4</v>
      </c>
      <c r="C261" s="9" t="s">
        <v>25</v>
      </c>
      <c r="D261" s="17">
        <v>3</v>
      </c>
      <c r="E261" s="17">
        <v>1964</v>
      </c>
      <c r="F261" s="17">
        <v>2</v>
      </c>
      <c r="G261" s="17">
        <v>0</v>
      </c>
      <c r="H261" s="17">
        <v>0</v>
      </c>
      <c r="I261" s="18">
        <v>33986</v>
      </c>
      <c r="J261" s="2"/>
      <c r="K261" s="1"/>
      <c r="L261" s="1"/>
      <c r="M261" s="1"/>
      <c r="N261" s="1"/>
      <c r="O261" s="1"/>
      <c r="P261" s="1"/>
      <c r="Q261" s="1"/>
      <c r="R261" s="1"/>
      <c r="S261" s="1"/>
    </row>
    <row r="262" spans="1:19" x14ac:dyDescent="0.3">
      <c r="A262" s="1"/>
      <c r="B262" s="17">
        <v>3</v>
      </c>
      <c r="C262" s="9" t="s">
        <v>25</v>
      </c>
      <c r="D262" s="17">
        <v>3</v>
      </c>
      <c r="E262" s="17">
        <v>1964</v>
      </c>
      <c r="F262" s="17">
        <v>2</v>
      </c>
      <c r="G262" s="17">
        <v>0</v>
      </c>
      <c r="H262" s="17">
        <v>0</v>
      </c>
      <c r="I262" s="18">
        <v>33878</v>
      </c>
      <c r="J262" s="2"/>
      <c r="K262" s="1"/>
      <c r="L262" s="1"/>
      <c r="M262" s="1"/>
      <c r="N262" s="1"/>
      <c r="O262" s="1"/>
      <c r="P262" s="1"/>
      <c r="Q262" s="1"/>
      <c r="R262" s="1"/>
      <c r="S262" s="1"/>
    </row>
    <row r="263" spans="1:19" x14ac:dyDescent="0.3">
      <c r="A263" s="1"/>
      <c r="B263" s="17">
        <v>5</v>
      </c>
      <c r="C263" s="9" t="s">
        <v>25</v>
      </c>
      <c r="D263" s="17">
        <v>3</v>
      </c>
      <c r="E263" s="17">
        <v>1964</v>
      </c>
      <c r="F263" s="17">
        <v>2</v>
      </c>
      <c r="G263" s="17">
        <v>0</v>
      </c>
      <c r="H263" s="17">
        <v>0</v>
      </c>
      <c r="I263" s="18">
        <v>33000</v>
      </c>
      <c r="J263" s="2"/>
      <c r="K263" s="1"/>
      <c r="L263" s="1"/>
      <c r="M263" s="1"/>
      <c r="N263" s="1"/>
      <c r="O263" s="1"/>
      <c r="P263" s="1"/>
      <c r="Q263" s="1"/>
      <c r="R263" s="1"/>
      <c r="S263" s="1"/>
    </row>
    <row r="264" spans="1:19" x14ac:dyDescent="0.3">
      <c r="A264" s="1"/>
      <c r="B264" s="17">
        <v>6</v>
      </c>
      <c r="C264" s="9" t="s">
        <v>25</v>
      </c>
      <c r="D264" s="17">
        <v>4</v>
      </c>
      <c r="E264" s="17">
        <v>1964</v>
      </c>
      <c r="F264" s="17">
        <v>2</v>
      </c>
      <c r="G264" s="17">
        <v>0</v>
      </c>
      <c r="H264" s="17">
        <v>0</v>
      </c>
      <c r="I264" s="18">
        <v>0</v>
      </c>
      <c r="J264" s="2"/>
      <c r="K264" s="1"/>
      <c r="L264" s="1"/>
      <c r="M264" s="1"/>
      <c r="N264" s="1"/>
      <c r="O264" s="1"/>
      <c r="P264" s="1"/>
      <c r="Q264" s="1"/>
      <c r="R264" s="1"/>
      <c r="S264" s="1"/>
    </row>
    <row r="265" spans="1:19" x14ac:dyDescent="0.3">
      <c r="A265" s="1"/>
      <c r="B265" s="17">
        <v>1</v>
      </c>
      <c r="C265" s="9" t="s">
        <v>25</v>
      </c>
      <c r="D265" s="17">
        <v>4</v>
      </c>
      <c r="E265" s="17">
        <v>1964</v>
      </c>
      <c r="F265" s="17">
        <v>2</v>
      </c>
      <c r="G265" s="17">
        <v>0</v>
      </c>
      <c r="H265" s="17">
        <v>0</v>
      </c>
      <c r="I265" s="18">
        <v>0</v>
      </c>
      <c r="J265" s="2"/>
      <c r="K265" s="1"/>
      <c r="L265" s="1"/>
      <c r="M265" s="1"/>
      <c r="N265" s="1"/>
      <c r="O265" s="1"/>
      <c r="P265" s="1"/>
      <c r="Q265" s="1"/>
      <c r="R265" s="1"/>
      <c r="S265" s="1"/>
    </row>
    <row r="266" spans="1:19" x14ac:dyDescent="0.3">
      <c r="A266" s="1"/>
      <c r="B266" s="17">
        <v>2</v>
      </c>
      <c r="C266" s="9" t="s">
        <v>25</v>
      </c>
      <c r="D266" s="17">
        <v>4</v>
      </c>
      <c r="E266" s="17">
        <v>1964</v>
      </c>
      <c r="F266" s="17">
        <v>2</v>
      </c>
      <c r="G266" s="17">
        <v>0</v>
      </c>
      <c r="H266" s="17">
        <v>0</v>
      </c>
      <c r="I266" s="18">
        <v>0</v>
      </c>
      <c r="J266" s="2"/>
      <c r="K266" s="1"/>
      <c r="L266" s="1"/>
      <c r="M266" s="1"/>
      <c r="N266" s="1"/>
      <c r="O266" s="1"/>
      <c r="P266" s="1"/>
      <c r="Q266" s="1"/>
      <c r="R266" s="1"/>
      <c r="S266" s="1"/>
    </row>
    <row r="267" spans="1:19" x14ac:dyDescent="0.3">
      <c r="A267" s="1"/>
      <c r="B267" s="17">
        <v>4</v>
      </c>
      <c r="C267" s="9" t="s">
        <v>25</v>
      </c>
      <c r="D267" s="17">
        <v>4</v>
      </c>
      <c r="E267" s="17">
        <v>1964</v>
      </c>
      <c r="F267" s="17">
        <v>2</v>
      </c>
      <c r="G267" s="17">
        <v>0</v>
      </c>
      <c r="H267" s="17">
        <v>0</v>
      </c>
      <c r="I267" s="18">
        <v>0</v>
      </c>
      <c r="J267" s="2"/>
      <c r="K267" s="1"/>
      <c r="L267" s="1"/>
      <c r="M267" s="1"/>
      <c r="N267" s="1"/>
      <c r="O267" s="1"/>
      <c r="P267" s="1"/>
      <c r="Q267" s="1"/>
      <c r="R267" s="1"/>
      <c r="S267" s="1"/>
    </row>
    <row r="268" spans="1:19" x14ac:dyDescent="0.3">
      <c r="A268" s="1"/>
      <c r="B268" s="17">
        <v>3</v>
      </c>
      <c r="C268" s="9" t="s">
        <v>25</v>
      </c>
      <c r="D268" s="17">
        <v>4</v>
      </c>
      <c r="E268" s="17">
        <v>1964</v>
      </c>
      <c r="F268" s="17">
        <v>2</v>
      </c>
      <c r="G268" s="17">
        <v>0</v>
      </c>
      <c r="H268" s="17">
        <v>0</v>
      </c>
      <c r="I268" s="18">
        <v>0</v>
      </c>
      <c r="J268" s="2"/>
      <c r="K268" s="1"/>
      <c r="L268" s="1"/>
      <c r="M268" s="1"/>
      <c r="N268" s="1"/>
      <c r="O268" s="1"/>
      <c r="P268" s="1"/>
      <c r="Q268" s="1"/>
      <c r="R268" s="1"/>
      <c r="S268" s="1"/>
    </row>
    <row r="269" spans="1:19" x14ac:dyDescent="0.3">
      <c r="A269" s="1"/>
      <c r="B269" s="17">
        <v>5</v>
      </c>
      <c r="C269" s="9" t="s">
        <v>25</v>
      </c>
      <c r="D269" s="17">
        <v>4</v>
      </c>
      <c r="E269" s="17">
        <v>1964</v>
      </c>
      <c r="F269" s="17">
        <v>2</v>
      </c>
      <c r="G269" s="17">
        <v>0</v>
      </c>
      <c r="H269" s="17">
        <v>0</v>
      </c>
      <c r="I269" s="18">
        <v>0</v>
      </c>
      <c r="J269" s="2"/>
      <c r="K269" s="1"/>
      <c r="L269" s="1"/>
      <c r="M269" s="1"/>
      <c r="N269" s="1"/>
      <c r="O269" s="1"/>
      <c r="P269" s="1"/>
      <c r="Q269" s="1"/>
      <c r="R269" s="1"/>
      <c r="S269" s="1"/>
    </row>
    <row r="270" spans="1:19" x14ac:dyDescent="0.3">
      <c r="A270" s="1"/>
      <c r="B270" s="17">
        <v>6</v>
      </c>
      <c r="C270" s="9" t="s">
        <v>25</v>
      </c>
      <c r="D270" s="17">
        <v>4</v>
      </c>
      <c r="E270" s="17">
        <v>1964</v>
      </c>
      <c r="F270" s="17">
        <v>3</v>
      </c>
      <c r="G270" s="17">
        <v>3</v>
      </c>
      <c r="H270" s="17">
        <v>0</v>
      </c>
      <c r="I270" s="18">
        <v>187458</v>
      </c>
      <c r="J270" s="2"/>
      <c r="K270" s="1"/>
      <c r="L270" s="1"/>
      <c r="M270" s="1"/>
      <c r="N270" s="1"/>
      <c r="O270" s="1"/>
      <c r="P270" s="1"/>
      <c r="Q270" s="1"/>
      <c r="R270" s="1"/>
      <c r="S270" s="1"/>
    </row>
    <row r="271" spans="1:19" x14ac:dyDescent="0.3">
      <c r="A271" s="1"/>
      <c r="B271" s="17">
        <v>1</v>
      </c>
      <c r="C271" s="9" t="s">
        <v>25</v>
      </c>
      <c r="D271" s="17">
        <v>4</v>
      </c>
      <c r="E271" s="17">
        <v>1964</v>
      </c>
      <c r="F271" s="17">
        <v>3</v>
      </c>
      <c r="G271" s="17">
        <v>2</v>
      </c>
      <c r="H271" s="17">
        <v>0</v>
      </c>
      <c r="I271" s="18">
        <v>162078</v>
      </c>
      <c r="J271" s="2"/>
      <c r="K271" s="1"/>
      <c r="L271" s="1"/>
      <c r="M271" s="1"/>
      <c r="N271" s="1"/>
      <c r="O271" s="1"/>
      <c r="P271" s="1"/>
      <c r="Q271" s="1"/>
      <c r="R271" s="1"/>
      <c r="S271" s="1"/>
    </row>
    <row r="272" spans="1:19" x14ac:dyDescent="0.3">
      <c r="A272" s="1"/>
      <c r="B272" s="17">
        <v>2</v>
      </c>
      <c r="C272" s="9" t="s">
        <v>25</v>
      </c>
      <c r="D272" s="17">
        <v>4</v>
      </c>
      <c r="E272" s="17">
        <v>1964</v>
      </c>
      <c r="F272" s="17">
        <v>3</v>
      </c>
      <c r="G272" s="17">
        <v>0</v>
      </c>
      <c r="H272" s="17">
        <v>0</v>
      </c>
      <c r="I272" s="18">
        <v>174863</v>
      </c>
      <c r="J272" s="2"/>
      <c r="K272" s="1"/>
      <c r="L272" s="1"/>
      <c r="M272" s="1"/>
      <c r="N272" s="1"/>
      <c r="O272" s="1"/>
      <c r="P272" s="1"/>
      <c r="Q272" s="1"/>
      <c r="R272" s="1"/>
      <c r="S272" s="1"/>
    </row>
    <row r="273" spans="1:19" x14ac:dyDescent="0.3">
      <c r="A273" s="1"/>
      <c r="B273" s="17">
        <v>4</v>
      </c>
      <c r="C273" s="9" t="s">
        <v>25</v>
      </c>
      <c r="D273" s="17">
        <v>4</v>
      </c>
      <c r="E273" s="17">
        <v>1964</v>
      </c>
      <c r="F273" s="17">
        <v>3</v>
      </c>
      <c r="G273" s="17">
        <v>1</v>
      </c>
      <c r="H273" s="17">
        <v>0</v>
      </c>
      <c r="I273" s="18">
        <v>185976</v>
      </c>
      <c r="J273" s="2"/>
      <c r="K273" s="1"/>
      <c r="L273" s="1"/>
      <c r="M273" s="1"/>
      <c r="N273" s="1"/>
      <c r="O273" s="1"/>
      <c r="P273" s="1"/>
      <c r="Q273" s="1"/>
      <c r="R273" s="1"/>
      <c r="S273" s="1"/>
    </row>
    <row r="274" spans="1:19" x14ac:dyDescent="0.3">
      <c r="A274" s="1"/>
      <c r="B274" s="17">
        <v>3</v>
      </c>
      <c r="C274" s="9" t="s">
        <v>25</v>
      </c>
      <c r="D274" s="17">
        <v>4</v>
      </c>
      <c r="E274" s="17">
        <v>1964</v>
      </c>
      <c r="F274" s="17">
        <v>3</v>
      </c>
      <c r="G274" s="17">
        <v>2</v>
      </c>
      <c r="H274" s="17">
        <v>0</v>
      </c>
      <c r="I274" s="18">
        <v>158822</v>
      </c>
      <c r="J274" s="2"/>
      <c r="K274" s="1"/>
      <c r="L274" s="1"/>
      <c r="M274" s="1"/>
      <c r="N274" s="1"/>
      <c r="O274" s="1"/>
      <c r="P274" s="1"/>
      <c r="Q274" s="1"/>
      <c r="R274" s="1"/>
      <c r="S274" s="1"/>
    </row>
    <row r="275" spans="1:19" x14ac:dyDescent="0.3">
      <c r="A275" s="1"/>
      <c r="B275" s="17">
        <v>5</v>
      </c>
      <c r="C275" s="9" t="s">
        <v>25</v>
      </c>
      <c r="D275" s="17">
        <v>4</v>
      </c>
      <c r="E275" s="17">
        <v>1964</v>
      </c>
      <c r="F275" s="17">
        <v>3</v>
      </c>
      <c r="G275" s="17">
        <v>2</v>
      </c>
      <c r="H275" s="17">
        <v>0</v>
      </c>
      <c r="I275" s="18">
        <v>187699</v>
      </c>
      <c r="J275" s="2"/>
      <c r="K275" s="1"/>
      <c r="L275" s="1"/>
      <c r="M275" s="1"/>
      <c r="N275" s="1"/>
      <c r="O275" s="1"/>
      <c r="P275" s="1"/>
      <c r="Q275" s="1"/>
      <c r="R275" s="1"/>
      <c r="S275" s="1"/>
    </row>
    <row r="276" spans="1:19" x14ac:dyDescent="0.3">
      <c r="A276" s="1"/>
      <c r="B276" s="17">
        <v>6</v>
      </c>
      <c r="C276" s="9" t="s">
        <v>19</v>
      </c>
      <c r="D276" s="17">
        <v>1</v>
      </c>
      <c r="E276" s="17">
        <v>1966</v>
      </c>
      <c r="F276" s="17">
        <v>5</v>
      </c>
      <c r="G276" s="17">
        <v>0</v>
      </c>
      <c r="H276" s="17">
        <v>0</v>
      </c>
      <c r="I276" s="18">
        <v>16314</v>
      </c>
      <c r="J276" s="2"/>
      <c r="K276" s="1"/>
      <c r="L276" s="1"/>
      <c r="M276" s="1"/>
      <c r="N276" s="1"/>
      <c r="O276" s="1"/>
      <c r="P276" s="1"/>
      <c r="Q276" s="1"/>
      <c r="R276" s="1"/>
      <c r="S276" s="1"/>
    </row>
    <row r="277" spans="1:19" x14ac:dyDescent="0.3">
      <c r="A277" s="1"/>
      <c r="B277" s="17">
        <v>6</v>
      </c>
      <c r="C277" s="9" t="s">
        <v>37</v>
      </c>
      <c r="D277" s="17">
        <v>1</v>
      </c>
      <c r="E277" s="17">
        <v>1966</v>
      </c>
      <c r="F277" s="17">
        <v>17</v>
      </c>
      <c r="G277" s="17">
        <v>0</v>
      </c>
      <c r="H277" s="17">
        <v>0</v>
      </c>
      <c r="I277" s="18">
        <v>179963</v>
      </c>
      <c r="J277" s="2"/>
      <c r="K277" s="1"/>
      <c r="L277" s="1"/>
      <c r="M277" s="1"/>
      <c r="N277" s="1"/>
      <c r="O277" s="1"/>
      <c r="P277" s="1"/>
      <c r="Q277" s="1"/>
      <c r="R277" s="1"/>
      <c r="S277" s="1"/>
    </row>
    <row r="278" spans="1:19" x14ac:dyDescent="0.3">
      <c r="A278" s="1"/>
      <c r="B278" s="17">
        <v>6</v>
      </c>
      <c r="C278" s="9" t="s">
        <v>10</v>
      </c>
      <c r="D278" s="17">
        <v>1</v>
      </c>
      <c r="E278" s="17">
        <v>1966</v>
      </c>
      <c r="F278" s="17">
        <v>2</v>
      </c>
      <c r="G278" s="17">
        <v>1</v>
      </c>
      <c r="H278" s="17">
        <v>0</v>
      </c>
      <c r="I278" s="18">
        <v>0</v>
      </c>
      <c r="J278" s="2"/>
      <c r="K278" s="1"/>
      <c r="L278" s="1"/>
      <c r="M278" s="1"/>
      <c r="N278" s="1"/>
      <c r="O278" s="1"/>
      <c r="P278" s="1"/>
      <c r="Q278" s="1"/>
      <c r="R278" s="1"/>
      <c r="S278" s="1"/>
    </row>
    <row r="279" spans="1:19" x14ac:dyDescent="0.3">
      <c r="A279" s="1"/>
      <c r="B279" s="17">
        <v>1</v>
      </c>
      <c r="C279" s="9" t="s">
        <v>19</v>
      </c>
      <c r="D279" s="17">
        <v>1</v>
      </c>
      <c r="E279" s="17">
        <v>1966</v>
      </c>
      <c r="F279" s="17">
        <v>5</v>
      </c>
      <c r="G279" s="17">
        <v>0</v>
      </c>
      <c r="H279" s="17">
        <v>0</v>
      </c>
      <c r="I279" s="18">
        <v>16107</v>
      </c>
      <c r="J279" s="2"/>
      <c r="K279" s="1"/>
      <c r="L279" s="1"/>
      <c r="M279" s="1"/>
      <c r="N279" s="1"/>
      <c r="O279" s="1"/>
      <c r="P279" s="1"/>
      <c r="Q279" s="1"/>
      <c r="R279" s="1"/>
      <c r="S279" s="1"/>
    </row>
    <row r="280" spans="1:19" x14ac:dyDescent="0.3">
      <c r="A280" s="1"/>
      <c r="B280" s="17">
        <v>1</v>
      </c>
      <c r="C280" s="9" t="s">
        <v>37</v>
      </c>
      <c r="D280" s="17">
        <v>1</v>
      </c>
      <c r="E280" s="17">
        <v>1966</v>
      </c>
      <c r="F280" s="17">
        <v>17</v>
      </c>
      <c r="G280" s="17">
        <v>0</v>
      </c>
      <c r="H280" s="17">
        <v>0</v>
      </c>
      <c r="I280" s="18">
        <v>180497</v>
      </c>
      <c r="J280" s="2"/>
      <c r="K280" s="1"/>
      <c r="L280" s="1"/>
      <c r="M280" s="1"/>
      <c r="N280" s="1"/>
      <c r="O280" s="1"/>
      <c r="P280" s="1"/>
      <c r="Q280" s="1"/>
      <c r="R280" s="1"/>
      <c r="S280" s="1"/>
    </row>
    <row r="281" spans="1:19" x14ac:dyDescent="0.3">
      <c r="A281" s="1"/>
      <c r="B281" s="17">
        <v>1</v>
      </c>
      <c r="C281" s="9" t="s">
        <v>10</v>
      </c>
      <c r="D281" s="17">
        <v>1</v>
      </c>
      <c r="E281" s="17">
        <v>1966</v>
      </c>
      <c r="F281" s="17">
        <v>2</v>
      </c>
      <c r="G281" s="17">
        <v>2</v>
      </c>
      <c r="H281" s="17">
        <v>0</v>
      </c>
      <c r="I281" s="18">
        <v>220405</v>
      </c>
      <c r="J281" s="2"/>
      <c r="K281" s="1"/>
      <c r="L281" s="1"/>
      <c r="M281" s="1"/>
      <c r="N281" s="1"/>
      <c r="O281" s="1"/>
      <c r="P281" s="1"/>
      <c r="Q281" s="1"/>
      <c r="R281" s="1"/>
      <c r="S281" s="1"/>
    </row>
    <row r="282" spans="1:19" x14ac:dyDescent="0.3">
      <c r="A282" s="1"/>
      <c r="B282" s="17">
        <v>1</v>
      </c>
      <c r="C282" s="9" t="s">
        <v>10</v>
      </c>
      <c r="D282" s="17">
        <v>1</v>
      </c>
      <c r="E282" s="17">
        <v>1966</v>
      </c>
      <c r="F282" s="17">
        <v>2</v>
      </c>
      <c r="G282" s="17">
        <v>2</v>
      </c>
      <c r="H282" s="17">
        <v>0</v>
      </c>
      <c r="I282" s="18">
        <v>0</v>
      </c>
      <c r="J282" s="2"/>
      <c r="K282" s="1"/>
      <c r="L282" s="1"/>
      <c r="M282" s="1"/>
      <c r="N282" s="1"/>
      <c r="O282" s="1"/>
      <c r="P282" s="1"/>
      <c r="Q282" s="1"/>
      <c r="R282" s="1"/>
      <c r="S282" s="1"/>
    </row>
    <row r="283" spans="1:19" x14ac:dyDescent="0.3">
      <c r="A283" s="1"/>
      <c r="B283" s="17">
        <v>2</v>
      </c>
      <c r="C283" s="9" t="s">
        <v>19</v>
      </c>
      <c r="D283" s="17">
        <v>1</v>
      </c>
      <c r="E283" s="17">
        <v>1966</v>
      </c>
      <c r="F283" s="17">
        <v>5</v>
      </c>
      <c r="G283" s="17">
        <v>0</v>
      </c>
      <c r="H283" s="17">
        <v>0</v>
      </c>
      <c r="I283" s="18">
        <v>17795</v>
      </c>
      <c r="J283" s="2"/>
      <c r="K283" s="1"/>
      <c r="L283" s="1"/>
      <c r="M283" s="1"/>
      <c r="N283" s="1"/>
      <c r="O283" s="1"/>
      <c r="P283" s="1"/>
      <c r="Q283" s="1"/>
      <c r="R283" s="1"/>
      <c r="S283" s="1"/>
    </row>
    <row r="284" spans="1:19" x14ac:dyDescent="0.3">
      <c r="A284" s="1"/>
      <c r="B284" s="17">
        <v>2</v>
      </c>
      <c r="C284" s="9" t="s">
        <v>37</v>
      </c>
      <c r="D284" s="17">
        <v>1</v>
      </c>
      <c r="E284" s="17">
        <v>1966</v>
      </c>
      <c r="F284" s="17">
        <v>17</v>
      </c>
      <c r="G284" s="17">
        <v>0</v>
      </c>
      <c r="H284" s="17">
        <v>0</v>
      </c>
      <c r="I284" s="18">
        <v>166248</v>
      </c>
      <c r="J284" s="2"/>
      <c r="K284" s="1"/>
      <c r="L284" s="1"/>
      <c r="M284" s="1"/>
      <c r="N284" s="1"/>
      <c r="O284" s="1"/>
      <c r="P284" s="1"/>
      <c r="Q284" s="1"/>
      <c r="R284" s="1"/>
      <c r="S284" s="1"/>
    </row>
    <row r="285" spans="1:19" x14ac:dyDescent="0.3">
      <c r="A285" s="1"/>
      <c r="B285" s="17">
        <v>2</v>
      </c>
      <c r="C285" s="9" t="s">
        <v>10</v>
      </c>
      <c r="D285" s="17">
        <v>1</v>
      </c>
      <c r="E285" s="17">
        <v>1966</v>
      </c>
      <c r="F285" s="17">
        <v>2</v>
      </c>
      <c r="G285" s="17">
        <v>3</v>
      </c>
      <c r="H285" s="17">
        <v>0</v>
      </c>
      <c r="I285" s="18">
        <v>0</v>
      </c>
      <c r="J285" s="2"/>
      <c r="K285" s="1"/>
      <c r="L285" s="1"/>
      <c r="M285" s="1"/>
      <c r="N285" s="1"/>
      <c r="O285" s="1"/>
      <c r="P285" s="1"/>
      <c r="Q285" s="1"/>
      <c r="R285" s="1"/>
      <c r="S285" s="1"/>
    </row>
    <row r="286" spans="1:19" x14ac:dyDescent="0.3">
      <c r="A286" s="1"/>
      <c r="B286" s="17">
        <v>4</v>
      </c>
      <c r="C286" s="9" t="s">
        <v>19</v>
      </c>
      <c r="D286" s="17">
        <v>1</v>
      </c>
      <c r="E286" s="17">
        <v>1966</v>
      </c>
      <c r="F286" s="17">
        <v>5</v>
      </c>
      <c r="G286" s="17">
        <v>0</v>
      </c>
      <c r="H286" s="17">
        <v>0</v>
      </c>
      <c r="I286" s="18">
        <v>18587</v>
      </c>
      <c r="J286" s="2"/>
      <c r="K286" s="1"/>
      <c r="L286" s="1"/>
      <c r="M286" s="1"/>
      <c r="N286" s="1"/>
      <c r="O286" s="1"/>
      <c r="P286" s="1"/>
      <c r="Q286" s="1"/>
      <c r="R286" s="1"/>
      <c r="S286" s="1"/>
    </row>
    <row r="287" spans="1:19" x14ac:dyDescent="0.3">
      <c r="A287" s="1"/>
      <c r="B287" s="17">
        <v>4</v>
      </c>
      <c r="C287" s="9" t="s">
        <v>37</v>
      </c>
      <c r="D287" s="17">
        <v>1</v>
      </c>
      <c r="E287" s="17">
        <v>1966</v>
      </c>
      <c r="F287" s="17">
        <v>17</v>
      </c>
      <c r="G287" s="17">
        <v>0</v>
      </c>
      <c r="H287" s="17">
        <v>0</v>
      </c>
      <c r="I287" s="18">
        <v>184408</v>
      </c>
      <c r="J287" s="2"/>
      <c r="K287" s="1"/>
      <c r="L287" s="1"/>
      <c r="M287" s="1"/>
      <c r="N287" s="1"/>
      <c r="O287" s="1"/>
      <c r="P287" s="1"/>
      <c r="Q287" s="1"/>
      <c r="R287" s="1"/>
      <c r="S287" s="1"/>
    </row>
    <row r="288" spans="1:19" x14ac:dyDescent="0.3">
      <c r="A288" s="1"/>
      <c r="B288" s="17">
        <v>4</v>
      </c>
      <c r="C288" s="9" t="s">
        <v>10</v>
      </c>
      <c r="D288" s="17">
        <v>1</v>
      </c>
      <c r="E288" s="17">
        <v>1966</v>
      </c>
      <c r="F288" s="17">
        <v>2</v>
      </c>
      <c r="G288" s="17">
        <v>2</v>
      </c>
      <c r="H288" s="17">
        <v>0</v>
      </c>
      <c r="I288" s="18">
        <v>245677</v>
      </c>
      <c r="J288" s="2"/>
      <c r="K288" s="1"/>
      <c r="L288" s="1"/>
      <c r="M288" s="1"/>
      <c r="N288" s="1"/>
      <c r="O288" s="1"/>
      <c r="P288" s="1"/>
      <c r="Q288" s="1"/>
      <c r="R288" s="1"/>
      <c r="S288" s="1"/>
    </row>
    <row r="289" spans="1:19" x14ac:dyDescent="0.3">
      <c r="A289" s="1"/>
      <c r="B289" s="17">
        <v>4</v>
      </c>
      <c r="C289" s="9" t="s">
        <v>10</v>
      </c>
      <c r="D289" s="17">
        <v>1</v>
      </c>
      <c r="E289" s="17">
        <v>1966</v>
      </c>
      <c r="F289" s="17">
        <v>2</v>
      </c>
      <c r="G289" s="17">
        <v>1</v>
      </c>
      <c r="H289" s="17">
        <v>0</v>
      </c>
      <c r="I289" s="18">
        <v>0</v>
      </c>
      <c r="J289" s="2"/>
      <c r="K289" s="1"/>
      <c r="L289" s="1"/>
      <c r="M289" s="1"/>
      <c r="N289" s="1"/>
      <c r="O289" s="1"/>
      <c r="P289" s="1"/>
      <c r="Q289" s="1"/>
      <c r="R289" s="1"/>
      <c r="S289" s="1"/>
    </row>
    <row r="290" spans="1:19" x14ac:dyDescent="0.3">
      <c r="A290" s="1"/>
      <c r="B290" s="17">
        <v>3</v>
      </c>
      <c r="C290" s="9" t="s">
        <v>19</v>
      </c>
      <c r="D290" s="17">
        <v>1</v>
      </c>
      <c r="E290" s="17">
        <v>1966</v>
      </c>
      <c r="F290" s="17">
        <v>5</v>
      </c>
      <c r="G290" s="17">
        <v>0</v>
      </c>
      <c r="H290" s="17">
        <v>0</v>
      </c>
      <c r="I290" s="18">
        <v>15859</v>
      </c>
      <c r="J290" s="2"/>
      <c r="K290" s="1"/>
      <c r="L290" s="1"/>
      <c r="M290" s="1"/>
      <c r="N290" s="1"/>
      <c r="O290" s="1"/>
      <c r="P290" s="1"/>
      <c r="Q290" s="1"/>
      <c r="R290" s="1"/>
      <c r="S290" s="1"/>
    </row>
    <row r="291" spans="1:19" x14ac:dyDescent="0.3">
      <c r="A291" s="1"/>
      <c r="B291" s="17">
        <v>3</v>
      </c>
      <c r="C291" s="9" t="s">
        <v>37</v>
      </c>
      <c r="D291" s="17">
        <v>1</v>
      </c>
      <c r="E291" s="17">
        <v>1966</v>
      </c>
      <c r="F291" s="17">
        <v>17</v>
      </c>
      <c r="G291" s="17">
        <v>0</v>
      </c>
      <c r="H291" s="17">
        <v>0</v>
      </c>
      <c r="I291" s="18">
        <v>171537</v>
      </c>
      <c r="J291" s="2"/>
      <c r="K291" s="1"/>
      <c r="L291" s="1"/>
      <c r="M291" s="1"/>
      <c r="N291" s="1"/>
      <c r="O291" s="1"/>
      <c r="P291" s="1"/>
      <c r="Q291" s="1"/>
      <c r="R291" s="1"/>
      <c r="S291" s="1"/>
    </row>
    <row r="292" spans="1:19" x14ac:dyDescent="0.3">
      <c r="A292" s="1"/>
      <c r="B292" s="17">
        <v>3</v>
      </c>
      <c r="C292" s="9" t="s">
        <v>10</v>
      </c>
      <c r="D292" s="17">
        <v>1</v>
      </c>
      <c r="E292" s="17">
        <v>1966</v>
      </c>
      <c r="F292" s="17">
        <v>2</v>
      </c>
      <c r="G292" s="17">
        <v>3</v>
      </c>
      <c r="H292" s="17">
        <v>0</v>
      </c>
      <c r="I292" s="18">
        <v>209853</v>
      </c>
      <c r="J292" s="2"/>
      <c r="K292" s="1"/>
      <c r="L292" s="1"/>
      <c r="M292" s="1"/>
      <c r="N292" s="1"/>
      <c r="O292" s="1"/>
      <c r="P292" s="1"/>
      <c r="Q292" s="1"/>
      <c r="R292" s="1"/>
      <c r="S292" s="1"/>
    </row>
    <row r="293" spans="1:19" x14ac:dyDescent="0.3">
      <c r="A293" s="1"/>
      <c r="B293" s="17">
        <v>3</v>
      </c>
      <c r="C293" s="9" t="s">
        <v>10</v>
      </c>
      <c r="D293" s="17">
        <v>1</v>
      </c>
      <c r="E293" s="17">
        <v>1966</v>
      </c>
      <c r="F293" s="17">
        <v>2</v>
      </c>
      <c r="G293" s="17">
        <v>2</v>
      </c>
      <c r="H293" s="17">
        <v>0</v>
      </c>
      <c r="I293" s="18">
        <v>0</v>
      </c>
      <c r="J293" s="2"/>
      <c r="K293" s="1"/>
      <c r="L293" s="1"/>
      <c r="M293" s="1"/>
      <c r="N293" s="1"/>
      <c r="O293" s="1"/>
      <c r="P293" s="1"/>
      <c r="Q293" s="1"/>
      <c r="R293" s="1"/>
      <c r="S293" s="1"/>
    </row>
    <row r="294" spans="1:19" x14ac:dyDescent="0.3">
      <c r="A294" s="1"/>
      <c r="B294" s="17">
        <v>5</v>
      </c>
      <c r="C294" s="9" t="s">
        <v>19</v>
      </c>
      <c r="D294" s="17">
        <v>1</v>
      </c>
      <c r="E294" s="17">
        <v>1966</v>
      </c>
      <c r="F294" s="17">
        <v>5</v>
      </c>
      <c r="G294" s="17">
        <v>0</v>
      </c>
      <c r="H294" s="17">
        <v>0</v>
      </c>
      <c r="I294" s="18">
        <v>16992</v>
      </c>
      <c r="J294" s="2"/>
      <c r="K294" s="1"/>
      <c r="L294" s="1"/>
      <c r="M294" s="1"/>
      <c r="N294" s="1"/>
      <c r="O294" s="1"/>
      <c r="P294" s="1"/>
      <c r="Q294" s="1"/>
      <c r="R294" s="1"/>
      <c r="S294" s="1"/>
    </row>
    <row r="295" spans="1:19" x14ac:dyDescent="0.3">
      <c r="A295" s="1"/>
      <c r="B295" s="17">
        <v>5</v>
      </c>
      <c r="C295" s="9" t="s">
        <v>37</v>
      </c>
      <c r="D295" s="17">
        <v>1</v>
      </c>
      <c r="E295" s="17">
        <v>1966</v>
      </c>
      <c r="F295" s="17">
        <v>17</v>
      </c>
      <c r="G295" s="17">
        <v>0</v>
      </c>
      <c r="H295" s="17">
        <v>0</v>
      </c>
      <c r="I295" s="18">
        <v>178774</v>
      </c>
      <c r="J295" s="2"/>
      <c r="K295" s="1"/>
      <c r="L295" s="1"/>
      <c r="M295" s="1"/>
      <c r="N295" s="1"/>
      <c r="O295" s="1"/>
      <c r="P295" s="1"/>
      <c r="Q295" s="1"/>
      <c r="R295" s="1"/>
      <c r="S295" s="1"/>
    </row>
    <row r="296" spans="1:19" x14ac:dyDescent="0.3">
      <c r="A296" s="1"/>
      <c r="B296" s="17">
        <v>5</v>
      </c>
      <c r="C296" s="9" t="s">
        <v>10</v>
      </c>
      <c r="D296" s="17">
        <v>1</v>
      </c>
      <c r="E296" s="17">
        <v>1966</v>
      </c>
      <c r="F296" s="17">
        <v>2</v>
      </c>
      <c r="G296" s="17">
        <v>2</v>
      </c>
      <c r="H296" s="17">
        <v>0</v>
      </c>
      <c r="I296" s="18">
        <v>220813</v>
      </c>
      <c r="J296" s="2"/>
      <c r="K296" s="1"/>
      <c r="L296" s="1"/>
      <c r="M296" s="1"/>
      <c r="N296" s="1"/>
      <c r="O296" s="1"/>
      <c r="P296" s="1"/>
      <c r="Q296" s="1"/>
      <c r="R296" s="1"/>
      <c r="S296" s="1"/>
    </row>
    <row r="297" spans="1:19" x14ac:dyDescent="0.3">
      <c r="A297" s="1"/>
      <c r="B297" s="17">
        <v>5</v>
      </c>
      <c r="C297" s="9" t="s">
        <v>10</v>
      </c>
      <c r="D297" s="17">
        <v>1</v>
      </c>
      <c r="E297" s="17">
        <v>1966</v>
      </c>
      <c r="F297" s="17">
        <v>2</v>
      </c>
      <c r="G297" s="17">
        <v>1</v>
      </c>
      <c r="H297" s="17">
        <v>0</v>
      </c>
      <c r="I297" s="18">
        <v>0</v>
      </c>
      <c r="J297" s="2"/>
      <c r="K297" s="1"/>
      <c r="L297" s="1"/>
      <c r="M297" s="1"/>
      <c r="N297" s="1"/>
      <c r="O297" s="1"/>
      <c r="P297" s="1"/>
      <c r="Q297" s="1"/>
      <c r="R297" s="1"/>
      <c r="S297" s="1"/>
    </row>
    <row r="298" spans="1:19" x14ac:dyDescent="0.3">
      <c r="A298" s="1"/>
      <c r="B298" s="17">
        <v>6</v>
      </c>
      <c r="C298" s="9" t="s">
        <v>25</v>
      </c>
      <c r="D298" s="17">
        <v>3</v>
      </c>
      <c r="E298" s="17">
        <v>1967</v>
      </c>
      <c r="F298" s="17">
        <v>6</v>
      </c>
      <c r="G298" s="17">
        <v>0</v>
      </c>
      <c r="H298" s="17">
        <v>0</v>
      </c>
      <c r="I298" s="18">
        <v>171503</v>
      </c>
      <c r="J298" s="2"/>
      <c r="K298" s="1"/>
      <c r="L298" s="1"/>
      <c r="M298" s="1"/>
      <c r="N298" s="1"/>
      <c r="O298" s="1"/>
      <c r="P298" s="1"/>
      <c r="Q298" s="1"/>
      <c r="R298" s="1"/>
      <c r="S298" s="1"/>
    </row>
    <row r="299" spans="1:19" x14ac:dyDescent="0.3">
      <c r="A299" s="1"/>
      <c r="B299" s="17">
        <v>1</v>
      </c>
      <c r="C299" s="9" t="s">
        <v>25</v>
      </c>
      <c r="D299" s="17">
        <v>3</v>
      </c>
      <c r="E299" s="17">
        <v>1967</v>
      </c>
      <c r="F299" s="17">
        <v>6</v>
      </c>
      <c r="G299" s="17">
        <v>0</v>
      </c>
      <c r="H299" s="17">
        <v>0</v>
      </c>
      <c r="I299" s="18">
        <v>173123</v>
      </c>
      <c r="J299" s="2"/>
      <c r="K299" s="1"/>
      <c r="L299" s="1"/>
      <c r="M299" s="1"/>
      <c r="N299" s="1"/>
      <c r="O299" s="1"/>
      <c r="P299" s="1"/>
      <c r="Q299" s="1"/>
      <c r="R299" s="1"/>
      <c r="S299" s="1"/>
    </row>
    <row r="300" spans="1:19" x14ac:dyDescent="0.3">
      <c r="A300" s="1"/>
      <c r="B300" s="17">
        <v>2</v>
      </c>
      <c r="C300" s="9" t="s">
        <v>25</v>
      </c>
      <c r="D300" s="17">
        <v>3</v>
      </c>
      <c r="E300" s="17">
        <v>1967</v>
      </c>
      <c r="F300" s="17">
        <v>6</v>
      </c>
      <c r="G300" s="17">
        <v>0</v>
      </c>
      <c r="H300" s="17">
        <v>0</v>
      </c>
      <c r="I300" s="18">
        <v>160269</v>
      </c>
      <c r="J300" s="2"/>
      <c r="K300" s="1"/>
      <c r="L300" s="1"/>
      <c r="M300" s="1"/>
      <c r="N300" s="1"/>
      <c r="O300" s="1"/>
      <c r="P300" s="1"/>
      <c r="Q300" s="1"/>
      <c r="R300" s="1"/>
      <c r="S300" s="1"/>
    </row>
    <row r="301" spans="1:19" x14ac:dyDescent="0.3">
      <c r="A301" s="1"/>
      <c r="B301" s="17">
        <v>4</v>
      </c>
      <c r="C301" s="9" t="s">
        <v>25</v>
      </c>
      <c r="D301" s="17">
        <v>3</v>
      </c>
      <c r="E301" s="17">
        <v>1967</v>
      </c>
      <c r="F301" s="17">
        <v>6</v>
      </c>
      <c r="G301" s="17">
        <v>0</v>
      </c>
      <c r="H301" s="17">
        <v>0</v>
      </c>
      <c r="I301" s="18">
        <v>173450</v>
      </c>
      <c r="J301" s="2"/>
      <c r="K301" s="1"/>
      <c r="L301" s="1"/>
      <c r="M301" s="1"/>
      <c r="N301" s="1"/>
      <c r="O301" s="1"/>
      <c r="P301" s="1"/>
      <c r="Q301" s="1"/>
      <c r="R301" s="1"/>
      <c r="S301" s="1"/>
    </row>
    <row r="302" spans="1:19" x14ac:dyDescent="0.3">
      <c r="A302" s="1"/>
      <c r="B302" s="17">
        <v>3</v>
      </c>
      <c r="C302" s="9" t="s">
        <v>25</v>
      </c>
      <c r="D302" s="17">
        <v>3</v>
      </c>
      <c r="E302" s="17">
        <v>1967</v>
      </c>
      <c r="F302" s="17">
        <v>6</v>
      </c>
      <c r="G302" s="17">
        <v>0</v>
      </c>
      <c r="H302" s="17">
        <v>0</v>
      </c>
      <c r="I302" s="18">
        <v>178688</v>
      </c>
      <c r="J302" s="2"/>
      <c r="K302" s="1"/>
      <c r="L302" s="1"/>
      <c r="M302" s="1"/>
      <c r="N302" s="1"/>
      <c r="O302" s="1"/>
      <c r="P302" s="1"/>
      <c r="Q302" s="1"/>
      <c r="R302" s="1"/>
      <c r="S302" s="1"/>
    </row>
    <row r="303" spans="1:19" x14ac:dyDescent="0.3">
      <c r="A303" s="1"/>
      <c r="B303" s="17">
        <v>5</v>
      </c>
      <c r="C303" s="9" t="s">
        <v>25</v>
      </c>
      <c r="D303" s="17">
        <v>3</v>
      </c>
      <c r="E303" s="17">
        <v>1967</v>
      </c>
      <c r="F303" s="17">
        <v>6</v>
      </c>
      <c r="G303" s="17">
        <v>0</v>
      </c>
      <c r="H303" s="17">
        <v>0</v>
      </c>
      <c r="I303" s="18">
        <v>173088</v>
      </c>
      <c r="J303" s="2"/>
      <c r="K303" s="1"/>
      <c r="L303" s="1"/>
      <c r="M303" s="1"/>
      <c r="N303" s="1"/>
      <c r="O303" s="1"/>
      <c r="P303" s="1"/>
      <c r="Q303" s="1"/>
      <c r="R303" s="1"/>
      <c r="S303" s="1"/>
    </row>
    <row r="304" spans="1:19" x14ac:dyDescent="0.3">
      <c r="A304" s="1"/>
      <c r="B304" s="17">
        <v>3</v>
      </c>
      <c r="C304" s="9" t="s">
        <v>12</v>
      </c>
      <c r="D304" s="17">
        <v>3</v>
      </c>
      <c r="E304" s="17">
        <v>1968</v>
      </c>
      <c r="F304" s="17">
        <v>1</v>
      </c>
      <c r="G304" s="17">
        <v>0</v>
      </c>
      <c r="H304" s="17">
        <v>0</v>
      </c>
      <c r="I304" s="18">
        <v>739099</v>
      </c>
      <c r="J304" s="2"/>
      <c r="K304" s="1"/>
      <c r="L304" s="1"/>
      <c r="M304" s="1"/>
      <c r="N304" s="1"/>
      <c r="O304" s="1"/>
      <c r="P304" s="1"/>
      <c r="Q304" s="1"/>
      <c r="R304" s="1"/>
      <c r="S304" s="1"/>
    </row>
    <row r="305" spans="1:19" x14ac:dyDescent="0.3">
      <c r="A305" s="1"/>
      <c r="B305" s="17">
        <v>1</v>
      </c>
      <c r="C305" s="9" t="s">
        <v>38</v>
      </c>
      <c r="D305" s="17">
        <v>1</v>
      </c>
      <c r="E305" s="17">
        <v>1968</v>
      </c>
      <c r="F305" s="17">
        <v>5</v>
      </c>
      <c r="G305" s="17">
        <v>0</v>
      </c>
      <c r="H305" s="17">
        <v>0</v>
      </c>
      <c r="I305" s="18">
        <v>248621</v>
      </c>
      <c r="J305" s="2"/>
      <c r="K305" s="1"/>
      <c r="L305" s="1"/>
      <c r="M305" s="1"/>
      <c r="N305" s="1"/>
      <c r="O305" s="1"/>
      <c r="P305" s="1"/>
      <c r="Q305" s="1"/>
      <c r="R305" s="1"/>
      <c r="S305" s="1"/>
    </row>
    <row r="306" spans="1:19" x14ac:dyDescent="0.3">
      <c r="A306" s="1"/>
      <c r="B306" s="17">
        <v>2</v>
      </c>
      <c r="C306" s="9" t="s">
        <v>38</v>
      </c>
      <c r="D306" s="17">
        <v>1</v>
      </c>
      <c r="E306" s="17">
        <v>1968</v>
      </c>
      <c r="F306" s="17">
        <v>5</v>
      </c>
      <c r="G306" s="17">
        <v>0</v>
      </c>
      <c r="H306" s="17">
        <v>0</v>
      </c>
      <c r="I306" s="18">
        <v>240051</v>
      </c>
      <c r="J306" s="2"/>
      <c r="K306" s="1"/>
      <c r="L306" s="1"/>
      <c r="M306" s="1"/>
      <c r="N306" s="1"/>
      <c r="O306" s="1"/>
      <c r="P306" s="1"/>
      <c r="Q306" s="1"/>
      <c r="R306" s="1"/>
      <c r="S306" s="1"/>
    </row>
    <row r="307" spans="1:19" x14ac:dyDescent="0.3">
      <c r="A307" s="1"/>
      <c r="B307" s="17">
        <v>6</v>
      </c>
      <c r="C307" s="9" t="s">
        <v>38</v>
      </c>
      <c r="D307" s="17">
        <v>1</v>
      </c>
      <c r="E307" s="17">
        <v>1968</v>
      </c>
      <c r="F307" s="17">
        <v>5</v>
      </c>
      <c r="G307" s="17">
        <v>0</v>
      </c>
      <c r="H307" s="17">
        <v>0</v>
      </c>
      <c r="I307" s="18">
        <v>268708</v>
      </c>
      <c r="J307" s="2"/>
      <c r="K307" s="1"/>
      <c r="L307" s="1"/>
      <c r="M307" s="1"/>
      <c r="N307" s="1"/>
      <c r="O307" s="1"/>
      <c r="P307" s="1"/>
      <c r="Q307" s="1"/>
      <c r="R307" s="1"/>
      <c r="S307" s="1"/>
    </row>
    <row r="308" spans="1:19" x14ac:dyDescent="0.3">
      <c r="A308" s="1"/>
      <c r="B308" s="17">
        <v>3</v>
      </c>
      <c r="C308" s="9" t="s">
        <v>38</v>
      </c>
      <c r="D308" s="17">
        <v>1</v>
      </c>
      <c r="E308" s="17">
        <v>1968</v>
      </c>
      <c r="F308" s="17">
        <v>5</v>
      </c>
      <c r="G308" s="17">
        <v>0</v>
      </c>
      <c r="H308" s="17">
        <v>0</v>
      </c>
      <c r="I308" s="18">
        <v>254862</v>
      </c>
      <c r="J308" s="2"/>
      <c r="K308" s="1"/>
      <c r="L308" s="1"/>
      <c r="M308" s="1"/>
      <c r="N308" s="1"/>
      <c r="O308" s="1"/>
      <c r="P308" s="1"/>
      <c r="Q308" s="1"/>
      <c r="R308" s="1"/>
      <c r="S308" s="1"/>
    </row>
    <row r="309" spans="1:19" x14ac:dyDescent="0.3">
      <c r="A309" s="1"/>
      <c r="B309" s="17">
        <v>5</v>
      </c>
      <c r="C309" s="9" t="s">
        <v>38</v>
      </c>
      <c r="D309" s="17">
        <v>1</v>
      </c>
      <c r="E309" s="17">
        <v>1968</v>
      </c>
      <c r="F309" s="17">
        <v>5</v>
      </c>
      <c r="G309" s="17">
        <v>0</v>
      </c>
      <c r="H309" s="17">
        <v>0</v>
      </c>
      <c r="I309" s="18">
        <v>241537</v>
      </c>
      <c r="J309" s="2"/>
      <c r="K309" s="1"/>
      <c r="L309" s="1"/>
      <c r="M309" s="1"/>
      <c r="N309" s="1"/>
      <c r="O309" s="1"/>
      <c r="P309" s="1"/>
      <c r="Q309" s="1"/>
      <c r="R309" s="1"/>
      <c r="S309" s="1"/>
    </row>
    <row r="310" spans="1:19" x14ac:dyDescent="0.3">
      <c r="A310" s="1"/>
      <c r="B310" s="17">
        <v>6</v>
      </c>
      <c r="C310" s="9" t="s">
        <v>10</v>
      </c>
      <c r="D310" s="17">
        <v>1</v>
      </c>
      <c r="E310" s="17">
        <v>1969</v>
      </c>
      <c r="F310" s="17">
        <v>3</v>
      </c>
      <c r="G310" s="17">
        <v>0</v>
      </c>
      <c r="H310" s="17">
        <v>0</v>
      </c>
      <c r="I310" s="18">
        <v>160592</v>
      </c>
      <c r="J310" s="2"/>
      <c r="K310" s="1"/>
      <c r="L310" s="1"/>
      <c r="M310" s="1"/>
      <c r="N310" s="1"/>
      <c r="O310" s="1"/>
      <c r="P310" s="1"/>
      <c r="Q310" s="1"/>
      <c r="R310" s="1"/>
      <c r="S310" s="1"/>
    </row>
    <row r="311" spans="1:19" x14ac:dyDescent="0.3">
      <c r="A311" s="1"/>
      <c r="B311" s="17">
        <v>1</v>
      </c>
      <c r="C311" s="9" t="s">
        <v>10</v>
      </c>
      <c r="D311" s="17">
        <v>1</v>
      </c>
      <c r="E311" s="17">
        <v>1969</v>
      </c>
      <c r="F311" s="17">
        <v>3</v>
      </c>
      <c r="G311" s="17">
        <v>0</v>
      </c>
      <c r="H311" s="17">
        <v>0</v>
      </c>
      <c r="I311" s="18">
        <v>154200</v>
      </c>
      <c r="J311" s="2"/>
      <c r="K311" s="1"/>
      <c r="L311" s="1"/>
      <c r="M311" s="1"/>
      <c r="N311" s="1"/>
      <c r="O311" s="1"/>
      <c r="P311" s="1"/>
      <c r="Q311" s="1"/>
      <c r="R311" s="1"/>
      <c r="S311" s="1"/>
    </row>
    <row r="312" spans="1:19" x14ac:dyDescent="0.3">
      <c r="A312" s="1"/>
      <c r="B312" s="17">
        <v>1</v>
      </c>
      <c r="C312" s="9" t="s">
        <v>25</v>
      </c>
      <c r="D312" s="17">
        <v>3</v>
      </c>
      <c r="E312" s="17">
        <v>1969</v>
      </c>
      <c r="F312" s="17">
        <v>1</v>
      </c>
      <c r="G312" s="17">
        <v>0</v>
      </c>
      <c r="H312" s="17">
        <v>0</v>
      </c>
      <c r="I312" s="18">
        <v>776272</v>
      </c>
      <c r="J312" s="2"/>
      <c r="K312" s="1"/>
      <c r="L312" s="1"/>
      <c r="M312" s="1"/>
      <c r="N312" s="1"/>
      <c r="O312" s="1"/>
      <c r="P312" s="1"/>
      <c r="Q312" s="1"/>
      <c r="R312" s="1"/>
      <c r="S312" s="1"/>
    </row>
    <row r="313" spans="1:19" x14ac:dyDescent="0.3">
      <c r="A313" s="1"/>
      <c r="B313" s="17">
        <v>2</v>
      </c>
      <c r="C313" s="9" t="s">
        <v>10</v>
      </c>
      <c r="D313" s="17">
        <v>1</v>
      </c>
      <c r="E313" s="17">
        <v>1969</v>
      </c>
      <c r="F313" s="17">
        <v>3</v>
      </c>
      <c r="G313" s="17">
        <v>0</v>
      </c>
      <c r="H313" s="17">
        <v>0</v>
      </c>
      <c r="I313" s="18">
        <v>179732</v>
      </c>
      <c r="J313" s="2"/>
      <c r="K313" s="1"/>
      <c r="L313" s="1"/>
      <c r="M313" s="1"/>
      <c r="N313" s="1"/>
      <c r="O313" s="1"/>
      <c r="P313" s="1"/>
      <c r="Q313" s="1"/>
      <c r="R313" s="1"/>
      <c r="S313" s="1"/>
    </row>
    <row r="314" spans="1:19" x14ac:dyDescent="0.3">
      <c r="A314" s="1"/>
      <c r="B314" s="17">
        <v>4</v>
      </c>
      <c r="C314" s="9" t="s">
        <v>10</v>
      </c>
      <c r="D314" s="17">
        <v>1</v>
      </c>
      <c r="E314" s="17">
        <v>1969</v>
      </c>
      <c r="F314" s="17">
        <v>3</v>
      </c>
      <c r="G314" s="17">
        <v>11</v>
      </c>
      <c r="H314" s="17">
        <v>0</v>
      </c>
      <c r="I314" s="18">
        <v>155482</v>
      </c>
      <c r="J314" s="2"/>
      <c r="K314" s="1"/>
      <c r="L314" s="1"/>
      <c r="M314" s="1"/>
      <c r="N314" s="1"/>
      <c r="O314" s="1"/>
      <c r="P314" s="1"/>
      <c r="Q314" s="1"/>
      <c r="R314" s="1"/>
      <c r="S314" s="1"/>
    </row>
    <row r="315" spans="1:19" x14ac:dyDescent="0.3">
      <c r="A315" s="1"/>
      <c r="B315" s="17">
        <v>4</v>
      </c>
      <c r="C315" s="9" t="s">
        <v>39</v>
      </c>
      <c r="D315" s="17">
        <v>4</v>
      </c>
      <c r="E315" s="17">
        <v>1969</v>
      </c>
      <c r="F315" s="17">
        <v>1</v>
      </c>
      <c r="G315" s="17">
        <v>2</v>
      </c>
      <c r="H315" s="17">
        <v>2</v>
      </c>
      <c r="I315" s="18">
        <v>29617</v>
      </c>
      <c r="J315" s="2"/>
      <c r="K315" s="1"/>
      <c r="L315" s="1"/>
      <c r="M315" s="1"/>
      <c r="N315" s="1"/>
      <c r="O315" s="1"/>
      <c r="P315" s="1"/>
      <c r="Q315" s="1"/>
      <c r="R315" s="1"/>
      <c r="S315" s="1"/>
    </row>
    <row r="316" spans="1:19" x14ac:dyDescent="0.3">
      <c r="A316" s="1"/>
      <c r="B316" s="17">
        <v>3</v>
      </c>
      <c r="C316" s="9" t="s">
        <v>10</v>
      </c>
      <c r="D316" s="17">
        <v>1</v>
      </c>
      <c r="E316" s="17">
        <v>1969</v>
      </c>
      <c r="F316" s="17">
        <v>3</v>
      </c>
      <c r="G316" s="17">
        <v>0</v>
      </c>
      <c r="H316" s="17">
        <v>0</v>
      </c>
      <c r="I316" s="18">
        <v>160474</v>
      </c>
      <c r="J316" s="2"/>
      <c r="K316" s="1"/>
      <c r="L316" s="1"/>
      <c r="M316" s="1"/>
      <c r="N316" s="1"/>
      <c r="O316" s="1"/>
      <c r="P316" s="1"/>
      <c r="Q316" s="1"/>
      <c r="R316" s="1"/>
      <c r="S316" s="1"/>
    </row>
    <row r="317" spans="1:19" x14ac:dyDescent="0.3">
      <c r="A317" s="1"/>
      <c r="B317" s="17">
        <v>3</v>
      </c>
      <c r="C317" s="9" t="s">
        <v>39</v>
      </c>
      <c r="D317" s="17">
        <v>4</v>
      </c>
      <c r="E317" s="17">
        <v>1969</v>
      </c>
      <c r="F317" s="17">
        <v>1</v>
      </c>
      <c r="G317" s="17">
        <v>1</v>
      </c>
      <c r="H317" s="17">
        <v>1</v>
      </c>
      <c r="I317" s="18">
        <v>30790</v>
      </c>
      <c r="J317" s="2"/>
      <c r="K317" s="1"/>
      <c r="L317" s="1"/>
      <c r="M317" s="1"/>
      <c r="N317" s="1"/>
      <c r="O317" s="1"/>
      <c r="P317" s="1"/>
      <c r="Q317" s="1"/>
      <c r="R317" s="1"/>
      <c r="S317" s="1"/>
    </row>
    <row r="318" spans="1:19" x14ac:dyDescent="0.3">
      <c r="A318" s="1"/>
      <c r="B318" s="17">
        <v>5</v>
      </c>
      <c r="C318" s="9" t="s">
        <v>10</v>
      </c>
      <c r="D318" s="17">
        <v>1</v>
      </c>
      <c r="E318" s="17">
        <v>1969</v>
      </c>
      <c r="F318" s="17">
        <v>3</v>
      </c>
      <c r="G318" s="17">
        <v>0</v>
      </c>
      <c r="H318" s="17">
        <v>0</v>
      </c>
      <c r="I318" s="18">
        <v>158871</v>
      </c>
      <c r="J318" s="2"/>
      <c r="K318" s="1"/>
      <c r="L318" s="1"/>
      <c r="M318" s="1"/>
      <c r="N318" s="1"/>
      <c r="O318" s="1"/>
      <c r="P318" s="1"/>
      <c r="Q318" s="1"/>
      <c r="R318" s="1"/>
      <c r="S318" s="1"/>
    </row>
    <row r="319" spans="1:19" x14ac:dyDescent="0.3">
      <c r="A319" s="1"/>
      <c r="B319" s="17">
        <v>5</v>
      </c>
      <c r="C319" s="9" t="s">
        <v>39</v>
      </c>
      <c r="D319" s="17">
        <v>4</v>
      </c>
      <c r="E319" s="17">
        <v>1969</v>
      </c>
      <c r="F319" s="17">
        <v>1</v>
      </c>
      <c r="G319" s="17">
        <v>2</v>
      </c>
      <c r="H319" s="17">
        <v>2</v>
      </c>
      <c r="I319" s="18">
        <v>33736</v>
      </c>
      <c r="J319" s="2"/>
      <c r="K319" s="1"/>
      <c r="L319" s="1"/>
      <c r="M319" s="1"/>
      <c r="N319" s="1"/>
      <c r="O319" s="1"/>
      <c r="P319" s="1"/>
      <c r="Q319" s="1"/>
      <c r="R319" s="1"/>
      <c r="S319" s="1"/>
    </row>
    <row r="320" spans="1:19" x14ac:dyDescent="0.3">
      <c r="A320" s="1"/>
      <c r="B320" s="17">
        <v>1</v>
      </c>
      <c r="C320" s="9" t="s">
        <v>12</v>
      </c>
      <c r="D320" s="17">
        <v>3</v>
      </c>
      <c r="E320" s="17">
        <v>1970</v>
      </c>
      <c r="F320" s="17">
        <v>1</v>
      </c>
      <c r="G320" s="17">
        <v>0</v>
      </c>
      <c r="H320" s="17">
        <v>0</v>
      </c>
      <c r="I320" s="18">
        <v>788082</v>
      </c>
      <c r="J320" s="2"/>
      <c r="K320" s="1"/>
      <c r="L320" s="1"/>
      <c r="M320" s="1"/>
      <c r="N320" s="1"/>
      <c r="O320" s="1"/>
      <c r="P320" s="1"/>
      <c r="Q320" s="1"/>
      <c r="R320" s="1"/>
      <c r="S320" s="1"/>
    </row>
    <row r="321" spans="1:19" x14ac:dyDescent="0.3">
      <c r="A321" s="1"/>
      <c r="B321" s="17">
        <v>2</v>
      </c>
      <c r="C321" s="9" t="s">
        <v>27</v>
      </c>
      <c r="D321" s="17">
        <v>3</v>
      </c>
      <c r="E321" s="17">
        <v>1970</v>
      </c>
      <c r="F321" s="17">
        <v>2</v>
      </c>
      <c r="G321" s="17">
        <v>0</v>
      </c>
      <c r="H321" s="17">
        <v>0</v>
      </c>
      <c r="I321" s="18">
        <v>0</v>
      </c>
      <c r="J321" s="2"/>
      <c r="K321" s="1"/>
      <c r="L321" s="1"/>
      <c r="M321" s="1"/>
      <c r="N321" s="1"/>
      <c r="O321" s="1"/>
      <c r="P321" s="1"/>
      <c r="Q321" s="1"/>
      <c r="R321" s="1"/>
      <c r="S321" s="1"/>
    </row>
    <row r="322" spans="1:19" x14ac:dyDescent="0.3">
      <c r="A322" s="1"/>
      <c r="B322" s="17">
        <v>2</v>
      </c>
      <c r="C322" s="9" t="s">
        <v>40</v>
      </c>
      <c r="D322" s="17">
        <v>4</v>
      </c>
      <c r="E322" s="17">
        <v>1970</v>
      </c>
      <c r="F322" s="17">
        <v>1</v>
      </c>
      <c r="G322" s="17">
        <v>0</v>
      </c>
      <c r="H322" s="17">
        <v>0</v>
      </c>
      <c r="I322" s="18">
        <v>1127301</v>
      </c>
      <c r="J322" s="2"/>
      <c r="K322" s="1"/>
      <c r="L322" s="1"/>
      <c r="M322" s="1"/>
      <c r="N322" s="1"/>
      <c r="O322" s="1"/>
      <c r="P322" s="1"/>
      <c r="Q322" s="1"/>
      <c r="R322" s="1"/>
      <c r="S322" s="1"/>
    </row>
    <row r="323" spans="1:19" x14ac:dyDescent="0.3">
      <c r="A323" s="1"/>
      <c r="B323" s="17">
        <v>5</v>
      </c>
      <c r="C323" s="9" t="s">
        <v>23</v>
      </c>
      <c r="D323" s="17">
        <v>2</v>
      </c>
      <c r="E323" s="17">
        <v>1970</v>
      </c>
      <c r="F323" s="17">
        <v>1</v>
      </c>
      <c r="G323" s="17">
        <v>0</v>
      </c>
      <c r="H323" s="17">
        <v>2</v>
      </c>
      <c r="I323" s="18">
        <v>163687</v>
      </c>
      <c r="J323" s="2"/>
      <c r="K323" s="1"/>
      <c r="L323" s="1"/>
      <c r="M323" s="1"/>
      <c r="N323" s="1"/>
      <c r="O323" s="1"/>
      <c r="P323" s="1"/>
      <c r="Q323" s="1"/>
      <c r="R323" s="1"/>
      <c r="S323" s="1"/>
    </row>
    <row r="324" spans="1:19" x14ac:dyDescent="0.3">
      <c r="A324" s="1"/>
      <c r="B324" s="17">
        <v>6</v>
      </c>
      <c r="C324" s="9" t="s">
        <v>41</v>
      </c>
      <c r="D324" s="17">
        <v>4</v>
      </c>
      <c r="E324" s="17">
        <v>1971</v>
      </c>
      <c r="F324" s="17">
        <v>1</v>
      </c>
      <c r="G324" s="17">
        <v>0</v>
      </c>
      <c r="H324" s="17">
        <v>0</v>
      </c>
      <c r="I324" s="18">
        <v>157375</v>
      </c>
      <c r="J324" s="2"/>
      <c r="K324" s="1"/>
      <c r="L324" s="1"/>
      <c r="M324" s="1"/>
      <c r="N324" s="1"/>
      <c r="O324" s="1"/>
      <c r="P324" s="1"/>
      <c r="Q324" s="1"/>
      <c r="R324" s="1"/>
      <c r="S324" s="1"/>
    </row>
    <row r="325" spans="1:19" x14ac:dyDescent="0.3">
      <c r="A325" s="1"/>
      <c r="B325" s="17">
        <v>1</v>
      </c>
      <c r="C325" s="9" t="s">
        <v>10</v>
      </c>
      <c r="D325" s="17">
        <v>1</v>
      </c>
      <c r="E325" s="17">
        <v>1971</v>
      </c>
      <c r="F325" s="17">
        <v>1</v>
      </c>
      <c r="G325" s="17">
        <v>4</v>
      </c>
      <c r="H325" s="17">
        <v>8</v>
      </c>
      <c r="I325" s="18">
        <v>459526</v>
      </c>
      <c r="J325" s="2"/>
      <c r="K325" s="1"/>
      <c r="L325" s="1"/>
      <c r="M325" s="1"/>
      <c r="N325" s="1"/>
      <c r="O325" s="1"/>
      <c r="P325" s="1"/>
      <c r="Q325" s="1"/>
      <c r="R325" s="1"/>
      <c r="S325" s="1"/>
    </row>
    <row r="326" spans="1:19" x14ac:dyDescent="0.3">
      <c r="A326" s="1"/>
      <c r="B326" s="17">
        <v>1</v>
      </c>
      <c r="C326" s="9" t="s">
        <v>41</v>
      </c>
      <c r="D326" s="17">
        <v>4</v>
      </c>
      <c r="E326" s="17">
        <v>1971</v>
      </c>
      <c r="F326" s="17">
        <v>1</v>
      </c>
      <c r="G326" s="17">
        <v>0</v>
      </c>
      <c r="H326" s="17">
        <v>0</v>
      </c>
      <c r="I326" s="18">
        <v>170400</v>
      </c>
      <c r="J326" s="2"/>
      <c r="K326" s="1"/>
      <c r="L326" s="1"/>
      <c r="M326" s="1"/>
      <c r="N326" s="1"/>
      <c r="O326" s="1"/>
      <c r="P326" s="1"/>
      <c r="Q326" s="1"/>
      <c r="R326" s="1"/>
      <c r="S326" s="1"/>
    </row>
    <row r="327" spans="1:19" x14ac:dyDescent="0.3">
      <c r="A327" s="1"/>
      <c r="B327" s="17">
        <v>2</v>
      </c>
      <c r="C327" s="9" t="s">
        <v>41</v>
      </c>
      <c r="D327" s="17">
        <v>4</v>
      </c>
      <c r="E327" s="17">
        <v>1971</v>
      </c>
      <c r="F327" s="17">
        <v>1</v>
      </c>
      <c r="G327" s="17">
        <v>0</v>
      </c>
      <c r="H327" s="17">
        <v>0</v>
      </c>
      <c r="I327" s="18">
        <v>181479</v>
      </c>
      <c r="J327" s="2"/>
      <c r="K327" s="1"/>
      <c r="L327" s="1"/>
      <c r="M327" s="1"/>
      <c r="N327" s="1"/>
      <c r="O327" s="1"/>
      <c r="P327" s="1"/>
      <c r="Q327" s="1"/>
      <c r="R327" s="1"/>
      <c r="S327" s="1"/>
    </row>
    <row r="328" spans="1:19" x14ac:dyDescent="0.3">
      <c r="A328" s="1"/>
      <c r="B328" s="17">
        <v>2</v>
      </c>
      <c r="C328" s="9" t="s">
        <v>24</v>
      </c>
      <c r="D328" s="17">
        <v>3</v>
      </c>
      <c r="E328" s="17">
        <v>1971</v>
      </c>
      <c r="F328" s="17">
        <v>4</v>
      </c>
      <c r="G328" s="17">
        <v>0</v>
      </c>
      <c r="H328" s="17">
        <v>0</v>
      </c>
      <c r="I328" s="18">
        <v>1058006</v>
      </c>
      <c r="J328" s="2"/>
      <c r="K328" s="1"/>
      <c r="L328" s="1"/>
      <c r="M328" s="1"/>
      <c r="N328" s="1"/>
      <c r="O328" s="1"/>
      <c r="P328" s="1"/>
      <c r="Q328" s="1"/>
      <c r="R328" s="1"/>
      <c r="S328" s="1"/>
    </row>
    <row r="329" spans="1:19" x14ac:dyDescent="0.3">
      <c r="A329" s="1"/>
      <c r="B329" s="17">
        <v>4</v>
      </c>
      <c r="C329" s="9" t="s">
        <v>27</v>
      </c>
      <c r="D329" s="17">
        <v>2</v>
      </c>
      <c r="E329" s="17">
        <v>1971</v>
      </c>
      <c r="F329" s="17">
        <v>1</v>
      </c>
      <c r="G329" s="17">
        <v>0</v>
      </c>
      <c r="H329" s="17">
        <v>0</v>
      </c>
      <c r="I329" s="18">
        <v>1348604</v>
      </c>
      <c r="J329" s="2"/>
      <c r="K329" s="1"/>
      <c r="L329" s="1"/>
      <c r="M329" s="1"/>
      <c r="N329" s="1"/>
      <c r="O329" s="1"/>
      <c r="P329" s="1"/>
      <c r="Q329" s="1"/>
      <c r="R329" s="1"/>
      <c r="S329" s="1"/>
    </row>
    <row r="330" spans="1:19" x14ac:dyDescent="0.3">
      <c r="A330" s="1"/>
      <c r="B330" s="17">
        <v>4</v>
      </c>
      <c r="C330" s="9" t="s">
        <v>41</v>
      </c>
      <c r="D330" s="17">
        <v>4</v>
      </c>
      <c r="E330" s="17">
        <v>1971</v>
      </c>
      <c r="F330" s="17">
        <v>1</v>
      </c>
      <c r="G330" s="17">
        <v>0</v>
      </c>
      <c r="H330" s="17">
        <v>0</v>
      </c>
      <c r="I330" s="18">
        <v>183012</v>
      </c>
      <c r="J330" s="2"/>
      <c r="K330" s="1"/>
      <c r="L330" s="1"/>
      <c r="M330" s="1"/>
      <c r="N330" s="1"/>
      <c r="O330" s="1"/>
      <c r="P330" s="1"/>
      <c r="Q330" s="1"/>
      <c r="R330" s="1"/>
      <c r="S330" s="1"/>
    </row>
    <row r="331" spans="1:19" x14ac:dyDescent="0.3">
      <c r="A331" s="1"/>
      <c r="B331" s="17">
        <v>3</v>
      </c>
      <c r="C331" s="9" t="s">
        <v>27</v>
      </c>
      <c r="D331" s="17">
        <v>2</v>
      </c>
      <c r="E331" s="17">
        <v>1971</v>
      </c>
      <c r="F331" s="17">
        <v>1</v>
      </c>
      <c r="G331" s="17">
        <v>0</v>
      </c>
      <c r="H331" s="17">
        <v>0</v>
      </c>
      <c r="I331" s="18">
        <v>63657</v>
      </c>
      <c r="J331" s="2"/>
      <c r="K331" s="1"/>
      <c r="L331" s="1"/>
      <c r="M331" s="1"/>
      <c r="N331" s="1"/>
      <c r="O331" s="1"/>
      <c r="P331" s="1"/>
      <c r="Q331" s="1"/>
      <c r="R331" s="1"/>
      <c r="S331" s="1"/>
    </row>
    <row r="332" spans="1:19" x14ac:dyDescent="0.3">
      <c r="A332" s="1"/>
      <c r="B332" s="17">
        <v>3</v>
      </c>
      <c r="C332" s="9" t="s">
        <v>25</v>
      </c>
      <c r="D332" s="17">
        <v>3</v>
      </c>
      <c r="E332" s="17">
        <v>1971</v>
      </c>
      <c r="F332" s="17">
        <v>1</v>
      </c>
      <c r="G332" s="17">
        <v>0</v>
      </c>
      <c r="H332" s="17">
        <v>0</v>
      </c>
      <c r="I332" s="18">
        <v>718412</v>
      </c>
      <c r="J332" s="2"/>
      <c r="K332" s="1"/>
      <c r="L332" s="1"/>
      <c r="M332" s="1"/>
      <c r="N332" s="1"/>
      <c r="O332" s="1"/>
      <c r="P332" s="1"/>
      <c r="Q332" s="1"/>
      <c r="R332" s="1"/>
      <c r="S332" s="1"/>
    </row>
    <row r="333" spans="1:19" x14ac:dyDescent="0.3">
      <c r="A333" s="1"/>
      <c r="B333" s="17">
        <v>3</v>
      </c>
      <c r="C333" s="9" t="s">
        <v>41</v>
      </c>
      <c r="D333" s="17">
        <v>4</v>
      </c>
      <c r="E333" s="17">
        <v>1971</v>
      </c>
      <c r="F333" s="17">
        <v>1</v>
      </c>
      <c r="G333" s="17">
        <v>0</v>
      </c>
      <c r="H333" s="17">
        <v>12</v>
      </c>
      <c r="I333" s="18">
        <v>173622</v>
      </c>
      <c r="J333" s="2"/>
      <c r="K333" s="1"/>
      <c r="L333" s="1"/>
      <c r="M333" s="1"/>
      <c r="N333" s="1"/>
      <c r="O333" s="1"/>
      <c r="P333" s="1"/>
      <c r="Q333" s="1"/>
      <c r="R333" s="1"/>
      <c r="S333" s="1"/>
    </row>
    <row r="334" spans="1:19" x14ac:dyDescent="0.3">
      <c r="A334" s="1"/>
      <c r="B334" s="17">
        <v>5</v>
      </c>
      <c r="C334" s="9" t="s">
        <v>27</v>
      </c>
      <c r="D334" s="17">
        <v>2</v>
      </c>
      <c r="E334" s="17">
        <v>1971</v>
      </c>
      <c r="F334" s="17">
        <v>1</v>
      </c>
      <c r="G334" s="17">
        <v>0</v>
      </c>
      <c r="H334" s="17">
        <v>33</v>
      </c>
      <c r="I334" s="18">
        <v>60750</v>
      </c>
      <c r="J334" s="2"/>
      <c r="K334" s="1"/>
      <c r="L334" s="1"/>
      <c r="M334" s="1"/>
      <c r="N334" s="1"/>
      <c r="O334" s="1"/>
      <c r="P334" s="1"/>
      <c r="Q334" s="1"/>
      <c r="R334" s="1"/>
      <c r="S334" s="1"/>
    </row>
    <row r="335" spans="1:19" x14ac:dyDescent="0.3">
      <c r="A335" s="1"/>
      <c r="B335" s="17">
        <v>5</v>
      </c>
      <c r="C335" s="9" t="s">
        <v>41</v>
      </c>
      <c r="D335" s="17">
        <v>4</v>
      </c>
      <c r="E335" s="17">
        <v>1971</v>
      </c>
      <c r="F335" s="17">
        <v>1</v>
      </c>
      <c r="G335" s="17">
        <v>0</v>
      </c>
      <c r="H335" s="17">
        <v>0</v>
      </c>
      <c r="I335" s="18">
        <v>176293</v>
      </c>
      <c r="J335" s="2"/>
      <c r="K335" s="1"/>
      <c r="L335" s="1"/>
      <c r="M335" s="1"/>
      <c r="N335" s="1"/>
      <c r="O335" s="1"/>
      <c r="P335" s="1"/>
      <c r="Q335" s="1"/>
      <c r="R335" s="1"/>
      <c r="S335" s="1"/>
    </row>
    <row r="336" spans="1:19" x14ac:dyDescent="0.3">
      <c r="A336" s="1"/>
      <c r="B336" s="17">
        <v>6</v>
      </c>
      <c r="C336" s="9" t="s">
        <v>10</v>
      </c>
      <c r="D336" s="17">
        <v>2</v>
      </c>
      <c r="E336" s="17">
        <v>1972</v>
      </c>
      <c r="F336" s="17">
        <v>30</v>
      </c>
      <c r="G336" s="17">
        <v>0</v>
      </c>
      <c r="H336" s="17">
        <v>0</v>
      </c>
      <c r="I336" s="18">
        <v>0</v>
      </c>
      <c r="J336" s="2"/>
      <c r="K336" s="1"/>
      <c r="L336" s="1"/>
      <c r="M336" s="1"/>
      <c r="N336" s="1"/>
      <c r="O336" s="1"/>
      <c r="P336" s="1"/>
      <c r="Q336" s="1"/>
      <c r="R336" s="1"/>
      <c r="S336" s="1"/>
    </row>
    <row r="337" spans="1:19" x14ac:dyDescent="0.3">
      <c r="A337" s="1"/>
      <c r="B337" s="17">
        <v>6</v>
      </c>
      <c r="C337" s="9" t="s">
        <v>24</v>
      </c>
      <c r="D337" s="17">
        <v>2</v>
      </c>
      <c r="E337" s="17">
        <v>1972</v>
      </c>
      <c r="F337" s="17">
        <v>2</v>
      </c>
      <c r="G337" s="17">
        <v>0</v>
      </c>
      <c r="H337" s="17">
        <v>0</v>
      </c>
      <c r="I337" s="18">
        <v>1777</v>
      </c>
      <c r="J337" s="2"/>
      <c r="K337" s="1"/>
      <c r="L337" s="1"/>
      <c r="M337" s="1"/>
      <c r="N337" s="1"/>
      <c r="O337" s="1"/>
      <c r="P337" s="1"/>
      <c r="Q337" s="1"/>
      <c r="R337" s="1"/>
      <c r="S337" s="1"/>
    </row>
    <row r="338" spans="1:19" x14ac:dyDescent="0.3">
      <c r="A338" s="1"/>
      <c r="B338" s="17">
        <v>1</v>
      </c>
      <c r="C338" s="9" t="s">
        <v>10</v>
      </c>
      <c r="D338" s="17">
        <v>2</v>
      </c>
      <c r="E338" s="17">
        <v>1972</v>
      </c>
      <c r="F338" s="17">
        <v>30</v>
      </c>
      <c r="G338" s="17">
        <v>0</v>
      </c>
      <c r="H338" s="17">
        <v>0</v>
      </c>
      <c r="I338" s="18">
        <v>0</v>
      </c>
      <c r="J338" s="2"/>
      <c r="K338" s="1"/>
      <c r="L338" s="1"/>
      <c r="M338" s="1"/>
      <c r="N338" s="1"/>
      <c r="O338" s="1"/>
      <c r="P338" s="1"/>
      <c r="Q338" s="1"/>
      <c r="R338" s="1"/>
      <c r="S338" s="1"/>
    </row>
    <row r="339" spans="1:19" x14ac:dyDescent="0.3">
      <c r="A339" s="1"/>
      <c r="B339" s="17">
        <v>1</v>
      </c>
      <c r="C339" s="9" t="s">
        <v>24</v>
      </c>
      <c r="D339" s="17">
        <v>2</v>
      </c>
      <c r="E339" s="17">
        <v>1972</v>
      </c>
      <c r="F339" s="17">
        <v>2</v>
      </c>
      <c r="G339" s="17">
        <v>0</v>
      </c>
      <c r="H339" s="17">
        <v>0</v>
      </c>
      <c r="I339" s="18">
        <v>1694</v>
      </c>
      <c r="J339" s="2"/>
      <c r="K339" s="1"/>
      <c r="L339" s="1"/>
      <c r="M339" s="1"/>
      <c r="N339" s="1"/>
      <c r="O339" s="1"/>
      <c r="P339" s="1"/>
      <c r="Q339" s="1"/>
      <c r="R339" s="1"/>
      <c r="S339" s="1"/>
    </row>
    <row r="340" spans="1:19" x14ac:dyDescent="0.3">
      <c r="A340" s="1"/>
      <c r="B340" s="17">
        <v>1</v>
      </c>
      <c r="C340" s="9" t="s">
        <v>42</v>
      </c>
      <c r="D340" s="17">
        <v>3</v>
      </c>
      <c r="E340" s="17">
        <v>1972</v>
      </c>
      <c r="F340" s="17">
        <v>1</v>
      </c>
      <c r="G340" s="17">
        <v>0</v>
      </c>
      <c r="H340" s="17">
        <v>0</v>
      </c>
      <c r="I340" s="18">
        <v>752811</v>
      </c>
      <c r="J340" s="2"/>
      <c r="K340" s="1"/>
      <c r="L340" s="1"/>
      <c r="M340" s="1"/>
      <c r="N340" s="1"/>
      <c r="O340" s="1"/>
      <c r="P340" s="1"/>
      <c r="Q340" s="1"/>
      <c r="R340" s="1"/>
      <c r="S340" s="1"/>
    </row>
    <row r="341" spans="1:19" x14ac:dyDescent="0.3">
      <c r="A341" s="1"/>
      <c r="B341" s="17">
        <v>2</v>
      </c>
      <c r="C341" s="9" t="s">
        <v>10</v>
      </c>
      <c r="D341" s="17">
        <v>2</v>
      </c>
      <c r="E341" s="17">
        <v>1972</v>
      </c>
      <c r="F341" s="17">
        <v>30</v>
      </c>
      <c r="G341" s="17">
        <v>0</v>
      </c>
      <c r="H341" s="17">
        <v>0</v>
      </c>
      <c r="I341" s="18">
        <v>0</v>
      </c>
      <c r="J341" s="2"/>
      <c r="K341" s="1"/>
      <c r="L341" s="1"/>
      <c r="M341" s="1"/>
      <c r="N341" s="1"/>
      <c r="O341" s="1"/>
      <c r="P341" s="1"/>
      <c r="Q341" s="1"/>
      <c r="R341" s="1"/>
      <c r="S341" s="1"/>
    </row>
    <row r="342" spans="1:19" x14ac:dyDescent="0.3">
      <c r="A342" s="1"/>
      <c r="B342" s="17">
        <v>2</v>
      </c>
      <c r="C342" s="9" t="s">
        <v>24</v>
      </c>
      <c r="D342" s="17">
        <v>2</v>
      </c>
      <c r="E342" s="17">
        <v>1972</v>
      </c>
      <c r="F342" s="17">
        <v>2</v>
      </c>
      <c r="G342" s="17">
        <v>0</v>
      </c>
      <c r="H342" s="17">
        <v>0</v>
      </c>
      <c r="I342" s="18">
        <v>1574</v>
      </c>
      <c r="J342" s="2"/>
      <c r="K342" s="1"/>
      <c r="L342" s="1"/>
      <c r="M342" s="1"/>
      <c r="N342" s="1"/>
      <c r="O342" s="1"/>
      <c r="P342" s="1"/>
      <c r="Q342" s="1"/>
      <c r="R342" s="1"/>
      <c r="S342" s="1"/>
    </row>
    <row r="343" spans="1:19" x14ac:dyDescent="0.3">
      <c r="A343" s="1"/>
      <c r="B343" s="17">
        <v>4</v>
      </c>
      <c r="C343" s="9" t="s">
        <v>10</v>
      </c>
      <c r="D343" s="17">
        <v>2</v>
      </c>
      <c r="E343" s="17">
        <v>1972</v>
      </c>
      <c r="F343" s="17">
        <v>30</v>
      </c>
      <c r="G343" s="17">
        <v>0</v>
      </c>
      <c r="H343" s="17">
        <v>0</v>
      </c>
      <c r="I343" s="18">
        <v>0</v>
      </c>
      <c r="J343" s="2"/>
      <c r="K343" s="1"/>
      <c r="L343" s="1"/>
      <c r="M343" s="1"/>
      <c r="N343" s="1"/>
      <c r="O343" s="1"/>
      <c r="P343" s="1"/>
      <c r="Q343" s="1"/>
      <c r="R343" s="1"/>
      <c r="S343" s="1"/>
    </row>
    <row r="344" spans="1:19" x14ac:dyDescent="0.3">
      <c r="A344" s="1"/>
      <c r="B344" s="17">
        <v>4</v>
      </c>
      <c r="C344" s="9" t="s">
        <v>24</v>
      </c>
      <c r="D344" s="17">
        <v>2</v>
      </c>
      <c r="E344" s="17">
        <v>1972</v>
      </c>
      <c r="F344" s="17">
        <v>2</v>
      </c>
      <c r="G344" s="17">
        <v>0</v>
      </c>
      <c r="H344" s="17">
        <v>0</v>
      </c>
      <c r="I344" s="18">
        <v>1598</v>
      </c>
      <c r="J344" s="2"/>
      <c r="K344" s="1"/>
      <c r="L344" s="1"/>
      <c r="M344" s="1"/>
      <c r="N344" s="1"/>
      <c r="O344" s="1"/>
      <c r="P344" s="1"/>
      <c r="Q344" s="1"/>
      <c r="R344" s="1"/>
      <c r="S344" s="1"/>
    </row>
    <row r="345" spans="1:19" x14ac:dyDescent="0.3">
      <c r="A345" s="1"/>
      <c r="B345" s="17">
        <v>3</v>
      </c>
      <c r="C345" s="9" t="s">
        <v>10</v>
      </c>
      <c r="D345" s="17">
        <v>2</v>
      </c>
      <c r="E345" s="17">
        <v>1972</v>
      </c>
      <c r="F345" s="17">
        <v>30</v>
      </c>
      <c r="G345" s="17">
        <v>0</v>
      </c>
      <c r="H345" s="17">
        <v>0</v>
      </c>
      <c r="I345" s="18">
        <v>0</v>
      </c>
      <c r="J345" s="2"/>
      <c r="K345" s="1"/>
      <c r="L345" s="1"/>
      <c r="M345" s="1"/>
      <c r="N345" s="1"/>
      <c r="O345" s="1"/>
      <c r="P345" s="1"/>
      <c r="Q345" s="1"/>
      <c r="R345" s="1"/>
      <c r="S345" s="1"/>
    </row>
    <row r="346" spans="1:19" x14ac:dyDescent="0.3">
      <c r="A346" s="1"/>
      <c r="B346" s="17">
        <v>3</v>
      </c>
      <c r="C346" s="9" t="s">
        <v>24</v>
      </c>
      <c r="D346" s="17">
        <v>2</v>
      </c>
      <c r="E346" s="17">
        <v>1972</v>
      </c>
      <c r="F346" s="17">
        <v>2</v>
      </c>
      <c r="G346" s="17">
        <v>0</v>
      </c>
      <c r="H346" s="17">
        <v>0</v>
      </c>
      <c r="I346" s="18">
        <v>1552</v>
      </c>
      <c r="J346" s="2"/>
      <c r="K346" s="1"/>
      <c r="L346" s="1"/>
      <c r="M346" s="1"/>
      <c r="N346" s="1"/>
      <c r="O346" s="1"/>
      <c r="P346" s="1"/>
      <c r="Q346" s="1"/>
      <c r="R346" s="1"/>
      <c r="S346" s="1"/>
    </row>
    <row r="347" spans="1:19" x14ac:dyDescent="0.3">
      <c r="A347" s="1"/>
      <c r="B347" s="17">
        <v>5</v>
      </c>
      <c r="C347" s="9" t="s">
        <v>10</v>
      </c>
      <c r="D347" s="17">
        <v>2</v>
      </c>
      <c r="E347" s="17">
        <v>1972</v>
      </c>
      <c r="F347" s="17">
        <v>30</v>
      </c>
      <c r="G347" s="17">
        <v>0</v>
      </c>
      <c r="H347" s="17">
        <v>0</v>
      </c>
      <c r="I347" s="18">
        <v>0</v>
      </c>
      <c r="J347" s="2"/>
      <c r="K347" s="1"/>
      <c r="L347" s="1"/>
      <c r="M347" s="1"/>
      <c r="N347" s="1"/>
      <c r="O347" s="1"/>
      <c r="P347" s="1"/>
      <c r="Q347" s="1"/>
      <c r="R347" s="1"/>
      <c r="S347" s="1"/>
    </row>
    <row r="348" spans="1:19" x14ac:dyDescent="0.3">
      <c r="A348" s="1"/>
      <c r="B348" s="17">
        <v>5</v>
      </c>
      <c r="C348" s="9" t="s">
        <v>24</v>
      </c>
      <c r="D348" s="17">
        <v>2</v>
      </c>
      <c r="E348" s="17">
        <v>1972</v>
      </c>
      <c r="F348" s="17">
        <v>2</v>
      </c>
      <c r="G348" s="17">
        <v>0</v>
      </c>
      <c r="H348" s="17">
        <v>0</v>
      </c>
      <c r="I348" s="18">
        <v>1626</v>
      </c>
      <c r="J348" s="2"/>
      <c r="K348" s="1"/>
      <c r="L348" s="1"/>
      <c r="M348" s="1"/>
      <c r="N348" s="1"/>
      <c r="O348" s="1"/>
      <c r="P348" s="1"/>
      <c r="Q348" s="1"/>
      <c r="R348" s="1"/>
      <c r="S348" s="1"/>
    </row>
    <row r="349" spans="1:19" x14ac:dyDescent="0.3">
      <c r="A349" s="1"/>
      <c r="B349" s="17">
        <v>6</v>
      </c>
      <c r="C349" s="9" t="s">
        <v>10</v>
      </c>
      <c r="D349" s="17">
        <v>1</v>
      </c>
      <c r="E349" s="17">
        <v>1973</v>
      </c>
      <c r="F349" s="17">
        <v>2</v>
      </c>
      <c r="G349" s="17">
        <v>0</v>
      </c>
      <c r="H349" s="17">
        <v>0</v>
      </c>
      <c r="I349" s="18">
        <v>160114</v>
      </c>
      <c r="J349" s="2"/>
      <c r="K349" s="1"/>
      <c r="L349" s="1"/>
      <c r="M349" s="1"/>
      <c r="N349" s="1"/>
      <c r="O349" s="1"/>
      <c r="P349" s="1"/>
      <c r="Q349" s="1"/>
      <c r="R349" s="1"/>
      <c r="S349" s="1"/>
    </row>
    <row r="350" spans="1:19" x14ac:dyDescent="0.3">
      <c r="A350" s="1"/>
      <c r="B350" s="17">
        <v>6</v>
      </c>
      <c r="C350" s="9" t="s">
        <v>19</v>
      </c>
      <c r="D350" s="17">
        <v>1</v>
      </c>
      <c r="E350" s="17">
        <v>1973</v>
      </c>
      <c r="F350" s="17">
        <v>1</v>
      </c>
      <c r="G350" s="17">
        <v>0</v>
      </c>
      <c r="H350" s="17">
        <v>0</v>
      </c>
      <c r="I350" s="18">
        <v>15894</v>
      </c>
      <c r="J350" s="2"/>
      <c r="K350" s="1"/>
      <c r="L350" s="1"/>
      <c r="M350" s="1"/>
      <c r="N350" s="1"/>
      <c r="O350" s="1"/>
      <c r="P350" s="1"/>
      <c r="Q350" s="1"/>
      <c r="R350" s="1"/>
      <c r="S350" s="1"/>
    </row>
    <row r="351" spans="1:19" x14ac:dyDescent="0.3">
      <c r="A351" s="1"/>
      <c r="B351" s="17">
        <v>6</v>
      </c>
      <c r="C351" s="9" t="s">
        <v>10</v>
      </c>
      <c r="D351" s="17">
        <v>1</v>
      </c>
      <c r="E351" s="17">
        <v>1973</v>
      </c>
      <c r="F351" s="17">
        <v>2</v>
      </c>
      <c r="G351" s="17">
        <v>3</v>
      </c>
      <c r="H351" s="17">
        <v>0</v>
      </c>
      <c r="I351" s="18">
        <v>1882757</v>
      </c>
      <c r="J351" s="2"/>
      <c r="K351" s="1"/>
      <c r="L351" s="1"/>
      <c r="M351" s="1"/>
      <c r="N351" s="1"/>
      <c r="O351" s="1"/>
      <c r="P351" s="1"/>
      <c r="Q351" s="1"/>
      <c r="R351" s="1"/>
      <c r="S351" s="1"/>
    </row>
    <row r="352" spans="1:19" x14ac:dyDescent="0.3">
      <c r="A352" s="1"/>
      <c r="B352" s="17">
        <v>1</v>
      </c>
      <c r="C352" s="9" t="s">
        <v>10</v>
      </c>
      <c r="D352" s="17">
        <v>1</v>
      </c>
      <c r="E352" s="17">
        <v>1973</v>
      </c>
      <c r="F352" s="17">
        <v>2</v>
      </c>
      <c r="G352" s="17">
        <v>0</v>
      </c>
      <c r="H352" s="17">
        <v>0</v>
      </c>
      <c r="I352" s="18">
        <v>166558</v>
      </c>
      <c r="J352" s="2"/>
      <c r="K352" s="1"/>
      <c r="L352" s="1"/>
      <c r="M352" s="1"/>
      <c r="N352" s="1"/>
      <c r="O352" s="1"/>
      <c r="P352" s="1"/>
      <c r="Q352" s="1"/>
      <c r="R352" s="1"/>
      <c r="S352" s="1"/>
    </row>
    <row r="353" spans="1:19" x14ac:dyDescent="0.3">
      <c r="A353" s="1"/>
      <c r="B353" s="17">
        <v>1</v>
      </c>
      <c r="C353" s="9" t="s">
        <v>19</v>
      </c>
      <c r="D353" s="17">
        <v>1</v>
      </c>
      <c r="E353" s="17">
        <v>1973</v>
      </c>
      <c r="F353" s="17">
        <v>1</v>
      </c>
      <c r="G353" s="17">
        <v>0</v>
      </c>
      <c r="H353" s="17">
        <v>0</v>
      </c>
      <c r="I353" s="18">
        <v>16026</v>
      </c>
      <c r="J353" s="2"/>
      <c r="K353" s="1"/>
      <c r="L353" s="1"/>
      <c r="M353" s="1"/>
      <c r="N353" s="1"/>
      <c r="O353" s="1"/>
      <c r="P353" s="1"/>
      <c r="Q353" s="1"/>
      <c r="R353" s="1"/>
      <c r="S353" s="1"/>
    </row>
    <row r="354" spans="1:19" x14ac:dyDescent="0.3">
      <c r="A354" s="1"/>
      <c r="B354" s="17">
        <v>1</v>
      </c>
      <c r="C354" s="9" t="s">
        <v>10</v>
      </c>
      <c r="D354" s="17">
        <v>1</v>
      </c>
      <c r="E354" s="17">
        <v>1973</v>
      </c>
      <c r="F354" s="17">
        <v>2</v>
      </c>
      <c r="G354" s="17">
        <v>2</v>
      </c>
      <c r="H354" s="17">
        <v>0</v>
      </c>
      <c r="I354" s="18">
        <v>1692878</v>
      </c>
      <c r="J354" s="2"/>
      <c r="K354" s="1"/>
      <c r="L354" s="1"/>
      <c r="M354" s="1"/>
      <c r="N354" s="1"/>
      <c r="O354" s="1"/>
      <c r="P354" s="1"/>
      <c r="Q354" s="1"/>
      <c r="R354" s="1"/>
      <c r="S354" s="1"/>
    </row>
    <row r="355" spans="1:19" x14ac:dyDescent="0.3">
      <c r="A355" s="1"/>
      <c r="B355" s="17">
        <v>1</v>
      </c>
      <c r="C355" s="9" t="s">
        <v>30</v>
      </c>
      <c r="D355" s="17">
        <v>2</v>
      </c>
      <c r="E355" s="17">
        <v>1973</v>
      </c>
      <c r="F355" s="17">
        <v>1</v>
      </c>
      <c r="G355" s="17">
        <v>0</v>
      </c>
      <c r="H355" s="17">
        <v>0</v>
      </c>
      <c r="I355" s="18">
        <v>3488</v>
      </c>
      <c r="J355" s="2"/>
      <c r="K355" s="1"/>
      <c r="L355" s="1"/>
      <c r="M355" s="1"/>
      <c r="N355" s="1"/>
      <c r="O355" s="1"/>
      <c r="P355" s="1"/>
      <c r="Q355" s="1"/>
      <c r="R355" s="1"/>
      <c r="S355" s="1"/>
    </row>
    <row r="356" spans="1:19" x14ac:dyDescent="0.3">
      <c r="A356" s="1"/>
      <c r="B356" s="17">
        <v>1</v>
      </c>
      <c r="C356" s="9" t="s">
        <v>10</v>
      </c>
      <c r="D356" s="17">
        <v>2</v>
      </c>
      <c r="E356" s="17">
        <v>1973</v>
      </c>
      <c r="F356" s="17">
        <v>2</v>
      </c>
      <c r="G356" s="17">
        <v>0</v>
      </c>
      <c r="H356" s="17">
        <v>0</v>
      </c>
      <c r="I356" s="18">
        <v>0</v>
      </c>
      <c r="J356" s="2"/>
      <c r="K356" s="1"/>
      <c r="L356" s="1"/>
      <c r="M356" s="1"/>
      <c r="N356" s="1"/>
      <c r="O356" s="1"/>
      <c r="P356" s="1"/>
      <c r="Q356" s="1"/>
      <c r="R356" s="1"/>
      <c r="S356" s="1"/>
    </row>
    <row r="357" spans="1:19" x14ac:dyDescent="0.3">
      <c r="A357" s="1"/>
      <c r="B357" s="17">
        <v>2</v>
      </c>
      <c r="C357" s="9" t="s">
        <v>10</v>
      </c>
      <c r="D357" s="17">
        <v>1</v>
      </c>
      <c r="E357" s="17">
        <v>1973</v>
      </c>
      <c r="F357" s="17">
        <v>2</v>
      </c>
      <c r="G357" s="17">
        <v>0</v>
      </c>
      <c r="H357" s="17">
        <v>0</v>
      </c>
      <c r="I357" s="18">
        <v>165335</v>
      </c>
      <c r="J357" s="2"/>
      <c r="K357" s="1"/>
      <c r="L357" s="1"/>
      <c r="M357" s="1"/>
      <c r="N357" s="1"/>
      <c r="O357" s="1"/>
      <c r="P357" s="1"/>
      <c r="Q357" s="1"/>
      <c r="R357" s="1"/>
      <c r="S357" s="1"/>
    </row>
    <row r="358" spans="1:19" x14ac:dyDescent="0.3">
      <c r="A358" s="1"/>
      <c r="B358" s="17">
        <v>2</v>
      </c>
      <c r="C358" s="9" t="s">
        <v>19</v>
      </c>
      <c r="D358" s="17">
        <v>1</v>
      </c>
      <c r="E358" s="17">
        <v>1973</v>
      </c>
      <c r="F358" s="17">
        <v>1</v>
      </c>
      <c r="G358" s="17">
        <v>0</v>
      </c>
      <c r="H358" s="17">
        <v>0</v>
      </c>
      <c r="I358" s="18">
        <v>16173</v>
      </c>
      <c r="J358" s="2"/>
      <c r="K358" s="1"/>
      <c r="L358" s="1"/>
      <c r="M358" s="1"/>
      <c r="N358" s="1"/>
      <c r="O358" s="1"/>
      <c r="P358" s="1"/>
      <c r="Q358" s="1"/>
      <c r="R358" s="1"/>
      <c r="S358" s="1"/>
    </row>
    <row r="359" spans="1:19" x14ac:dyDescent="0.3">
      <c r="A359" s="1"/>
      <c r="B359" s="17">
        <v>2</v>
      </c>
      <c r="C359" s="9" t="s">
        <v>10</v>
      </c>
      <c r="D359" s="17">
        <v>1</v>
      </c>
      <c r="E359" s="17">
        <v>1973</v>
      </c>
      <c r="F359" s="17">
        <v>2</v>
      </c>
      <c r="G359" s="17">
        <v>2</v>
      </c>
      <c r="H359" s="17">
        <v>0</v>
      </c>
      <c r="I359" s="18">
        <v>1778513</v>
      </c>
      <c r="J359" s="2"/>
      <c r="K359" s="1"/>
      <c r="L359" s="1"/>
      <c r="M359" s="1"/>
      <c r="N359" s="1"/>
      <c r="O359" s="1"/>
      <c r="P359" s="1"/>
      <c r="Q359" s="1"/>
      <c r="R359" s="1"/>
      <c r="S359" s="1"/>
    </row>
    <row r="360" spans="1:19" x14ac:dyDescent="0.3">
      <c r="A360" s="1"/>
      <c r="B360" s="17">
        <v>2</v>
      </c>
      <c r="C360" s="9" t="s">
        <v>30</v>
      </c>
      <c r="D360" s="17">
        <v>2</v>
      </c>
      <c r="E360" s="17">
        <v>1973</v>
      </c>
      <c r="F360" s="17">
        <v>1</v>
      </c>
      <c r="G360" s="17">
        <v>0</v>
      </c>
      <c r="H360" s="17">
        <v>0</v>
      </c>
      <c r="I360" s="18">
        <v>4072</v>
      </c>
      <c r="J360" s="2"/>
      <c r="K360" s="1"/>
      <c r="L360" s="1"/>
      <c r="M360" s="1"/>
      <c r="N360" s="1"/>
      <c r="O360" s="1"/>
      <c r="P360" s="1"/>
      <c r="Q360" s="1"/>
      <c r="R360" s="1"/>
      <c r="S360" s="1"/>
    </row>
    <row r="361" spans="1:19" x14ac:dyDescent="0.3">
      <c r="A361" s="1"/>
      <c r="B361" s="17">
        <v>4</v>
      </c>
      <c r="C361" s="9" t="s">
        <v>10</v>
      </c>
      <c r="D361" s="17">
        <v>1</v>
      </c>
      <c r="E361" s="17">
        <v>1973</v>
      </c>
      <c r="F361" s="17">
        <v>2</v>
      </c>
      <c r="G361" s="17">
        <v>0</v>
      </c>
      <c r="H361" s="17">
        <v>0</v>
      </c>
      <c r="I361" s="18">
        <v>182513</v>
      </c>
      <c r="J361" s="2"/>
      <c r="K361" s="1"/>
      <c r="L361" s="1"/>
      <c r="M361" s="1"/>
      <c r="N361" s="1"/>
      <c r="O361" s="1"/>
      <c r="P361" s="1"/>
      <c r="Q361" s="1"/>
      <c r="R361" s="1"/>
      <c r="S361" s="1"/>
    </row>
    <row r="362" spans="1:19" x14ac:dyDescent="0.3">
      <c r="A362" s="1"/>
      <c r="B362" s="17">
        <v>4</v>
      </c>
      <c r="C362" s="9" t="s">
        <v>19</v>
      </c>
      <c r="D362" s="17">
        <v>1</v>
      </c>
      <c r="E362" s="17">
        <v>1973</v>
      </c>
      <c r="F362" s="17">
        <v>1</v>
      </c>
      <c r="G362" s="17">
        <v>0</v>
      </c>
      <c r="H362" s="17">
        <v>0</v>
      </c>
      <c r="I362" s="18">
        <v>16841</v>
      </c>
      <c r="J362" s="2"/>
      <c r="K362" s="1"/>
      <c r="L362" s="1"/>
      <c r="M362" s="1"/>
      <c r="N362" s="1"/>
      <c r="O362" s="1"/>
      <c r="P362" s="1"/>
      <c r="Q362" s="1"/>
      <c r="R362" s="1"/>
      <c r="S362" s="1"/>
    </row>
    <row r="363" spans="1:19" x14ac:dyDescent="0.3">
      <c r="A363" s="1"/>
      <c r="B363" s="17">
        <v>4</v>
      </c>
      <c r="C363" s="9" t="s">
        <v>10</v>
      </c>
      <c r="D363" s="17">
        <v>1</v>
      </c>
      <c r="E363" s="17">
        <v>1973</v>
      </c>
      <c r="F363" s="17">
        <v>2</v>
      </c>
      <c r="G363" s="17">
        <v>2</v>
      </c>
      <c r="H363" s="17">
        <v>0</v>
      </c>
      <c r="I363" s="18">
        <v>1769898</v>
      </c>
      <c r="J363" s="2"/>
      <c r="K363" s="1"/>
      <c r="L363" s="1"/>
      <c r="M363" s="1"/>
      <c r="N363" s="1"/>
      <c r="O363" s="1"/>
      <c r="P363" s="1"/>
      <c r="Q363" s="1"/>
      <c r="R363" s="1"/>
      <c r="S363" s="1"/>
    </row>
    <row r="364" spans="1:19" x14ac:dyDescent="0.3">
      <c r="A364" s="1"/>
      <c r="B364" s="17">
        <v>3</v>
      </c>
      <c r="C364" s="9" t="s">
        <v>10</v>
      </c>
      <c r="D364" s="17">
        <v>1</v>
      </c>
      <c r="E364" s="17">
        <v>1973</v>
      </c>
      <c r="F364" s="17">
        <v>2</v>
      </c>
      <c r="G364" s="17">
        <v>0</v>
      </c>
      <c r="H364" s="17">
        <v>0</v>
      </c>
      <c r="I364" s="18">
        <v>186475</v>
      </c>
      <c r="J364" s="2"/>
      <c r="K364" s="1"/>
      <c r="L364" s="1"/>
      <c r="M364" s="1"/>
      <c r="N364" s="1"/>
      <c r="O364" s="1"/>
      <c r="P364" s="1"/>
      <c r="Q364" s="1"/>
      <c r="R364" s="1"/>
      <c r="S364" s="1"/>
    </row>
    <row r="365" spans="1:19" x14ac:dyDescent="0.3">
      <c r="A365" s="1"/>
      <c r="B365" s="17">
        <v>3</v>
      </c>
      <c r="C365" s="9" t="s">
        <v>19</v>
      </c>
      <c r="D365" s="17">
        <v>1</v>
      </c>
      <c r="E365" s="17">
        <v>1973</v>
      </c>
      <c r="F365" s="17">
        <v>1</v>
      </c>
      <c r="G365" s="17">
        <v>0</v>
      </c>
      <c r="H365" s="17">
        <v>0</v>
      </c>
      <c r="I365" s="18">
        <v>15541</v>
      </c>
      <c r="J365" s="2"/>
      <c r="K365" s="1"/>
      <c r="L365" s="1"/>
      <c r="M365" s="1"/>
      <c r="N365" s="1"/>
      <c r="O365" s="1"/>
      <c r="P365" s="1"/>
      <c r="Q365" s="1"/>
      <c r="R365" s="1"/>
      <c r="S365" s="1"/>
    </row>
    <row r="366" spans="1:19" x14ac:dyDescent="0.3">
      <c r="A366" s="1"/>
      <c r="B366" s="17">
        <v>3</v>
      </c>
      <c r="C366" s="9" t="s">
        <v>10</v>
      </c>
      <c r="D366" s="17">
        <v>1</v>
      </c>
      <c r="E366" s="17">
        <v>1973</v>
      </c>
      <c r="F366" s="17">
        <v>2</v>
      </c>
      <c r="G366" s="17">
        <v>3</v>
      </c>
      <c r="H366" s="17">
        <v>0</v>
      </c>
      <c r="I366" s="18">
        <v>1700977</v>
      </c>
      <c r="J366" s="2"/>
      <c r="K366" s="1"/>
      <c r="L366" s="1"/>
      <c r="M366" s="1"/>
      <c r="N366" s="1"/>
      <c r="O366" s="1"/>
      <c r="P366" s="1"/>
      <c r="Q366" s="1"/>
      <c r="R366" s="1"/>
      <c r="S366" s="1"/>
    </row>
    <row r="367" spans="1:19" x14ac:dyDescent="0.3">
      <c r="A367" s="1"/>
      <c r="B367" s="17">
        <v>5</v>
      </c>
      <c r="C367" s="9" t="s">
        <v>10</v>
      </c>
      <c r="D367" s="17">
        <v>1</v>
      </c>
      <c r="E367" s="17">
        <v>1973</v>
      </c>
      <c r="F367" s="17">
        <v>2</v>
      </c>
      <c r="G367" s="17">
        <v>0</v>
      </c>
      <c r="H367" s="17">
        <v>0</v>
      </c>
      <c r="I367" s="18">
        <v>166696</v>
      </c>
      <c r="J367" s="2"/>
      <c r="K367" s="1"/>
      <c r="L367" s="1"/>
      <c r="M367" s="1"/>
      <c r="N367" s="1"/>
      <c r="O367" s="1"/>
      <c r="P367" s="1"/>
      <c r="Q367" s="1"/>
      <c r="R367" s="1"/>
      <c r="S367" s="1"/>
    </row>
    <row r="368" spans="1:19" x14ac:dyDescent="0.3">
      <c r="A368" s="1"/>
      <c r="B368" s="17">
        <v>5</v>
      </c>
      <c r="C368" s="9" t="s">
        <v>19</v>
      </c>
      <c r="D368" s="17">
        <v>1</v>
      </c>
      <c r="E368" s="17">
        <v>1973</v>
      </c>
      <c r="F368" s="17">
        <v>1</v>
      </c>
      <c r="G368" s="17">
        <v>0</v>
      </c>
      <c r="H368" s="17">
        <v>0</v>
      </c>
      <c r="I368" s="18">
        <v>16792</v>
      </c>
      <c r="J368" s="2"/>
      <c r="K368" s="1"/>
      <c r="L368" s="1"/>
      <c r="M368" s="1"/>
      <c r="N368" s="1"/>
      <c r="O368" s="1"/>
      <c r="P368" s="1"/>
      <c r="Q368" s="1"/>
      <c r="R368" s="1"/>
      <c r="S368" s="1"/>
    </row>
    <row r="369" spans="1:19" x14ac:dyDescent="0.3">
      <c r="A369" s="1"/>
      <c r="B369" s="17">
        <v>5</v>
      </c>
      <c r="C369" s="9" t="s">
        <v>10</v>
      </c>
      <c r="D369" s="17">
        <v>1</v>
      </c>
      <c r="E369" s="17">
        <v>1973</v>
      </c>
      <c r="F369" s="17">
        <v>2</v>
      </c>
      <c r="G369" s="17">
        <v>3</v>
      </c>
      <c r="H369" s="17">
        <v>0</v>
      </c>
      <c r="I369" s="18">
        <v>1655144</v>
      </c>
      <c r="J369" s="2"/>
      <c r="K369" s="1"/>
      <c r="L369" s="1"/>
      <c r="M369" s="1"/>
      <c r="N369" s="1"/>
      <c r="O369" s="1"/>
      <c r="P369" s="1"/>
      <c r="Q369" s="1"/>
      <c r="R369" s="1"/>
      <c r="S369" s="1"/>
    </row>
    <row r="370" spans="1:19" x14ac:dyDescent="0.3">
      <c r="A370" s="1"/>
      <c r="B370" s="17">
        <v>6</v>
      </c>
      <c r="C370" s="9" t="s">
        <v>43</v>
      </c>
      <c r="D370" s="17">
        <v>1</v>
      </c>
      <c r="E370" s="17">
        <v>1974</v>
      </c>
      <c r="F370" s="17">
        <v>1</v>
      </c>
      <c r="G370" s="17">
        <v>0</v>
      </c>
      <c r="H370" s="17">
        <v>1</v>
      </c>
      <c r="I370" s="18">
        <v>18552</v>
      </c>
      <c r="J370" s="2"/>
      <c r="K370" s="1"/>
      <c r="L370" s="1"/>
      <c r="M370" s="1"/>
      <c r="N370" s="1"/>
      <c r="O370" s="1"/>
      <c r="P370" s="1"/>
      <c r="Q370" s="1"/>
      <c r="R370" s="1"/>
      <c r="S370" s="1"/>
    </row>
    <row r="371" spans="1:19" x14ac:dyDescent="0.3">
      <c r="A371" s="1"/>
      <c r="B371" s="17">
        <v>6</v>
      </c>
      <c r="C371" s="9" t="s">
        <v>43</v>
      </c>
      <c r="D371" s="17">
        <v>2</v>
      </c>
      <c r="E371" s="17">
        <v>1974</v>
      </c>
      <c r="F371" s="17">
        <v>1</v>
      </c>
      <c r="G371" s="17">
        <v>0</v>
      </c>
      <c r="H371" s="17">
        <v>0</v>
      </c>
      <c r="I371" s="18">
        <v>22214</v>
      </c>
      <c r="J371" s="2"/>
      <c r="K371" s="1"/>
      <c r="L371" s="1"/>
      <c r="M371" s="1"/>
      <c r="N371" s="1"/>
      <c r="O371" s="1"/>
      <c r="P371" s="1"/>
      <c r="Q371" s="1"/>
      <c r="R371" s="1"/>
      <c r="S371" s="1"/>
    </row>
    <row r="372" spans="1:19" x14ac:dyDescent="0.3">
      <c r="A372" s="1"/>
      <c r="B372" s="17">
        <v>6</v>
      </c>
      <c r="C372" s="9" t="s">
        <v>10</v>
      </c>
      <c r="D372" s="17">
        <v>4</v>
      </c>
      <c r="E372" s="17">
        <v>1974</v>
      </c>
      <c r="F372" s="17">
        <v>2</v>
      </c>
      <c r="G372" s="17">
        <v>0</v>
      </c>
      <c r="H372" s="17">
        <v>0</v>
      </c>
      <c r="I372" s="18">
        <v>20462</v>
      </c>
      <c r="J372" s="2"/>
      <c r="K372" s="1"/>
      <c r="L372" s="1"/>
      <c r="M372" s="1"/>
      <c r="N372" s="1"/>
      <c r="O372" s="1"/>
      <c r="P372" s="1"/>
      <c r="Q372" s="1"/>
      <c r="R372" s="1"/>
      <c r="S372" s="1"/>
    </row>
    <row r="373" spans="1:19" x14ac:dyDescent="0.3">
      <c r="A373" s="1"/>
      <c r="B373" s="17">
        <v>1</v>
      </c>
      <c r="C373" s="9" t="s">
        <v>43</v>
      </c>
      <c r="D373" s="17">
        <v>1</v>
      </c>
      <c r="E373" s="17">
        <v>1974</v>
      </c>
      <c r="F373" s="17">
        <v>1</v>
      </c>
      <c r="G373" s="17">
        <v>0</v>
      </c>
      <c r="H373" s="17">
        <v>2</v>
      </c>
      <c r="I373" s="18">
        <v>18473</v>
      </c>
      <c r="J373" s="2"/>
      <c r="K373" s="1"/>
      <c r="L373" s="1"/>
      <c r="M373" s="1"/>
      <c r="N373" s="1"/>
      <c r="O373" s="1"/>
      <c r="P373" s="1"/>
      <c r="Q373" s="1"/>
      <c r="R373" s="1"/>
      <c r="S373" s="1"/>
    </row>
    <row r="374" spans="1:19" x14ac:dyDescent="0.3">
      <c r="A374" s="1"/>
      <c r="B374" s="17">
        <v>1</v>
      </c>
      <c r="C374" s="9" t="s">
        <v>10</v>
      </c>
      <c r="D374" s="17">
        <v>1</v>
      </c>
      <c r="E374" s="17">
        <v>1974</v>
      </c>
      <c r="F374" s="17">
        <v>1</v>
      </c>
      <c r="G374" s="17">
        <v>0</v>
      </c>
      <c r="H374" s="17">
        <v>0</v>
      </c>
      <c r="I374" s="18">
        <v>0</v>
      </c>
      <c r="J374" s="2"/>
      <c r="K374" s="1"/>
      <c r="L374" s="1"/>
      <c r="M374" s="1"/>
      <c r="N374" s="1"/>
      <c r="O374" s="1"/>
      <c r="P374" s="1"/>
      <c r="Q374" s="1"/>
      <c r="R374" s="1"/>
      <c r="S374" s="1"/>
    </row>
    <row r="375" spans="1:19" x14ac:dyDescent="0.3">
      <c r="A375" s="1"/>
      <c r="B375" s="17">
        <v>1</v>
      </c>
      <c r="C375" s="9" t="s">
        <v>44</v>
      </c>
      <c r="D375" s="17">
        <v>1</v>
      </c>
      <c r="E375" s="17">
        <v>1974</v>
      </c>
      <c r="F375" s="17">
        <v>1</v>
      </c>
      <c r="G375" s="17">
        <v>0</v>
      </c>
      <c r="H375" s="17">
        <v>0</v>
      </c>
      <c r="I375" s="18">
        <v>18482</v>
      </c>
      <c r="J375" s="2"/>
      <c r="K375" s="1"/>
      <c r="L375" s="1"/>
      <c r="M375" s="1"/>
      <c r="N375" s="1"/>
      <c r="O375" s="1"/>
      <c r="P375" s="1"/>
      <c r="Q375" s="1"/>
      <c r="R375" s="1"/>
      <c r="S375" s="1"/>
    </row>
    <row r="376" spans="1:19" x14ac:dyDescent="0.3">
      <c r="A376" s="1"/>
      <c r="B376" s="17">
        <v>1</v>
      </c>
      <c r="C376" s="9" t="s">
        <v>43</v>
      </c>
      <c r="D376" s="17">
        <v>2</v>
      </c>
      <c r="E376" s="17">
        <v>1974</v>
      </c>
      <c r="F376" s="17">
        <v>1</v>
      </c>
      <c r="G376" s="17">
        <v>0</v>
      </c>
      <c r="H376" s="17">
        <v>9</v>
      </c>
      <c r="I376" s="18">
        <v>13104</v>
      </c>
      <c r="J376" s="2"/>
      <c r="K376" s="1"/>
      <c r="L376" s="1"/>
      <c r="M376" s="1"/>
      <c r="N376" s="1"/>
      <c r="O376" s="1"/>
      <c r="P376" s="1"/>
      <c r="Q376" s="1"/>
      <c r="R376" s="1"/>
      <c r="S376" s="1"/>
    </row>
    <row r="377" spans="1:19" x14ac:dyDescent="0.3">
      <c r="A377" s="1"/>
      <c r="B377" s="17">
        <v>1</v>
      </c>
      <c r="C377" s="9" t="s">
        <v>35</v>
      </c>
      <c r="D377" s="17">
        <v>2</v>
      </c>
      <c r="E377" s="17">
        <v>1974</v>
      </c>
      <c r="F377" s="17">
        <v>1</v>
      </c>
      <c r="G377" s="17">
        <v>0</v>
      </c>
      <c r="H377" s="17">
        <v>5</v>
      </c>
      <c r="I377" s="18">
        <v>126495</v>
      </c>
      <c r="J377" s="2"/>
      <c r="K377" s="1"/>
      <c r="L377" s="1"/>
      <c r="M377" s="1"/>
      <c r="N377" s="1"/>
      <c r="O377" s="1"/>
      <c r="P377" s="1"/>
      <c r="Q377" s="1"/>
      <c r="R377" s="1"/>
      <c r="S377" s="1"/>
    </row>
    <row r="378" spans="1:19" x14ac:dyDescent="0.3">
      <c r="A378" s="1"/>
      <c r="B378" s="17">
        <v>1</v>
      </c>
      <c r="C378" s="9" t="s">
        <v>43</v>
      </c>
      <c r="D378" s="17">
        <v>2</v>
      </c>
      <c r="E378" s="17">
        <v>1974</v>
      </c>
      <c r="F378" s="17">
        <v>1</v>
      </c>
      <c r="G378" s="17">
        <v>0</v>
      </c>
      <c r="H378" s="17">
        <v>0</v>
      </c>
      <c r="I378" s="18">
        <v>22441</v>
      </c>
      <c r="J378" s="2"/>
      <c r="K378" s="1"/>
      <c r="L378" s="1"/>
      <c r="M378" s="1"/>
      <c r="N378" s="1"/>
      <c r="O378" s="1"/>
      <c r="P378" s="1"/>
      <c r="Q378" s="1"/>
      <c r="R378" s="1"/>
      <c r="S378" s="1"/>
    </row>
    <row r="379" spans="1:19" x14ac:dyDescent="0.3">
      <c r="A379" s="1"/>
      <c r="B379" s="17">
        <v>1</v>
      </c>
      <c r="C379" s="9" t="s">
        <v>10</v>
      </c>
      <c r="D379" s="17">
        <v>4</v>
      </c>
      <c r="E379" s="17">
        <v>1974</v>
      </c>
      <c r="F379" s="17">
        <v>2</v>
      </c>
      <c r="G379" s="17">
        <v>0</v>
      </c>
      <c r="H379" s="17">
        <v>0</v>
      </c>
      <c r="I379" s="18">
        <v>18944</v>
      </c>
      <c r="J379" s="2"/>
      <c r="K379" s="1"/>
      <c r="L379" s="1"/>
      <c r="M379" s="1"/>
      <c r="N379" s="1"/>
      <c r="O379" s="1"/>
      <c r="P379" s="1"/>
      <c r="Q379" s="1"/>
      <c r="R379" s="1"/>
      <c r="S379" s="1"/>
    </row>
    <row r="380" spans="1:19" x14ac:dyDescent="0.3">
      <c r="A380" s="1"/>
      <c r="B380" s="17">
        <v>2</v>
      </c>
      <c r="C380" s="9" t="s">
        <v>43</v>
      </c>
      <c r="D380" s="17">
        <v>1</v>
      </c>
      <c r="E380" s="17">
        <v>1974</v>
      </c>
      <c r="F380" s="17">
        <v>1</v>
      </c>
      <c r="G380" s="17">
        <v>0</v>
      </c>
      <c r="H380" s="17">
        <v>1</v>
      </c>
      <c r="I380" s="18">
        <v>15869</v>
      </c>
      <c r="J380" s="2"/>
      <c r="K380" s="1"/>
      <c r="L380" s="1"/>
      <c r="M380" s="1"/>
      <c r="N380" s="1"/>
      <c r="O380" s="1"/>
      <c r="P380" s="1"/>
      <c r="Q380" s="1"/>
      <c r="R380" s="1"/>
      <c r="S380" s="1"/>
    </row>
    <row r="381" spans="1:19" x14ac:dyDescent="0.3">
      <c r="A381" s="1"/>
      <c r="B381" s="17">
        <v>2</v>
      </c>
      <c r="C381" s="9" t="s">
        <v>44</v>
      </c>
      <c r="D381" s="17">
        <v>1</v>
      </c>
      <c r="E381" s="17">
        <v>1974</v>
      </c>
      <c r="F381" s="17">
        <v>1</v>
      </c>
      <c r="G381" s="17">
        <v>0</v>
      </c>
      <c r="H381" s="17">
        <v>0</v>
      </c>
      <c r="I381" s="18">
        <v>17166</v>
      </c>
      <c r="J381" s="2"/>
      <c r="K381" s="1"/>
      <c r="L381" s="1"/>
      <c r="M381" s="1"/>
      <c r="N381" s="1"/>
      <c r="O381" s="1"/>
      <c r="P381" s="1"/>
      <c r="Q381" s="1"/>
      <c r="R381" s="1"/>
      <c r="S381" s="1"/>
    </row>
    <row r="382" spans="1:19" x14ac:dyDescent="0.3">
      <c r="A382" s="1"/>
      <c r="B382" s="17">
        <v>2</v>
      </c>
      <c r="C382" s="9" t="s">
        <v>44</v>
      </c>
      <c r="D382" s="17">
        <v>2</v>
      </c>
      <c r="E382" s="17">
        <v>1974</v>
      </c>
      <c r="F382" s="17">
        <v>1</v>
      </c>
      <c r="G382" s="17">
        <v>0</v>
      </c>
      <c r="H382" s="17">
        <v>0</v>
      </c>
      <c r="I382" s="18">
        <v>14582</v>
      </c>
      <c r="J382" s="2"/>
      <c r="K382" s="1"/>
      <c r="L382" s="1"/>
      <c r="M382" s="1"/>
      <c r="N382" s="1"/>
      <c r="O382" s="1"/>
      <c r="P382" s="1"/>
      <c r="Q382" s="1"/>
      <c r="R382" s="1"/>
      <c r="S382" s="1"/>
    </row>
    <row r="383" spans="1:19" x14ac:dyDescent="0.3">
      <c r="A383" s="1"/>
      <c r="B383" s="17">
        <v>2</v>
      </c>
      <c r="C383" s="9" t="s">
        <v>27</v>
      </c>
      <c r="D383" s="17">
        <v>3</v>
      </c>
      <c r="E383" s="17">
        <v>1974</v>
      </c>
      <c r="F383" s="17">
        <v>1</v>
      </c>
      <c r="G383" s="17">
        <v>0</v>
      </c>
      <c r="H383" s="17">
        <v>0</v>
      </c>
      <c r="I383" s="18">
        <v>148644</v>
      </c>
      <c r="J383" s="2"/>
      <c r="K383" s="1"/>
      <c r="L383" s="1"/>
      <c r="M383" s="1"/>
      <c r="N383" s="1"/>
      <c r="O383" s="1"/>
      <c r="P383" s="1"/>
      <c r="Q383" s="1"/>
      <c r="R383" s="1"/>
      <c r="S383" s="1"/>
    </row>
    <row r="384" spans="1:19" x14ac:dyDescent="0.3">
      <c r="A384" s="1"/>
      <c r="B384" s="17">
        <v>4</v>
      </c>
      <c r="C384" s="9" t="s">
        <v>43</v>
      </c>
      <c r="D384" s="17">
        <v>1</v>
      </c>
      <c r="E384" s="17">
        <v>1974</v>
      </c>
      <c r="F384" s="17">
        <v>1</v>
      </c>
      <c r="G384" s="17">
        <v>0</v>
      </c>
      <c r="H384" s="17">
        <v>1</v>
      </c>
      <c r="I384" s="18">
        <v>18187</v>
      </c>
      <c r="J384" s="2"/>
      <c r="K384" s="1"/>
      <c r="L384" s="1"/>
      <c r="M384" s="1"/>
      <c r="N384" s="1"/>
      <c r="O384" s="1"/>
      <c r="P384" s="1"/>
      <c r="Q384" s="1"/>
      <c r="R384" s="1"/>
      <c r="S384" s="1"/>
    </row>
    <row r="385" spans="1:19" x14ac:dyDescent="0.3">
      <c r="A385" s="1"/>
      <c r="B385" s="17">
        <v>4</v>
      </c>
      <c r="C385" s="9" t="s">
        <v>44</v>
      </c>
      <c r="D385" s="17">
        <v>1</v>
      </c>
      <c r="E385" s="17">
        <v>1974</v>
      </c>
      <c r="F385" s="17">
        <v>1</v>
      </c>
      <c r="G385" s="17">
        <v>0</v>
      </c>
      <c r="H385" s="17">
        <v>0</v>
      </c>
      <c r="I385" s="18">
        <v>18156</v>
      </c>
      <c r="J385" s="2"/>
      <c r="K385" s="1"/>
      <c r="L385" s="1"/>
      <c r="M385" s="1"/>
      <c r="N385" s="1"/>
      <c r="O385" s="1"/>
      <c r="P385" s="1"/>
      <c r="Q385" s="1"/>
      <c r="R385" s="1"/>
      <c r="S385" s="1"/>
    </row>
    <row r="386" spans="1:19" x14ac:dyDescent="0.3">
      <c r="A386" s="1"/>
      <c r="B386" s="17">
        <v>4</v>
      </c>
      <c r="C386" s="9" t="s">
        <v>43</v>
      </c>
      <c r="D386" s="17">
        <v>2</v>
      </c>
      <c r="E386" s="17">
        <v>1974</v>
      </c>
      <c r="F386" s="17">
        <v>1</v>
      </c>
      <c r="G386" s="17">
        <v>0</v>
      </c>
      <c r="H386" s="17">
        <v>0</v>
      </c>
      <c r="I386" s="18">
        <v>21686</v>
      </c>
      <c r="J386" s="2"/>
      <c r="K386" s="1"/>
      <c r="L386" s="1"/>
      <c r="M386" s="1"/>
      <c r="N386" s="1"/>
      <c r="O386" s="1"/>
      <c r="P386" s="1"/>
      <c r="Q386" s="1"/>
      <c r="R386" s="1"/>
      <c r="S386" s="1"/>
    </row>
    <row r="387" spans="1:19" x14ac:dyDescent="0.3">
      <c r="A387" s="1"/>
      <c r="B387" s="17">
        <v>4</v>
      </c>
      <c r="C387" s="9" t="s">
        <v>42</v>
      </c>
      <c r="D387" s="17">
        <v>2</v>
      </c>
      <c r="E387" s="17">
        <v>1974</v>
      </c>
      <c r="F387" s="17">
        <v>1</v>
      </c>
      <c r="G387" s="17">
        <v>0</v>
      </c>
      <c r="H387" s="17">
        <v>0</v>
      </c>
      <c r="I387" s="18">
        <v>41407</v>
      </c>
      <c r="J387" s="2"/>
      <c r="K387" s="1"/>
      <c r="L387" s="1"/>
      <c r="M387" s="1"/>
      <c r="N387" s="1"/>
      <c r="O387" s="1"/>
      <c r="P387" s="1"/>
      <c r="Q387" s="1"/>
      <c r="R387" s="1"/>
      <c r="S387" s="1"/>
    </row>
    <row r="388" spans="1:19" x14ac:dyDescent="0.3">
      <c r="A388" s="1"/>
      <c r="B388" s="17">
        <v>4</v>
      </c>
      <c r="C388" s="9" t="s">
        <v>10</v>
      </c>
      <c r="D388" s="17">
        <v>4</v>
      </c>
      <c r="E388" s="17">
        <v>1974</v>
      </c>
      <c r="F388" s="17">
        <v>2</v>
      </c>
      <c r="G388" s="17">
        <v>0</v>
      </c>
      <c r="H388" s="17">
        <v>0</v>
      </c>
      <c r="I388" s="18">
        <v>21213</v>
      </c>
      <c r="J388" s="2"/>
      <c r="K388" s="1"/>
      <c r="L388" s="1"/>
      <c r="M388" s="1"/>
      <c r="N388" s="1"/>
      <c r="O388" s="1"/>
      <c r="P388" s="1"/>
      <c r="Q388" s="1"/>
      <c r="R388" s="1"/>
      <c r="S388" s="1"/>
    </row>
    <row r="389" spans="1:19" x14ac:dyDescent="0.3">
      <c r="A389" s="1"/>
      <c r="B389" s="17">
        <v>3</v>
      </c>
      <c r="C389" s="9" t="s">
        <v>43</v>
      </c>
      <c r="D389" s="17">
        <v>1</v>
      </c>
      <c r="E389" s="17">
        <v>1974</v>
      </c>
      <c r="F389" s="17">
        <v>1</v>
      </c>
      <c r="G389" s="17">
        <v>0</v>
      </c>
      <c r="H389" s="17">
        <v>1</v>
      </c>
      <c r="I389" s="18">
        <v>15952</v>
      </c>
      <c r="J389" s="2"/>
      <c r="K389" s="1"/>
      <c r="L389" s="1"/>
      <c r="M389" s="1"/>
      <c r="N389" s="1"/>
      <c r="O389" s="1"/>
      <c r="P389" s="1"/>
      <c r="Q389" s="1"/>
      <c r="R389" s="1"/>
      <c r="S389" s="1"/>
    </row>
    <row r="390" spans="1:19" x14ac:dyDescent="0.3">
      <c r="A390" s="1"/>
      <c r="B390" s="17">
        <v>3</v>
      </c>
      <c r="C390" s="9" t="s">
        <v>44</v>
      </c>
      <c r="D390" s="17">
        <v>1</v>
      </c>
      <c r="E390" s="17">
        <v>1974</v>
      </c>
      <c r="F390" s="17">
        <v>1</v>
      </c>
      <c r="G390" s="17">
        <v>0</v>
      </c>
      <c r="H390" s="17">
        <v>0</v>
      </c>
      <c r="I390" s="18">
        <v>17811</v>
      </c>
      <c r="J390" s="2"/>
      <c r="K390" s="1"/>
      <c r="L390" s="1"/>
      <c r="M390" s="1"/>
      <c r="N390" s="1"/>
      <c r="O390" s="1"/>
      <c r="P390" s="1"/>
      <c r="Q390" s="1"/>
      <c r="R390" s="1"/>
      <c r="S390" s="1"/>
    </row>
    <row r="391" spans="1:19" x14ac:dyDescent="0.3">
      <c r="A391" s="1"/>
      <c r="B391" s="17">
        <v>3</v>
      </c>
      <c r="C391" s="9" t="s">
        <v>43</v>
      </c>
      <c r="D391" s="17">
        <v>2</v>
      </c>
      <c r="E391" s="17">
        <v>1974</v>
      </c>
      <c r="F391" s="17">
        <v>1</v>
      </c>
      <c r="G391" s="17">
        <v>0</v>
      </c>
      <c r="H391" s="17">
        <v>0</v>
      </c>
      <c r="I391" s="18">
        <v>20918</v>
      </c>
      <c r="J391" s="2"/>
      <c r="K391" s="1"/>
      <c r="L391" s="1"/>
      <c r="M391" s="1"/>
      <c r="N391" s="1"/>
      <c r="O391" s="1"/>
      <c r="P391" s="1"/>
      <c r="Q391" s="1"/>
      <c r="R391" s="1"/>
      <c r="S391" s="1"/>
    </row>
    <row r="392" spans="1:19" x14ac:dyDescent="0.3">
      <c r="A392" s="1"/>
      <c r="B392" s="17">
        <v>3</v>
      </c>
      <c r="C392" s="9" t="s">
        <v>42</v>
      </c>
      <c r="D392" s="17">
        <v>2</v>
      </c>
      <c r="E392" s="17">
        <v>1974</v>
      </c>
      <c r="F392" s="17">
        <v>1</v>
      </c>
      <c r="G392" s="17">
        <v>0</v>
      </c>
      <c r="H392" s="17">
        <v>0</v>
      </c>
      <c r="I392" s="18">
        <v>45086</v>
      </c>
      <c r="J392" s="2"/>
      <c r="K392" s="1"/>
      <c r="L392" s="1"/>
      <c r="M392" s="1"/>
      <c r="N392" s="1"/>
      <c r="O392" s="1"/>
      <c r="P392" s="1"/>
      <c r="Q392" s="1"/>
      <c r="R392" s="1"/>
      <c r="S392" s="1"/>
    </row>
    <row r="393" spans="1:19" x14ac:dyDescent="0.3">
      <c r="A393" s="1"/>
      <c r="B393" s="17">
        <v>3</v>
      </c>
      <c r="C393" s="9" t="s">
        <v>27</v>
      </c>
      <c r="D393" s="17">
        <v>3</v>
      </c>
      <c r="E393" s="17">
        <v>1974</v>
      </c>
      <c r="F393" s="17">
        <v>1</v>
      </c>
      <c r="G393" s="17">
        <v>0</v>
      </c>
      <c r="H393" s="17">
        <v>0</v>
      </c>
      <c r="I393" s="18">
        <v>145346</v>
      </c>
      <c r="J393" s="2"/>
      <c r="K393" s="1"/>
      <c r="L393" s="1"/>
      <c r="M393" s="1"/>
      <c r="N393" s="1"/>
      <c r="O393" s="1"/>
      <c r="P393" s="1"/>
      <c r="Q393" s="1"/>
      <c r="R393" s="1"/>
      <c r="S393" s="1"/>
    </row>
    <row r="394" spans="1:19" x14ac:dyDescent="0.3">
      <c r="A394" s="1"/>
      <c r="B394" s="17">
        <v>3</v>
      </c>
      <c r="C394" s="9" t="s">
        <v>10</v>
      </c>
      <c r="D394" s="17">
        <v>4</v>
      </c>
      <c r="E394" s="17">
        <v>1974</v>
      </c>
      <c r="F394" s="17">
        <v>2</v>
      </c>
      <c r="G394" s="17">
        <v>0</v>
      </c>
      <c r="H394" s="17">
        <v>0</v>
      </c>
      <c r="I394" s="18">
        <v>22087</v>
      </c>
      <c r="J394" s="2"/>
      <c r="K394" s="1"/>
      <c r="L394" s="1"/>
      <c r="M394" s="1"/>
      <c r="N394" s="1"/>
      <c r="O394" s="1"/>
      <c r="P394" s="1"/>
      <c r="Q394" s="1"/>
      <c r="R394" s="1"/>
      <c r="S394" s="1"/>
    </row>
    <row r="395" spans="1:19" x14ac:dyDescent="0.3">
      <c r="A395" s="1"/>
      <c r="B395" s="17">
        <v>5</v>
      </c>
      <c r="C395" s="9" t="s">
        <v>43</v>
      </c>
      <c r="D395" s="17">
        <v>1</v>
      </c>
      <c r="E395" s="17">
        <v>1974</v>
      </c>
      <c r="F395" s="17">
        <v>1</v>
      </c>
      <c r="G395" s="17">
        <v>0</v>
      </c>
      <c r="H395" s="17">
        <v>2</v>
      </c>
      <c r="I395" s="18">
        <v>17402</v>
      </c>
      <c r="J395" s="2"/>
      <c r="K395" s="1"/>
      <c r="L395" s="1"/>
      <c r="M395" s="1"/>
      <c r="N395" s="1"/>
      <c r="O395" s="1"/>
      <c r="P395" s="1"/>
      <c r="Q395" s="1"/>
      <c r="R395" s="1"/>
      <c r="S395" s="1"/>
    </row>
    <row r="396" spans="1:19" x14ac:dyDescent="0.3">
      <c r="A396" s="1"/>
      <c r="B396" s="17">
        <v>5</v>
      </c>
      <c r="C396" s="9" t="s">
        <v>44</v>
      </c>
      <c r="D396" s="17">
        <v>1</v>
      </c>
      <c r="E396" s="17">
        <v>1974</v>
      </c>
      <c r="F396" s="17">
        <v>1</v>
      </c>
      <c r="G396" s="17">
        <v>0</v>
      </c>
      <c r="H396" s="17">
        <v>0</v>
      </c>
      <c r="I396" s="18">
        <v>18390</v>
      </c>
      <c r="J396" s="2"/>
      <c r="K396" s="1"/>
      <c r="L396" s="1"/>
      <c r="M396" s="1"/>
      <c r="N396" s="1"/>
      <c r="O396" s="1"/>
      <c r="P396" s="1"/>
      <c r="Q396" s="1"/>
      <c r="R396" s="1"/>
      <c r="S396" s="1"/>
    </row>
    <row r="397" spans="1:19" x14ac:dyDescent="0.3">
      <c r="A397" s="1"/>
      <c r="B397" s="17">
        <v>5</v>
      </c>
      <c r="C397" s="9" t="s">
        <v>43</v>
      </c>
      <c r="D397" s="17">
        <v>2</v>
      </c>
      <c r="E397" s="17">
        <v>1974</v>
      </c>
      <c r="F397" s="17">
        <v>1</v>
      </c>
      <c r="G397" s="17">
        <v>0</v>
      </c>
      <c r="H397" s="17">
        <v>0</v>
      </c>
      <c r="I397" s="18">
        <v>19871</v>
      </c>
      <c r="J397" s="2"/>
      <c r="K397" s="1"/>
      <c r="L397" s="1"/>
      <c r="M397" s="1"/>
      <c r="N397" s="1"/>
      <c r="O397" s="1"/>
      <c r="P397" s="1"/>
      <c r="Q397" s="1"/>
      <c r="R397" s="1"/>
      <c r="S397" s="1"/>
    </row>
    <row r="398" spans="1:19" x14ac:dyDescent="0.3">
      <c r="A398" s="1"/>
      <c r="B398" s="17">
        <v>5</v>
      </c>
      <c r="C398" s="9" t="s">
        <v>42</v>
      </c>
      <c r="D398" s="17">
        <v>2</v>
      </c>
      <c r="E398" s="17">
        <v>1974</v>
      </c>
      <c r="F398" s="17">
        <v>1</v>
      </c>
      <c r="G398" s="17">
        <v>0</v>
      </c>
      <c r="H398" s="17">
        <v>0</v>
      </c>
      <c r="I398" s="18">
        <v>37732</v>
      </c>
      <c r="J398" s="2"/>
      <c r="K398" s="1"/>
      <c r="L398" s="1"/>
      <c r="M398" s="1"/>
      <c r="N398" s="1"/>
      <c r="O398" s="1"/>
      <c r="P398" s="1"/>
      <c r="Q398" s="1"/>
      <c r="R398" s="1"/>
      <c r="S398" s="1"/>
    </row>
    <row r="399" spans="1:19" x14ac:dyDescent="0.3">
      <c r="A399" s="1"/>
      <c r="B399" s="17">
        <v>5</v>
      </c>
      <c r="C399" s="9" t="s">
        <v>10</v>
      </c>
      <c r="D399" s="17">
        <v>4</v>
      </c>
      <c r="E399" s="17">
        <v>1974</v>
      </c>
      <c r="F399" s="17">
        <v>2</v>
      </c>
      <c r="G399" s="17">
        <v>0</v>
      </c>
      <c r="H399" s="17">
        <v>0</v>
      </c>
      <c r="I399" s="18">
        <v>22276</v>
      </c>
      <c r="J399" s="2"/>
      <c r="K399" s="1"/>
      <c r="L399" s="1"/>
      <c r="M399" s="1"/>
      <c r="N399" s="1"/>
      <c r="O399" s="1"/>
      <c r="P399" s="1"/>
      <c r="Q399" s="1"/>
      <c r="R399" s="1"/>
      <c r="S399" s="1"/>
    </row>
    <row r="400" spans="1:19" x14ac:dyDescent="0.3">
      <c r="A400" s="1"/>
      <c r="B400" s="17">
        <v>2</v>
      </c>
      <c r="C400" s="9" t="s">
        <v>23</v>
      </c>
      <c r="D400" s="17">
        <v>1</v>
      </c>
      <c r="E400" s="17">
        <v>1976</v>
      </c>
      <c r="F400" s="17">
        <v>1</v>
      </c>
      <c r="G400" s="17">
        <v>0</v>
      </c>
      <c r="H400" s="17">
        <v>3</v>
      </c>
      <c r="I400" s="18">
        <v>328027</v>
      </c>
      <c r="J400" s="2"/>
      <c r="K400" s="1"/>
      <c r="L400" s="1"/>
      <c r="M400" s="1"/>
      <c r="N400" s="1"/>
      <c r="O400" s="1"/>
      <c r="P400" s="1"/>
      <c r="Q400" s="1"/>
      <c r="R400" s="1"/>
      <c r="S400" s="1"/>
    </row>
    <row r="401" spans="1:19" x14ac:dyDescent="0.3">
      <c r="A401" s="1"/>
      <c r="B401" s="17">
        <v>4</v>
      </c>
      <c r="C401" s="9" t="s">
        <v>23</v>
      </c>
      <c r="D401" s="17">
        <v>1</v>
      </c>
      <c r="E401" s="17">
        <v>1976</v>
      </c>
      <c r="F401" s="17">
        <v>1</v>
      </c>
      <c r="G401" s="17">
        <v>0</v>
      </c>
      <c r="H401" s="17">
        <v>2</v>
      </c>
      <c r="I401" s="18">
        <v>314421</v>
      </c>
      <c r="J401" s="2"/>
      <c r="K401" s="1"/>
      <c r="L401" s="1"/>
      <c r="M401" s="1"/>
      <c r="N401" s="1"/>
      <c r="O401" s="1"/>
      <c r="P401" s="1"/>
      <c r="Q401" s="1"/>
      <c r="R401" s="1"/>
      <c r="S401" s="1"/>
    </row>
    <row r="402" spans="1:19" x14ac:dyDescent="0.3">
      <c r="A402" s="1"/>
      <c r="B402" s="17">
        <v>5</v>
      </c>
      <c r="C402" s="9" t="s">
        <v>23</v>
      </c>
      <c r="D402" s="17">
        <v>1</v>
      </c>
      <c r="E402" s="17">
        <v>1976</v>
      </c>
      <c r="F402" s="17">
        <v>1</v>
      </c>
      <c r="G402" s="17">
        <v>0</v>
      </c>
      <c r="H402" s="17">
        <v>1</v>
      </c>
      <c r="I402" s="18">
        <v>360291</v>
      </c>
      <c r="J402" s="2"/>
      <c r="K402" s="1"/>
      <c r="L402" s="1"/>
      <c r="M402" s="1"/>
      <c r="N402" s="1"/>
      <c r="O402" s="1"/>
      <c r="P402" s="1"/>
      <c r="Q402" s="1"/>
      <c r="R402" s="1"/>
      <c r="S402" s="1"/>
    </row>
    <row r="403" spans="1:19" x14ac:dyDescent="0.3">
      <c r="A403" s="1"/>
      <c r="B403" s="17">
        <v>4</v>
      </c>
      <c r="C403" s="9" t="s">
        <v>12</v>
      </c>
      <c r="D403" s="17">
        <v>1</v>
      </c>
      <c r="E403" s="17">
        <v>1976</v>
      </c>
      <c r="F403" s="17">
        <v>1</v>
      </c>
      <c r="G403" s="17">
        <v>0</v>
      </c>
      <c r="H403" s="17">
        <v>0</v>
      </c>
      <c r="I403" s="18">
        <v>203513</v>
      </c>
      <c r="J403" s="2"/>
      <c r="K403" s="1"/>
      <c r="L403" s="1"/>
      <c r="M403" s="1"/>
      <c r="N403" s="1"/>
      <c r="O403" s="1"/>
      <c r="P403" s="1"/>
      <c r="Q403" s="1"/>
      <c r="R403" s="1"/>
      <c r="S403" s="1"/>
    </row>
    <row r="404" spans="1:19" x14ac:dyDescent="0.3">
      <c r="A404" s="1"/>
      <c r="B404" s="17">
        <v>2</v>
      </c>
      <c r="C404" s="9" t="s">
        <v>17</v>
      </c>
      <c r="D404" s="17">
        <v>2</v>
      </c>
      <c r="E404" s="17">
        <v>1976</v>
      </c>
      <c r="F404" s="17">
        <v>1</v>
      </c>
      <c r="G404" s="17">
        <v>0</v>
      </c>
      <c r="H404" s="17">
        <v>0</v>
      </c>
      <c r="I404" s="18">
        <v>84958</v>
      </c>
      <c r="J404" s="2"/>
      <c r="K404" s="1"/>
      <c r="L404" s="1"/>
      <c r="M404" s="1"/>
      <c r="N404" s="1"/>
      <c r="O404" s="1"/>
      <c r="P404" s="1"/>
      <c r="Q404" s="1"/>
      <c r="R404" s="1"/>
      <c r="S404" s="1"/>
    </row>
    <row r="405" spans="1:19" x14ac:dyDescent="0.3">
      <c r="A405" s="1"/>
      <c r="B405" s="17">
        <v>1</v>
      </c>
      <c r="C405" s="9" t="s">
        <v>44</v>
      </c>
      <c r="D405" s="17">
        <v>2</v>
      </c>
      <c r="E405" s="17">
        <v>1976</v>
      </c>
      <c r="F405" s="17">
        <v>1</v>
      </c>
      <c r="G405" s="17">
        <v>0</v>
      </c>
      <c r="H405" s="17">
        <v>0</v>
      </c>
      <c r="I405" s="18">
        <v>9483</v>
      </c>
      <c r="J405" s="2"/>
      <c r="K405" s="1"/>
      <c r="L405" s="1"/>
      <c r="M405" s="1"/>
      <c r="N405" s="1"/>
      <c r="O405" s="1"/>
      <c r="P405" s="1"/>
      <c r="Q405" s="1"/>
      <c r="R405" s="1"/>
      <c r="S405" s="1"/>
    </row>
    <row r="406" spans="1:19" x14ac:dyDescent="0.3">
      <c r="A406" s="1"/>
      <c r="B406" s="17">
        <v>4</v>
      </c>
      <c r="C406" s="9" t="s">
        <v>44</v>
      </c>
      <c r="D406" s="17">
        <v>2</v>
      </c>
      <c r="E406" s="17">
        <v>1976</v>
      </c>
      <c r="F406" s="17">
        <v>1</v>
      </c>
      <c r="G406" s="17">
        <v>0</v>
      </c>
      <c r="H406" s="17">
        <v>0</v>
      </c>
      <c r="I406" s="18">
        <v>9280</v>
      </c>
      <c r="J406" s="2"/>
      <c r="K406" s="1"/>
      <c r="L406" s="1"/>
      <c r="M406" s="1"/>
      <c r="N406" s="1"/>
      <c r="O406" s="1"/>
      <c r="P406" s="1"/>
      <c r="Q406" s="1"/>
      <c r="R406" s="1"/>
      <c r="S406" s="1"/>
    </row>
    <row r="407" spans="1:19" x14ac:dyDescent="0.3">
      <c r="A407" s="1"/>
      <c r="B407" s="17">
        <v>1</v>
      </c>
      <c r="C407" s="9" t="s">
        <v>19</v>
      </c>
      <c r="D407" s="17">
        <v>2</v>
      </c>
      <c r="E407" s="17">
        <v>1976</v>
      </c>
      <c r="F407" s="17">
        <v>2</v>
      </c>
      <c r="G407" s="17">
        <v>7</v>
      </c>
      <c r="H407" s="17">
        <v>27</v>
      </c>
      <c r="I407" s="18">
        <v>2620856</v>
      </c>
      <c r="J407" s="2"/>
      <c r="K407" s="1"/>
      <c r="L407" s="1"/>
      <c r="M407" s="1"/>
      <c r="N407" s="1"/>
      <c r="O407" s="1"/>
      <c r="P407" s="1"/>
      <c r="Q407" s="1"/>
      <c r="R407" s="1"/>
      <c r="S407" s="1"/>
    </row>
    <row r="408" spans="1:19" x14ac:dyDescent="0.3">
      <c r="A408" s="1"/>
      <c r="B408" s="17">
        <v>1</v>
      </c>
      <c r="C408" s="9" t="s">
        <v>14</v>
      </c>
      <c r="D408" s="17">
        <v>2</v>
      </c>
      <c r="E408" s="17">
        <v>1976</v>
      </c>
      <c r="F408" s="17">
        <v>1</v>
      </c>
      <c r="G408" s="17">
        <v>0</v>
      </c>
      <c r="H408" s="17">
        <v>0</v>
      </c>
      <c r="I408" s="18">
        <v>41654</v>
      </c>
      <c r="J408" s="2"/>
      <c r="K408" s="1"/>
      <c r="L408" s="1"/>
      <c r="M408" s="1"/>
      <c r="N408" s="1"/>
      <c r="O408" s="1"/>
      <c r="P408" s="1"/>
      <c r="Q408" s="1"/>
      <c r="R408" s="1"/>
      <c r="S408" s="1"/>
    </row>
    <row r="409" spans="1:19" x14ac:dyDescent="0.3">
      <c r="A409" s="1"/>
      <c r="B409" s="17">
        <v>1</v>
      </c>
      <c r="C409" s="9" t="s">
        <v>31</v>
      </c>
      <c r="D409" s="17">
        <v>4</v>
      </c>
      <c r="E409" s="17">
        <v>1976</v>
      </c>
      <c r="F409" s="17">
        <v>1</v>
      </c>
      <c r="G409" s="17">
        <v>0</v>
      </c>
      <c r="H409" s="17">
        <v>0</v>
      </c>
      <c r="I409" s="18">
        <v>858306</v>
      </c>
      <c r="J409" s="2"/>
      <c r="K409" s="1"/>
      <c r="L409" s="1"/>
      <c r="M409" s="1"/>
      <c r="N409" s="1"/>
      <c r="O409" s="1"/>
      <c r="P409" s="1"/>
      <c r="Q409" s="1"/>
      <c r="R409" s="1"/>
      <c r="S409" s="1"/>
    </row>
    <row r="410" spans="1:19" x14ac:dyDescent="0.3">
      <c r="A410" s="1"/>
      <c r="B410" s="17">
        <v>1</v>
      </c>
      <c r="C410" s="9" t="s">
        <v>31</v>
      </c>
      <c r="D410" s="17">
        <v>4</v>
      </c>
      <c r="E410" s="17">
        <v>1976</v>
      </c>
      <c r="F410" s="17">
        <v>2</v>
      </c>
      <c r="G410" s="17">
        <v>0</v>
      </c>
      <c r="H410" s="17">
        <v>4</v>
      </c>
      <c r="I410" s="18">
        <v>1375553</v>
      </c>
      <c r="J410" s="2"/>
      <c r="K410" s="1"/>
      <c r="L410" s="1"/>
      <c r="M410" s="1"/>
      <c r="N410" s="1"/>
      <c r="O410" s="1"/>
      <c r="P410" s="1"/>
      <c r="Q410" s="1"/>
      <c r="R410" s="1"/>
      <c r="S410" s="1"/>
    </row>
    <row r="411" spans="1:19" x14ac:dyDescent="0.3">
      <c r="A411" s="1"/>
      <c r="B411" s="17">
        <v>6</v>
      </c>
      <c r="C411" s="9" t="s">
        <v>19</v>
      </c>
      <c r="D411" s="17">
        <v>4</v>
      </c>
      <c r="E411" s="17">
        <v>1976</v>
      </c>
      <c r="F411" s="17">
        <v>11</v>
      </c>
      <c r="G411" s="17">
        <v>0</v>
      </c>
      <c r="H411" s="17">
        <v>0</v>
      </c>
      <c r="I411" s="18">
        <v>172485</v>
      </c>
      <c r="J411" s="2"/>
      <c r="K411" s="1"/>
      <c r="L411" s="1"/>
      <c r="M411" s="1"/>
      <c r="N411" s="1"/>
      <c r="O411" s="1"/>
      <c r="P411" s="1"/>
      <c r="Q411" s="1"/>
      <c r="R411" s="1"/>
      <c r="S411" s="1"/>
    </row>
    <row r="412" spans="1:19" x14ac:dyDescent="0.3">
      <c r="A412" s="1"/>
      <c r="B412" s="17">
        <v>1</v>
      </c>
      <c r="C412" s="9" t="s">
        <v>19</v>
      </c>
      <c r="D412" s="17">
        <v>4</v>
      </c>
      <c r="E412" s="17">
        <v>1976</v>
      </c>
      <c r="F412" s="17">
        <v>11</v>
      </c>
      <c r="G412" s="17">
        <v>0</v>
      </c>
      <c r="H412" s="17">
        <v>0</v>
      </c>
      <c r="I412" s="18">
        <v>176500</v>
      </c>
      <c r="J412" s="2"/>
      <c r="K412" s="1"/>
      <c r="L412" s="1"/>
      <c r="M412" s="1"/>
      <c r="N412" s="1"/>
      <c r="O412" s="1"/>
      <c r="P412" s="1"/>
      <c r="Q412" s="1"/>
      <c r="R412" s="1"/>
      <c r="S412" s="1"/>
    </row>
    <row r="413" spans="1:19" x14ac:dyDescent="0.3">
      <c r="A413" s="1"/>
      <c r="B413" s="17">
        <v>2</v>
      </c>
      <c r="C413" s="9" t="s">
        <v>19</v>
      </c>
      <c r="D413" s="17">
        <v>4</v>
      </c>
      <c r="E413" s="17">
        <v>1976</v>
      </c>
      <c r="F413" s="17">
        <v>11</v>
      </c>
      <c r="G413" s="17">
        <v>0</v>
      </c>
      <c r="H413" s="17">
        <v>0</v>
      </c>
      <c r="I413" s="18">
        <v>161269</v>
      </c>
      <c r="J413" s="2"/>
      <c r="K413" s="1"/>
      <c r="L413" s="1"/>
      <c r="M413" s="1"/>
      <c r="N413" s="1"/>
      <c r="O413" s="1"/>
      <c r="P413" s="1"/>
      <c r="Q413" s="1"/>
      <c r="R413" s="1"/>
      <c r="S413" s="1"/>
    </row>
    <row r="414" spans="1:19" x14ac:dyDescent="0.3">
      <c r="A414" s="1"/>
      <c r="B414" s="17">
        <v>4</v>
      </c>
      <c r="C414" s="9" t="s">
        <v>19</v>
      </c>
      <c r="D414" s="17">
        <v>4</v>
      </c>
      <c r="E414" s="17">
        <v>1976</v>
      </c>
      <c r="F414" s="17">
        <v>11</v>
      </c>
      <c r="G414" s="17">
        <v>0</v>
      </c>
      <c r="H414" s="17">
        <v>0</v>
      </c>
      <c r="I414" s="18">
        <v>188302</v>
      </c>
      <c r="J414" s="2"/>
      <c r="K414" s="1"/>
      <c r="L414" s="1"/>
      <c r="M414" s="1"/>
      <c r="N414" s="1"/>
      <c r="O414" s="1"/>
      <c r="P414" s="1"/>
      <c r="Q414" s="1"/>
      <c r="R414" s="1"/>
      <c r="S414" s="1"/>
    </row>
    <row r="415" spans="1:19" x14ac:dyDescent="0.3">
      <c r="A415" s="1"/>
      <c r="B415" s="17">
        <v>3</v>
      </c>
      <c r="C415" s="9" t="s">
        <v>19</v>
      </c>
      <c r="D415" s="17">
        <v>4</v>
      </c>
      <c r="E415" s="17">
        <v>1976</v>
      </c>
      <c r="F415" s="17">
        <v>11</v>
      </c>
      <c r="G415" s="17">
        <v>0</v>
      </c>
      <c r="H415" s="17">
        <v>0</v>
      </c>
      <c r="I415" s="18">
        <v>159925</v>
      </c>
      <c r="J415" s="2"/>
      <c r="K415" s="1"/>
      <c r="L415" s="1"/>
      <c r="M415" s="1"/>
      <c r="N415" s="1"/>
      <c r="O415" s="1"/>
      <c r="P415" s="1"/>
      <c r="Q415" s="1"/>
      <c r="R415" s="1"/>
      <c r="S415" s="1"/>
    </row>
    <row r="416" spans="1:19" x14ac:dyDescent="0.3">
      <c r="A416" s="1"/>
      <c r="B416" s="17">
        <v>5</v>
      </c>
      <c r="C416" s="9" t="s">
        <v>19</v>
      </c>
      <c r="D416" s="17">
        <v>4</v>
      </c>
      <c r="E416" s="17">
        <v>1976</v>
      </c>
      <c r="F416" s="17">
        <v>11</v>
      </c>
      <c r="G416" s="17">
        <v>0</v>
      </c>
      <c r="H416" s="17">
        <v>0</v>
      </c>
      <c r="I416" s="18">
        <v>173967</v>
      </c>
      <c r="J416" s="2"/>
      <c r="K416" s="1"/>
      <c r="L416" s="1"/>
      <c r="M416" s="1"/>
      <c r="N416" s="1"/>
      <c r="O416" s="1"/>
      <c r="P416" s="1"/>
      <c r="Q416" s="1"/>
      <c r="R416" s="1"/>
      <c r="S416" s="1"/>
    </row>
    <row r="417" spans="1:19" x14ac:dyDescent="0.3">
      <c r="A417" s="1"/>
      <c r="B417" s="17">
        <v>4</v>
      </c>
      <c r="C417" s="9" t="s">
        <v>43</v>
      </c>
      <c r="D417" s="17">
        <v>4</v>
      </c>
      <c r="E417" s="17">
        <v>1976</v>
      </c>
      <c r="F417" s="17">
        <v>1</v>
      </c>
      <c r="G417" s="17">
        <v>0</v>
      </c>
      <c r="H417" s="17">
        <v>0</v>
      </c>
      <c r="I417" s="18">
        <v>24087</v>
      </c>
      <c r="J417" s="2"/>
      <c r="K417" s="1"/>
      <c r="L417" s="1"/>
      <c r="M417" s="1"/>
      <c r="N417" s="1"/>
      <c r="O417" s="1"/>
      <c r="P417" s="1"/>
      <c r="Q417" s="1"/>
      <c r="R417" s="1"/>
      <c r="S417" s="1"/>
    </row>
    <row r="418" spans="1:19" x14ac:dyDescent="0.3">
      <c r="A418" s="1"/>
      <c r="B418" s="17">
        <v>3</v>
      </c>
      <c r="C418" s="9" t="s">
        <v>43</v>
      </c>
      <c r="D418" s="17">
        <v>4</v>
      </c>
      <c r="E418" s="17">
        <v>1976</v>
      </c>
      <c r="F418" s="17">
        <v>1</v>
      </c>
      <c r="G418" s="17">
        <v>0</v>
      </c>
      <c r="H418" s="17">
        <v>0</v>
      </c>
      <c r="I418" s="18">
        <v>23321</v>
      </c>
      <c r="J418" s="2"/>
      <c r="K418" s="1"/>
      <c r="L418" s="1"/>
      <c r="M418" s="1"/>
      <c r="N418" s="1"/>
      <c r="O418" s="1"/>
      <c r="P418" s="1"/>
      <c r="Q418" s="1"/>
      <c r="R418" s="1"/>
      <c r="S418" s="1"/>
    </row>
    <row r="419" spans="1:19" x14ac:dyDescent="0.3">
      <c r="A419" s="1"/>
      <c r="B419" s="17">
        <v>5</v>
      </c>
      <c r="C419" s="9" t="s">
        <v>43</v>
      </c>
      <c r="D419" s="17">
        <v>4</v>
      </c>
      <c r="E419" s="17">
        <v>1976</v>
      </c>
      <c r="F419" s="17">
        <v>1</v>
      </c>
      <c r="G419" s="17">
        <v>0</v>
      </c>
      <c r="H419" s="17">
        <v>0</v>
      </c>
      <c r="I419" s="18">
        <v>22049</v>
      </c>
      <c r="J419" s="2"/>
      <c r="K419" s="1"/>
      <c r="L419" s="1"/>
      <c r="M419" s="1"/>
      <c r="N419" s="1"/>
      <c r="O419" s="1"/>
      <c r="P419" s="1"/>
      <c r="Q419" s="1"/>
      <c r="R419" s="1"/>
      <c r="S419" s="1"/>
    </row>
    <row r="420" spans="1:19" x14ac:dyDescent="0.3">
      <c r="A420" s="1"/>
      <c r="B420" s="17">
        <v>2</v>
      </c>
      <c r="C420" s="9" t="s">
        <v>43</v>
      </c>
      <c r="D420" s="17">
        <v>4</v>
      </c>
      <c r="E420" s="17">
        <v>1976</v>
      </c>
      <c r="F420" s="17">
        <v>1</v>
      </c>
      <c r="G420" s="17">
        <v>0</v>
      </c>
      <c r="H420" s="17">
        <v>0</v>
      </c>
      <c r="I420" s="18">
        <v>23350</v>
      </c>
      <c r="J420" s="2"/>
      <c r="K420" s="1"/>
      <c r="L420" s="1"/>
      <c r="M420" s="1"/>
      <c r="N420" s="1"/>
      <c r="O420" s="1"/>
      <c r="P420" s="1"/>
      <c r="Q420" s="1"/>
      <c r="R420" s="1"/>
      <c r="S420" s="1"/>
    </row>
    <row r="421" spans="1:19" x14ac:dyDescent="0.3">
      <c r="A421" s="1"/>
      <c r="B421" s="17">
        <v>2</v>
      </c>
      <c r="C421" s="9" t="s">
        <v>12</v>
      </c>
      <c r="D421" s="17">
        <v>1</v>
      </c>
      <c r="E421" s="17">
        <v>1976</v>
      </c>
      <c r="F421" s="17">
        <v>1</v>
      </c>
      <c r="G421" s="17">
        <v>0</v>
      </c>
      <c r="H421" s="17">
        <v>0</v>
      </c>
      <c r="I421" s="18">
        <v>201888</v>
      </c>
      <c r="J421" s="2"/>
      <c r="K421" s="1"/>
      <c r="L421" s="1"/>
      <c r="M421" s="1"/>
      <c r="N421" s="1"/>
      <c r="O421" s="1"/>
      <c r="P421" s="1"/>
      <c r="Q421" s="1"/>
      <c r="R421" s="1"/>
      <c r="S421" s="1"/>
    </row>
    <row r="422" spans="1:19" x14ac:dyDescent="0.3">
      <c r="A422" s="1"/>
      <c r="B422" s="17">
        <v>1</v>
      </c>
      <c r="C422" s="9" t="s">
        <v>44</v>
      </c>
      <c r="D422" s="17">
        <v>2</v>
      </c>
      <c r="E422" s="17">
        <v>1977</v>
      </c>
      <c r="F422" s="17">
        <v>1</v>
      </c>
      <c r="G422" s="17">
        <v>0</v>
      </c>
      <c r="H422" s="17">
        <v>0</v>
      </c>
      <c r="I422" s="18">
        <v>42694</v>
      </c>
      <c r="J422" s="2"/>
      <c r="K422" s="1"/>
      <c r="L422" s="1"/>
      <c r="M422" s="1"/>
      <c r="N422" s="1"/>
      <c r="O422" s="1"/>
      <c r="P422" s="1"/>
      <c r="Q422" s="1"/>
      <c r="R422" s="1"/>
      <c r="S422" s="1"/>
    </row>
    <row r="423" spans="1:19" x14ac:dyDescent="0.3">
      <c r="A423" s="1"/>
      <c r="B423" s="17">
        <v>6</v>
      </c>
      <c r="C423" s="9" t="s">
        <v>43</v>
      </c>
      <c r="D423" s="17">
        <v>3</v>
      </c>
      <c r="E423" s="17">
        <v>1977</v>
      </c>
      <c r="F423" s="17">
        <v>1</v>
      </c>
      <c r="G423" s="17">
        <v>0</v>
      </c>
      <c r="H423" s="17">
        <v>0</v>
      </c>
      <c r="I423" s="18">
        <v>18473</v>
      </c>
      <c r="J423" s="2"/>
      <c r="K423" s="1"/>
      <c r="L423" s="1"/>
      <c r="M423" s="1"/>
      <c r="N423" s="1"/>
      <c r="O423" s="1"/>
      <c r="P423" s="1"/>
      <c r="Q423" s="1"/>
      <c r="R423" s="1"/>
      <c r="S423" s="1"/>
    </row>
    <row r="424" spans="1:19" x14ac:dyDescent="0.3">
      <c r="A424" s="1"/>
      <c r="B424" s="17">
        <v>1</v>
      </c>
      <c r="C424" s="9" t="s">
        <v>43</v>
      </c>
      <c r="D424" s="17">
        <v>3</v>
      </c>
      <c r="E424" s="17">
        <v>1977</v>
      </c>
      <c r="F424" s="17">
        <v>1</v>
      </c>
      <c r="G424" s="17">
        <v>0</v>
      </c>
      <c r="H424" s="17">
        <v>0</v>
      </c>
      <c r="I424" s="18">
        <v>15730</v>
      </c>
      <c r="J424" s="2"/>
      <c r="K424" s="1"/>
      <c r="L424" s="1"/>
      <c r="M424" s="1"/>
      <c r="N424" s="1"/>
      <c r="O424" s="1"/>
      <c r="P424" s="1"/>
      <c r="Q424" s="1"/>
      <c r="R424" s="1"/>
      <c r="S424" s="1"/>
    </row>
    <row r="425" spans="1:19" x14ac:dyDescent="0.3">
      <c r="A425" s="1"/>
      <c r="B425" s="17">
        <v>2</v>
      </c>
      <c r="C425" s="9" t="s">
        <v>43</v>
      </c>
      <c r="D425" s="17">
        <v>3</v>
      </c>
      <c r="E425" s="17">
        <v>1977</v>
      </c>
      <c r="F425" s="17">
        <v>1</v>
      </c>
      <c r="G425" s="17">
        <v>0</v>
      </c>
      <c r="H425" s="17">
        <v>0</v>
      </c>
      <c r="I425" s="18">
        <v>18730</v>
      </c>
      <c r="J425" s="2"/>
      <c r="K425" s="1"/>
      <c r="L425" s="1"/>
      <c r="M425" s="1"/>
      <c r="N425" s="1"/>
      <c r="O425" s="1"/>
      <c r="P425" s="1"/>
      <c r="Q425" s="1"/>
      <c r="R425" s="1"/>
      <c r="S425" s="1"/>
    </row>
    <row r="426" spans="1:19" x14ac:dyDescent="0.3">
      <c r="A426" s="1"/>
      <c r="B426" s="17">
        <v>4</v>
      </c>
      <c r="C426" s="9" t="s">
        <v>43</v>
      </c>
      <c r="D426" s="17">
        <v>3</v>
      </c>
      <c r="E426" s="17">
        <v>1977</v>
      </c>
      <c r="F426" s="17">
        <v>1</v>
      </c>
      <c r="G426" s="17">
        <v>0</v>
      </c>
      <c r="H426" s="17">
        <v>0</v>
      </c>
      <c r="I426" s="18">
        <v>18752</v>
      </c>
      <c r="J426" s="2"/>
      <c r="K426" s="1"/>
      <c r="L426" s="1"/>
      <c r="M426" s="1"/>
      <c r="N426" s="1"/>
      <c r="O426" s="1"/>
      <c r="P426" s="1"/>
      <c r="Q426" s="1"/>
      <c r="R426" s="1"/>
      <c r="S426" s="1"/>
    </row>
    <row r="427" spans="1:19" x14ac:dyDescent="0.3">
      <c r="A427" s="1"/>
      <c r="B427" s="17">
        <v>3</v>
      </c>
      <c r="C427" s="9" t="s">
        <v>43</v>
      </c>
      <c r="D427" s="17">
        <v>3</v>
      </c>
      <c r="E427" s="17">
        <v>1977</v>
      </c>
      <c r="F427" s="17">
        <v>1</v>
      </c>
      <c r="G427" s="17">
        <v>0</v>
      </c>
      <c r="H427" s="17">
        <v>0</v>
      </c>
      <c r="I427" s="18">
        <v>18458</v>
      </c>
      <c r="J427" s="2"/>
      <c r="K427" s="1"/>
      <c r="L427" s="1"/>
      <c r="M427" s="1"/>
      <c r="N427" s="1"/>
      <c r="O427" s="1"/>
      <c r="P427" s="1"/>
      <c r="Q427" s="1"/>
      <c r="R427" s="1"/>
      <c r="S427" s="1"/>
    </row>
    <row r="428" spans="1:19" x14ac:dyDescent="0.3">
      <c r="A428" s="1"/>
      <c r="B428" s="17">
        <v>5</v>
      </c>
      <c r="C428" s="9" t="s">
        <v>43</v>
      </c>
      <c r="D428" s="17">
        <v>3</v>
      </c>
      <c r="E428" s="17">
        <v>1977</v>
      </c>
      <c r="F428" s="17">
        <v>1</v>
      </c>
      <c r="G428" s="17">
        <v>0</v>
      </c>
      <c r="H428" s="17">
        <v>0</v>
      </c>
      <c r="I428" s="18">
        <v>16257</v>
      </c>
      <c r="J428" s="2"/>
      <c r="K428" s="1"/>
      <c r="L428" s="1"/>
      <c r="M428" s="1"/>
      <c r="N428" s="1"/>
      <c r="O428" s="1"/>
      <c r="P428" s="1"/>
      <c r="Q428" s="1"/>
      <c r="R428" s="1"/>
      <c r="S428" s="1"/>
    </row>
    <row r="429" spans="1:19" x14ac:dyDescent="0.3">
      <c r="A429" s="1"/>
      <c r="B429" s="17">
        <v>6</v>
      </c>
      <c r="C429" s="9" t="s">
        <v>26</v>
      </c>
      <c r="D429" s="17">
        <v>3</v>
      </c>
      <c r="E429" s="17">
        <v>1977</v>
      </c>
      <c r="F429" s="17">
        <v>31</v>
      </c>
      <c r="G429" s="17">
        <v>0</v>
      </c>
      <c r="H429" s="17">
        <v>0</v>
      </c>
      <c r="I429" s="18">
        <v>16050</v>
      </c>
      <c r="J429" s="2"/>
      <c r="K429" s="1"/>
      <c r="L429" s="1"/>
      <c r="M429" s="1"/>
      <c r="N429" s="1"/>
      <c r="O429" s="1"/>
      <c r="P429" s="1"/>
      <c r="Q429" s="1"/>
      <c r="R429" s="1"/>
      <c r="S429" s="1"/>
    </row>
    <row r="430" spans="1:19" x14ac:dyDescent="0.3">
      <c r="A430" s="1"/>
      <c r="B430" s="17">
        <v>1</v>
      </c>
      <c r="C430" s="9" t="s">
        <v>26</v>
      </c>
      <c r="D430" s="17">
        <v>3</v>
      </c>
      <c r="E430" s="17">
        <v>1977</v>
      </c>
      <c r="F430" s="17">
        <v>31</v>
      </c>
      <c r="G430" s="17">
        <v>0</v>
      </c>
      <c r="H430" s="17">
        <v>0</v>
      </c>
      <c r="I430" s="18">
        <v>18427</v>
      </c>
      <c r="J430" s="2"/>
      <c r="K430" s="1"/>
      <c r="L430" s="1"/>
      <c r="M430" s="1"/>
      <c r="N430" s="1"/>
      <c r="O430" s="1"/>
      <c r="P430" s="1"/>
      <c r="Q430" s="1"/>
      <c r="R430" s="1"/>
      <c r="S430" s="1"/>
    </row>
    <row r="431" spans="1:19" x14ac:dyDescent="0.3">
      <c r="A431" s="1"/>
      <c r="B431" s="17">
        <v>2</v>
      </c>
      <c r="C431" s="9" t="s">
        <v>26</v>
      </c>
      <c r="D431" s="17">
        <v>3</v>
      </c>
      <c r="E431" s="17">
        <v>1977</v>
      </c>
      <c r="F431" s="17">
        <v>31</v>
      </c>
      <c r="G431" s="17">
        <v>0</v>
      </c>
      <c r="H431" s="17">
        <v>0</v>
      </c>
      <c r="I431" s="18">
        <v>16348</v>
      </c>
      <c r="J431" s="2"/>
      <c r="K431" s="1"/>
      <c r="L431" s="1"/>
      <c r="M431" s="1"/>
      <c r="N431" s="1"/>
      <c r="O431" s="1"/>
      <c r="P431" s="1"/>
      <c r="Q431" s="1"/>
      <c r="R431" s="1"/>
      <c r="S431" s="1"/>
    </row>
    <row r="432" spans="1:19" x14ac:dyDescent="0.3">
      <c r="A432" s="1"/>
      <c r="B432" s="17">
        <v>4</v>
      </c>
      <c r="C432" s="9" t="s">
        <v>26</v>
      </c>
      <c r="D432" s="17">
        <v>3</v>
      </c>
      <c r="E432" s="17">
        <v>1977</v>
      </c>
      <c r="F432" s="17">
        <v>31</v>
      </c>
      <c r="G432" s="17">
        <v>0</v>
      </c>
      <c r="H432" s="17">
        <v>0</v>
      </c>
      <c r="I432" s="18">
        <v>15759</v>
      </c>
      <c r="J432" s="2"/>
      <c r="K432" s="1"/>
      <c r="L432" s="1"/>
      <c r="M432" s="1"/>
      <c r="N432" s="1"/>
      <c r="O432" s="1"/>
      <c r="P432" s="1"/>
      <c r="Q432" s="1"/>
      <c r="R432" s="1"/>
      <c r="S432" s="1"/>
    </row>
    <row r="433" spans="1:19" x14ac:dyDescent="0.3">
      <c r="A433" s="1"/>
      <c r="B433" s="17">
        <v>3</v>
      </c>
      <c r="C433" s="9" t="s">
        <v>26</v>
      </c>
      <c r="D433" s="17">
        <v>3</v>
      </c>
      <c r="E433" s="17">
        <v>1977</v>
      </c>
      <c r="F433" s="17">
        <v>31</v>
      </c>
      <c r="G433" s="17">
        <v>0</v>
      </c>
      <c r="H433" s="17">
        <v>0</v>
      </c>
      <c r="I433" s="18">
        <v>17161</v>
      </c>
      <c r="J433" s="2"/>
      <c r="K433" s="1"/>
      <c r="L433" s="1"/>
      <c r="M433" s="1"/>
      <c r="N433" s="1"/>
      <c r="O433" s="1"/>
      <c r="P433" s="1"/>
      <c r="Q433" s="1"/>
      <c r="R433" s="1"/>
      <c r="S433" s="1"/>
    </row>
    <row r="434" spans="1:19" x14ac:dyDescent="0.3">
      <c r="A434" s="1"/>
      <c r="B434" s="17">
        <v>5</v>
      </c>
      <c r="C434" s="9" t="s">
        <v>26</v>
      </c>
      <c r="D434" s="17">
        <v>3</v>
      </c>
      <c r="E434" s="17">
        <v>1977</v>
      </c>
      <c r="F434" s="17">
        <v>31</v>
      </c>
      <c r="G434" s="17">
        <v>0</v>
      </c>
      <c r="H434" s="17">
        <v>0</v>
      </c>
      <c r="I434" s="18">
        <v>17306</v>
      </c>
      <c r="J434" s="2"/>
      <c r="K434" s="1"/>
      <c r="L434" s="1"/>
      <c r="M434" s="1"/>
      <c r="N434" s="1"/>
      <c r="O434" s="1"/>
      <c r="P434" s="1"/>
      <c r="Q434" s="1"/>
      <c r="R434" s="1"/>
      <c r="S434" s="1"/>
    </row>
    <row r="435" spans="1:19" x14ac:dyDescent="0.3">
      <c r="A435" s="1"/>
      <c r="B435" s="17">
        <v>1</v>
      </c>
      <c r="C435" s="9" t="s">
        <v>31</v>
      </c>
      <c r="D435" s="17">
        <v>4</v>
      </c>
      <c r="E435" s="17">
        <v>1977</v>
      </c>
      <c r="F435" s="17">
        <v>2</v>
      </c>
      <c r="G435" s="17">
        <v>0</v>
      </c>
      <c r="H435" s="17">
        <v>0</v>
      </c>
      <c r="I435" s="18">
        <v>399192</v>
      </c>
      <c r="J435" s="2"/>
      <c r="K435" s="1"/>
      <c r="L435" s="1"/>
      <c r="M435" s="1"/>
      <c r="N435" s="1"/>
      <c r="O435" s="1"/>
      <c r="P435" s="1"/>
      <c r="Q435" s="1"/>
      <c r="R435" s="1"/>
      <c r="S435" s="1"/>
    </row>
    <row r="436" spans="1:19" x14ac:dyDescent="0.3">
      <c r="A436" s="1"/>
      <c r="B436" s="17">
        <v>2</v>
      </c>
      <c r="C436" s="9" t="s">
        <v>23</v>
      </c>
      <c r="D436" s="17">
        <v>1</v>
      </c>
      <c r="E436" s="17">
        <v>1978</v>
      </c>
      <c r="F436" s="17">
        <v>2</v>
      </c>
      <c r="G436" s="17">
        <v>0</v>
      </c>
      <c r="H436" s="17">
        <v>0</v>
      </c>
      <c r="I436" s="18">
        <v>62197</v>
      </c>
      <c r="J436" s="2"/>
      <c r="K436" s="1"/>
      <c r="L436" s="1"/>
      <c r="M436" s="1"/>
      <c r="N436" s="1"/>
      <c r="O436" s="1"/>
      <c r="P436" s="1"/>
      <c r="Q436" s="1"/>
      <c r="R436" s="1"/>
      <c r="S436" s="1"/>
    </row>
    <row r="437" spans="1:19" x14ac:dyDescent="0.3">
      <c r="A437" s="1"/>
      <c r="B437" s="17">
        <v>6</v>
      </c>
      <c r="C437" s="9" t="s">
        <v>45</v>
      </c>
      <c r="D437" s="17">
        <v>1</v>
      </c>
      <c r="E437" s="17">
        <v>1978</v>
      </c>
      <c r="F437" s="17">
        <v>2</v>
      </c>
      <c r="G437" s="17">
        <v>0</v>
      </c>
      <c r="H437" s="17">
        <v>0</v>
      </c>
      <c r="I437" s="18">
        <v>187802</v>
      </c>
      <c r="J437" s="2"/>
      <c r="K437" s="1"/>
      <c r="L437" s="1"/>
      <c r="M437" s="1"/>
      <c r="N437" s="1"/>
      <c r="O437" s="1"/>
      <c r="P437" s="1"/>
      <c r="Q437" s="1"/>
      <c r="R437" s="1"/>
      <c r="S437" s="1"/>
    </row>
    <row r="438" spans="1:19" x14ac:dyDescent="0.3">
      <c r="A438" s="1"/>
      <c r="B438" s="17">
        <v>1</v>
      </c>
      <c r="C438" s="9" t="s">
        <v>45</v>
      </c>
      <c r="D438" s="17">
        <v>1</v>
      </c>
      <c r="E438" s="17">
        <v>1978</v>
      </c>
      <c r="F438" s="17">
        <v>2</v>
      </c>
      <c r="G438" s="17">
        <v>0</v>
      </c>
      <c r="H438" s="17">
        <v>0</v>
      </c>
      <c r="I438" s="18">
        <v>167420</v>
      </c>
      <c r="J438" s="2"/>
      <c r="K438" s="1"/>
      <c r="L438" s="1"/>
      <c r="M438" s="1"/>
      <c r="N438" s="1"/>
      <c r="O438" s="1"/>
      <c r="P438" s="1"/>
      <c r="Q438" s="1"/>
      <c r="R438" s="1"/>
      <c r="S438" s="1"/>
    </row>
    <row r="439" spans="1:19" x14ac:dyDescent="0.3">
      <c r="A439" s="1"/>
      <c r="B439" s="17">
        <v>2</v>
      </c>
      <c r="C439" s="9" t="s">
        <v>45</v>
      </c>
      <c r="D439" s="17">
        <v>1</v>
      </c>
      <c r="E439" s="17">
        <v>1978</v>
      </c>
      <c r="F439" s="17">
        <v>2</v>
      </c>
      <c r="G439" s="17">
        <v>0</v>
      </c>
      <c r="H439" s="17">
        <v>0</v>
      </c>
      <c r="I439" s="18">
        <v>184287</v>
      </c>
      <c r="J439" s="2"/>
      <c r="K439" s="1"/>
      <c r="L439" s="1"/>
      <c r="M439" s="1"/>
      <c r="N439" s="1"/>
      <c r="O439" s="1"/>
      <c r="P439" s="1"/>
      <c r="Q439" s="1"/>
      <c r="R439" s="1"/>
      <c r="S439" s="1"/>
    </row>
    <row r="440" spans="1:19" x14ac:dyDescent="0.3">
      <c r="A440" s="1"/>
      <c r="B440" s="17">
        <v>4</v>
      </c>
      <c r="C440" s="9" t="s">
        <v>45</v>
      </c>
      <c r="D440" s="17">
        <v>1</v>
      </c>
      <c r="E440" s="17">
        <v>1978</v>
      </c>
      <c r="F440" s="17">
        <v>2</v>
      </c>
      <c r="G440" s="17">
        <v>0</v>
      </c>
      <c r="H440" s="17">
        <v>0</v>
      </c>
      <c r="I440" s="18">
        <v>179394</v>
      </c>
      <c r="J440" s="2"/>
      <c r="K440" s="1"/>
      <c r="L440" s="1"/>
      <c r="M440" s="1"/>
      <c r="N440" s="1"/>
      <c r="O440" s="1"/>
      <c r="P440" s="1"/>
      <c r="Q440" s="1"/>
      <c r="R440" s="1"/>
      <c r="S440" s="1"/>
    </row>
    <row r="441" spans="1:19" x14ac:dyDescent="0.3">
      <c r="A441" s="1"/>
      <c r="B441" s="17">
        <v>3</v>
      </c>
      <c r="C441" s="9" t="s">
        <v>45</v>
      </c>
      <c r="D441" s="17">
        <v>1</v>
      </c>
      <c r="E441" s="17">
        <v>1978</v>
      </c>
      <c r="F441" s="17">
        <v>2</v>
      </c>
      <c r="G441" s="17">
        <v>0</v>
      </c>
      <c r="H441" s="17">
        <v>0</v>
      </c>
      <c r="I441" s="18">
        <v>169263</v>
      </c>
      <c r="J441" s="2"/>
      <c r="K441" s="1"/>
      <c r="L441" s="1"/>
      <c r="M441" s="1"/>
      <c r="N441" s="1"/>
      <c r="O441" s="1"/>
      <c r="P441" s="1"/>
      <c r="Q441" s="1"/>
      <c r="R441" s="1"/>
      <c r="S441" s="1"/>
    </row>
    <row r="442" spans="1:19" x14ac:dyDescent="0.3">
      <c r="A442" s="1"/>
      <c r="B442" s="17">
        <v>5</v>
      </c>
      <c r="C442" s="9" t="s">
        <v>45</v>
      </c>
      <c r="D442" s="17">
        <v>1</v>
      </c>
      <c r="E442" s="17">
        <v>1978</v>
      </c>
      <c r="F442" s="17">
        <v>2</v>
      </c>
      <c r="G442" s="17">
        <v>0</v>
      </c>
      <c r="H442" s="17">
        <v>0</v>
      </c>
      <c r="I442" s="18">
        <v>161337</v>
      </c>
      <c r="J442" s="2"/>
      <c r="K442" s="1"/>
      <c r="L442" s="1"/>
      <c r="M442" s="1"/>
      <c r="N442" s="1"/>
      <c r="O442" s="1"/>
      <c r="P442" s="1"/>
      <c r="Q442" s="1"/>
      <c r="R442" s="1"/>
      <c r="S442" s="1"/>
    </row>
    <row r="443" spans="1:19" x14ac:dyDescent="0.3">
      <c r="A443" s="1"/>
      <c r="B443" s="17">
        <v>2</v>
      </c>
      <c r="C443" s="9" t="s">
        <v>17</v>
      </c>
      <c r="D443" s="17">
        <v>1</v>
      </c>
      <c r="E443" s="17">
        <v>1978</v>
      </c>
      <c r="F443" s="17">
        <v>1</v>
      </c>
      <c r="G443" s="17">
        <v>0</v>
      </c>
      <c r="H443" s="17">
        <v>0</v>
      </c>
      <c r="I443" s="18">
        <v>6711</v>
      </c>
      <c r="J443" s="2"/>
      <c r="K443" s="1"/>
      <c r="L443" s="1"/>
      <c r="M443" s="1"/>
      <c r="N443" s="1"/>
      <c r="O443" s="1"/>
      <c r="P443" s="1"/>
      <c r="Q443" s="1"/>
      <c r="R443" s="1"/>
      <c r="S443" s="1"/>
    </row>
    <row r="444" spans="1:19" x14ac:dyDescent="0.3">
      <c r="A444" s="1"/>
      <c r="B444" s="17">
        <v>6</v>
      </c>
      <c r="C444" s="9" t="s">
        <v>29</v>
      </c>
      <c r="D444" s="17">
        <v>2</v>
      </c>
      <c r="E444" s="17">
        <v>1978</v>
      </c>
      <c r="F444" s="17">
        <v>13</v>
      </c>
      <c r="G444" s="17">
        <v>0</v>
      </c>
      <c r="H444" s="17">
        <v>0</v>
      </c>
      <c r="I444" s="18">
        <v>166</v>
      </c>
      <c r="J444" s="2"/>
      <c r="K444" s="1"/>
      <c r="L444" s="1"/>
      <c r="M444" s="1"/>
      <c r="N444" s="1"/>
      <c r="O444" s="1"/>
      <c r="P444" s="1"/>
      <c r="Q444" s="1"/>
      <c r="R444" s="1"/>
      <c r="S444" s="1"/>
    </row>
    <row r="445" spans="1:19" x14ac:dyDescent="0.3">
      <c r="A445" s="1"/>
      <c r="B445" s="17">
        <v>1</v>
      </c>
      <c r="C445" s="9" t="s">
        <v>29</v>
      </c>
      <c r="D445" s="17">
        <v>2</v>
      </c>
      <c r="E445" s="17">
        <v>1978</v>
      </c>
      <c r="F445" s="17">
        <v>13</v>
      </c>
      <c r="G445" s="17">
        <v>0</v>
      </c>
      <c r="H445" s="17">
        <v>0</v>
      </c>
      <c r="I445" s="18">
        <v>181</v>
      </c>
      <c r="J445" s="2"/>
      <c r="K445" s="1"/>
      <c r="L445" s="1"/>
      <c r="M445" s="1"/>
      <c r="N445" s="1"/>
      <c r="O445" s="1"/>
      <c r="P445" s="1"/>
      <c r="Q445" s="1"/>
      <c r="R445" s="1"/>
      <c r="S445" s="1"/>
    </row>
    <row r="446" spans="1:19" x14ac:dyDescent="0.3">
      <c r="A446" s="1"/>
      <c r="B446" s="17">
        <v>2</v>
      </c>
      <c r="C446" s="9" t="s">
        <v>29</v>
      </c>
      <c r="D446" s="17">
        <v>2</v>
      </c>
      <c r="E446" s="17">
        <v>1978</v>
      </c>
      <c r="F446" s="17">
        <v>13</v>
      </c>
      <c r="G446" s="17">
        <v>0</v>
      </c>
      <c r="H446" s="17">
        <v>0</v>
      </c>
      <c r="I446" s="18">
        <v>162</v>
      </c>
      <c r="J446" s="2"/>
      <c r="K446" s="1"/>
      <c r="L446" s="1"/>
      <c r="M446" s="1"/>
      <c r="N446" s="1"/>
      <c r="O446" s="1"/>
      <c r="P446" s="1"/>
      <c r="Q446" s="1"/>
      <c r="R446" s="1"/>
      <c r="S446" s="1"/>
    </row>
    <row r="447" spans="1:19" x14ac:dyDescent="0.3">
      <c r="A447" s="1"/>
      <c r="B447" s="17">
        <v>4</v>
      </c>
      <c r="C447" s="9" t="s">
        <v>29</v>
      </c>
      <c r="D447" s="17">
        <v>2</v>
      </c>
      <c r="E447" s="17">
        <v>1978</v>
      </c>
      <c r="F447" s="17">
        <v>13</v>
      </c>
      <c r="G447" s="17">
        <v>0</v>
      </c>
      <c r="H447" s="17">
        <v>0</v>
      </c>
      <c r="I447" s="18">
        <v>184</v>
      </c>
      <c r="J447" s="2"/>
      <c r="K447" s="1"/>
      <c r="L447" s="1"/>
      <c r="M447" s="1"/>
      <c r="N447" s="1"/>
      <c r="O447" s="1"/>
      <c r="P447" s="1"/>
      <c r="Q447" s="1"/>
      <c r="R447" s="1"/>
      <c r="S447" s="1"/>
    </row>
    <row r="448" spans="1:19" x14ac:dyDescent="0.3">
      <c r="A448" s="1"/>
      <c r="B448" s="17">
        <v>3</v>
      </c>
      <c r="C448" s="9" t="s">
        <v>29</v>
      </c>
      <c r="D448" s="17">
        <v>2</v>
      </c>
      <c r="E448" s="17">
        <v>1978</v>
      </c>
      <c r="F448" s="17">
        <v>13</v>
      </c>
      <c r="G448" s="17">
        <v>0</v>
      </c>
      <c r="H448" s="17">
        <v>0</v>
      </c>
      <c r="I448" s="18">
        <v>159</v>
      </c>
      <c r="J448" s="2"/>
      <c r="K448" s="1"/>
      <c r="L448" s="1"/>
      <c r="M448" s="1"/>
      <c r="N448" s="1"/>
      <c r="O448" s="1"/>
      <c r="P448" s="1"/>
      <c r="Q448" s="1"/>
      <c r="R448" s="1"/>
      <c r="S448" s="1"/>
    </row>
    <row r="449" spans="1:19" x14ac:dyDescent="0.3">
      <c r="A449" s="1"/>
      <c r="B449" s="17">
        <v>5</v>
      </c>
      <c r="C449" s="9" t="s">
        <v>29</v>
      </c>
      <c r="D449" s="17">
        <v>2</v>
      </c>
      <c r="E449" s="17">
        <v>1978</v>
      </c>
      <c r="F449" s="17">
        <v>13</v>
      </c>
      <c r="G449" s="17">
        <v>0</v>
      </c>
      <c r="H449" s="17">
        <v>0</v>
      </c>
      <c r="I449" s="18">
        <v>157</v>
      </c>
      <c r="J449" s="2"/>
      <c r="K449" s="1"/>
      <c r="L449" s="1"/>
      <c r="M449" s="1"/>
      <c r="N449" s="1"/>
      <c r="O449" s="1"/>
      <c r="P449" s="1"/>
      <c r="Q449" s="1"/>
      <c r="R449" s="1"/>
      <c r="S449" s="1"/>
    </row>
    <row r="450" spans="1:19" x14ac:dyDescent="0.3">
      <c r="A450" s="1"/>
      <c r="B450" s="17">
        <v>1</v>
      </c>
      <c r="C450" s="9" t="s">
        <v>31</v>
      </c>
      <c r="D450" s="17">
        <v>3</v>
      </c>
      <c r="E450" s="17">
        <v>1978</v>
      </c>
      <c r="F450" s="17">
        <v>2</v>
      </c>
      <c r="G450" s="17">
        <v>0</v>
      </c>
      <c r="H450" s="17">
        <v>0</v>
      </c>
      <c r="I450" s="18">
        <v>2036585</v>
      </c>
      <c r="J450" s="2"/>
      <c r="K450" s="1"/>
      <c r="L450" s="1"/>
      <c r="M450" s="1"/>
      <c r="N450" s="1"/>
      <c r="O450" s="1"/>
      <c r="P450" s="1"/>
      <c r="Q450" s="1"/>
      <c r="R450" s="1"/>
      <c r="S450" s="1"/>
    </row>
    <row r="451" spans="1:19" x14ac:dyDescent="0.3">
      <c r="A451" s="1"/>
      <c r="B451" s="17">
        <v>6</v>
      </c>
      <c r="C451" s="9" t="s">
        <v>26</v>
      </c>
      <c r="D451" s="17">
        <v>4</v>
      </c>
      <c r="E451" s="17">
        <v>1978</v>
      </c>
      <c r="F451" s="17">
        <v>31</v>
      </c>
      <c r="G451" s="17">
        <v>0</v>
      </c>
      <c r="H451" s="17">
        <v>0</v>
      </c>
      <c r="I451" s="18">
        <v>1823</v>
      </c>
      <c r="J451" s="2"/>
      <c r="K451" s="1"/>
      <c r="L451" s="1"/>
      <c r="M451" s="1"/>
      <c r="N451" s="1"/>
      <c r="O451" s="1"/>
      <c r="P451" s="1"/>
      <c r="Q451" s="1"/>
      <c r="R451" s="1"/>
      <c r="S451" s="1"/>
    </row>
    <row r="452" spans="1:19" x14ac:dyDescent="0.3">
      <c r="A452" s="1"/>
      <c r="B452" s="17">
        <v>1</v>
      </c>
      <c r="C452" s="9" t="s">
        <v>26</v>
      </c>
      <c r="D452" s="17">
        <v>4</v>
      </c>
      <c r="E452" s="17">
        <v>1978</v>
      </c>
      <c r="F452" s="17">
        <v>31</v>
      </c>
      <c r="G452" s="17">
        <v>0</v>
      </c>
      <c r="H452" s="17">
        <v>0</v>
      </c>
      <c r="I452" s="18">
        <v>1635</v>
      </c>
      <c r="J452" s="2"/>
      <c r="K452" s="1"/>
      <c r="L452" s="1"/>
      <c r="M452" s="1"/>
      <c r="N452" s="1"/>
      <c r="O452" s="1"/>
      <c r="P452" s="1"/>
      <c r="Q452" s="1"/>
      <c r="R452" s="1"/>
      <c r="S452" s="1"/>
    </row>
    <row r="453" spans="1:19" x14ac:dyDescent="0.3">
      <c r="A453" s="1"/>
      <c r="B453" s="17">
        <v>2</v>
      </c>
      <c r="C453" s="9" t="s">
        <v>26</v>
      </c>
      <c r="D453" s="17">
        <v>4</v>
      </c>
      <c r="E453" s="17">
        <v>1978</v>
      </c>
      <c r="F453" s="17">
        <v>31</v>
      </c>
      <c r="G453" s="17">
        <v>0</v>
      </c>
      <c r="H453" s="17">
        <v>0</v>
      </c>
      <c r="I453" s="18">
        <v>1762</v>
      </c>
      <c r="J453" s="2"/>
      <c r="K453" s="1"/>
      <c r="L453" s="1"/>
      <c r="M453" s="1"/>
      <c r="N453" s="1"/>
      <c r="O453" s="1"/>
      <c r="P453" s="1"/>
      <c r="Q453" s="1"/>
      <c r="R453" s="1"/>
      <c r="S453" s="1"/>
    </row>
    <row r="454" spans="1:19" x14ac:dyDescent="0.3">
      <c r="A454" s="1"/>
      <c r="B454" s="17">
        <v>4</v>
      </c>
      <c r="C454" s="9" t="s">
        <v>26</v>
      </c>
      <c r="D454" s="17">
        <v>4</v>
      </c>
      <c r="E454" s="17">
        <v>1978</v>
      </c>
      <c r="F454" s="17">
        <v>31</v>
      </c>
      <c r="G454" s="17">
        <v>0</v>
      </c>
      <c r="H454" s="17">
        <v>0</v>
      </c>
      <c r="I454" s="18">
        <v>1553</v>
      </c>
      <c r="J454" s="2"/>
      <c r="K454" s="1"/>
      <c r="L454" s="1"/>
      <c r="M454" s="1"/>
      <c r="N454" s="1"/>
      <c r="O454" s="1"/>
      <c r="P454" s="1"/>
      <c r="Q454" s="1"/>
      <c r="R454" s="1"/>
      <c r="S454" s="1"/>
    </row>
    <row r="455" spans="1:19" x14ac:dyDescent="0.3">
      <c r="A455" s="1"/>
      <c r="B455" s="17">
        <v>3</v>
      </c>
      <c r="C455" s="9" t="s">
        <v>26</v>
      </c>
      <c r="D455" s="17">
        <v>4</v>
      </c>
      <c r="E455" s="17">
        <v>1978</v>
      </c>
      <c r="F455" s="17">
        <v>31</v>
      </c>
      <c r="G455" s="17">
        <v>0</v>
      </c>
      <c r="H455" s="17">
        <v>0</v>
      </c>
      <c r="I455" s="18">
        <v>1796</v>
      </c>
      <c r="J455" s="2"/>
      <c r="K455" s="1"/>
      <c r="L455" s="1"/>
      <c r="M455" s="1"/>
      <c r="N455" s="1"/>
      <c r="O455" s="1"/>
      <c r="P455" s="1"/>
      <c r="Q455" s="1"/>
      <c r="R455" s="1"/>
      <c r="S455" s="1"/>
    </row>
    <row r="456" spans="1:19" x14ac:dyDescent="0.3">
      <c r="A456" s="1"/>
      <c r="B456" s="17">
        <v>5</v>
      </c>
      <c r="C456" s="9" t="s">
        <v>26</v>
      </c>
      <c r="D456" s="17">
        <v>4</v>
      </c>
      <c r="E456" s="17">
        <v>1978</v>
      </c>
      <c r="F456" s="17">
        <v>31</v>
      </c>
      <c r="G456" s="17">
        <v>0</v>
      </c>
      <c r="H456" s="17">
        <v>0</v>
      </c>
      <c r="I456" s="18">
        <v>1589</v>
      </c>
      <c r="J456" s="2"/>
      <c r="K456" s="1"/>
      <c r="L456" s="1"/>
      <c r="M456" s="1"/>
      <c r="N456" s="1"/>
      <c r="O456" s="1"/>
      <c r="P456" s="1"/>
      <c r="Q456" s="1"/>
      <c r="R456" s="1"/>
      <c r="S456" s="1"/>
    </row>
    <row r="457" spans="1:19" x14ac:dyDescent="0.3">
      <c r="A457" s="1"/>
      <c r="B457" s="17">
        <v>6</v>
      </c>
      <c r="C457" s="9" t="s">
        <v>23</v>
      </c>
      <c r="D457" s="17">
        <v>1</v>
      </c>
      <c r="E457" s="17">
        <v>1981</v>
      </c>
      <c r="F457" s="17">
        <v>1</v>
      </c>
      <c r="G457" s="17">
        <v>0</v>
      </c>
      <c r="H457" s="17">
        <v>0</v>
      </c>
      <c r="I457" s="18">
        <v>16827</v>
      </c>
      <c r="J457" s="2"/>
      <c r="K457" s="1"/>
      <c r="L457" s="1"/>
      <c r="M457" s="1"/>
      <c r="N457" s="1"/>
      <c r="O457" s="1"/>
      <c r="P457" s="1"/>
      <c r="Q457" s="1"/>
      <c r="R457" s="1"/>
      <c r="S457" s="1"/>
    </row>
    <row r="458" spans="1:19" x14ac:dyDescent="0.3">
      <c r="A458" s="1"/>
      <c r="B458" s="17">
        <v>1</v>
      </c>
      <c r="C458" s="9" t="s">
        <v>23</v>
      </c>
      <c r="D458" s="17">
        <v>1</v>
      </c>
      <c r="E458" s="17">
        <v>1981</v>
      </c>
      <c r="F458" s="17">
        <v>1</v>
      </c>
      <c r="G458" s="17">
        <v>0</v>
      </c>
      <c r="H458" s="17">
        <v>0</v>
      </c>
      <c r="I458" s="18">
        <v>16829</v>
      </c>
      <c r="J458" s="2"/>
      <c r="K458" s="1"/>
      <c r="L458" s="1"/>
      <c r="M458" s="1"/>
      <c r="N458" s="1"/>
      <c r="O458" s="1"/>
      <c r="P458" s="1"/>
      <c r="Q458" s="1"/>
      <c r="R458" s="1"/>
      <c r="S458" s="1"/>
    </row>
    <row r="459" spans="1:19" x14ac:dyDescent="0.3">
      <c r="A459" s="1"/>
      <c r="B459" s="17">
        <v>2</v>
      </c>
      <c r="C459" s="9" t="s">
        <v>23</v>
      </c>
      <c r="D459" s="17">
        <v>1</v>
      </c>
      <c r="E459" s="17">
        <v>1981</v>
      </c>
      <c r="F459" s="17">
        <v>1</v>
      </c>
      <c r="G459" s="17">
        <v>0</v>
      </c>
      <c r="H459" s="17">
        <v>0</v>
      </c>
      <c r="I459" s="18">
        <v>18530</v>
      </c>
      <c r="J459" s="2"/>
      <c r="K459" s="1"/>
      <c r="L459" s="1"/>
      <c r="M459" s="1"/>
      <c r="N459" s="1"/>
      <c r="O459" s="1"/>
      <c r="P459" s="1"/>
      <c r="Q459" s="1"/>
      <c r="R459" s="1"/>
      <c r="S459" s="1"/>
    </row>
    <row r="460" spans="1:19" x14ac:dyDescent="0.3">
      <c r="A460" s="1"/>
      <c r="B460" s="17">
        <v>4</v>
      </c>
      <c r="C460" s="9" t="s">
        <v>23</v>
      </c>
      <c r="D460" s="17">
        <v>1</v>
      </c>
      <c r="E460" s="17">
        <v>1981</v>
      </c>
      <c r="F460" s="17">
        <v>1</v>
      </c>
      <c r="G460" s="17">
        <v>0</v>
      </c>
      <c r="H460" s="17">
        <v>0</v>
      </c>
      <c r="I460" s="18">
        <v>18821</v>
      </c>
      <c r="J460" s="2"/>
      <c r="K460" s="1"/>
      <c r="L460" s="1"/>
      <c r="M460" s="1"/>
      <c r="N460" s="1"/>
      <c r="O460" s="1"/>
      <c r="P460" s="1"/>
      <c r="Q460" s="1"/>
      <c r="R460" s="1"/>
      <c r="S460" s="1"/>
    </row>
    <row r="461" spans="1:19" x14ac:dyDescent="0.3">
      <c r="A461" s="1"/>
      <c r="B461" s="17">
        <v>3</v>
      </c>
      <c r="C461" s="9" t="s">
        <v>23</v>
      </c>
      <c r="D461" s="17">
        <v>1</v>
      </c>
      <c r="E461" s="17">
        <v>1981</v>
      </c>
      <c r="F461" s="17">
        <v>1</v>
      </c>
      <c r="G461" s="17">
        <v>0</v>
      </c>
      <c r="H461" s="17">
        <v>0</v>
      </c>
      <c r="I461" s="18">
        <v>18635</v>
      </c>
      <c r="J461" s="2"/>
      <c r="K461" s="1"/>
      <c r="L461" s="1"/>
      <c r="M461" s="1"/>
      <c r="N461" s="1"/>
      <c r="O461" s="1"/>
      <c r="P461" s="1"/>
      <c r="Q461" s="1"/>
      <c r="R461" s="1"/>
      <c r="S461" s="1"/>
    </row>
    <row r="462" spans="1:19" x14ac:dyDescent="0.3">
      <c r="A462" s="1"/>
      <c r="B462" s="17">
        <v>5</v>
      </c>
      <c r="C462" s="9" t="s">
        <v>23</v>
      </c>
      <c r="D462" s="17">
        <v>1</v>
      </c>
      <c r="E462" s="17">
        <v>1981</v>
      </c>
      <c r="F462" s="17">
        <v>1</v>
      </c>
      <c r="G462" s="17">
        <v>0</v>
      </c>
      <c r="H462" s="17">
        <v>0</v>
      </c>
      <c r="I462" s="18">
        <v>16240</v>
      </c>
      <c r="J462" s="2"/>
      <c r="K462" s="1"/>
      <c r="L462" s="1"/>
      <c r="M462" s="1"/>
      <c r="N462" s="1"/>
      <c r="O462" s="1"/>
      <c r="P462" s="1"/>
      <c r="Q462" s="1"/>
      <c r="R462" s="1"/>
      <c r="S462" s="1"/>
    </row>
    <row r="463" spans="1:19" x14ac:dyDescent="0.3">
      <c r="A463" s="1"/>
      <c r="B463" s="17">
        <v>2</v>
      </c>
      <c r="C463" s="9" t="s">
        <v>36</v>
      </c>
      <c r="D463" s="17">
        <v>1</v>
      </c>
      <c r="E463" s="17">
        <v>1981</v>
      </c>
      <c r="F463" s="17">
        <v>1</v>
      </c>
      <c r="G463" s="17">
        <v>43</v>
      </c>
      <c r="H463" s="17">
        <v>0</v>
      </c>
      <c r="I463" s="18">
        <v>358928</v>
      </c>
      <c r="J463" s="2"/>
      <c r="K463" s="1"/>
      <c r="L463" s="1"/>
      <c r="M463" s="1"/>
      <c r="N463" s="1"/>
      <c r="O463" s="1"/>
      <c r="P463" s="1"/>
      <c r="Q463" s="1"/>
      <c r="R463" s="1"/>
      <c r="S463" s="1"/>
    </row>
    <row r="464" spans="1:19" x14ac:dyDescent="0.3">
      <c r="A464" s="1"/>
      <c r="B464" s="17">
        <v>3</v>
      </c>
      <c r="C464" s="9" t="s">
        <v>42</v>
      </c>
      <c r="D464" s="17">
        <v>3</v>
      </c>
      <c r="E464" s="17">
        <v>1981</v>
      </c>
      <c r="F464" s="17">
        <v>1</v>
      </c>
      <c r="G464" s="17">
        <v>0</v>
      </c>
      <c r="H464" s="17">
        <v>5</v>
      </c>
      <c r="I464" s="18">
        <v>196875</v>
      </c>
      <c r="J464" s="2"/>
      <c r="K464" s="1"/>
      <c r="L464" s="1"/>
      <c r="M464" s="1"/>
      <c r="N464" s="1"/>
      <c r="O464" s="1"/>
      <c r="P464" s="1"/>
      <c r="Q464" s="1"/>
      <c r="R464" s="1"/>
      <c r="S464" s="1"/>
    </row>
    <row r="465" spans="1:19" x14ac:dyDescent="0.3">
      <c r="A465" s="1"/>
      <c r="B465" s="17">
        <v>2</v>
      </c>
      <c r="C465" s="9" t="s">
        <v>46</v>
      </c>
      <c r="D465" s="17">
        <v>3</v>
      </c>
      <c r="E465" s="17">
        <v>1981</v>
      </c>
      <c r="F465" s="17">
        <v>1</v>
      </c>
      <c r="G465" s="17">
        <v>0</v>
      </c>
      <c r="H465" s="17">
        <v>0</v>
      </c>
      <c r="I465" s="18">
        <v>2381419</v>
      </c>
      <c r="J465" s="2"/>
      <c r="K465" s="1"/>
      <c r="L465" s="1"/>
      <c r="M465" s="1"/>
      <c r="N465" s="1"/>
      <c r="O465" s="1"/>
      <c r="P465" s="1"/>
      <c r="Q465" s="1"/>
      <c r="R465" s="1"/>
      <c r="S465" s="1"/>
    </row>
    <row r="466" spans="1:19" x14ac:dyDescent="0.3">
      <c r="A466" s="1"/>
      <c r="B466" s="17">
        <v>2</v>
      </c>
      <c r="C466" s="9" t="s">
        <v>47</v>
      </c>
      <c r="D466" s="17">
        <v>4</v>
      </c>
      <c r="E466" s="17">
        <v>1981</v>
      </c>
      <c r="F466" s="17">
        <v>4</v>
      </c>
      <c r="G466" s="17">
        <v>0</v>
      </c>
      <c r="H466" s="17">
        <v>0</v>
      </c>
      <c r="I466" s="18">
        <v>113525</v>
      </c>
      <c r="J466" s="2"/>
      <c r="K466" s="1"/>
      <c r="L466" s="1"/>
      <c r="M466" s="1"/>
      <c r="N466" s="1"/>
      <c r="O466" s="1"/>
      <c r="P466" s="1"/>
      <c r="Q466" s="1"/>
      <c r="R466" s="1"/>
      <c r="S466" s="1"/>
    </row>
    <row r="467" spans="1:19" x14ac:dyDescent="0.3">
      <c r="A467" s="1"/>
      <c r="B467" s="17">
        <v>1</v>
      </c>
      <c r="C467" s="9" t="s">
        <v>10</v>
      </c>
      <c r="D467" s="17">
        <v>4</v>
      </c>
      <c r="E467" s="17">
        <v>1981</v>
      </c>
      <c r="F467" s="17">
        <v>1</v>
      </c>
      <c r="G467" s="17">
        <v>0</v>
      </c>
      <c r="H467" s="17">
        <v>0</v>
      </c>
      <c r="I467" s="18">
        <v>119996</v>
      </c>
      <c r="J467" s="2"/>
      <c r="K467" s="1"/>
      <c r="L467" s="1"/>
      <c r="M467" s="1"/>
      <c r="N467" s="1"/>
      <c r="O467" s="1"/>
      <c r="P467" s="1"/>
      <c r="Q467" s="1"/>
      <c r="R467" s="1"/>
      <c r="S467" s="1"/>
    </row>
    <row r="468" spans="1:19" x14ac:dyDescent="0.3">
      <c r="A468" s="1"/>
      <c r="B468" s="17">
        <v>1</v>
      </c>
      <c r="C468" s="9" t="s">
        <v>10</v>
      </c>
      <c r="D468" s="17">
        <v>1</v>
      </c>
      <c r="E468" s="17">
        <v>1984</v>
      </c>
      <c r="F468" s="17">
        <v>1</v>
      </c>
      <c r="G468" s="17">
        <v>0</v>
      </c>
      <c r="H468" s="17">
        <v>0</v>
      </c>
      <c r="I468" s="18">
        <v>28137</v>
      </c>
      <c r="J468" s="2"/>
      <c r="K468" s="1"/>
      <c r="L468" s="1"/>
      <c r="M468" s="1"/>
      <c r="N468" s="1"/>
      <c r="O468" s="1"/>
      <c r="P468" s="1"/>
      <c r="Q468" s="1"/>
      <c r="R468" s="1"/>
      <c r="S468" s="1"/>
    </row>
    <row r="469" spans="1:19" x14ac:dyDescent="0.3">
      <c r="A469" s="1"/>
      <c r="B469" s="17">
        <v>2</v>
      </c>
      <c r="C469" s="9" t="s">
        <v>10</v>
      </c>
      <c r="D469" s="17">
        <v>1</v>
      </c>
      <c r="E469" s="17">
        <v>1984</v>
      </c>
      <c r="F469" s="17">
        <v>1</v>
      </c>
      <c r="G469" s="17">
        <v>0</v>
      </c>
      <c r="H469" s="17">
        <v>0</v>
      </c>
      <c r="I469" s="18">
        <v>27141</v>
      </c>
      <c r="J469" s="2"/>
      <c r="K469" s="1"/>
      <c r="L469" s="1"/>
      <c r="M469" s="1"/>
      <c r="N469" s="1"/>
      <c r="O469" s="1"/>
      <c r="P469" s="1"/>
      <c r="Q469" s="1"/>
      <c r="R469" s="1"/>
      <c r="S469" s="1"/>
    </row>
    <row r="470" spans="1:19" x14ac:dyDescent="0.3">
      <c r="A470" s="1"/>
      <c r="B470" s="17">
        <v>3</v>
      </c>
      <c r="C470" s="9" t="s">
        <v>10</v>
      </c>
      <c r="D470" s="17">
        <v>1</v>
      </c>
      <c r="E470" s="17">
        <v>1984</v>
      </c>
      <c r="F470" s="17">
        <v>1</v>
      </c>
      <c r="G470" s="17">
        <v>0</v>
      </c>
      <c r="H470" s="17">
        <v>0</v>
      </c>
      <c r="I470" s="18">
        <v>30353</v>
      </c>
      <c r="J470" s="2"/>
      <c r="K470" s="1"/>
      <c r="L470" s="1"/>
      <c r="M470" s="1"/>
      <c r="N470" s="1"/>
      <c r="O470" s="1"/>
      <c r="P470" s="1"/>
      <c r="Q470" s="1"/>
      <c r="R470" s="1"/>
      <c r="S470" s="1"/>
    </row>
    <row r="471" spans="1:19" x14ac:dyDescent="0.3">
      <c r="A471" s="1"/>
      <c r="B471" s="17">
        <v>5</v>
      </c>
      <c r="C471" s="9" t="s">
        <v>10</v>
      </c>
      <c r="D471" s="17">
        <v>1</v>
      </c>
      <c r="E471" s="17">
        <v>1984</v>
      </c>
      <c r="F471" s="17">
        <v>1</v>
      </c>
      <c r="G471" s="17">
        <v>0</v>
      </c>
      <c r="H471" s="17">
        <v>0</v>
      </c>
      <c r="I471" s="18">
        <v>25998</v>
      </c>
      <c r="J471" s="2"/>
      <c r="K471" s="1"/>
      <c r="L471" s="1"/>
      <c r="M471" s="1"/>
      <c r="N471" s="1"/>
      <c r="O471" s="1"/>
      <c r="P471" s="1"/>
      <c r="Q471" s="1"/>
      <c r="R471" s="1"/>
      <c r="S471" s="1"/>
    </row>
    <row r="472" spans="1:19" x14ac:dyDescent="0.3">
      <c r="A472" s="1"/>
      <c r="B472" s="17">
        <v>5</v>
      </c>
      <c r="C472" s="9" t="s">
        <v>14</v>
      </c>
      <c r="D472" s="17">
        <v>1</v>
      </c>
      <c r="E472" s="17">
        <v>1984</v>
      </c>
      <c r="F472" s="17">
        <v>1</v>
      </c>
      <c r="G472" s="17">
        <v>0</v>
      </c>
      <c r="H472" s="17">
        <v>0</v>
      </c>
      <c r="I472" s="18">
        <v>772785</v>
      </c>
      <c r="J472" s="2"/>
      <c r="K472" s="1"/>
      <c r="L472" s="1"/>
      <c r="M472" s="1"/>
      <c r="N472" s="1"/>
      <c r="O472" s="1"/>
      <c r="P472" s="1"/>
      <c r="Q472" s="1"/>
      <c r="R472" s="1"/>
      <c r="S472" s="1"/>
    </row>
    <row r="473" spans="1:19" x14ac:dyDescent="0.3">
      <c r="A473" s="1"/>
      <c r="B473" s="17">
        <v>6</v>
      </c>
      <c r="C473" s="9" t="s">
        <v>32</v>
      </c>
      <c r="D473" s="17">
        <v>1</v>
      </c>
      <c r="E473" s="17">
        <v>1984</v>
      </c>
      <c r="F473" s="17">
        <v>1</v>
      </c>
      <c r="G473" s="17">
        <v>0</v>
      </c>
      <c r="H473" s="17">
        <v>0</v>
      </c>
      <c r="I473" s="18">
        <v>16953</v>
      </c>
      <c r="J473" s="2"/>
      <c r="K473" s="1"/>
      <c r="L473" s="1"/>
      <c r="M473" s="1"/>
      <c r="N473" s="1"/>
      <c r="O473" s="1"/>
      <c r="P473" s="1"/>
      <c r="Q473" s="1"/>
      <c r="R473" s="1"/>
      <c r="S473" s="1"/>
    </row>
    <row r="474" spans="1:19" x14ac:dyDescent="0.3">
      <c r="A474" s="1"/>
      <c r="B474" s="17">
        <v>1</v>
      </c>
      <c r="C474" s="9" t="s">
        <v>32</v>
      </c>
      <c r="D474" s="17">
        <v>1</v>
      </c>
      <c r="E474" s="17">
        <v>1984</v>
      </c>
      <c r="F474" s="17">
        <v>1</v>
      </c>
      <c r="G474" s="17">
        <v>0</v>
      </c>
      <c r="H474" s="17">
        <v>0</v>
      </c>
      <c r="I474" s="18">
        <v>18120</v>
      </c>
      <c r="J474" s="2"/>
      <c r="K474" s="1"/>
      <c r="L474" s="1"/>
      <c r="M474" s="1"/>
      <c r="N474" s="1"/>
      <c r="O474" s="1"/>
      <c r="P474" s="1"/>
      <c r="Q474" s="1"/>
      <c r="R474" s="1"/>
      <c r="S474" s="1"/>
    </row>
    <row r="475" spans="1:19" x14ac:dyDescent="0.3">
      <c r="A475" s="1"/>
      <c r="B475" s="17">
        <v>2</v>
      </c>
      <c r="C475" s="9" t="s">
        <v>32</v>
      </c>
      <c r="D475" s="17">
        <v>1</v>
      </c>
      <c r="E475" s="17">
        <v>1984</v>
      </c>
      <c r="F475" s="17">
        <v>1</v>
      </c>
      <c r="G475" s="17">
        <v>0</v>
      </c>
      <c r="H475" s="17">
        <v>0</v>
      </c>
      <c r="I475" s="18">
        <v>18167</v>
      </c>
      <c r="J475" s="2"/>
      <c r="K475" s="1"/>
      <c r="L475" s="1"/>
      <c r="M475" s="1"/>
      <c r="N475" s="1"/>
      <c r="O475" s="1"/>
      <c r="P475" s="1"/>
      <c r="Q475" s="1"/>
      <c r="R475" s="1"/>
      <c r="S475" s="1"/>
    </row>
    <row r="476" spans="1:19" x14ac:dyDescent="0.3">
      <c r="A476" s="1"/>
      <c r="B476" s="17">
        <v>4</v>
      </c>
      <c r="C476" s="9" t="s">
        <v>32</v>
      </c>
      <c r="D476" s="17">
        <v>1</v>
      </c>
      <c r="E476" s="17">
        <v>1984</v>
      </c>
      <c r="F476" s="17">
        <v>1</v>
      </c>
      <c r="G476" s="17">
        <v>0</v>
      </c>
      <c r="H476" s="17">
        <v>0</v>
      </c>
      <c r="I476" s="18">
        <v>17574</v>
      </c>
      <c r="J476" s="2"/>
      <c r="K476" s="1"/>
      <c r="L476" s="1"/>
      <c r="M476" s="1"/>
      <c r="N476" s="1"/>
      <c r="O476" s="1"/>
      <c r="P476" s="1"/>
      <c r="Q476" s="1"/>
      <c r="R476" s="1"/>
      <c r="S476" s="1"/>
    </row>
    <row r="477" spans="1:19" x14ac:dyDescent="0.3">
      <c r="A477" s="1"/>
      <c r="B477" s="17">
        <v>3</v>
      </c>
      <c r="C477" s="9" t="s">
        <v>32</v>
      </c>
      <c r="D477" s="17">
        <v>1</v>
      </c>
      <c r="E477" s="17">
        <v>1984</v>
      </c>
      <c r="F477" s="17">
        <v>1</v>
      </c>
      <c r="G477" s="17">
        <v>0</v>
      </c>
      <c r="H477" s="17">
        <v>0</v>
      </c>
      <c r="I477" s="18">
        <v>18907</v>
      </c>
      <c r="J477" s="2"/>
      <c r="K477" s="1"/>
      <c r="L477" s="1"/>
      <c r="M477" s="1"/>
      <c r="N477" s="1"/>
      <c r="O477" s="1"/>
      <c r="P477" s="1"/>
      <c r="Q477" s="1"/>
      <c r="R477" s="1"/>
      <c r="S477" s="1"/>
    </row>
    <row r="478" spans="1:19" x14ac:dyDescent="0.3">
      <c r="A478" s="1"/>
      <c r="B478" s="17">
        <v>5</v>
      </c>
      <c r="C478" s="9" t="s">
        <v>32</v>
      </c>
      <c r="D478" s="17">
        <v>1</v>
      </c>
      <c r="E478" s="17">
        <v>1984</v>
      </c>
      <c r="F478" s="17">
        <v>1</v>
      </c>
      <c r="G478" s="17">
        <v>0</v>
      </c>
      <c r="H478" s="17">
        <v>0</v>
      </c>
      <c r="I478" s="18">
        <v>16167</v>
      </c>
      <c r="J478" s="2"/>
      <c r="K478" s="1"/>
      <c r="L478" s="1"/>
      <c r="M478" s="1"/>
      <c r="N478" s="1"/>
      <c r="O478" s="1"/>
      <c r="P478" s="1"/>
      <c r="Q478" s="1"/>
      <c r="R478" s="1"/>
      <c r="S478" s="1"/>
    </row>
    <row r="479" spans="1:19" x14ac:dyDescent="0.3">
      <c r="A479" s="1"/>
      <c r="B479" s="17">
        <v>1</v>
      </c>
      <c r="C479" s="9" t="s">
        <v>35</v>
      </c>
      <c r="D479" s="17">
        <v>1</v>
      </c>
      <c r="E479" s="17">
        <v>1984</v>
      </c>
      <c r="F479" s="17">
        <v>1</v>
      </c>
      <c r="G479" s="17">
        <v>0</v>
      </c>
      <c r="H479" s="17">
        <v>0</v>
      </c>
      <c r="I479" s="18">
        <v>769139</v>
      </c>
      <c r="J479" s="2"/>
      <c r="K479" s="1"/>
      <c r="L479" s="1"/>
      <c r="M479" s="1"/>
      <c r="N479" s="1"/>
      <c r="O479" s="1"/>
      <c r="P479" s="1"/>
      <c r="Q479" s="1"/>
      <c r="R479" s="1"/>
      <c r="S479" s="1"/>
    </row>
    <row r="480" spans="1:19" x14ac:dyDescent="0.3">
      <c r="A480" s="1"/>
      <c r="B480" s="17">
        <v>3</v>
      </c>
      <c r="C480" s="9" t="s">
        <v>17</v>
      </c>
      <c r="D480" s="17">
        <v>1</v>
      </c>
      <c r="E480" s="17">
        <v>1984</v>
      </c>
      <c r="F480" s="17">
        <v>1</v>
      </c>
      <c r="G480" s="17">
        <v>0</v>
      </c>
      <c r="H480" s="17">
        <v>0</v>
      </c>
      <c r="I480" s="18">
        <v>373116</v>
      </c>
      <c r="J480" s="2"/>
      <c r="K480" s="1"/>
      <c r="L480" s="1"/>
      <c r="M480" s="1"/>
      <c r="N480" s="1"/>
      <c r="O480" s="1"/>
      <c r="P480" s="1"/>
      <c r="Q480" s="1"/>
      <c r="R480" s="1"/>
      <c r="S480" s="1"/>
    </row>
    <row r="481" spans="1:19" x14ac:dyDescent="0.3">
      <c r="A481" s="1"/>
      <c r="B481" s="17">
        <v>4</v>
      </c>
      <c r="C481" s="9" t="s">
        <v>31</v>
      </c>
      <c r="D481" s="17">
        <v>2</v>
      </c>
      <c r="E481" s="17">
        <v>1984</v>
      </c>
      <c r="F481" s="17">
        <v>1</v>
      </c>
      <c r="G481" s="17">
        <v>11</v>
      </c>
      <c r="H481" s="17">
        <v>0</v>
      </c>
      <c r="I481" s="18">
        <v>745519</v>
      </c>
      <c r="J481" s="2"/>
      <c r="K481" s="1"/>
      <c r="L481" s="1"/>
      <c r="M481" s="1"/>
      <c r="N481" s="1"/>
      <c r="O481" s="1"/>
      <c r="P481" s="1"/>
      <c r="Q481" s="1"/>
      <c r="R481" s="1"/>
      <c r="S481" s="1"/>
    </row>
    <row r="482" spans="1:19" x14ac:dyDescent="0.3">
      <c r="A482" s="1"/>
      <c r="B482" s="17">
        <v>6</v>
      </c>
      <c r="C482" s="9" t="s">
        <v>29</v>
      </c>
      <c r="D482" s="17">
        <v>2</v>
      </c>
      <c r="E482" s="17">
        <v>1984</v>
      </c>
      <c r="F482" s="17">
        <v>20</v>
      </c>
      <c r="G482" s="17">
        <v>0</v>
      </c>
      <c r="H482" s="17">
        <v>0</v>
      </c>
      <c r="I482" s="18">
        <v>0</v>
      </c>
      <c r="J482" s="2"/>
      <c r="K482" s="1"/>
      <c r="L482" s="1"/>
      <c r="M482" s="1"/>
      <c r="N482" s="1"/>
      <c r="O482" s="1"/>
      <c r="P482" s="1"/>
      <c r="Q482" s="1"/>
      <c r="R482" s="1"/>
      <c r="S482" s="1"/>
    </row>
    <row r="483" spans="1:19" x14ac:dyDescent="0.3">
      <c r="A483" s="1"/>
      <c r="B483" s="17">
        <v>1</v>
      </c>
      <c r="C483" s="9" t="s">
        <v>29</v>
      </c>
      <c r="D483" s="17">
        <v>2</v>
      </c>
      <c r="E483" s="17">
        <v>1984</v>
      </c>
      <c r="F483" s="17">
        <v>20</v>
      </c>
      <c r="G483" s="17">
        <v>0</v>
      </c>
      <c r="H483" s="17">
        <v>0</v>
      </c>
      <c r="I483" s="18">
        <v>0</v>
      </c>
      <c r="J483" s="2"/>
      <c r="K483" s="1"/>
      <c r="L483" s="1"/>
      <c r="M483" s="1"/>
      <c r="N483" s="1"/>
      <c r="O483" s="1"/>
      <c r="P483" s="1"/>
      <c r="Q483" s="1"/>
      <c r="R483" s="1"/>
      <c r="S483" s="1"/>
    </row>
    <row r="484" spans="1:19" x14ac:dyDescent="0.3">
      <c r="A484" s="1"/>
      <c r="B484" s="17">
        <v>2</v>
      </c>
      <c r="C484" s="9" t="s">
        <v>29</v>
      </c>
      <c r="D484" s="17">
        <v>2</v>
      </c>
      <c r="E484" s="17">
        <v>1984</v>
      </c>
      <c r="F484" s="17">
        <v>20</v>
      </c>
      <c r="G484" s="17">
        <v>0</v>
      </c>
      <c r="H484" s="17">
        <v>0</v>
      </c>
      <c r="I484" s="18">
        <v>0</v>
      </c>
      <c r="J484" s="2"/>
      <c r="K484" s="1"/>
      <c r="L484" s="1"/>
      <c r="M484" s="1"/>
      <c r="N484" s="1"/>
      <c r="O484" s="1"/>
      <c r="P484" s="1"/>
      <c r="Q484" s="1"/>
      <c r="R484" s="1"/>
      <c r="S484" s="1"/>
    </row>
    <row r="485" spans="1:19" x14ac:dyDescent="0.3">
      <c r="A485" s="1"/>
      <c r="B485" s="17">
        <v>4</v>
      </c>
      <c r="C485" s="9" t="s">
        <v>29</v>
      </c>
      <c r="D485" s="17">
        <v>2</v>
      </c>
      <c r="E485" s="17">
        <v>1984</v>
      </c>
      <c r="F485" s="17">
        <v>20</v>
      </c>
      <c r="G485" s="17">
        <v>0</v>
      </c>
      <c r="H485" s="17">
        <v>0</v>
      </c>
      <c r="I485" s="18">
        <v>0</v>
      </c>
      <c r="J485" s="2"/>
      <c r="K485" s="1"/>
      <c r="L485" s="1"/>
      <c r="M485" s="1"/>
      <c r="N485" s="1"/>
      <c r="O485" s="1"/>
      <c r="P485" s="1"/>
      <c r="Q485" s="1"/>
      <c r="R485" s="1"/>
      <c r="S485" s="1"/>
    </row>
    <row r="486" spans="1:19" x14ac:dyDescent="0.3">
      <c r="A486" s="1"/>
      <c r="B486" s="17">
        <v>3</v>
      </c>
      <c r="C486" s="9" t="s">
        <v>29</v>
      </c>
      <c r="D486" s="17">
        <v>2</v>
      </c>
      <c r="E486" s="17">
        <v>1984</v>
      </c>
      <c r="F486" s="17">
        <v>20</v>
      </c>
      <c r="G486" s="17">
        <v>0</v>
      </c>
      <c r="H486" s="17">
        <v>0</v>
      </c>
      <c r="I486" s="18">
        <v>0</v>
      </c>
      <c r="J486" s="2"/>
      <c r="K486" s="1"/>
      <c r="L486" s="1"/>
      <c r="M486" s="1"/>
      <c r="N486" s="1"/>
      <c r="O486" s="1"/>
      <c r="P486" s="1"/>
      <c r="Q486" s="1"/>
      <c r="R486" s="1"/>
      <c r="S486" s="1"/>
    </row>
    <row r="487" spans="1:19" x14ac:dyDescent="0.3">
      <c r="A487" s="1"/>
      <c r="B487" s="17">
        <v>5</v>
      </c>
      <c r="C487" s="9" t="s">
        <v>29</v>
      </c>
      <c r="D487" s="17">
        <v>2</v>
      </c>
      <c r="E487" s="17">
        <v>1984</v>
      </c>
      <c r="F487" s="17">
        <v>20</v>
      </c>
      <c r="G487" s="17">
        <v>0</v>
      </c>
      <c r="H487" s="17">
        <v>0</v>
      </c>
      <c r="I487" s="18">
        <v>0</v>
      </c>
      <c r="J487" s="2"/>
      <c r="K487" s="1"/>
      <c r="L487" s="1"/>
      <c r="M487" s="1"/>
      <c r="N487" s="1"/>
      <c r="O487" s="1"/>
      <c r="P487" s="1"/>
      <c r="Q487" s="1"/>
      <c r="R487" s="1"/>
      <c r="S487" s="1"/>
    </row>
    <row r="488" spans="1:19" x14ac:dyDescent="0.3">
      <c r="A488" s="1"/>
      <c r="B488" s="17">
        <v>6</v>
      </c>
      <c r="C488" s="9" t="s">
        <v>30</v>
      </c>
      <c r="D488" s="17">
        <v>2</v>
      </c>
      <c r="E488" s="17">
        <v>1984</v>
      </c>
      <c r="F488" s="17">
        <v>1</v>
      </c>
      <c r="G488" s="17">
        <v>0</v>
      </c>
      <c r="H488" s="17">
        <v>0</v>
      </c>
      <c r="I488" s="18">
        <v>16446</v>
      </c>
      <c r="J488" s="2"/>
      <c r="K488" s="1"/>
      <c r="L488" s="1"/>
      <c r="M488" s="1"/>
      <c r="N488" s="1"/>
      <c r="O488" s="1"/>
      <c r="P488" s="1"/>
      <c r="Q488" s="1"/>
      <c r="R488" s="1"/>
      <c r="S488" s="1"/>
    </row>
    <row r="489" spans="1:19" x14ac:dyDescent="0.3">
      <c r="A489" s="1"/>
      <c r="B489" s="17">
        <v>1</v>
      </c>
      <c r="C489" s="9" t="s">
        <v>30</v>
      </c>
      <c r="D489" s="17">
        <v>2</v>
      </c>
      <c r="E489" s="17">
        <v>1984</v>
      </c>
      <c r="F489" s="17">
        <v>1</v>
      </c>
      <c r="G489" s="17">
        <v>0</v>
      </c>
      <c r="H489" s="17">
        <v>0</v>
      </c>
      <c r="I489" s="18">
        <v>18855</v>
      </c>
      <c r="J489" s="2"/>
      <c r="K489" s="1"/>
      <c r="L489" s="1"/>
      <c r="M489" s="1"/>
      <c r="N489" s="1"/>
      <c r="O489" s="1"/>
      <c r="P489" s="1"/>
      <c r="Q489" s="1"/>
      <c r="R489" s="1"/>
      <c r="S489" s="1"/>
    </row>
    <row r="490" spans="1:19" x14ac:dyDescent="0.3">
      <c r="A490" s="1"/>
      <c r="B490" s="17">
        <v>2</v>
      </c>
      <c r="C490" s="9" t="s">
        <v>30</v>
      </c>
      <c r="D490" s="17">
        <v>2</v>
      </c>
      <c r="E490" s="17">
        <v>1984</v>
      </c>
      <c r="F490" s="17">
        <v>1</v>
      </c>
      <c r="G490" s="17">
        <v>0</v>
      </c>
      <c r="H490" s="17">
        <v>0</v>
      </c>
      <c r="I490" s="18">
        <v>16150</v>
      </c>
      <c r="J490" s="2"/>
      <c r="K490" s="1"/>
      <c r="L490" s="1"/>
      <c r="M490" s="1"/>
      <c r="N490" s="1"/>
      <c r="O490" s="1"/>
      <c r="P490" s="1"/>
      <c r="Q490" s="1"/>
      <c r="R490" s="1"/>
      <c r="S490" s="1"/>
    </row>
    <row r="491" spans="1:19" x14ac:dyDescent="0.3">
      <c r="A491" s="1"/>
      <c r="B491" s="17">
        <v>4</v>
      </c>
      <c r="C491" s="9" t="s">
        <v>30</v>
      </c>
      <c r="D491" s="17">
        <v>2</v>
      </c>
      <c r="E491" s="17">
        <v>1984</v>
      </c>
      <c r="F491" s="17">
        <v>1</v>
      </c>
      <c r="G491" s="17">
        <v>0</v>
      </c>
      <c r="H491" s="17">
        <v>0</v>
      </c>
      <c r="I491" s="18">
        <v>16817</v>
      </c>
      <c r="J491" s="2"/>
      <c r="K491" s="1"/>
      <c r="L491" s="1"/>
      <c r="M491" s="1"/>
      <c r="N491" s="1"/>
      <c r="O491" s="1"/>
      <c r="P491" s="1"/>
      <c r="Q491" s="1"/>
      <c r="R491" s="1"/>
      <c r="S491" s="1"/>
    </row>
    <row r="492" spans="1:19" x14ac:dyDescent="0.3">
      <c r="A492" s="1"/>
      <c r="B492" s="17">
        <v>3</v>
      </c>
      <c r="C492" s="9" t="s">
        <v>30</v>
      </c>
      <c r="D492" s="17">
        <v>2</v>
      </c>
      <c r="E492" s="17">
        <v>1984</v>
      </c>
      <c r="F492" s="17">
        <v>1</v>
      </c>
      <c r="G492" s="17">
        <v>0</v>
      </c>
      <c r="H492" s="17">
        <v>0</v>
      </c>
      <c r="I492" s="18">
        <v>17533</v>
      </c>
      <c r="J492" s="2"/>
      <c r="K492" s="1"/>
      <c r="L492" s="1"/>
      <c r="M492" s="1"/>
      <c r="N492" s="1"/>
      <c r="O492" s="1"/>
      <c r="P492" s="1"/>
      <c r="Q492" s="1"/>
      <c r="R492" s="1"/>
      <c r="S492" s="1"/>
    </row>
    <row r="493" spans="1:19" x14ac:dyDescent="0.3">
      <c r="A493" s="1"/>
      <c r="B493" s="17">
        <v>5</v>
      </c>
      <c r="C493" s="9" t="s">
        <v>30</v>
      </c>
      <c r="D493" s="17">
        <v>2</v>
      </c>
      <c r="E493" s="17">
        <v>1984</v>
      </c>
      <c r="F493" s="17">
        <v>1</v>
      </c>
      <c r="G493" s="17">
        <v>0</v>
      </c>
      <c r="H493" s="17">
        <v>0</v>
      </c>
      <c r="I493" s="18">
        <v>18397</v>
      </c>
      <c r="J493" s="2"/>
      <c r="K493" s="1"/>
      <c r="L493" s="1"/>
      <c r="M493" s="1"/>
      <c r="N493" s="1"/>
      <c r="O493" s="1"/>
      <c r="P493" s="1"/>
      <c r="Q493" s="1"/>
      <c r="R493" s="1"/>
      <c r="S493" s="1"/>
    </row>
    <row r="494" spans="1:19" x14ac:dyDescent="0.3">
      <c r="A494" s="1"/>
      <c r="B494" s="17">
        <v>3</v>
      </c>
      <c r="C494" s="9" t="s">
        <v>48</v>
      </c>
      <c r="D494" s="17">
        <v>2</v>
      </c>
      <c r="E494" s="17">
        <v>1984</v>
      </c>
      <c r="F494" s="17">
        <v>1</v>
      </c>
      <c r="G494" s="17">
        <v>0</v>
      </c>
      <c r="H494" s="17">
        <v>36</v>
      </c>
      <c r="I494" s="18">
        <v>396894</v>
      </c>
      <c r="J494" s="2"/>
      <c r="K494" s="1"/>
      <c r="L494" s="1"/>
      <c r="M494" s="1"/>
      <c r="N494" s="1"/>
      <c r="O494" s="1"/>
      <c r="P494" s="1"/>
      <c r="Q494" s="1"/>
      <c r="R494" s="1"/>
      <c r="S494" s="1"/>
    </row>
    <row r="495" spans="1:19" x14ac:dyDescent="0.3">
      <c r="A495" s="1"/>
      <c r="B495" s="17">
        <v>1</v>
      </c>
      <c r="C495" s="9" t="s">
        <v>49</v>
      </c>
      <c r="D495" s="17">
        <v>3</v>
      </c>
      <c r="E495" s="17">
        <v>1984</v>
      </c>
      <c r="F495" s="17">
        <v>1</v>
      </c>
      <c r="G495" s="17">
        <v>0</v>
      </c>
      <c r="H495" s="17">
        <v>24</v>
      </c>
      <c r="I495" s="18">
        <v>822956</v>
      </c>
      <c r="J495" s="2"/>
      <c r="K495" s="1"/>
      <c r="L495" s="1"/>
      <c r="M495" s="1"/>
      <c r="N495" s="1"/>
      <c r="O495" s="1"/>
      <c r="P495" s="1"/>
      <c r="Q495" s="1"/>
      <c r="R495" s="1"/>
      <c r="S495" s="1"/>
    </row>
    <row r="496" spans="1:19" x14ac:dyDescent="0.3">
      <c r="A496" s="1"/>
      <c r="B496" s="17">
        <v>1</v>
      </c>
      <c r="C496" s="9" t="s">
        <v>14</v>
      </c>
      <c r="D496" s="17">
        <v>3</v>
      </c>
      <c r="E496" s="17">
        <v>1984</v>
      </c>
      <c r="F496" s="17">
        <v>1</v>
      </c>
      <c r="G496" s="17">
        <v>0</v>
      </c>
      <c r="H496" s="17">
        <v>0</v>
      </c>
      <c r="I496" s="18">
        <v>735215</v>
      </c>
      <c r="J496" s="2"/>
      <c r="K496" s="1"/>
      <c r="L496" s="1"/>
      <c r="M496" s="1"/>
      <c r="N496" s="1"/>
      <c r="O496" s="1"/>
      <c r="P496" s="1"/>
      <c r="Q496" s="1"/>
      <c r="R496" s="1"/>
      <c r="S496" s="1"/>
    </row>
    <row r="497" spans="1:19" x14ac:dyDescent="0.3">
      <c r="A497" s="1"/>
      <c r="B497" s="17">
        <v>4</v>
      </c>
      <c r="C497" s="9" t="s">
        <v>31</v>
      </c>
      <c r="D497" s="17">
        <v>3</v>
      </c>
      <c r="E497" s="17">
        <v>1984</v>
      </c>
      <c r="F497" s="17">
        <v>1</v>
      </c>
      <c r="G497" s="17">
        <v>0</v>
      </c>
      <c r="H497" s="17">
        <v>0</v>
      </c>
      <c r="I497" s="18">
        <v>834449</v>
      </c>
      <c r="J497" s="2"/>
      <c r="K497" s="1"/>
      <c r="L497" s="1"/>
      <c r="M497" s="1"/>
      <c r="N497" s="1"/>
      <c r="O497" s="1"/>
      <c r="P497" s="1"/>
      <c r="Q497" s="1"/>
      <c r="R497" s="1"/>
      <c r="S497" s="1"/>
    </row>
    <row r="498" spans="1:19" x14ac:dyDescent="0.3">
      <c r="A498" s="1"/>
      <c r="B498" s="17">
        <v>4</v>
      </c>
      <c r="C498" s="9" t="s">
        <v>30</v>
      </c>
      <c r="D498" s="17">
        <v>3</v>
      </c>
      <c r="E498" s="17">
        <v>1984</v>
      </c>
      <c r="F498" s="17">
        <v>1</v>
      </c>
      <c r="G498" s="17">
        <v>0</v>
      </c>
      <c r="H498" s="17">
        <v>0</v>
      </c>
      <c r="I498" s="18">
        <v>801635</v>
      </c>
      <c r="J498" s="2"/>
      <c r="K498" s="1"/>
      <c r="L498" s="1"/>
      <c r="M498" s="1"/>
      <c r="N498" s="1"/>
      <c r="O498" s="1"/>
      <c r="P498" s="1"/>
      <c r="Q498" s="1"/>
      <c r="R498" s="1"/>
      <c r="S498" s="1"/>
    </row>
    <row r="499" spans="1:19" x14ac:dyDescent="0.3">
      <c r="A499" s="1"/>
      <c r="B499" s="17">
        <v>3</v>
      </c>
      <c r="C499" s="9" t="s">
        <v>30</v>
      </c>
      <c r="D499" s="17">
        <v>3</v>
      </c>
      <c r="E499" s="17">
        <v>1984</v>
      </c>
      <c r="F499" s="17">
        <v>1</v>
      </c>
      <c r="G499" s="17">
        <v>0</v>
      </c>
      <c r="H499" s="17">
        <v>38</v>
      </c>
      <c r="I499" s="18">
        <v>845070</v>
      </c>
      <c r="J499" s="2"/>
      <c r="K499" s="1"/>
      <c r="L499" s="1"/>
      <c r="M499" s="1"/>
      <c r="N499" s="1"/>
      <c r="O499" s="1"/>
      <c r="P499" s="1"/>
      <c r="Q499" s="1"/>
      <c r="R499" s="1"/>
      <c r="S499" s="1"/>
    </row>
    <row r="500" spans="1:19" x14ac:dyDescent="0.3">
      <c r="A500" s="1"/>
      <c r="B500" s="17">
        <v>5</v>
      </c>
      <c r="C500" s="9" t="s">
        <v>30</v>
      </c>
      <c r="D500" s="17">
        <v>3</v>
      </c>
      <c r="E500" s="17">
        <v>1984</v>
      </c>
      <c r="F500" s="17">
        <v>1</v>
      </c>
      <c r="G500" s="17">
        <v>0</v>
      </c>
      <c r="H500" s="17">
        <v>0</v>
      </c>
      <c r="I500" s="18">
        <v>867738</v>
      </c>
      <c r="J500" s="2"/>
      <c r="K500" s="1"/>
      <c r="L500" s="1"/>
      <c r="M500" s="1"/>
      <c r="N500" s="1"/>
      <c r="O500" s="1"/>
      <c r="P500" s="1"/>
      <c r="Q500" s="1"/>
      <c r="R500" s="1"/>
      <c r="S500" s="1"/>
    </row>
    <row r="501" spans="1:19" x14ac:dyDescent="0.3">
      <c r="A501" s="1"/>
      <c r="B501" s="17">
        <v>6</v>
      </c>
      <c r="C501" s="9" t="s">
        <v>32</v>
      </c>
      <c r="D501" s="17">
        <v>3</v>
      </c>
      <c r="E501" s="17">
        <v>1984</v>
      </c>
      <c r="F501" s="17">
        <v>1</v>
      </c>
      <c r="G501" s="17">
        <v>0</v>
      </c>
      <c r="H501" s="17">
        <v>2</v>
      </c>
      <c r="I501" s="18">
        <v>17610</v>
      </c>
      <c r="J501" s="2"/>
      <c r="K501" s="1"/>
      <c r="L501" s="1"/>
      <c r="M501" s="1"/>
      <c r="N501" s="1"/>
      <c r="O501" s="1"/>
      <c r="P501" s="1"/>
      <c r="Q501" s="1"/>
      <c r="R501" s="1"/>
      <c r="S501" s="1"/>
    </row>
    <row r="502" spans="1:19" x14ac:dyDescent="0.3">
      <c r="A502" s="1"/>
      <c r="B502" s="17">
        <v>1</v>
      </c>
      <c r="C502" s="9" t="s">
        <v>32</v>
      </c>
      <c r="D502" s="17">
        <v>3</v>
      </c>
      <c r="E502" s="17">
        <v>1984</v>
      </c>
      <c r="F502" s="17">
        <v>1</v>
      </c>
      <c r="G502" s="17">
        <v>0</v>
      </c>
      <c r="H502" s="17">
        <v>2</v>
      </c>
      <c r="I502" s="18">
        <v>17145</v>
      </c>
      <c r="J502" s="2"/>
      <c r="K502" s="1"/>
      <c r="L502" s="1"/>
      <c r="M502" s="1"/>
      <c r="N502" s="1"/>
      <c r="O502" s="1"/>
      <c r="P502" s="1"/>
      <c r="Q502" s="1"/>
      <c r="R502" s="1"/>
      <c r="S502" s="1"/>
    </row>
    <row r="503" spans="1:19" x14ac:dyDescent="0.3">
      <c r="A503" s="1"/>
      <c r="B503" s="17">
        <v>2</v>
      </c>
      <c r="C503" s="9" t="s">
        <v>32</v>
      </c>
      <c r="D503" s="17">
        <v>3</v>
      </c>
      <c r="E503" s="17">
        <v>1984</v>
      </c>
      <c r="F503" s="17">
        <v>1</v>
      </c>
      <c r="G503" s="17">
        <v>0</v>
      </c>
      <c r="H503" s="17">
        <v>3</v>
      </c>
      <c r="I503" s="18">
        <v>18881</v>
      </c>
      <c r="J503" s="2"/>
      <c r="K503" s="1"/>
      <c r="L503" s="1"/>
      <c r="M503" s="1"/>
      <c r="N503" s="1"/>
      <c r="O503" s="1"/>
      <c r="P503" s="1"/>
      <c r="Q503" s="1"/>
      <c r="R503" s="1"/>
      <c r="S503" s="1"/>
    </row>
    <row r="504" spans="1:19" x14ac:dyDescent="0.3">
      <c r="A504" s="1"/>
      <c r="B504" s="17">
        <v>4</v>
      </c>
      <c r="C504" s="9" t="s">
        <v>32</v>
      </c>
      <c r="D504" s="17">
        <v>3</v>
      </c>
      <c r="E504" s="17">
        <v>1984</v>
      </c>
      <c r="F504" s="17">
        <v>1</v>
      </c>
      <c r="G504" s="17">
        <v>0</v>
      </c>
      <c r="H504" s="17">
        <v>1</v>
      </c>
      <c r="I504" s="18">
        <v>16667</v>
      </c>
      <c r="J504" s="2"/>
      <c r="K504" s="1"/>
      <c r="L504" s="1"/>
      <c r="M504" s="1"/>
      <c r="N504" s="1"/>
      <c r="O504" s="1"/>
      <c r="P504" s="1"/>
      <c r="Q504" s="1"/>
      <c r="R504" s="1"/>
      <c r="S504" s="1"/>
    </row>
    <row r="505" spans="1:19" x14ac:dyDescent="0.3">
      <c r="A505" s="1"/>
      <c r="B505" s="17">
        <v>3</v>
      </c>
      <c r="C505" s="9" t="s">
        <v>32</v>
      </c>
      <c r="D505" s="17">
        <v>3</v>
      </c>
      <c r="E505" s="17">
        <v>1984</v>
      </c>
      <c r="F505" s="17">
        <v>1</v>
      </c>
      <c r="G505" s="17">
        <v>0</v>
      </c>
      <c r="H505" s="17">
        <v>2</v>
      </c>
      <c r="I505" s="18">
        <v>16178</v>
      </c>
      <c r="J505" s="2"/>
      <c r="K505" s="1"/>
      <c r="L505" s="1"/>
      <c r="M505" s="1"/>
      <c r="N505" s="1"/>
      <c r="O505" s="1"/>
      <c r="P505" s="1"/>
      <c r="Q505" s="1"/>
      <c r="R505" s="1"/>
      <c r="S505" s="1"/>
    </row>
    <row r="506" spans="1:19" x14ac:dyDescent="0.3">
      <c r="A506" s="1"/>
      <c r="B506" s="17">
        <v>5</v>
      </c>
      <c r="C506" s="9" t="s">
        <v>32</v>
      </c>
      <c r="D506" s="17">
        <v>3</v>
      </c>
      <c r="E506" s="17">
        <v>1984</v>
      </c>
      <c r="F506" s="17">
        <v>1</v>
      </c>
      <c r="G506" s="17">
        <v>0</v>
      </c>
      <c r="H506" s="17">
        <v>1</v>
      </c>
      <c r="I506" s="18">
        <v>18368</v>
      </c>
      <c r="J506" s="2"/>
      <c r="K506" s="1"/>
      <c r="L506" s="1"/>
      <c r="M506" s="1"/>
      <c r="N506" s="1"/>
      <c r="O506" s="1"/>
      <c r="P506" s="1"/>
      <c r="Q506" s="1"/>
      <c r="R506" s="1"/>
      <c r="S506" s="1"/>
    </row>
    <row r="507" spans="1:19" x14ac:dyDescent="0.3">
      <c r="A507" s="1"/>
      <c r="B507" s="17">
        <v>2</v>
      </c>
      <c r="C507" s="9" t="s">
        <v>48</v>
      </c>
      <c r="D507" s="17">
        <v>3</v>
      </c>
      <c r="E507" s="17">
        <v>1984</v>
      </c>
      <c r="F507" s="17">
        <v>1</v>
      </c>
      <c r="G507" s="17">
        <v>0</v>
      </c>
      <c r="H507" s="17">
        <v>0</v>
      </c>
      <c r="I507" s="18">
        <v>26985</v>
      </c>
      <c r="J507" s="2"/>
      <c r="K507" s="1"/>
      <c r="L507" s="1"/>
      <c r="M507" s="1"/>
      <c r="N507" s="1"/>
      <c r="O507" s="1"/>
      <c r="P507" s="1"/>
      <c r="Q507" s="1"/>
      <c r="R507" s="1"/>
      <c r="S507" s="1"/>
    </row>
    <row r="508" spans="1:19" x14ac:dyDescent="0.3">
      <c r="A508" s="1"/>
      <c r="B508" s="17">
        <v>4</v>
      </c>
      <c r="C508" s="9" t="s">
        <v>48</v>
      </c>
      <c r="D508" s="17">
        <v>3</v>
      </c>
      <c r="E508" s="17">
        <v>1984</v>
      </c>
      <c r="F508" s="17">
        <v>1</v>
      </c>
      <c r="G508" s="17">
        <v>0</v>
      </c>
      <c r="H508" s="17">
        <v>0</v>
      </c>
      <c r="I508" s="18">
        <v>26903</v>
      </c>
      <c r="J508" s="2"/>
      <c r="K508" s="1"/>
      <c r="L508" s="1"/>
      <c r="M508" s="1"/>
      <c r="N508" s="1"/>
      <c r="O508" s="1"/>
      <c r="P508" s="1"/>
      <c r="Q508" s="1"/>
      <c r="R508" s="1"/>
      <c r="S508" s="1"/>
    </row>
    <row r="509" spans="1:19" x14ac:dyDescent="0.3">
      <c r="A509" s="1"/>
      <c r="B509" s="17">
        <v>3</v>
      </c>
      <c r="C509" s="9" t="s">
        <v>48</v>
      </c>
      <c r="D509" s="17">
        <v>3</v>
      </c>
      <c r="E509" s="17">
        <v>1984</v>
      </c>
      <c r="F509" s="17">
        <v>1</v>
      </c>
      <c r="G509" s="17">
        <v>0</v>
      </c>
      <c r="H509" s="17">
        <v>0</v>
      </c>
      <c r="I509" s="18">
        <v>25091</v>
      </c>
      <c r="J509" s="2"/>
      <c r="K509" s="1"/>
      <c r="L509" s="1"/>
      <c r="M509" s="1"/>
      <c r="N509" s="1"/>
      <c r="O509" s="1"/>
      <c r="P509" s="1"/>
      <c r="Q509" s="1"/>
      <c r="R509" s="1"/>
      <c r="S509" s="1"/>
    </row>
    <row r="510" spans="1:19" x14ac:dyDescent="0.3">
      <c r="A510" s="1"/>
      <c r="B510" s="17">
        <v>5</v>
      </c>
      <c r="C510" s="9" t="s">
        <v>48</v>
      </c>
      <c r="D510" s="17">
        <v>3</v>
      </c>
      <c r="E510" s="17">
        <v>1984</v>
      </c>
      <c r="F510" s="17">
        <v>1</v>
      </c>
      <c r="G510" s="17">
        <v>0</v>
      </c>
      <c r="H510" s="17">
        <v>0</v>
      </c>
      <c r="I510" s="18">
        <v>27105</v>
      </c>
      <c r="J510" s="2"/>
      <c r="K510" s="1"/>
      <c r="L510" s="1"/>
      <c r="M510" s="1"/>
      <c r="N510" s="1"/>
      <c r="O510" s="1"/>
      <c r="P510" s="1"/>
      <c r="Q510" s="1"/>
      <c r="R510" s="1"/>
      <c r="S510" s="1"/>
    </row>
    <row r="511" spans="1:19" x14ac:dyDescent="0.3">
      <c r="A511" s="1"/>
      <c r="B511" s="17">
        <v>2</v>
      </c>
      <c r="C511" s="9" t="s">
        <v>24</v>
      </c>
      <c r="D511" s="17">
        <v>3</v>
      </c>
      <c r="E511" s="17">
        <v>1984</v>
      </c>
      <c r="F511" s="17">
        <v>5</v>
      </c>
      <c r="G511" s="17">
        <v>0</v>
      </c>
      <c r="H511" s="17">
        <v>0</v>
      </c>
      <c r="I511" s="18">
        <v>1335526</v>
      </c>
      <c r="J511" s="2"/>
      <c r="K511" s="1"/>
      <c r="L511" s="1"/>
      <c r="M511" s="1"/>
      <c r="N511" s="1"/>
      <c r="O511" s="1"/>
      <c r="P511" s="1"/>
      <c r="Q511" s="1"/>
      <c r="R511" s="1"/>
      <c r="S511" s="1"/>
    </row>
    <row r="512" spans="1:19" x14ac:dyDescent="0.3">
      <c r="A512" s="1"/>
      <c r="B512" s="17">
        <v>2</v>
      </c>
      <c r="C512" s="9" t="s">
        <v>45</v>
      </c>
      <c r="D512" s="17">
        <v>4</v>
      </c>
      <c r="E512" s="17">
        <v>1984</v>
      </c>
      <c r="F512" s="17">
        <v>13</v>
      </c>
      <c r="G512" s="17">
        <v>0</v>
      </c>
      <c r="H512" s="17">
        <v>0</v>
      </c>
      <c r="I512" s="18">
        <v>140986</v>
      </c>
      <c r="J512" s="2"/>
      <c r="K512" s="1"/>
      <c r="L512" s="1"/>
      <c r="M512" s="1"/>
      <c r="N512" s="1"/>
      <c r="O512" s="1"/>
      <c r="P512" s="1"/>
      <c r="Q512" s="1"/>
      <c r="R512" s="1"/>
      <c r="S512" s="1"/>
    </row>
    <row r="513" spans="1:19" x14ac:dyDescent="0.3">
      <c r="A513" s="1"/>
      <c r="B513" s="17">
        <v>6</v>
      </c>
      <c r="C513" s="9" t="s">
        <v>10</v>
      </c>
      <c r="D513" s="17">
        <v>1</v>
      </c>
      <c r="E513" s="17">
        <v>1985</v>
      </c>
      <c r="F513" s="17">
        <v>5</v>
      </c>
      <c r="G513" s="17">
        <v>3</v>
      </c>
      <c r="H513" s="17">
        <v>0</v>
      </c>
      <c r="I513" s="18">
        <v>163129</v>
      </c>
      <c r="J513" s="2"/>
      <c r="K513" s="1"/>
      <c r="L513" s="1"/>
      <c r="M513" s="1"/>
      <c r="N513" s="1"/>
      <c r="O513" s="1"/>
      <c r="P513" s="1"/>
      <c r="Q513" s="1"/>
      <c r="R513" s="1"/>
      <c r="S513" s="1"/>
    </row>
    <row r="514" spans="1:19" x14ac:dyDescent="0.3">
      <c r="A514" s="1"/>
      <c r="B514" s="17">
        <v>1</v>
      </c>
      <c r="C514" s="9" t="s">
        <v>10</v>
      </c>
      <c r="D514" s="17">
        <v>1</v>
      </c>
      <c r="E514" s="17">
        <v>1985</v>
      </c>
      <c r="F514" s="17">
        <v>5</v>
      </c>
      <c r="G514" s="17">
        <v>3</v>
      </c>
      <c r="H514" s="17">
        <v>0</v>
      </c>
      <c r="I514" s="18">
        <v>166696</v>
      </c>
      <c r="J514" s="2"/>
      <c r="K514" s="1"/>
      <c r="L514" s="1"/>
      <c r="M514" s="1"/>
      <c r="N514" s="1"/>
      <c r="O514" s="1"/>
      <c r="P514" s="1"/>
      <c r="Q514" s="1"/>
      <c r="R514" s="1"/>
      <c r="S514" s="1"/>
    </row>
    <row r="515" spans="1:19" x14ac:dyDescent="0.3">
      <c r="A515" s="1"/>
      <c r="B515" s="17">
        <v>2</v>
      </c>
      <c r="C515" s="9" t="s">
        <v>10</v>
      </c>
      <c r="D515" s="17">
        <v>1</v>
      </c>
      <c r="E515" s="17">
        <v>1985</v>
      </c>
      <c r="F515" s="17">
        <v>5</v>
      </c>
      <c r="G515" s="17">
        <v>4</v>
      </c>
      <c r="H515" s="17">
        <v>0</v>
      </c>
      <c r="I515" s="18">
        <v>187923</v>
      </c>
      <c r="J515" s="2"/>
      <c r="K515" s="1"/>
      <c r="L515" s="1"/>
      <c r="M515" s="1"/>
      <c r="N515" s="1"/>
      <c r="O515" s="1"/>
      <c r="P515" s="1"/>
      <c r="Q515" s="1"/>
      <c r="R515" s="1"/>
      <c r="S515" s="1"/>
    </row>
    <row r="516" spans="1:19" x14ac:dyDescent="0.3">
      <c r="A516" s="1"/>
      <c r="B516" s="17">
        <v>4</v>
      </c>
      <c r="C516" s="9" t="s">
        <v>10</v>
      </c>
      <c r="D516" s="17">
        <v>1</v>
      </c>
      <c r="E516" s="17">
        <v>1985</v>
      </c>
      <c r="F516" s="17">
        <v>5</v>
      </c>
      <c r="G516" s="17">
        <v>4</v>
      </c>
      <c r="H516" s="17">
        <v>0</v>
      </c>
      <c r="I516" s="18">
        <v>182530</v>
      </c>
      <c r="J516" s="2"/>
      <c r="K516" s="1"/>
      <c r="L516" s="1"/>
      <c r="M516" s="1"/>
      <c r="N516" s="1"/>
      <c r="O516" s="1"/>
      <c r="P516" s="1"/>
      <c r="Q516" s="1"/>
      <c r="R516" s="1"/>
      <c r="S516" s="1"/>
    </row>
    <row r="517" spans="1:19" x14ac:dyDescent="0.3">
      <c r="A517" s="1"/>
      <c r="B517" s="17">
        <v>3</v>
      </c>
      <c r="C517" s="9" t="s">
        <v>10</v>
      </c>
      <c r="D517" s="17">
        <v>1</v>
      </c>
      <c r="E517" s="17">
        <v>1985</v>
      </c>
      <c r="F517" s="17">
        <v>5</v>
      </c>
      <c r="G517" s="17">
        <v>4</v>
      </c>
      <c r="H517" s="17">
        <v>0</v>
      </c>
      <c r="I517" s="18">
        <v>175397</v>
      </c>
      <c r="J517" s="2"/>
      <c r="K517" s="1"/>
      <c r="L517" s="1"/>
      <c r="M517" s="1"/>
      <c r="N517" s="1"/>
      <c r="O517" s="1"/>
      <c r="P517" s="1"/>
      <c r="Q517" s="1"/>
      <c r="R517" s="1"/>
      <c r="S517" s="1"/>
    </row>
    <row r="518" spans="1:19" x14ac:dyDescent="0.3">
      <c r="A518" s="1"/>
      <c r="B518" s="17">
        <v>5</v>
      </c>
      <c r="C518" s="9" t="s">
        <v>10</v>
      </c>
      <c r="D518" s="17">
        <v>1</v>
      </c>
      <c r="E518" s="17">
        <v>1985</v>
      </c>
      <c r="F518" s="17">
        <v>5</v>
      </c>
      <c r="G518" s="17">
        <v>4</v>
      </c>
      <c r="H518" s="17">
        <v>0</v>
      </c>
      <c r="I518" s="18">
        <v>181806</v>
      </c>
      <c r="J518" s="2"/>
      <c r="K518" s="1"/>
      <c r="L518" s="1"/>
      <c r="M518" s="1"/>
      <c r="N518" s="1"/>
      <c r="O518" s="1"/>
      <c r="P518" s="1"/>
      <c r="Q518" s="1"/>
      <c r="R518" s="1"/>
      <c r="S518" s="1"/>
    </row>
    <row r="519" spans="1:19" x14ac:dyDescent="0.3">
      <c r="A519" s="1"/>
      <c r="B519" s="17">
        <v>2</v>
      </c>
      <c r="C519" s="9" t="s">
        <v>29</v>
      </c>
      <c r="D519" s="17">
        <v>1</v>
      </c>
      <c r="E519" s="17">
        <v>1985</v>
      </c>
      <c r="F519" s="17">
        <v>31</v>
      </c>
      <c r="G519" s="17">
        <v>0</v>
      </c>
      <c r="H519" s="17">
        <v>0</v>
      </c>
      <c r="I519" s="18">
        <v>1144</v>
      </c>
      <c r="J519" s="2"/>
      <c r="K519" s="1"/>
      <c r="L519" s="1"/>
      <c r="M519" s="1"/>
      <c r="N519" s="1"/>
      <c r="O519" s="1"/>
      <c r="P519" s="1"/>
      <c r="Q519" s="1"/>
      <c r="R519" s="1"/>
      <c r="S519" s="1"/>
    </row>
    <row r="520" spans="1:19" x14ac:dyDescent="0.3">
      <c r="A520" s="1"/>
      <c r="B520" s="17">
        <v>6</v>
      </c>
      <c r="C520" s="9" t="s">
        <v>50</v>
      </c>
      <c r="D520" s="17">
        <v>1</v>
      </c>
      <c r="E520" s="17">
        <v>1985</v>
      </c>
      <c r="F520" s="17">
        <v>2</v>
      </c>
      <c r="G520" s="17">
        <v>0</v>
      </c>
      <c r="H520" s="17">
        <v>0</v>
      </c>
      <c r="I520" s="18">
        <v>15957</v>
      </c>
      <c r="J520" s="2"/>
      <c r="K520" s="1"/>
      <c r="L520" s="1"/>
      <c r="M520" s="1"/>
      <c r="N520" s="1"/>
      <c r="O520" s="1"/>
      <c r="P520" s="1"/>
      <c r="Q520" s="1"/>
      <c r="R520" s="1"/>
      <c r="S520" s="1"/>
    </row>
    <row r="521" spans="1:19" x14ac:dyDescent="0.3">
      <c r="A521" s="1"/>
      <c r="B521" s="17">
        <v>1</v>
      </c>
      <c r="C521" s="9" t="s">
        <v>50</v>
      </c>
      <c r="D521" s="17">
        <v>1</v>
      </c>
      <c r="E521" s="17">
        <v>1985</v>
      </c>
      <c r="F521" s="17">
        <v>2</v>
      </c>
      <c r="G521" s="17">
        <v>0</v>
      </c>
      <c r="H521" s="17">
        <v>0</v>
      </c>
      <c r="I521" s="18">
        <v>16033</v>
      </c>
      <c r="J521" s="2"/>
      <c r="K521" s="1"/>
      <c r="L521" s="1"/>
      <c r="M521" s="1"/>
      <c r="N521" s="1"/>
      <c r="O521" s="1"/>
      <c r="P521" s="1"/>
      <c r="Q521" s="1"/>
      <c r="R521" s="1"/>
      <c r="S521" s="1"/>
    </row>
    <row r="522" spans="1:19" x14ac:dyDescent="0.3">
      <c r="A522" s="1"/>
      <c r="B522" s="17">
        <v>2</v>
      </c>
      <c r="C522" s="9" t="s">
        <v>50</v>
      </c>
      <c r="D522" s="17">
        <v>1</v>
      </c>
      <c r="E522" s="17">
        <v>1985</v>
      </c>
      <c r="F522" s="17">
        <v>2</v>
      </c>
      <c r="G522" s="17">
        <v>0</v>
      </c>
      <c r="H522" s="17">
        <v>0</v>
      </c>
      <c r="I522" s="18">
        <v>16188</v>
      </c>
      <c r="J522" s="2"/>
      <c r="K522" s="1"/>
      <c r="L522" s="1"/>
      <c r="M522" s="1"/>
      <c r="N522" s="1"/>
      <c r="O522" s="1"/>
      <c r="P522" s="1"/>
      <c r="Q522" s="1"/>
      <c r="R522" s="1"/>
      <c r="S522" s="1"/>
    </row>
    <row r="523" spans="1:19" x14ac:dyDescent="0.3">
      <c r="A523" s="1"/>
      <c r="B523" s="17">
        <v>4</v>
      </c>
      <c r="C523" s="9" t="s">
        <v>50</v>
      </c>
      <c r="D523" s="17">
        <v>1</v>
      </c>
      <c r="E523" s="17">
        <v>1985</v>
      </c>
      <c r="F523" s="17">
        <v>2</v>
      </c>
      <c r="G523" s="17">
        <v>0</v>
      </c>
      <c r="H523" s="17">
        <v>0</v>
      </c>
      <c r="I523" s="18">
        <v>17316</v>
      </c>
      <c r="J523" s="2"/>
      <c r="K523" s="1"/>
      <c r="L523" s="1"/>
      <c r="M523" s="1"/>
      <c r="N523" s="1"/>
      <c r="O523" s="1"/>
      <c r="P523" s="1"/>
      <c r="Q523" s="1"/>
      <c r="R523" s="1"/>
      <c r="S523" s="1"/>
    </row>
    <row r="524" spans="1:19" x14ac:dyDescent="0.3">
      <c r="A524" s="1"/>
      <c r="B524" s="17">
        <v>3</v>
      </c>
      <c r="C524" s="9" t="s">
        <v>50</v>
      </c>
      <c r="D524" s="17">
        <v>1</v>
      </c>
      <c r="E524" s="17">
        <v>1985</v>
      </c>
      <c r="F524" s="17">
        <v>2</v>
      </c>
      <c r="G524" s="17">
        <v>0</v>
      </c>
      <c r="H524" s="17">
        <v>0</v>
      </c>
      <c r="I524" s="18">
        <v>18341</v>
      </c>
      <c r="J524" s="2"/>
      <c r="K524" s="1"/>
      <c r="L524" s="1"/>
      <c r="M524" s="1"/>
      <c r="N524" s="1"/>
      <c r="O524" s="1"/>
      <c r="P524" s="1"/>
      <c r="Q524" s="1"/>
      <c r="R524" s="1"/>
      <c r="S524" s="1"/>
    </row>
    <row r="525" spans="1:19" x14ac:dyDescent="0.3">
      <c r="A525" s="1"/>
      <c r="B525" s="17">
        <v>5</v>
      </c>
      <c r="C525" s="9" t="s">
        <v>50</v>
      </c>
      <c r="D525" s="17">
        <v>1</v>
      </c>
      <c r="E525" s="17">
        <v>1985</v>
      </c>
      <c r="F525" s="17">
        <v>2</v>
      </c>
      <c r="G525" s="17">
        <v>0</v>
      </c>
      <c r="H525" s="17">
        <v>0</v>
      </c>
      <c r="I525" s="18">
        <v>18874</v>
      </c>
      <c r="J525" s="2"/>
      <c r="K525" s="1"/>
      <c r="L525" s="1"/>
      <c r="M525" s="1"/>
      <c r="N525" s="1"/>
      <c r="O525" s="1"/>
      <c r="P525" s="1"/>
      <c r="Q525" s="1"/>
      <c r="R525" s="1"/>
      <c r="S525" s="1"/>
    </row>
    <row r="526" spans="1:19" x14ac:dyDescent="0.3">
      <c r="A526" s="1"/>
      <c r="B526" s="17">
        <v>6</v>
      </c>
      <c r="C526" s="9" t="s">
        <v>37</v>
      </c>
      <c r="D526" s="17">
        <v>1</v>
      </c>
      <c r="E526" s="17">
        <v>1985</v>
      </c>
      <c r="F526" s="17">
        <v>21</v>
      </c>
      <c r="G526" s="17">
        <v>0</v>
      </c>
      <c r="H526" s="17">
        <v>0</v>
      </c>
      <c r="I526" s="18">
        <v>175879</v>
      </c>
      <c r="J526" s="2"/>
      <c r="K526" s="1"/>
      <c r="L526" s="1"/>
      <c r="M526" s="1"/>
      <c r="N526" s="1"/>
      <c r="O526" s="1"/>
      <c r="P526" s="1"/>
      <c r="Q526" s="1"/>
      <c r="R526" s="1"/>
      <c r="S526" s="1"/>
    </row>
    <row r="527" spans="1:19" x14ac:dyDescent="0.3">
      <c r="A527" s="1"/>
      <c r="B527" s="17">
        <v>1</v>
      </c>
      <c r="C527" s="9" t="s">
        <v>37</v>
      </c>
      <c r="D527" s="17">
        <v>1</v>
      </c>
      <c r="E527" s="17">
        <v>1985</v>
      </c>
      <c r="F527" s="17">
        <v>21</v>
      </c>
      <c r="G527" s="17">
        <v>0</v>
      </c>
      <c r="H527" s="17">
        <v>0</v>
      </c>
      <c r="I527" s="18">
        <v>176069</v>
      </c>
      <c r="J527" s="2"/>
      <c r="K527" s="1"/>
      <c r="L527" s="1"/>
      <c r="M527" s="1"/>
      <c r="N527" s="1"/>
      <c r="O527" s="1"/>
      <c r="P527" s="1"/>
      <c r="Q527" s="1"/>
      <c r="R527" s="1"/>
      <c r="S527" s="1"/>
    </row>
    <row r="528" spans="1:19" x14ac:dyDescent="0.3">
      <c r="A528" s="1"/>
      <c r="B528" s="17">
        <v>2</v>
      </c>
      <c r="C528" s="9" t="s">
        <v>37</v>
      </c>
      <c r="D528" s="17">
        <v>1</v>
      </c>
      <c r="E528" s="17">
        <v>1985</v>
      </c>
      <c r="F528" s="17">
        <v>21</v>
      </c>
      <c r="G528" s="17">
        <v>0</v>
      </c>
      <c r="H528" s="17">
        <v>0</v>
      </c>
      <c r="I528" s="18">
        <v>162802</v>
      </c>
      <c r="J528" s="2"/>
      <c r="K528" s="1"/>
      <c r="L528" s="1"/>
      <c r="M528" s="1"/>
      <c r="N528" s="1"/>
      <c r="O528" s="1"/>
      <c r="P528" s="1"/>
      <c r="Q528" s="1"/>
      <c r="R528" s="1"/>
      <c r="S528" s="1"/>
    </row>
    <row r="529" spans="1:19" x14ac:dyDescent="0.3">
      <c r="A529" s="1"/>
      <c r="B529" s="17">
        <v>4</v>
      </c>
      <c r="C529" s="9" t="s">
        <v>37</v>
      </c>
      <c r="D529" s="17">
        <v>1</v>
      </c>
      <c r="E529" s="17">
        <v>1985</v>
      </c>
      <c r="F529" s="17">
        <v>21</v>
      </c>
      <c r="G529" s="17">
        <v>0</v>
      </c>
      <c r="H529" s="17">
        <v>0</v>
      </c>
      <c r="I529" s="18">
        <v>177378</v>
      </c>
      <c r="J529" s="2"/>
      <c r="K529" s="1"/>
      <c r="L529" s="1"/>
      <c r="M529" s="1"/>
      <c r="N529" s="1"/>
      <c r="O529" s="1"/>
      <c r="P529" s="1"/>
      <c r="Q529" s="1"/>
      <c r="R529" s="1"/>
      <c r="S529" s="1"/>
    </row>
    <row r="530" spans="1:19" x14ac:dyDescent="0.3">
      <c r="A530" s="1"/>
      <c r="B530" s="17">
        <v>3</v>
      </c>
      <c r="C530" s="9" t="s">
        <v>37</v>
      </c>
      <c r="D530" s="17">
        <v>1</v>
      </c>
      <c r="E530" s="17">
        <v>1985</v>
      </c>
      <c r="F530" s="17">
        <v>21</v>
      </c>
      <c r="G530" s="17">
        <v>0</v>
      </c>
      <c r="H530" s="17">
        <v>0</v>
      </c>
      <c r="I530" s="18">
        <v>184098</v>
      </c>
      <c r="J530" s="2"/>
      <c r="K530" s="1"/>
      <c r="L530" s="1"/>
      <c r="M530" s="1"/>
      <c r="N530" s="1"/>
      <c r="O530" s="1"/>
      <c r="P530" s="1"/>
      <c r="Q530" s="1"/>
      <c r="R530" s="1"/>
      <c r="S530" s="1"/>
    </row>
    <row r="531" spans="1:19" x14ac:dyDescent="0.3">
      <c r="A531" s="1"/>
      <c r="B531" s="17">
        <v>5</v>
      </c>
      <c r="C531" s="9" t="s">
        <v>37</v>
      </c>
      <c r="D531" s="17">
        <v>1</v>
      </c>
      <c r="E531" s="17">
        <v>1985</v>
      </c>
      <c r="F531" s="17">
        <v>21</v>
      </c>
      <c r="G531" s="17">
        <v>0</v>
      </c>
      <c r="H531" s="17">
        <v>0</v>
      </c>
      <c r="I531" s="18">
        <v>170797</v>
      </c>
      <c r="J531" s="2"/>
      <c r="K531" s="1"/>
      <c r="L531" s="1"/>
      <c r="M531" s="1"/>
      <c r="N531" s="1"/>
      <c r="O531" s="1"/>
      <c r="P531" s="1"/>
      <c r="Q531" s="1"/>
      <c r="R531" s="1"/>
      <c r="S531" s="1"/>
    </row>
    <row r="532" spans="1:19" x14ac:dyDescent="0.3">
      <c r="A532" s="1"/>
      <c r="B532" s="17">
        <v>6</v>
      </c>
      <c r="C532" s="9" t="s">
        <v>10</v>
      </c>
      <c r="D532" s="17">
        <v>1</v>
      </c>
      <c r="E532" s="17">
        <v>1985</v>
      </c>
      <c r="F532" s="17">
        <v>1</v>
      </c>
      <c r="G532" s="17">
        <v>0</v>
      </c>
      <c r="H532" s="17">
        <v>0</v>
      </c>
      <c r="I532" s="18">
        <v>0</v>
      </c>
      <c r="J532" s="2"/>
      <c r="K532" s="1"/>
      <c r="L532" s="1"/>
      <c r="M532" s="1"/>
      <c r="N532" s="1"/>
      <c r="O532" s="1"/>
      <c r="P532" s="1"/>
      <c r="Q532" s="1"/>
      <c r="R532" s="1"/>
      <c r="S532" s="1"/>
    </row>
    <row r="533" spans="1:19" x14ac:dyDescent="0.3">
      <c r="A533" s="1"/>
      <c r="B533" s="17">
        <v>1</v>
      </c>
      <c r="C533" s="9" t="s">
        <v>10</v>
      </c>
      <c r="D533" s="17">
        <v>1</v>
      </c>
      <c r="E533" s="17">
        <v>1985</v>
      </c>
      <c r="F533" s="17">
        <v>1</v>
      </c>
      <c r="G533" s="17">
        <v>0</v>
      </c>
      <c r="H533" s="17">
        <v>0</v>
      </c>
      <c r="I533" s="18">
        <v>0</v>
      </c>
      <c r="J533" s="2"/>
      <c r="K533" s="1"/>
      <c r="L533" s="1"/>
      <c r="M533" s="1"/>
      <c r="N533" s="1"/>
      <c r="O533" s="1"/>
      <c r="P533" s="1"/>
      <c r="Q533" s="1"/>
      <c r="R533" s="1"/>
      <c r="S533" s="1"/>
    </row>
    <row r="534" spans="1:19" x14ac:dyDescent="0.3">
      <c r="A534" s="1"/>
      <c r="B534" s="17">
        <v>2</v>
      </c>
      <c r="C534" s="9" t="s">
        <v>10</v>
      </c>
      <c r="D534" s="17">
        <v>1</v>
      </c>
      <c r="E534" s="17">
        <v>1985</v>
      </c>
      <c r="F534" s="17">
        <v>1</v>
      </c>
      <c r="G534" s="17">
        <v>0</v>
      </c>
      <c r="H534" s="17">
        <v>0</v>
      </c>
      <c r="I534" s="18">
        <v>0</v>
      </c>
      <c r="J534" s="2"/>
      <c r="K534" s="1"/>
      <c r="L534" s="1"/>
      <c r="M534" s="1"/>
      <c r="N534" s="1"/>
      <c r="O534" s="1"/>
      <c r="P534" s="1"/>
      <c r="Q534" s="1"/>
      <c r="R534" s="1"/>
      <c r="S534" s="1"/>
    </row>
    <row r="535" spans="1:19" x14ac:dyDescent="0.3">
      <c r="A535" s="1"/>
      <c r="B535" s="17">
        <v>4</v>
      </c>
      <c r="C535" s="9" t="s">
        <v>10</v>
      </c>
      <c r="D535" s="17">
        <v>1</v>
      </c>
      <c r="E535" s="17">
        <v>1985</v>
      </c>
      <c r="F535" s="17">
        <v>1</v>
      </c>
      <c r="G535" s="17">
        <v>0</v>
      </c>
      <c r="H535" s="17">
        <v>0</v>
      </c>
      <c r="I535" s="18">
        <v>0</v>
      </c>
      <c r="J535" s="2"/>
      <c r="K535" s="1"/>
      <c r="L535" s="1"/>
      <c r="M535" s="1"/>
      <c r="N535" s="1"/>
      <c r="O535" s="1"/>
      <c r="P535" s="1"/>
      <c r="Q535" s="1"/>
      <c r="R535" s="1"/>
      <c r="S535" s="1"/>
    </row>
    <row r="536" spans="1:19" x14ac:dyDescent="0.3">
      <c r="A536" s="1"/>
      <c r="B536" s="17">
        <v>3</v>
      </c>
      <c r="C536" s="9" t="s">
        <v>10</v>
      </c>
      <c r="D536" s="17">
        <v>1</v>
      </c>
      <c r="E536" s="17">
        <v>1985</v>
      </c>
      <c r="F536" s="17">
        <v>1</v>
      </c>
      <c r="G536" s="17">
        <v>0</v>
      </c>
      <c r="H536" s="17">
        <v>0</v>
      </c>
      <c r="I536" s="18">
        <v>0</v>
      </c>
      <c r="J536" s="2"/>
      <c r="K536" s="1"/>
      <c r="L536" s="1"/>
      <c r="M536" s="1"/>
      <c r="N536" s="1"/>
      <c r="O536" s="1"/>
      <c r="P536" s="1"/>
      <c r="Q536" s="1"/>
      <c r="R536" s="1"/>
      <c r="S536" s="1"/>
    </row>
    <row r="537" spans="1:19" x14ac:dyDescent="0.3">
      <c r="A537" s="1"/>
      <c r="B537" s="17">
        <v>5</v>
      </c>
      <c r="C537" s="9" t="s">
        <v>10</v>
      </c>
      <c r="D537" s="17">
        <v>1</v>
      </c>
      <c r="E537" s="17">
        <v>1985</v>
      </c>
      <c r="F537" s="17">
        <v>1</v>
      </c>
      <c r="G537" s="17">
        <v>0</v>
      </c>
      <c r="H537" s="17">
        <v>0</v>
      </c>
      <c r="I537" s="18">
        <v>0</v>
      </c>
      <c r="J537" s="2"/>
      <c r="K537" s="1"/>
      <c r="L537" s="1"/>
      <c r="M537" s="1"/>
      <c r="N537" s="1"/>
      <c r="O537" s="1"/>
      <c r="P537" s="1"/>
      <c r="Q537" s="1"/>
      <c r="R537" s="1"/>
      <c r="S537" s="1"/>
    </row>
    <row r="538" spans="1:19" x14ac:dyDescent="0.3">
      <c r="A538" s="1"/>
      <c r="B538" s="17">
        <v>6</v>
      </c>
      <c r="C538" s="9" t="s">
        <v>37</v>
      </c>
      <c r="D538" s="17">
        <v>2</v>
      </c>
      <c r="E538" s="17">
        <v>1985</v>
      </c>
      <c r="F538" s="17">
        <v>30</v>
      </c>
      <c r="G538" s="17">
        <v>0</v>
      </c>
      <c r="H538" s="17">
        <v>0</v>
      </c>
      <c r="I538" s="18">
        <v>1549</v>
      </c>
      <c r="J538" s="2"/>
      <c r="K538" s="1"/>
      <c r="L538" s="1"/>
      <c r="M538" s="1"/>
      <c r="N538" s="1"/>
      <c r="O538" s="1"/>
      <c r="P538" s="1"/>
      <c r="Q538" s="1"/>
      <c r="R538" s="1"/>
      <c r="S538" s="1"/>
    </row>
    <row r="539" spans="1:19" x14ac:dyDescent="0.3">
      <c r="A539" s="1"/>
      <c r="B539" s="17">
        <v>1</v>
      </c>
      <c r="C539" s="9" t="s">
        <v>37</v>
      </c>
      <c r="D539" s="17">
        <v>2</v>
      </c>
      <c r="E539" s="17">
        <v>1985</v>
      </c>
      <c r="F539" s="17">
        <v>30</v>
      </c>
      <c r="G539" s="17">
        <v>0</v>
      </c>
      <c r="H539" s="17">
        <v>0</v>
      </c>
      <c r="I539" s="18">
        <v>1770</v>
      </c>
      <c r="J539" s="2"/>
      <c r="K539" s="1"/>
      <c r="L539" s="1"/>
      <c r="M539" s="1"/>
      <c r="N539" s="1"/>
      <c r="O539" s="1"/>
      <c r="P539" s="1"/>
      <c r="Q539" s="1"/>
      <c r="R539" s="1"/>
      <c r="S539" s="1"/>
    </row>
    <row r="540" spans="1:19" x14ac:dyDescent="0.3">
      <c r="A540" s="1"/>
      <c r="B540" s="17">
        <v>2</v>
      </c>
      <c r="C540" s="9" t="s">
        <v>37</v>
      </c>
      <c r="D540" s="17">
        <v>2</v>
      </c>
      <c r="E540" s="17">
        <v>1985</v>
      </c>
      <c r="F540" s="17">
        <v>30</v>
      </c>
      <c r="G540" s="17">
        <v>0</v>
      </c>
      <c r="H540" s="17">
        <v>0</v>
      </c>
      <c r="I540" s="18">
        <v>1782</v>
      </c>
      <c r="J540" s="2"/>
      <c r="K540" s="1"/>
      <c r="L540" s="1"/>
      <c r="M540" s="1"/>
      <c r="N540" s="1"/>
      <c r="O540" s="1"/>
      <c r="P540" s="1"/>
      <c r="Q540" s="1"/>
      <c r="R540" s="1"/>
      <c r="S540" s="1"/>
    </row>
    <row r="541" spans="1:19" x14ac:dyDescent="0.3">
      <c r="A541" s="1"/>
      <c r="B541" s="17">
        <v>4</v>
      </c>
      <c r="C541" s="9" t="s">
        <v>37</v>
      </c>
      <c r="D541" s="17">
        <v>2</v>
      </c>
      <c r="E541" s="17">
        <v>1985</v>
      </c>
      <c r="F541" s="17">
        <v>30</v>
      </c>
      <c r="G541" s="17">
        <v>0</v>
      </c>
      <c r="H541" s="17">
        <v>0</v>
      </c>
      <c r="I541" s="18">
        <v>1662</v>
      </c>
      <c r="J541" s="2"/>
      <c r="K541" s="1"/>
      <c r="L541" s="1"/>
      <c r="M541" s="1"/>
      <c r="N541" s="1"/>
      <c r="O541" s="1"/>
      <c r="P541" s="1"/>
      <c r="Q541" s="1"/>
      <c r="R541" s="1"/>
      <c r="S541" s="1"/>
    </row>
    <row r="542" spans="1:19" x14ac:dyDescent="0.3">
      <c r="A542" s="1"/>
      <c r="B542" s="17">
        <v>3</v>
      </c>
      <c r="C542" s="9" t="s">
        <v>37</v>
      </c>
      <c r="D542" s="17">
        <v>2</v>
      </c>
      <c r="E542" s="17">
        <v>1985</v>
      </c>
      <c r="F542" s="17">
        <v>30</v>
      </c>
      <c r="G542" s="17">
        <v>0</v>
      </c>
      <c r="H542" s="17">
        <v>0</v>
      </c>
      <c r="I542" s="18">
        <v>1669</v>
      </c>
      <c r="J542" s="2"/>
      <c r="K542" s="1"/>
      <c r="L542" s="1"/>
      <c r="M542" s="1"/>
      <c r="N542" s="1"/>
      <c r="O542" s="1"/>
      <c r="P542" s="1"/>
      <c r="Q542" s="1"/>
      <c r="R542" s="1"/>
      <c r="S542" s="1"/>
    </row>
    <row r="543" spans="1:19" x14ac:dyDescent="0.3">
      <c r="A543" s="1"/>
      <c r="B543" s="17">
        <v>5</v>
      </c>
      <c r="C543" s="9" t="s">
        <v>37</v>
      </c>
      <c r="D543" s="17">
        <v>2</v>
      </c>
      <c r="E543" s="17">
        <v>1985</v>
      </c>
      <c r="F543" s="17">
        <v>30</v>
      </c>
      <c r="G543" s="17">
        <v>0</v>
      </c>
      <c r="H543" s="17">
        <v>0</v>
      </c>
      <c r="I543" s="18">
        <v>1605</v>
      </c>
      <c r="J543" s="2"/>
      <c r="K543" s="1"/>
      <c r="L543" s="1"/>
      <c r="M543" s="1"/>
      <c r="N543" s="1"/>
      <c r="O543" s="1"/>
      <c r="P543" s="1"/>
      <c r="Q543" s="1"/>
      <c r="R543" s="1"/>
      <c r="S543" s="1"/>
    </row>
    <row r="544" spans="1:19" x14ac:dyDescent="0.3">
      <c r="A544" s="1"/>
      <c r="B544" s="17">
        <v>1</v>
      </c>
      <c r="C544" s="9" t="s">
        <v>10</v>
      </c>
      <c r="D544" s="17">
        <v>2</v>
      </c>
      <c r="E544" s="17">
        <v>1985</v>
      </c>
      <c r="F544" s="17">
        <v>1</v>
      </c>
      <c r="G544" s="17">
        <v>0</v>
      </c>
      <c r="H544" s="17">
        <v>0</v>
      </c>
      <c r="I544" s="18">
        <v>0</v>
      </c>
      <c r="J544" s="2"/>
      <c r="K544" s="1"/>
      <c r="L544" s="1"/>
      <c r="M544" s="1"/>
      <c r="N544" s="1"/>
      <c r="O544" s="1"/>
      <c r="P544" s="1"/>
      <c r="Q544" s="1"/>
      <c r="R544" s="1"/>
      <c r="S544" s="1"/>
    </row>
    <row r="545" spans="1:19" x14ac:dyDescent="0.3">
      <c r="A545" s="1"/>
      <c r="B545" s="17">
        <v>6</v>
      </c>
      <c r="C545" s="9" t="s">
        <v>22</v>
      </c>
      <c r="D545" s="17">
        <v>2</v>
      </c>
      <c r="E545" s="17">
        <v>1985</v>
      </c>
      <c r="F545" s="17">
        <v>7</v>
      </c>
      <c r="G545" s="17">
        <v>0</v>
      </c>
      <c r="H545" s="17">
        <v>0</v>
      </c>
      <c r="I545" s="18">
        <v>0</v>
      </c>
      <c r="J545" s="2"/>
      <c r="K545" s="1"/>
      <c r="L545" s="1"/>
      <c r="M545" s="1"/>
      <c r="N545" s="1"/>
      <c r="O545" s="1"/>
      <c r="P545" s="1"/>
      <c r="Q545" s="1"/>
      <c r="R545" s="1"/>
      <c r="S545" s="1"/>
    </row>
    <row r="546" spans="1:19" x14ac:dyDescent="0.3">
      <c r="A546" s="1"/>
      <c r="B546" s="17">
        <v>1</v>
      </c>
      <c r="C546" s="9" t="s">
        <v>22</v>
      </c>
      <c r="D546" s="17">
        <v>2</v>
      </c>
      <c r="E546" s="17">
        <v>1985</v>
      </c>
      <c r="F546" s="17">
        <v>7</v>
      </c>
      <c r="G546" s="17">
        <v>0</v>
      </c>
      <c r="H546" s="17">
        <v>0</v>
      </c>
      <c r="I546" s="18">
        <v>0</v>
      </c>
      <c r="J546" s="2"/>
      <c r="K546" s="1"/>
      <c r="L546" s="1"/>
      <c r="M546" s="1"/>
      <c r="N546" s="1"/>
      <c r="O546" s="1"/>
      <c r="P546" s="1"/>
      <c r="Q546" s="1"/>
      <c r="R546" s="1"/>
      <c r="S546" s="1"/>
    </row>
    <row r="547" spans="1:19" x14ac:dyDescent="0.3">
      <c r="A547" s="1"/>
      <c r="B547" s="17">
        <v>2</v>
      </c>
      <c r="C547" s="9" t="s">
        <v>22</v>
      </c>
      <c r="D547" s="17">
        <v>2</v>
      </c>
      <c r="E547" s="17">
        <v>1985</v>
      </c>
      <c r="F547" s="17">
        <v>7</v>
      </c>
      <c r="G547" s="17">
        <v>0</v>
      </c>
      <c r="H547" s="17">
        <v>0</v>
      </c>
      <c r="I547" s="18">
        <v>0</v>
      </c>
      <c r="J547" s="2"/>
      <c r="K547" s="1"/>
      <c r="L547" s="1"/>
      <c r="M547" s="1"/>
      <c r="N547" s="1"/>
      <c r="O547" s="1"/>
      <c r="P547" s="1"/>
      <c r="Q547" s="1"/>
      <c r="R547" s="1"/>
      <c r="S547" s="1"/>
    </row>
    <row r="548" spans="1:19" x14ac:dyDescent="0.3">
      <c r="A548" s="1"/>
      <c r="B548" s="17">
        <v>4</v>
      </c>
      <c r="C548" s="9" t="s">
        <v>22</v>
      </c>
      <c r="D548" s="17">
        <v>2</v>
      </c>
      <c r="E548" s="17">
        <v>1985</v>
      </c>
      <c r="F548" s="17">
        <v>7</v>
      </c>
      <c r="G548" s="17">
        <v>0</v>
      </c>
      <c r="H548" s="17">
        <v>0</v>
      </c>
      <c r="I548" s="18">
        <v>0</v>
      </c>
      <c r="J548" s="2"/>
      <c r="K548" s="1"/>
      <c r="L548" s="1"/>
      <c r="M548" s="1"/>
      <c r="N548" s="1"/>
      <c r="O548" s="1"/>
      <c r="P548" s="1"/>
      <c r="Q548" s="1"/>
      <c r="R548" s="1"/>
      <c r="S548" s="1"/>
    </row>
    <row r="549" spans="1:19" x14ac:dyDescent="0.3">
      <c r="A549" s="1"/>
      <c r="B549" s="17">
        <v>3</v>
      </c>
      <c r="C549" s="9" t="s">
        <v>22</v>
      </c>
      <c r="D549" s="17">
        <v>2</v>
      </c>
      <c r="E549" s="17">
        <v>1985</v>
      </c>
      <c r="F549" s="17">
        <v>7</v>
      </c>
      <c r="G549" s="17">
        <v>0</v>
      </c>
      <c r="H549" s="17">
        <v>0</v>
      </c>
      <c r="I549" s="18">
        <v>0</v>
      </c>
      <c r="J549" s="2"/>
      <c r="K549" s="1"/>
      <c r="L549" s="1"/>
      <c r="M549" s="1"/>
      <c r="N549" s="1"/>
      <c r="O549" s="1"/>
      <c r="P549" s="1"/>
      <c r="Q549" s="1"/>
      <c r="R549" s="1"/>
      <c r="S549" s="1"/>
    </row>
    <row r="550" spans="1:19" x14ac:dyDescent="0.3">
      <c r="A550" s="1"/>
      <c r="B550" s="17">
        <v>5</v>
      </c>
      <c r="C550" s="9" t="s">
        <v>22</v>
      </c>
      <c r="D550" s="17">
        <v>2</v>
      </c>
      <c r="E550" s="17">
        <v>1985</v>
      </c>
      <c r="F550" s="17">
        <v>7</v>
      </c>
      <c r="G550" s="17">
        <v>0</v>
      </c>
      <c r="H550" s="17">
        <v>0</v>
      </c>
      <c r="I550" s="18">
        <v>0</v>
      </c>
      <c r="J550" s="2"/>
      <c r="K550" s="1"/>
      <c r="L550" s="1"/>
      <c r="M550" s="1"/>
      <c r="N550" s="1"/>
      <c r="O550" s="1"/>
      <c r="P550" s="1"/>
      <c r="Q550" s="1"/>
      <c r="R550" s="1"/>
      <c r="S550" s="1"/>
    </row>
    <row r="551" spans="1:19" x14ac:dyDescent="0.3">
      <c r="A551" s="1"/>
      <c r="B551" s="17">
        <v>1</v>
      </c>
      <c r="C551" s="9" t="s">
        <v>35</v>
      </c>
      <c r="D551" s="17">
        <v>2</v>
      </c>
      <c r="E551" s="17">
        <v>1985</v>
      </c>
      <c r="F551" s="17">
        <v>1</v>
      </c>
      <c r="G551" s="17">
        <v>0</v>
      </c>
      <c r="H551" s="17">
        <v>0</v>
      </c>
      <c r="I551" s="18">
        <v>140285</v>
      </c>
      <c r="J551" s="2"/>
      <c r="K551" s="1"/>
      <c r="L551" s="1"/>
      <c r="M551" s="1"/>
      <c r="N551" s="1"/>
      <c r="O551" s="1"/>
      <c r="P551" s="1"/>
      <c r="Q551" s="1"/>
      <c r="R551" s="1"/>
      <c r="S551" s="1"/>
    </row>
    <row r="552" spans="1:19" x14ac:dyDescent="0.3">
      <c r="A552" s="1"/>
      <c r="B552" s="17">
        <v>6</v>
      </c>
      <c r="C552" s="9" t="s">
        <v>35</v>
      </c>
      <c r="D552" s="17">
        <v>2</v>
      </c>
      <c r="E552" s="17">
        <v>1985</v>
      </c>
      <c r="F552" s="17">
        <v>1</v>
      </c>
      <c r="G552" s="17">
        <v>0</v>
      </c>
      <c r="H552" s="17">
        <v>0</v>
      </c>
      <c r="I552" s="18">
        <v>17764</v>
      </c>
      <c r="J552" s="2"/>
      <c r="K552" s="1"/>
      <c r="L552" s="1"/>
      <c r="M552" s="1"/>
      <c r="N552" s="1"/>
      <c r="O552" s="1"/>
      <c r="P552" s="1"/>
      <c r="Q552" s="1"/>
      <c r="R552" s="1"/>
      <c r="S552" s="1"/>
    </row>
    <row r="553" spans="1:19" x14ac:dyDescent="0.3">
      <c r="A553" s="1"/>
      <c r="B553" s="17">
        <v>1</v>
      </c>
      <c r="C553" s="9" t="s">
        <v>35</v>
      </c>
      <c r="D553" s="17">
        <v>2</v>
      </c>
      <c r="E553" s="17">
        <v>1985</v>
      </c>
      <c r="F553" s="17">
        <v>1</v>
      </c>
      <c r="G553" s="17">
        <v>0</v>
      </c>
      <c r="H553" s="17">
        <v>0</v>
      </c>
      <c r="I553" s="18">
        <v>18564</v>
      </c>
      <c r="J553" s="2"/>
      <c r="K553" s="1"/>
      <c r="L553" s="1"/>
      <c r="M553" s="1"/>
      <c r="N553" s="1"/>
      <c r="O553" s="1"/>
      <c r="P553" s="1"/>
      <c r="Q553" s="1"/>
      <c r="R553" s="1"/>
      <c r="S553" s="1"/>
    </row>
    <row r="554" spans="1:19" x14ac:dyDescent="0.3">
      <c r="A554" s="1"/>
      <c r="B554" s="17">
        <v>2</v>
      </c>
      <c r="C554" s="9" t="s">
        <v>35</v>
      </c>
      <c r="D554" s="17">
        <v>2</v>
      </c>
      <c r="E554" s="17">
        <v>1985</v>
      </c>
      <c r="F554" s="17">
        <v>1</v>
      </c>
      <c r="G554" s="17">
        <v>0</v>
      </c>
      <c r="H554" s="17">
        <v>0</v>
      </c>
      <c r="I554" s="18">
        <v>17886</v>
      </c>
      <c r="J554" s="2"/>
      <c r="K554" s="1"/>
      <c r="L554" s="1"/>
      <c r="M554" s="1"/>
      <c r="N554" s="1"/>
      <c r="O554" s="1"/>
      <c r="P554" s="1"/>
      <c r="Q554" s="1"/>
      <c r="R554" s="1"/>
      <c r="S554" s="1"/>
    </row>
    <row r="555" spans="1:19" x14ac:dyDescent="0.3">
      <c r="A555" s="1"/>
      <c r="B555" s="17">
        <v>4</v>
      </c>
      <c r="C555" s="9" t="s">
        <v>35</v>
      </c>
      <c r="D555" s="17">
        <v>2</v>
      </c>
      <c r="E555" s="17">
        <v>1985</v>
      </c>
      <c r="F555" s="17">
        <v>1</v>
      </c>
      <c r="G555" s="17">
        <v>0</v>
      </c>
      <c r="H555" s="17">
        <v>0</v>
      </c>
      <c r="I555" s="18">
        <v>16389</v>
      </c>
      <c r="J555" s="2"/>
      <c r="K555" s="1"/>
      <c r="L555" s="1"/>
      <c r="M555" s="1"/>
      <c r="N555" s="1"/>
      <c r="O555" s="1"/>
      <c r="P555" s="1"/>
      <c r="Q555" s="1"/>
      <c r="R555" s="1"/>
      <c r="S555" s="1"/>
    </row>
    <row r="556" spans="1:19" x14ac:dyDescent="0.3">
      <c r="A556" s="1"/>
      <c r="B556" s="17">
        <v>3</v>
      </c>
      <c r="C556" s="9" t="s">
        <v>35</v>
      </c>
      <c r="D556" s="17">
        <v>2</v>
      </c>
      <c r="E556" s="17">
        <v>1985</v>
      </c>
      <c r="F556" s="17">
        <v>1</v>
      </c>
      <c r="G556" s="17">
        <v>0</v>
      </c>
      <c r="H556" s="17">
        <v>0</v>
      </c>
      <c r="I556" s="18">
        <v>16152</v>
      </c>
      <c r="J556" s="2"/>
      <c r="K556" s="1"/>
      <c r="L556" s="1"/>
      <c r="M556" s="1"/>
      <c r="N556" s="1"/>
      <c r="O556" s="1"/>
      <c r="P556" s="1"/>
      <c r="Q556" s="1"/>
      <c r="R556" s="1"/>
      <c r="S556" s="1"/>
    </row>
    <row r="557" spans="1:19" x14ac:dyDescent="0.3">
      <c r="A557" s="1"/>
      <c r="B557" s="17">
        <v>5</v>
      </c>
      <c r="C557" s="9" t="s">
        <v>35</v>
      </c>
      <c r="D557" s="17">
        <v>2</v>
      </c>
      <c r="E557" s="17">
        <v>1985</v>
      </c>
      <c r="F557" s="17">
        <v>1</v>
      </c>
      <c r="G557" s="17">
        <v>0</v>
      </c>
      <c r="H557" s="17">
        <v>0</v>
      </c>
      <c r="I557" s="18">
        <v>16775</v>
      </c>
      <c r="J557" s="2"/>
      <c r="K557" s="1"/>
      <c r="L557" s="1"/>
      <c r="M557" s="1"/>
      <c r="N557" s="1"/>
      <c r="O557" s="1"/>
      <c r="P557" s="1"/>
      <c r="Q557" s="1"/>
      <c r="R557" s="1"/>
      <c r="S557" s="1"/>
    </row>
    <row r="558" spans="1:19" x14ac:dyDescent="0.3">
      <c r="A558" s="1"/>
      <c r="B558" s="17">
        <v>2</v>
      </c>
      <c r="C558" s="9" t="s">
        <v>35</v>
      </c>
      <c r="D558" s="17">
        <v>2</v>
      </c>
      <c r="E558" s="17">
        <v>1985</v>
      </c>
      <c r="F558" s="17">
        <v>1</v>
      </c>
      <c r="G558" s="17">
        <v>0</v>
      </c>
      <c r="H558" s="17">
        <v>0</v>
      </c>
      <c r="I558" s="18">
        <v>14298</v>
      </c>
      <c r="J558" s="2"/>
      <c r="K558" s="1"/>
      <c r="L558" s="1"/>
      <c r="M558" s="1"/>
      <c r="N558" s="1"/>
      <c r="O558" s="1"/>
      <c r="P558" s="1"/>
      <c r="Q558" s="1"/>
      <c r="R558" s="1"/>
      <c r="S558" s="1"/>
    </row>
    <row r="559" spans="1:19" x14ac:dyDescent="0.3">
      <c r="A559" s="1"/>
      <c r="B559" s="17">
        <v>2</v>
      </c>
      <c r="C559" s="9" t="s">
        <v>51</v>
      </c>
      <c r="D559" s="17">
        <v>3</v>
      </c>
      <c r="E559" s="17">
        <v>1985</v>
      </c>
      <c r="F559" s="17">
        <v>2</v>
      </c>
      <c r="G559" s="17">
        <v>0</v>
      </c>
      <c r="H559" s="17">
        <v>0</v>
      </c>
      <c r="I559" s="18">
        <v>9541131</v>
      </c>
      <c r="J559" s="2"/>
      <c r="K559" s="1"/>
      <c r="L559" s="1"/>
      <c r="M559" s="1"/>
      <c r="N559" s="1"/>
      <c r="O559" s="1"/>
      <c r="P559" s="1"/>
      <c r="Q559" s="1"/>
      <c r="R559" s="1"/>
      <c r="S559" s="1"/>
    </row>
    <row r="560" spans="1:19" x14ac:dyDescent="0.3">
      <c r="A560" s="1"/>
      <c r="B560" s="17">
        <v>1</v>
      </c>
      <c r="C560" s="9" t="s">
        <v>31</v>
      </c>
      <c r="D560" s="17">
        <v>3</v>
      </c>
      <c r="E560" s="17">
        <v>1985</v>
      </c>
      <c r="F560" s="17">
        <v>3</v>
      </c>
      <c r="G560" s="17">
        <v>0</v>
      </c>
      <c r="H560" s="17">
        <v>0</v>
      </c>
      <c r="I560" s="18">
        <v>90472</v>
      </c>
      <c r="J560" s="2"/>
      <c r="K560" s="1"/>
      <c r="L560" s="1"/>
      <c r="M560" s="1"/>
      <c r="N560" s="1"/>
      <c r="O560" s="1"/>
      <c r="P560" s="1"/>
      <c r="Q560" s="1"/>
      <c r="R560" s="1"/>
      <c r="S560" s="1"/>
    </row>
    <row r="561" spans="1:19" x14ac:dyDescent="0.3">
      <c r="A561" s="1"/>
      <c r="B561" s="17">
        <v>3</v>
      </c>
      <c r="C561" s="9" t="s">
        <v>12</v>
      </c>
      <c r="D561" s="17">
        <v>1</v>
      </c>
      <c r="E561" s="17">
        <v>1986</v>
      </c>
      <c r="F561" s="17">
        <v>1</v>
      </c>
      <c r="G561" s="17">
        <v>0</v>
      </c>
      <c r="H561" s="17">
        <v>0</v>
      </c>
      <c r="I561" s="18">
        <v>8037756</v>
      </c>
      <c r="J561" s="2"/>
      <c r="K561" s="1"/>
      <c r="L561" s="1"/>
      <c r="M561" s="1"/>
      <c r="N561" s="1"/>
      <c r="O561" s="1"/>
      <c r="P561" s="1"/>
      <c r="Q561" s="1"/>
      <c r="R561" s="1"/>
      <c r="S561" s="1"/>
    </row>
    <row r="562" spans="1:19" x14ac:dyDescent="0.3">
      <c r="A562" s="1"/>
      <c r="B562" s="17">
        <v>4</v>
      </c>
      <c r="C562" s="9" t="s">
        <v>23</v>
      </c>
      <c r="D562" s="17">
        <v>2</v>
      </c>
      <c r="E562" s="17">
        <v>1986</v>
      </c>
      <c r="F562" s="17">
        <v>1</v>
      </c>
      <c r="G562" s="17">
        <v>0</v>
      </c>
      <c r="H562" s="17">
        <v>0</v>
      </c>
      <c r="I562" s="18">
        <v>863854</v>
      </c>
      <c r="J562" s="2"/>
      <c r="K562" s="1"/>
      <c r="L562" s="1"/>
      <c r="M562" s="1"/>
      <c r="N562" s="1"/>
      <c r="O562" s="1"/>
      <c r="P562" s="1"/>
      <c r="Q562" s="1"/>
      <c r="R562" s="1"/>
      <c r="S562" s="1"/>
    </row>
    <row r="563" spans="1:19" x14ac:dyDescent="0.3">
      <c r="A563" s="1"/>
      <c r="B563" s="17">
        <v>5</v>
      </c>
      <c r="C563" s="9" t="s">
        <v>23</v>
      </c>
      <c r="D563" s="17">
        <v>2</v>
      </c>
      <c r="E563" s="17">
        <v>1986</v>
      </c>
      <c r="F563" s="17">
        <v>1</v>
      </c>
      <c r="G563" s="17">
        <v>0</v>
      </c>
      <c r="H563" s="17">
        <v>0</v>
      </c>
      <c r="I563" s="18">
        <v>748769</v>
      </c>
      <c r="J563" s="2"/>
      <c r="K563" s="1"/>
      <c r="L563" s="1"/>
      <c r="M563" s="1"/>
      <c r="N563" s="1"/>
      <c r="O563" s="1"/>
      <c r="P563" s="1"/>
      <c r="Q563" s="1"/>
      <c r="R563" s="1"/>
      <c r="S563" s="1"/>
    </row>
    <row r="564" spans="1:19" x14ac:dyDescent="0.3">
      <c r="A564" s="1"/>
      <c r="B564" s="17">
        <v>1</v>
      </c>
      <c r="C564" s="9" t="s">
        <v>17</v>
      </c>
      <c r="D564" s="17">
        <v>2</v>
      </c>
      <c r="E564" s="17">
        <v>1986</v>
      </c>
      <c r="F564" s="17">
        <v>1</v>
      </c>
      <c r="G564" s="17">
        <v>0</v>
      </c>
      <c r="H564" s="17">
        <v>0</v>
      </c>
      <c r="I564" s="18">
        <v>83960</v>
      </c>
      <c r="J564" s="2"/>
      <c r="K564" s="1"/>
      <c r="L564" s="1"/>
      <c r="M564" s="1"/>
      <c r="N564" s="1"/>
      <c r="O564" s="1"/>
      <c r="P564" s="1"/>
      <c r="Q564" s="1"/>
      <c r="R564" s="1"/>
      <c r="S564" s="1"/>
    </row>
    <row r="565" spans="1:19" x14ac:dyDescent="0.3">
      <c r="A565" s="1"/>
      <c r="B565" s="17">
        <v>3</v>
      </c>
      <c r="C565" s="9" t="s">
        <v>23</v>
      </c>
      <c r="D565" s="17">
        <v>3</v>
      </c>
      <c r="E565" s="17">
        <v>1986</v>
      </c>
      <c r="F565" s="17">
        <v>1</v>
      </c>
      <c r="G565" s="17">
        <v>0</v>
      </c>
      <c r="H565" s="17">
        <v>12</v>
      </c>
      <c r="I565" s="18">
        <v>795215</v>
      </c>
      <c r="J565" s="2"/>
      <c r="K565" s="1"/>
      <c r="L565" s="1"/>
      <c r="M565" s="1"/>
      <c r="N565" s="1"/>
      <c r="O565" s="1"/>
      <c r="P565" s="1"/>
      <c r="Q565" s="1"/>
      <c r="R565" s="1"/>
      <c r="S565" s="1"/>
    </row>
    <row r="566" spans="1:19" x14ac:dyDescent="0.3">
      <c r="A566" s="1"/>
      <c r="B566" s="17">
        <v>2</v>
      </c>
      <c r="C566" s="9" t="s">
        <v>23</v>
      </c>
      <c r="D566" s="17">
        <v>3</v>
      </c>
      <c r="E566" s="17">
        <v>1986</v>
      </c>
      <c r="F566" s="17">
        <v>1</v>
      </c>
      <c r="G566" s="17">
        <v>0</v>
      </c>
      <c r="H566" s="17">
        <v>0</v>
      </c>
      <c r="I566" s="18">
        <v>791490</v>
      </c>
      <c r="J566" s="2"/>
      <c r="K566" s="1"/>
      <c r="L566" s="1"/>
      <c r="M566" s="1"/>
      <c r="N566" s="1"/>
      <c r="O566" s="1"/>
      <c r="P566" s="1"/>
      <c r="Q566" s="1"/>
      <c r="R566" s="1"/>
      <c r="S566" s="1"/>
    </row>
    <row r="567" spans="1:19" x14ac:dyDescent="0.3">
      <c r="A567" s="1"/>
      <c r="B567" s="17">
        <v>3</v>
      </c>
      <c r="C567" s="9" t="s">
        <v>14</v>
      </c>
      <c r="D567" s="17">
        <v>3</v>
      </c>
      <c r="E567" s="17">
        <v>1986</v>
      </c>
      <c r="F567" s="17">
        <v>1</v>
      </c>
      <c r="G567" s="17">
        <v>0</v>
      </c>
      <c r="H567" s="17">
        <v>0</v>
      </c>
      <c r="I567" s="18">
        <v>775083</v>
      </c>
      <c r="J567" s="2"/>
      <c r="K567" s="1"/>
      <c r="L567" s="1"/>
      <c r="M567" s="1"/>
      <c r="N567" s="1"/>
      <c r="O567" s="1"/>
      <c r="P567" s="1"/>
      <c r="Q567" s="1"/>
      <c r="R567" s="1"/>
      <c r="S567" s="1"/>
    </row>
    <row r="568" spans="1:19" x14ac:dyDescent="0.3">
      <c r="A568" s="1"/>
      <c r="B568" s="17">
        <v>2</v>
      </c>
      <c r="C568" s="9" t="s">
        <v>14</v>
      </c>
      <c r="D568" s="17">
        <v>3</v>
      </c>
      <c r="E568" s="17">
        <v>1986</v>
      </c>
      <c r="F568" s="17">
        <v>1</v>
      </c>
      <c r="G568" s="17">
        <v>0</v>
      </c>
      <c r="H568" s="17">
        <v>0</v>
      </c>
      <c r="I568" s="18">
        <v>820578</v>
      </c>
      <c r="J568" s="2"/>
      <c r="K568" s="1"/>
      <c r="L568" s="1"/>
      <c r="M568" s="1"/>
      <c r="N568" s="1"/>
      <c r="O568" s="1"/>
      <c r="P568" s="1"/>
      <c r="Q568" s="1"/>
      <c r="R568" s="1"/>
      <c r="S568" s="1"/>
    </row>
    <row r="569" spans="1:19" x14ac:dyDescent="0.3">
      <c r="A569" s="1"/>
      <c r="B569" s="17">
        <v>1</v>
      </c>
      <c r="C569" s="9" t="s">
        <v>14</v>
      </c>
      <c r="D569" s="17">
        <v>3</v>
      </c>
      <c r="E569" s="17">
        <v>1986</v>
      </c>
      <c r="F569" s="17">
        <v>1</v>
      </c>
      <c r="G569" s="17">
        <v>0</v>
      </c>
      <c r="H569" s="17">
        <v>0</v>
      </c>
      <c r="I569" s="18">
        <v>785466</v>
      </c>
      <c r="J569" s="2"/>
      <c r="K569" s="1"/>
      <c r="L569" s="1"/>
      <c r="M569" s="1"/>
      <c r="N569" s="1"/>
      <c r="O569" s="1"/>
      <c r="P569" s="1"/>
      <c r="Q569" s="1"/>
      <c r="R569" s="1"/>
      <c r="S569" s="1"/>
    </row>
    <row r="570" spans="1:19" x14ac:dyDescent="0.3">
      <c r="A570" s="1"/>
      <c r="B570" s="17">
        <v>3</v>
      </c>
      <c r="C570" s="9" t="s">
        <v>19</v>
      </c>
      <c r="D570" s="17">
        <v>3</v>
      </c>
      <c r="E570" s="17">
        <v>1986</v>
      </c>
      <c r="F570" s="17">
        <v>1</v>
      </c>
      <c r="G570" s="17">
        <v>0</v>
      </c>
      <c r="H570" s="17">
        <v>0</v>
      </c>
      <c r="I570" s="18">
        <v>783643</v>
      </c>
      <c r="J570" s="2"/>
      <c r="K570" s="1"/>
      <c r="L570" s="1"/>
      <c r="M570" s="1"/>
      <c r="N570" s="1"/>
      <c r="O570" s="1"/>
      <c r="P570" s="1"/>
      <c r="Q570" s="1"/>
      <c r="R570" s="1"/>
      <c r="S570" s="1"/>
    </row>
    <row r="571" spans="1:19" x14ac:dyDescent="0.3">
      <c r="A571" s="1"/>
      <c r="B571" s="17">
        <v>2</v>
      </c>
      <c r="C571" s="9" t="s">
        <v>19</v>
      </c>
      <c r="D571" s="17">
        <v>3</v>
      </c>
      <c r="E571" s="17">
        <v>1986</v>
      </c>
      <c r="F571" s="17">
        <v>1</v>
      </c>
      <c r="G571" s="17">
        <v>0</v>
      </c>
      <c r="H571" s="17">
        <v>0</v>
      </c>
      <c r="I571" s="18">
        <v>747818</v>
      </c>
      <c r="J571" s="2"/>
      <c r="K571" s="1"/>
      <c r="L571" s="1"/>
      <c r="M571" s="1"/>
      <c r="N571" s="1"/>
      <c r="O571" s="1"/>
      <c r="P571" s="1"/>
      <c r="Q571" s="1"/>
      <c r="R571" s="1"/>
      <c r="S571" s="1"/>
    </row>
    <row r="572" spans="1:19" x14ac:dyDescent="0.3">
      <c r="A572" s="1"/>
      <c r="B572" s="17">
        <v>2</v>
      </c>
      <c r="C572" s="9" t="s">
        <v>14</v>
      </c>
      <c r="D572" s="17">
        <v>4</v>
      </c>
      <c r="E572" s="17">
        <v>1986</v>
      </c>
      <c r="F572" s="17">
        <v>1</v>
      </c>
      <c r="G572" s="17">
        <v>0</v>
      </c>
      <c r="H572" s="17">
        <v>0</v>
      </c>
      <c r="I572" s="18">
        <v>721186</v>
      </c>
      <c r="J572" s="2"/>
      <c r="K572" s="1"/>
      <c r="L572" s="1"/>
      <c r="M572" s="1"/>
      <c r="N572" s="1"/>
      <c r="O572" s="1"/>
      <c r="P572" s="1"/>
      <c r="Q572" s="1"/>
      <c r="R572" s="1"/>
      <c r="S572" s="1"/>
    </row>
    <row r="573" spans="1:19" x14ac:dyDescent="0.3">
      <c r="A573" s="1"/>
      <c r="B573" s="17">
        <v>2</v>
      </c>
      <c r="C573" s="9" t="s">
        <v>52</v>
      </c>
      <c r="D573" s="17">
        <v>4</v>
      </c>
      <c r="E573" s="17">
        <v>1986</v>
      </c>
      <c r="F573" s="17">
        <v>2</v>
      </c>
      <c r="G573" s="17">
        <v>0</v>
      </c>
      <c r="H573" s="17">
        <v>0</v>
      </c>
      <c r="I573" s="18">
        <v>8675007</v>
      </c>
      <c r="J573" s="2"/>
      <c r="K573" s="1"/>
      <c r="L573" s="1"/>
      <c r="M573" s="1"/>
      <c r="N573" s="1"/>
      <c r="O573" s="1"/>
      <c r="P573" s="1"/>
      <c r="Q573" s="1"/>
      <c r="R573" s="1"/>
      <c r="S573" s="1"/>
    </row>
    <row r="574" spans="1:19" x14ac:dyDescent="0.3">
      <c r="A574" s="1"/>
      <c r="B574" s="17">
        <v>4</v>
      </c>
      <c r="C574" s="9" t="s">
        <v>25</v>
      </c>
      <c r="D574" s="17">
        <v>1</v>
      </c>
      <c r="E574" s="17">
        <v>1987</v>
      </c>
      <c r="F574" s="17">
        <v>15</v>
      </c>
      <c r="G574" s="17">
        <v>0</v>
      </c>
      <c r="H574" s="17">
        <v>0</v>
      </c>
      <c r="I574" s="18">
        <v>722613</v>
      </c>
      <c r="J574" s="2"/>
      <c r="K574" s="1"/>
      <c r="L574" s="1"/>
      <c r="M574" s="1"/>
      <c r="N574" s="1"/>
      <c r="O574" s="1"/>
      <c r="P574" s="1"/>
      <c r="Q574" s="1"/>
      <c r="R574" s="1"/>
      <c r="S574" s="1"/>
    </row>
    <row r="575" spans="1:19" x14ac:dyDescent="0.3">
      <c r="A575" s="1"/>
      <c r="B575" s="17">
        <v>2</v>
      </c>
      <c r="C575" s="9" t="s">
        <v>23</v>
      </c>
      <c r="D575" s="17">
        <v>2</v>
      </c>
      <c r="E575" s="17">
        <v>1987</v>
      </c>
      <c r="F575" s="17">
        <v>1</v>
      </c>
      <c r="G575" s="17">
        <v>0</v>
      </c>
      <c r="H575" s="17">
        <v>0</v>
      </c>
      <c r="I575" s="18">
        <v>758835</v>
      </c>
      <c r="J575" s="2"/>
      <c r="K575" s="1"/>
      <c r="L575" s="1"/>
      <c r="M575" s="1"/>
      <c r="N575" s="1"/>
      <c r="O575" s="1"/>
      <c r="P575" s="1"/>
      <c r="Q575" s="1"/>
      <c r="R575" s="1"/>
      <c r="S575" s="1"/>
    </row>
    <row r="576" spans="1:19" x14ac:dyDescent="0.3">
      <c r="A576" s="1"/>
      <c r="B576" s="17">
        <v>2</v>
      </c>
      <c r="C576" s="9" t="s">
        <v>17</v>
      </c>
      <c r="D576" s="17">
        <v>2</v>
      </c>
      <c r="E576" s="17">
        <v>1987</v>
      </c>
      <c r="F576" s="17">
        <v>1</v>
      </c>
      <c r="G576" s="17">
        <v>0</v>
      </c>
      <c r="H576" s="17">
        <v>0</v>
      </c>
      <c r="I576" s="18">
        <v>724515</v>
      </c>
      <c r="J576" s="2"/>
      <c r="K576" s="1"/>
      <c r="L576" s="1"/>
      <c r="M576" s="1"/>
      <c r="N576" s="1"/>
      <c r="O576" s="1"/>
      <c r="P576" s="1"/>
      <c r="Q576" s="1"/>
      <c r="R576" s="1"/>
      <c r="S576" s="1"/>
    </row>
    <row r="577" spans="1:19" x14ac:dyDescent="0.3">
      <c r="A577" s="1"/>
      <c r="B577" s="17">
        <v>1</v>
      </c>
      <c r="C577" s="9" t="s">
        <v>14</v>
      </c>
      <c r="D577" s="17">
        <v>2</v>
      </c>
      <c r="E577" s="17">
        <v>1987</v>
      </c>
      <c r="F577" s="17">
        <v>1</v>
      </c>
      <c r="G577" s="17">
        <v>0</v>
      </c>
      <c r="H577" s="17">
        <v>0</v>
      </c>
      <c r="I577" s="18">
        <v>748135</v>
      </c>
      <c r="J577" s="2"/>
      <c r="K577" s="1"/>
      <c r="L577" s="1"/>
      <c r="M577" s="1"/>
      <c r="N577" s="1"/>
      <c r="O577" s="1"/>
      <c r="P577" s="1"/>
      <c r="Q577" s="1"/>
      <c r="R577" s="1"/>
      <c r="S577" s="1"/>
    </row>
    <row r="578" spans="1:19" x14ac:dyDescent="0.3">
      <c r="A578" s="1"/>
      <c r="B578" s="17">
        <v>4</v>
      </c>
      <c r="C578" s="9" t="s">
        <v>12</v>
      </c>
      <c r="D578" s="17">
        <v>3</v>
      </c>
      <c r="E578" s="17">
        <v>1987</v>
      </c>
      <c r="F578" s="17">
        <v>1</v>
      </c>
      <c r="G578" s="17">
        <v>0</v>
      </c>
      <c r="H578" s="17">
        <v>0</v>
      </c>
      <c r="I578" s="18">
        <v>836668</v>
      </c>
      <c r="J578" s="2"/>
      <c r="K578" s="1"/>
      <c r="L578" s="1"/>
      <c r="M578" s="1"/>
      <c r="N578" s="1"/>
      <c r="O578" s="1"/>
      <c r="P578" s="1"/>
      <c r="Q578" s="1"/>
      <c r="R578" s="1"/>
      <c r="S578" s="1"/>
    </row>
    <row r="579" spans="1:19" x14ac:dyDescent="0.3">
      <c r="A579" s="1"/>
      <c r="B579" s="17">
        <v>4</v>
      </c>
      <c r="C579" s="9" t="s">
        <v>12</v>
      </c>
      <c r="D579" s="17">
        <v>3</v>
      </c>
      <c r="E579" s="17">
        <v>1987</v>
      </c>
      <c r="F579" s="17">
        <v>1</v>
      </c>
      <c r="G579" s="17">
        <v>0</v>
      </c>
      <c r="H579" s="17">
        <v>11</v>
      </c>
      <c r="I579" s="18">
        <v>756140</v>
      </c>
      <c r="J579" s="2"/>
      <c r="K579" s="1"/>
      <c r="L579" s="1"/>
      <c r="M579" s="1"/>
      <c r="N579" s="1"/>
      <c r="O579" s="1"/>
      <c r="P579" s="1"/>
      <c r="Q579" s="1"/>
      <c r="R579" s="1"/>
      <c r="S579" s="1"/>
    </row>
    <row r="580" spans="1:19" x14ac:dyDescent="0.3">
      <c r="A580" s="1"/>
      <c r="B580" s="17">
        <v>6</v>
      </c>
      <c r="C580" s="9" t="s">
        <v>10</v>
      </c>
      <c r="D580" s="17">
        <v>1</v>
      </c>
      <c r="E580" s="17">
        <v>1988</v>
      </c>
      <c r="F580" s="17">
        <v>5</v>
      </c>
      <c r="G580" s="17">
        <v>0</v>
      </c>
      <c r="H580" s="17">
        <v>0</v>
      </c>
      <c r="I580" s="18">
        <v>170710</v>
      </c>
      <c r="J580" s="2"/>
      <c r="K580" s="1"/>
      <c r="L580" s="1"/>
      <c r="M580" s="1"/>
      <c r="N580" s="1"/>
      <c r="O580" s="1"/>
      <c r="P580" s="1"/>
      <c r="Q580" s="1"/>
      <c r="R580" s="1"/>
      <c r="S580" s="1"/>
    </row>
    <row r="581" spans="1:19" x14ac:dyDescent="0.3">
      <c r="A581" s="1"/>
      <c r="B581" s="17">
        <v>1</v>
      </c>
      <c r="C581" s="9" t="s">
        <v>10</v>
      </c>
      <c r="D581" s="17">
        <v>1</v>
      </c>
      <c r="E581" s="17">
        <v>1988</v>
      </c>
      <c r="F581" s="17">
        <v>5</v>
      </c>
      <c r="G581" s="17">
        <v>0</v>
      </c>
      <c r="H581" s="17">
        <v>0</v>
      </c>
      <c r="I581" s="18">
        <v>163870</v>
      </c>
      <c r="J581" s="2"/>
      <c r="K581" s="1"/>
      <c r="L581" s="1"/>
      <c r="M581" s="1"/>
      <c r="N581" s="1"/>
      <c r="O581" s="1"/>
      <c r="P581" s="1"/>
      <c r="Q581" s="1"/>
      <c r="R581" s="1"/>
      <c r="S581" s="1"/>
    </row>
    <row r="582" spans="1:19" x14ac:dyDescent="0.3">
      <c r="A582" s="1"/>
      <c r="B582" s="17">
        <v>2</v>
      </c>
      <c r="C582" s="9" t="s">
        <v>10</v>
      </c>
      <c r="D582" s="17">
        <v>1</v>
      </c>
      <c r="E582" s="17">
        <v>1988</v>
      </c>
      <c r="F582" s="17">
        <v>5</v>
      </c>
      <c r="G582" s="17">
        <v>0</v>
      </c>
      <c r="H582" s="17">
        <v>0</v>
      </c>
      <c r="I582" s="18">
        <v>187044</v>
      </c>
      <c r="J582" s="2"/>
      <c r="K582" s="1"/>
      <c r="L582" s="1"/>
      <c r="M582" s="1"/>
      <c r="N582" s="1"/>
      <c r="O582" s="1"/>
      <c r="P582" s="1"/>
      <c r="Q582" s="1"/>
      <c r="R582" s="1"/>
      <c r="S582" s="1"/>
    </row>
    <row r="583" spans="1:19" x14ac:dyDescent="0.3">
      <c r="A583" s="1"/>
      <c r="B583" s="17">
        <v>4</v>
      </c>
      <c r="C583" s="9" t="s">
        <v>10</v>
      </c>
      <c r="D583" s="17">
        <v>1</v>
      </c>
      <c r="E583" s="17">
        <v>1988</v>
      </c>
      <c r="F583" s="17">
        <v>5</v>
      </c>
      <c r="G583" s="17">
        <v>0</v>
      </c>
      <c r="H583" s="17">
        <v>0</v>
      </c>
      <c r="I583" s="18">
        <v>155118</v>
      </c>
      <c r="J583" s="2"/>
      <c r="K583" s="1"/>
      <c r="L583" s="1"/>
      <c r="M583" s="1"/>
      <c r="N583" s="1"/>
      <c r="O583" s="1"/>
      <c r="P583" s="1"/>
      <c r="Q583" s="1"/>
      <c r="R583" s="1"/>
      <c r="S583" s="1"/>
    </row>
    <row r="584" spans="1:19" x14ac:dyDescent="0.3">
      <c r="A584" s="1"/>
      <c r="B584" s="17">
        <v>3</v>
      </c>
      <c r="C584" s="9" t="s">
        <v>10</v>
      </c>
      <c r="D584" s="17">
        <v>1</v>
      </c>
      <c r="E584" s="17">
        <v>1988</v>
      </c>
      <c r="F584" s="17">
        <v>5</v>
      </c>
      <c r="G584" s="17">
        <v>0</v>
      </c>
      <c r="H584" s="17">
        <v>0</v>
      </c>
      <c r="I584" s="18">
        <v>163698</v>
      </c>
      <c r="J584" s="2"/>
      <c r="K584" s="1"/>
      <c r="L584" s="1"/>
      <c r="M584" s="1"/>
      <c r="N584" s="1"/>
      <c r="O584" s="1"/>
      <c r="P584" s="1"/>
      <c r="Q584" s="1"/>
      <c r="R584" s="1"/>
      <c r="S584" s="1"/>
    </row>
    <row r="585" spans="1:19" x14ac:dyDescent="0.3">
      <c r="A585" s="1"/>
      <c r="B585" s="17">
        <v>5</v>
      </c>
      <c r="C585" s="9" t="s">
        <v>10</v>
      </c>
      <c r="D585" s="17">
        <v>1</v>
      </c>
      <c r="E585" s="17">
        <v>1988</v>
      </c>
      <c r="F585" s="17">
        <v>5</v>
      </c>
      <c r="G585" s="17">
        <v>0</v>
      </c>
      <c r="H585" s="17">
        <v>0</v>
      </c>
      <c r="I585" s="18">
        <v>163095</v>
      </c>
      <c r="J585" s="2"/>
      <c r="K585" s="1"/>
      <c r="L585" s="1"/>
      <c r="M585" s="1"/>
      <c r="N585" s="1"/>
      <c r="O585" s="1"/>
      <c r="P585" s="1"/>
      <c r="Q585" s="1"/>
      <c r="R585" s="1"/>
      <c r="S585" s="1"/>
    </row>
    <row r="586" spans="1:19" x14ac:dyDescent="0.3">
      <c r="A586" s="1"/>
      <c r="B586" s="17">
        <v>6</v>
      </c>
      <c r="C586" s="9" t="s">
        <v>29</v>
      </c>
      <c r="D586" s="17">
        <v>1</v>
      </c>
      <c r="E586" s="17">
        <v>1988</v>
      </c>
      <c r="F586" s="17">
        <v>28</v>
      </c>
      <c r="G586" s="17">
        <v>0</v>
      </c>
      <c r="H586" s="17">
        <v>0</v>
      </c>
      <c r="I586" s="18">
        <v>182</v>
      </c>
      <c r="J586" s="2"/>
      <c r="K586" s="1"/>
      <c r="L586" s="1"/>
      <c r="M586" s="1"/>
      <c r="N586" s="1"/>
      <c r="O586" s="1"/>
      <c r="P586" s="1"/>
      <c r="Q586" s="1"/>
      <c r="R586" s="1"/>
      <c r="S586" s="1"/>
    </row>
    <row r="587" spans="1:19" x14ac:dyDescent="0.3">
      <c r="A587" s="1"/>
      <c r="B587" s="17">
        <v>1</v>
      </c>
      <c r="C587" s="9" t="s">
        <v>29</v>
      </c>
      <c r="D587" s="17">
        <v>1</v>
      </c>
      <c r="E587" s="17">
        <v>1988</v>
      </c>
      <c r="F587" s="17">
        <v>28</v>
      </c>
      <c r="G587" s="17">
        <v>0</v>
      </c>
      <c r="H587" s="17">
        <v>0</v>
      </c>
      <c r="I587" s="18">
        <v>158</v>
      </c>
      <c r="J587" s="2"/>
      <c r="K587" s="1"/>
      <c r="L587" s="1"/>
      <c r="M587" s="1"/>
      <c r="N587" s="1"/>
      <c r="O587" s="1"/>
      <c r="P587" s="1"/>
      <c r="Q587" s="1"/>
      <c r="R587" s="1"/>
      <c r="S587" s="1"/>
    </row>
    <row r="588" spans="1:19" x14ac:dyDescent="0.3">
      <c r="A588" s="1"/>
      <c r="B588" s="17">
        <v>2</v>
      </c>
      <c r="C588" s="9" t="s">
        <v>29</v>
      </c>
      <c r="D588" s="17">
        <v>1</v>
      </c>
      <c r="E588" s="17">
        <v>1988</v>
      </c>
      <c r="F588" s="17">
        <v>28</v>
      </c>
      <c r="G588" s="17">
        <v>0</v>
      </c>
      <c r="H588" s="17">
        <v>0</v>
      </c>
      <c r="I588" s="18">
        <v>170</v>
      </c>
      <c r="J588" s="2"/>
      <c r="K588" s="1"/>
      <c r="L588" s="1"/>
      <c r="M588" s="1"/>
      <c r="N588" s="1"/>
      <c r="O588" s="1"/>
      <c r="P588" s="1"/>
      <c r="Q588" s="1"/>
      <c r="R588" s="1"/>
      <c r="S588" s="1"/>
    </row>
    <row r="589" spans="1:19" x14ac:dyDescent="0.3">
      <c r="A589" s="1"/>
      <c r="B589" s="17">
        <v>4</v>
      </c>
      <c r="C589" s="9" t="s">
        <v>29</v>
      </c>
      <c r="D589" s="17">
        <v>1</v>
      </c>
      <c r="E589" s="17">
        <v>1988</v>
      </c>
      <c r="F589" s="17">
        <v>28</v>
      </c>
      <c r="G589" s="17">
        <v>0</v>
      </c>
      <c r="H589" s="17">
        <v>0</v>
      </c>
      <c r="I589" s="18">
        <v>180</v>
      </c>
      <c r="J589" s="2"/>
      <c r="K589" s="1"/>
      <c r="L589" s="1"/>
      <c r="M589" s="1"/>
      <c r="N589" s="1"/>
      <c r="O589" s="1"/>
      <c r="P589" s="1"/>
      <c r="Q589" s="1"/>
      <c r="R589" s="1"/>
      <c r="S589" s="1"/>
    </row>
    <row r="590" spans="1:19" x14ac:dyDescent="0.3">
      <c r="A590" s="1"/>
      <c r="B590" s="17">
        <v>3</v>
      </c>
      <c r="C590" s="9" t="s">
        <v>29</v>
      </c>
      <c r="D590" s="17">
        <v>1</v>
      </c>
      <c r="E590" s="17">
        <v>1988</v>
      </c>
      <c r="F590" s="17">
        <v>28</v>
      </c>
      <c r="G590" s="17">
        <v>0</v>
      </c>
      <c r="H590" s="17">
        <v>0</v>
      </c>
      <c r="I590" s="18">
        <v>151</v>
      </c>
      <c r="J590" s="2"/>
      <c r="K590" s="1"/>
      <c r="L590" s="1"/>
      <c r="M590" s="1"/>
      <c r="N590" s="1"/>
      <c r="O590" s="1"/>
      <c r="P590" s="1"/>
      <c r="Q590" s="1"/>
      <c r="R590" s="1"/>
      <c r="S590" s="1"/>
    </row>
    <row r="591" spans="1:19" x14ac:dyDescent="0.3">
      <c r="A591" s="1"/>
      <c r="B591" s="17">
        <v>5</v>
      </c>
      <c r="C591" s="9" t="s">
        <v>29</v>
      </c>
      <c r="D591" s="17">
        <v>1</v>
      </c>
      <c r="E591" s="17">
        <v>1988</v>
      </c>
      <c r="F591" s="17">
        <v>28</v>
      </c>
      <c r="G591" s="17">
        <v>0</v>
      </c>
      <c r="H591" s="17">
        <v>0</v>
      </c>
      <c r="I591" s="18">
        <v>176</v>
      </c>
      <c r="J591" s="2"/>
      <c r="K591" s="1"/>
      <c r="L591" s="1"/>
      <c r="M591" s="1"/>
      <c r="N591" s="1"/>
      <c r="O591" s="1"/>
      <c r="P591" s="1"/>
      <c r="Q591" s="1"/>
      <c r="R591" s="1"/>
      <c r="S591" s="1"/>
    </row>
    <row r="592" spans="1:19" x14ac:dyDescent="0.3">
      <c r="A592" s="1"/>
      <c r="B592" s="17">
        <v>1</v>
      </c>
      <c r="C592" s="9" t="s">
        <v>14</v>
      </c>
      <c r="D592" s="17">
        <v>2</v>
      </c>
      <c r="E592" s="17">
        <v>1988</v>
      </c>
      <c r="F592" s="17">
        <v>1</v>
      </c>
      <c r="G592" s="17">
        <v>0</v>
      </c>
      <c r="H592" s="17">
        <v>0</v>
      </c>
      <c r="I592" s="18">
        <v>7904599</v>
      </c>
      <c r="J592" s="2"/>
      <c r="K592" s="1"/>
      <c r="L592" s="1"/>
      <c r="M592" s="1"/>
      <c r="N592" s="1"/>
      <c r="O592" s="1"/>
      <c r="P592" s="1"/>
      <c r="Q592" s="1"/>
      <c r="R592" s="1"/>
      <c r="S592" s="1"/>
    </row>
    <row r="593" spans="1:19" x14ac:dyDescent="0.3">
      <c r="A593" s="1"/>
      <c r="B593" s="17">
        <v>2</v>
      </c>
      <c r="C593" s="9" t="s">
        <v>53</v>
      </c>
      <c r="D593" s="17">
        <v>2</v>
      </c>
      <c r="E593" s="17">
        <v>1988</v>
      </c>
      <c r="F593" s="17">
        <v>1</v>
      </c>
      <c r="G593" s="17">
        <v>0</v>
      </c>
      <c r="H593" s="17">
        <v>0</v>
      </c>
      <c r="I593" s="18">
        <v>82596</v>
      </c>
      <c r="J593" s="2"/>
      <c r="K593" s="1"/>
      <c r="L593" s="1"/>
      <c r="M593" s="1"/>
      <c r="N593" s="1"/>
      <c r="O593" s="1"/>
      <c r="P593" s="1"/>
      <c r="Q593" s="1"/>
      <c r="R593" s="1"/>
      <c r="S593" s="1"/>
    </row>
    <row r="594" spans="1:19" x14ac:dyDescent="0.3">
      <c r="A594" s="1"/>
      <c r="B594" s="17">
        <v>2</v>
      </c>
      <c r="C594" s="9" t="s">
        <v>12</v>
      </c>
      <c r="D594" s="17">
        <v>2</v>
      </c>
      <c r="E594" s="17">
        <v>1988</v>
      </c>
      <c r="F594" s="17">
        <v>1</v>
      </c>
      <c r="G594" s="17">
        <v>0</v>
      </c>
      <c r="H594" s="17">
        <v>23</v>
      </c>
      <c r="I594" s="18">
        <v>765493</v>
      </c>
      <c r="J594" s="2"/>
      <c r="K594" s="1"/>
      <c r="L594" s="1"/>
      <c r="M594" s="1"/>
      <c r="N594" s="1"/>
      <c r="O594" s="1"/>
      <c r="P594" s="1"/>
      <c r="Q594" s="1"/>
      <c r="R594" s="1"/>
      <c r="S594" s="1"/>
    </row>
    <row r="595" spans="1:19" x14ac:dyDescent="0.3">
      <c r="A595" s="1"/>
      <c r="B595" s="17">
        <v>6</v>
      </c>
      <c r="C595" s="9" t="s">
        <v>29</v>
      </c>
      <c r="D595" s="17">
        <v>2</v>
      </c>
      <c r="E595" s="17">
        <v>1988</v>
      </c>
      <c r="F595" s="17">
        <v>30</v>
      </c>
      <c r="G595" s="17">
        <v>0</v>
      </c>
      <c r="H595" s="17">
        <v>0</v>
      </c>
      <c r="I595" s="18">
        <v>17230</v>
      </c>
      <c r="J595" s="2"/>
      <c r="K595" s="1"/>
      <c r="L595" s="1"/>
      <c r="M595" s="1"/>
      <c r="N595" s="1"/>
      <c r="O595" s="1"/>
      <c r="P595" s="1"/>
      <c r="Q595" s="1"/>
      <c r="R595" s="1"/>
      <c r="S595" s="1"/>
    </row>
    <row r="596" spans="1:19" x14ac:dyDescent="0.3">
      <c r="A596" s="1"/>
      <c r="B596" s="17">
        <v>1</v>
      </c>
      <c r="C596" s="9" t="s">
        <v>29</v>
      </c>
      <c r="D596" s="17">
        <v>2</v>
      </c>
      <c r="E596" s="17">
        <v>1988</v>
      </c>
      <c r="F596" s="17">
        <v>30</v>
      </c>
      <c r="G596" s="17">
        <v>0</v>
      </c>
      <c r="H596" s="17">
        <v>0</v>
      </c>
      <c r="I596" s="18">
        <v>15670</v>
      </c>
      <c r="J596" s="2"/>
      <c r="K596" s="1"/>
      <c r="L596" s="1"/>
      <c r="M596" s="1"/>
      <c r="N596" s="1"/>
      <c r="O596" s="1"/>
      <c r="P596" s="1"/>
      <c r="Q596" s="1"/>
      <c r="R596" s="1"/>
      <c r="S596" s="1"/>
    </row>
    <row r="597" spans="1:19" x14ac:dyDescent="0.3">
      <c r="A597" s="1"/>
      <c r="B597" s="17">
        <v>2</v>
      </c>
      <c r="C597" s="9" t="s">
        <v>29</v>
      </c>
      <c r="D597" s="17">
        <v>2</v>
      </c>
      <c r="E597" s="17">
        <v>1988</v>
      </c>
      <c r="F597" s="17">
        <v>30</v>
      </c>
      <c r="G597" s="17">
        <v>0</v>
      </c>
      <c r="H597" s="17">
        <v>0</v>
      </c>
      <c r="I597" s="18">
        <v>18327</v>
      </c>
      <c r="J597" s="2"/>
      <c r="K597" s="1"/>
      <c r="L597" s="1"/>
      <c r="M597" s="1"/>
      <c r="N597" s="1"/>
      <c r="O597" s="1"/>
      <c r="P597" s="1"/>
      <c r="Q597" s="1"/>
      <c r="R597" s="1"/>
      <c r="S597" s="1"/>
    </row>
    <row r="598" spans="1:19" x14ac:dyDescent="0.3">
      <c r="A598" s="1"/>
      <c r="B598" s="17">
        <v>4</v>
      </c>
      <c r="C598" s="9" t="s">
        <v>29</v>
      </c>
      <c r="D598" s="17">
        <v>2</v>
      </c>
      <c r="E598" s="17">
        <v>1988</v>
      </c>
      <c r="F598" s="17">
        <v>30</v>
      </c>
      <c r="G598" s="17">
        <v>0</v>
      </c>
      <c r="H598" s="17">
        <v>0</v>
      </c>
      <c r="I598" s="18">
        <v>18942</v>
      </c>
      <c r="J598" s="2"/>
      <c r="K598" s="1"/>
      <c r="L598" s="1"/>
      <c r="M598" s="1"/>
      <c r="N598" s="1"/>
      <c r="O598" s="1"/>
      <c r="P598" s="1"/>
      <c r="Q598" s="1"/>
      <c r="R598" s="1"/>
      <c r="S598" s="1"/>
    </row>
    <row r="599" spans="1:19" x14ac:dyDescent="0.3">
      <c r="A599" s="1"/>
      <c r="B599" s="17">
        <v>3</v>
      </c>
      <c r="C599" s="9" t="s">
        <v>29</v>
      </c>
      <c r="D599" s="17">
        <v>2</v>
      </c>
      <c r="E599" s="17">
        <v>1988</v>
      </c>
      <c r="F599" s="17">
        <v>30</v>
      </c>
      <c r="G599" s="17">
        <v>0</v>
      </c>
      <c r="H599" s="17">
        <v>0</v>
      </c>
      <c r="I599" s="18">
        <v>16637</v>
      </c>
      <c r="J599" s="2"/>
      <c r="K599" s="1"/>
      <c r="L599" s="1"/>
      <c r="M599" s="1"/>
      <c r="N599" s="1"/>
      <c r="O599" s="1"/>
      <c r="P599" s="1"/>
      <c r="Q599" s="1"/>
      <c r="R599" s="1"/>
      <c r="S599" s="1"/>
    </row>
    <row r="600" spans="1:19" x14ac:dyDescent="0.3">
      <c r="A600" s="1"/>
      <c r="B600" s="17">
        <v>5</v>
      </c>
      <c r="C600" s="9" t="s">
        <v>29</v>
      </c>
      <c r="D600" s="17">
        <v>2</v>
      </c>
      <c r="E600" s="17">
        <v>1988</v>
      </c>
      <c r="F600" s="17">
        <v>30</v>
      </c>
      <c r="G600" s="17">
        <v>0</v>
      </c>
      <c r="H600" s="17">
        <v>0</v>
      </c>
      <c r="I600" s="18">
        <v>17428</v>
      </c>
      <c r="J600" s="2"/>
      <c r="K600" s="1"/>
      <c r="L600" s="1"/>
      <c r="M600" s="1"/>
      <c r="N600" s="1"/>
      <c r="O600" s="1"/>
      <c r="P600" s="1"/>
      <c r="Q600" s="1"/>
      <c r="R600" s="1"/>
      <c r="S600" s="1"/>
    </row>
    <row r="601" spans="1:19" x14ac:dyDescent="0.3">
      <c r="A601" s="1"/>
      <c r="B601" s="17">
        <v>1</v>
      </c>
      <c r="C601" s="9" t="s">
        <v>14</v>
      </c>
      <c r="D601" s="17">
        <v>3</v>
      </c>
      <c r="E601" s="17">
        <v>1988</v>
      </c>
      <c r="F601" s="17">
        <v>1</v>
      </c>
      <c r="G601" s="17">
        <v>0</v>
      </c>
      <c r="H601" s="17">
        <v>0</v>
      </c>
      <c r="I601" s="18">
        <v>1383055</v>
      </c>
      <c r="J601" s="2"/>
      <c r="K601" s="1"/>
      <c r="L601" s="1"/>
      <c r="M601" s="1"/>
      <c r="N601" s="1"/>
      <c r="O601" s="1"/>
      <c r="P601" s="1"/>
      <c r="Q601" s="1"/>
      <c r="R601" s="1"/>
      <c r="S601" s="1"/>
    </row>
    <row r="602" spans="1:19" x14ac:dyDescent="0.3">
      <c r="A602" s="1"/>
      <c r="B602" s="17">
        <v>1</v>
      </c>
      <c r="C602" s="9" t="s">
        <v>12</v>
      </c>
      <c r="D602" s="17">
        <v>3</v>
      </c>
      <c r="E602" s="17">
        <v>1988</v>
      </c>
      <c r="F602" s="17">
        <v>1</v>
      </c>
      <c r="G602" s="17">
        <v>0</v>
      </c>
      <c r="H602" s="17">
        <v>0</v>
      </c>
      <c r="I602" s="18">
        <v>725229</v>
      </c>
      <c r="J602" s="2"/>
      <c r="K602" s="1"/>
      <c r="L602" s="1"/>
      <c r="M602" s="1"/>
      <c r="N602" s="1"/>
      <c r="O602" s="1"/>
      <c r="P602" s="1"/>
      <c r="Q602" s="1"/>
      <c r="R602" s="1"/>
      <c r="S602" s="1"/>
    </row>
    <row r="603" spans="1:19" x14ac:dyDescent="0.3">
      <c r="A603" s="1"/>
      <c r="B603" s="17">
        <v>6</v>
      </c>
      <c r="C603" s="9" t="s">
        <v>29</v>
      </c>
      <c r="D603" s="17">
        <v>3</v>
      </c>
      <c r="E603" s="17">
        <v>1988</v>
      </c>
      <c r="F603" s="17">
        <v>31</v>
      </c>
      <c r="G603" s="17">
        <v>0</v>
      </c>
      <c r="H603" s="17">
        <v>0</v>
      </c>
      <c r="I603" s="18">
        <v>1862</v>
      </c>
      <c r="J603" s="2"/>
      <c r="K603" s="1"/>
      <c r="L603" s="1"/>
      <c r="M603" s="1"/>
      <c r="N603" s="1"/>
      <c r="O603" s="1"/>
      <c r="P603" s="1"/>
      <c r="Q603" s="1"/>
      <c r="R603" s="1"/>
      <c r="S603" s="1"/>
    </row>
    <row r="604" spans="1:19" x14ac:dyDescent="0.3">
      <c r="A604" s="1"/>
      <c r="B604" s="17">
        <v>1</v>
      </c>
      <c r="C604" s="9" t="s">
        <v>29</v>
      </c>
      <c r="D604" s="17">
        <v>3</v>
      </c>
      <c r="E604" s="17">
        <v>1988</v>
      </c>
      <c r="F604" s="17">
        <v>31</v>
      </c>
      <c r="G604" s="17">
        <v>0</v>
      </c>
      <c r="H604" s="17">
        <v>0</v>
      </c>
      <c r="I604" s="18">
        <v>1859</v>
      </c>
      <c r="J604" s="2"/>
      <c r="K604" s="1"/>
      <c r="L604" s="1"/>
      <c r="M604" s="1"/>
      <c r="N604" s="1"/>
      <c r="O604" s="1"/>
      <c r="P604" s="1"/>
      <c r="Q604" s="1"/>
      <c r="R604" s="1"/>
      <c r="S604" s="1"/>
    </row>
    <row r="605" spans="1:19" x14ac:dyDescent="0.3">
      <c r="A605" s="1"/>
      <c r="B605" s="17">
        <v>2</v>
      </c>
      <c r="C605" s="9" t="s">
        <v>29</v>
      </c>
      <c r="D605" s="17">
        <v>3</v>
      </c>
      <c r="E605" s="17">
        <v>1988</v>
      </c>
      <c r="F605" s="17">
        <v>31</v>
      </c>
      <c r="G605" s="17">
        <v>0</v>
      </c>
      <c r="H605" s="17">
        <v>0</v>
      </c>
      <c r="I605" s="18">
        <v>1730</v>
      </c>
      <c r="J605" s="2"/>
      <c r="K605" s="1"/>
      <c r="L605" s="1"/>
      <c r="M605" s="1"/>
      <c r="N605" s="1"/>
      <c r="O605" s="1"/>
      <c r="P605" s="1"/>
      <c r="Q605" s="1"/>
      <c r="R605" s="1"/>
      <c r="S605" s="1"/>
    </row>
    <row r="606" spans="1:19" x14ac:dyDescent="0.3">
      <c r="A606" s="1"/>
      <c r="B606" s="17">
        <v>4</v>
      </c>
      <c r="C606" s="9" t="s">
        <v>29</v>
      </c>
      <c r="D606" s="17">
        <v>3</v>
      </c>
      <c r="E606" s="17">
        <v>1988</v>
      </c>
      <c r="F606" s="17">
        <v>31</v>
      </c>
      <c r="G606" s="17">
        <v>0</v>
      </c>
      <c r="H606" s="17">
        <v>0</v>
      </c>
      <c r="I606" s="18">
        <v>1647</v>
      </c>
      <c r="J606" s="2"/>
      <c r="K606" s="1"/>
      <c r="L606" s="1"/>
      <c r="M606" s="1"/>
      <c r="N606" s="1"/>
      <c r="O606" s="1"/>
      <c r="P606" s="1"/>
      <c r="Q606" s="1"/>
      <c r="R606" s="1"/>
      <c r="S606" s="1"/>
    </row>
    <row r="607" spans="1:19" x14ac:dyDescent="0.3">
      <c r="A607" s="1"/>
      <c r="B607" s="17">
        <v>3</v>
      </c>
      <c r="C607" s="9" t="s">
        <v>29</v>
      </c>
      <c r="D607" s="17">
        <v>3</v>
      </c>
      <c r="E607" s="17">
        <v>1988</v>
      </c>
      <c r="F607" s="17">
        <v>31</v>
      </c>
      <c r="G607" s="17">
        <v>0</v>
      </c>
      <c r="H607" s="17">
        <v>0</v>
      </c>
      <c r="I607" s="18">
        <v>1805</v>
      </c>
      <c r="J607" s="2"/>
      <c r="K607" s="1"/>
      <c r="L607" s="1"/>
      <c r="M607" s="1"/>
      <c r="N607" s="1"/>
      <c r="O607" s="1"/>
      <c r="P607" s="1"/>
      <c r="Q607" s="1"/>
      <c r="R607" s="1"/>
      <c r="S607" s="1"/>
    </row>
    <row r="608" spans="1:19" x14ac:dyDescent="0.3">
      <c r="A608" s="1"/>
      <c r="B608" s="17">
        <v>5</v>
      </c>
      <c r="C608" s="9" t="s">
        <v>29</v>
      </c>
      <c r="D608" s="17">
        <v>3</v>
      </c>
      <c r="E608" s="17">
        <v>1988</v>
      </c>
      <c r="F608" s="17">
        <v>31</v>
      </c>
      <c r="G608" s="17">
        <v>0</v>
      </c>
      <c r="H608" s="17">
        <v>0</v>
      </c>
      <c r="I608" s="18">
        <v>1736</v>
      </c>
      <c r="J608" s="2"/>
      <c r="K608" s="1"/>
      <c r="L608" s="1"/>
      <c r="M608" s="1"/>
      <c r="N608" s="1"/>
      <c r="O608" s="1"/>
      <c r="P608" s="1"/>
      <c r="Q608" s="1"/>
      <c r="R608" s="1"/>
      <c r="S608" s="1"/>
    </row>
    <row r="609" spans="1:19" x14ac:dyDescent="0.3">
      <c r="A609" s="1"/>
      <c r="B609" s="17">
        <v>3</v>
      </c>
      <c r="C609" s="9" t="s">
        <v>53</v>
      </c>
      <c r="D609" s="17">
        <v>3</v>
      </c>
      <c r="E609" s="17">
        <v>1988</v>
      </c>
      <c r="F609" s="17">
        <v>1</v>
      </c>
      <c r="G609" s="17">
        <v>0</v>
      </c>
      <c r="H609" s="17">
        <v>0</v>
      </c>
      <c r="I609" s="18">
        <v>787765</v>
      </c>
      <c r="J609" s="2"/>
      <c r="K609" s="1"/>
      <c r="L609" s="1"/>
      <c r="M609" s="1"/>
      <c r="N609" s="1"/>
      <c r="O609" s="1"/>
      <c r="P609" s="1"/>
      <c r="Q609" s="1"/>
      <c r="R609" s="1"/>
      <c r="S609" s="1"/>
    </row>
    <row r="610" spans="1:19" x14ac:dyDescent="0.3">
      <c r="A610" s="1"/>
      <c r="B610" s="17">
        <v>2</v>
      </c>
      <c r="C610" s="9" t="s">
        <v>12</v>
      </c>
      <c r="D610" s="17">
        <v>1</v>
      </c>
      <c r="E610" s="17">
        <v>1991</v>
      </c>
      <c r="F610" s="17">
        <v>1</v>
      </c>
      <c r="G610" s="17">
        <v>0</v>
      </c>
      <c r="H610" s="17">
        <v>0</v>
      </c>
      <c r="I610" s="18">
        <v>844753</v>
      </c>
      <c r="J610" s="2"/>
      <c r="K610" s="1"/>
      <c r="L610" s="1"/>
      <c r="M610" s="1"/>
      <c r="N610" s="1"/>
      <c r="O610" s="1"/>
      <c r="P610" s="1"/>
      <c r="Q610" s="1"/>
      <c r="R610" s="1"/>
      <c r="S610" s="1"/>
    </row>
    <row r="611" spans="1:19" x14ac:dyDescent="0.3">
      <c r="A611" s="1"/>
      <c r="B611" s="17">
        <v>1</v>
      </c>
      <c r="C611" s="9" t="s">
        <v>27</v>
      </c>
      <c r="D611" s="17">
        <v>2</v>
      </c>
      <c r="E611" s="17">
        <v>1991</v>
      </c>
      <c r="F611" s="17">
        <v>1</v>
      </c>
      <c r="G611" s="17">
        <v>12</v>
      </c>
      <c r="H611" s="17">
        <v>0</v>
      </c>
      <c r="I611" s="18">
        <v>1617696</v>
      </c>
      <c r="J611" s="2"/>
      <c r="K611" s="1"/>
      <c r="L611" s="1"/>
      <c r="M611" s="1"/>
      <c r="N611" s="1"/>
      <c r="O611" s="1"/>
      <c r="P611" s="1"/>
      <c r="Q611" s="1"/>
      <c r="R611" s="1"/>
      <c r="S611" s="1"/>
    </row>
    <row r="612" spans="1:19" x14ac:dyDescent="0.3">
      <c r="A612" s="1"/>
      <c r="B612" s="17">
        <v>3</v>
      </c>
      <c r="C612" s="9" t="s">
        <v>14</v>
      </c>
      <c r="D612" s="17">
        <v>3</v>
      </c>
      <c r="E612" s="17">
        <v>1991</v>
      </c>
      <c r="F612" s="17">
        <v>1</v>
      </c>
      <c r="G612" s="17">
        <v>0</v>
      </c>
      <c r="H612" s="17">
        <v>0</v>
      </c>
      <c r="I612" s="18">
        <v>5801197</v>
      </c>
      <c r="J612" s="2"/>
      <c r="K612" s="1"/>
      <c r="L612" s="1"/>
      <c r="M612" s="1"/>
      <c r="N612" s="1"/>
      <c r="O612" s="1"/>
      <c r="P612" s="1"/>
      <c r="Q612" s="1"/>
      <c r="R612" s="1"/>
      <c r="S612" s="1"/>
    </row>
    <row r="613" spans="1:19" x14ac:dyDescent="0.3">
      <c r="A613" s="1"/>
      <c r="B613" s="17">
        <v>1</v>
      </c>
      <c r="C613" s="9" t="s">
        <v>19</v>
      </c>
      <c r="D613" s="17">
        <v>3</v>
      </c>
      <c r="E613" s="17">
        <v>1991</v>
      </c>
      <c r="F613" s="17">
        <v>1</v>
      </c>
      <c r="G613" s="17">
        <v>0</v>
      </c>
      <c r="H613" s="17">
        <v>0</v>
      </c>
      <c r="I613" s="18">
        <v>729826</v>
      </c>
      <c r="J613" s="2"/>
      <c r="K613" s="1"/>
      <c r="L613" s="1"/>
      <c r="M613" s="1"/>
      <c r="N613" s="1"/>
      <c r="O613" s="1"/>
      <c r="P613" s="1"/>
      <c r="Q613" s="1"/>
      <c r="R613" s="1"/>
      <c r="S613" s="1"/>
    </row>
    <row r="614" spans="1:19" x14ac:dyDescent="0.3">
      <c r="A614" s="1"/>
      <c r="B614" s="17">
        <v>1</v>
      </c>
      <c r="C614" s="9" t="s">
        <v>14</v>
      </c>
      <c r="D614" s="17">
        <v>3</v>
      </c>
      <c r="E614" s="17">
        <v>1991</v>
      </c>
      <c r="F614" s="17">
        <v>1</v>
      </c>
      <c r="G614" s="17">
        <v>0</v>
      </c>
      <c r="H614" s="17">
        <v>0</v>
      </c>
      <c r="I614" s="18">
        <v>842216</v>
      </c>
      <c r="J614" s="2"/>
      <c r="K614" s="1"/>
      <c r="L614" s="1"/>
      <c r="M614" s="1"/>
      <c r="N614" s="1"/>
      <c r="O614" s="1"/>
      <c r="P614" s="1"/>
      <c r="Q614" s="1"/>
      <c r="R614" s="1"/>
      <c r="S614" s="1"/>
    </row>
    <row r="615" spans="1:19" x14ac:dyDescent="0.3">
      <c r="A615" s="1"/>
      <c r="B615" s="17">
        <v>6</v>
      </c>
      <c r="C615" s="9" t="s">
        <v>10</v>
      </c>
      <c r="D615" s="17">
        <v>1</v>
      </c>
      <c r="E615" s="17">
        <v>1979</v>
      </c>
      <c r="F615" s="17">
        <v>2</v>
      </c>
      <c r="G615" s="17">
        <v>0</v>
      </c>
      <c r="H615" s="17">
        <v>0</v>
      </c>
      <c r="I615" s="18">
        <v>188922</v>
      </c>
      <c r="J615" s="2"/>
      <c r="K615" s="1"/>
      <c r="L615" s="1"/>
      <c r="M615" s="1"/>
      <c r="N615" s="1"/>
      <c r="O615" s="1"/>
      <c r="P615" s="1"/>
      <c r="Q615" s="1"/>
      <c r="R615" s="1"/>
      <c r="S615" s="1"/>
    </row>
    <row r="616" spans="1:19" x14ac:dyDescent="0.3">
      <c r="A616" s="1"/>
      <c r="B616" s="17">
        <v>1</v>
      </c>
      <c r="C616" s="9" t="s">
        <v>31</v>
      </c>
      <c r="D616" s="17">
        <v>2</v>
      </c>
      <c r="E616" s="17">
        <v>1979</v>
      </c>
      <c r="F616" s="17">
        <v>1</v>
      </c>
      <c r="G616" s="17">
        <v>0</v>
      </c>
      <c r="H616" s="17">
        <v>0</v>
      </c>
      <c r="I616" s="18">
        <v>787131</v>
      </c>
      <c r="J616" s="2"/>
      <c r="K616" s="1"/>
      <c r="L616" s="1"/>
      <c r="M616" s="1"/>
      <c r="N616" s="1"/>
      <c r="O616" s="1"/>
      <c r="P616" s="1"/>
      <c r="Q616" s="1"/>
      <c r="R616" s="1"/>
      <c r="S616" s="1"/>
    </row>
    <row r="617" spans="1:19" x14ac:dyDescent="0.3">
      <c r="A617" s="1"/>
      <c r="B617" s="17">
        <v>1</v>
      </c>
      <c r="C617" s="9" t="s">
        <v>10</v>
      </c>
      <c r="D617" s="17">
        <v>1</v>
      </c>
      <c r="E617" s="17">
        <v>1979</v>
      </c>
      <c r="F617" s="17">
        <v>2</v>
      </c>
      <c r="G617" s="17">
        <v>0</v>
      </c>
      <c r="H617" s="17">
        <v>0</v>
      </c>
      <c r="I617" s="18">
        <v>163663</v>
      </c>
      <c r="J617" s="2"/>
      <c r="K617" s="1"/>
      <c r="L617" s="1"/>
      <c r="M617" s="1"/>
      <c r="N617" s="1"/>
      <c r="O617" s="1"/>
      <c r="P617" s="1"/>
      <c r="Q617" s="1"/>
      <c r="R617" s="1"/>
      <c r="S617" s="1"/>
    </row>
    <row r="618" spans="1:19" x14ac:dyDescent="0.3">
      <c r="A618" s="1"/>
      <c r="B618" s="17">
        <v>2</v>
      </c>
      <c r="C618" s="9" t="s">
        <v>10</v>
      </c>
      <c r="D618" s="17">
        <v>1</v>
      </c>
      <c r="E618" s="17">
        <v>1979</v>
      </c>
      <c r="F618" s="17">
        <v>2</v>
      </c>
      <c r="G618" s="17">
        <v>0</v>
      </c>
      <c r="H618" s="17">
        <v>0</v>
      </c>
      <c r="I618" s="18">
        <v>181789</v>
      </c>
      <c r="J618" s="2"/>
      <c r="K618" s="1"/>
      <c r="L618" s="1"/>
      <c r="M618" s="1"/>
      <c r="N618" s="1"/>
      <c r="O618" s="1"/>
      <c r="P618" s="1"/>
      <c r="Q618" s="1"/>
      <c r="R618" s="1"/>
      <c r="S618" s="1"/>
    </row>
    <row r="619" spans="1:19" x14ac:dyDescent="0.3">
      <c r="A619" s="1"/>
      <c r="B619" s="17">
        <v>4</v>
      </c>
      <c r="C619" s="9" t="s">
        <v>10</v>
      </c>
      <c r="D619" s="17">
        <v>1</v>
      </c>
      <c r="E619" s="17">
        <v>1979</v>
      </c>
      <c r="F619" s="17">
        <v>2</v>
      </c>
      <c r="G619" s="17">
        <v>0</v>
      </c>
      <c r="H619" s="17">
        <v>0</v>
      </c>
      <c r="I619" s="18">
        <v>173898</v>
      </c>
      <c r="J619" s="2"/>
      <c r="K619" s="1"/>
      <c r="L619" s="1"/>
      <c r="M619" s="1"/>
      <c r="N619" s="1"/>
      <c r="O619" s="1"/>
      <c r="P619" s="1"/>
      <c r="Q619" s="1"/>
      <c r="R619" s="1"/>
      <c r="S619" s="1"/>
    </row>
    <row r="620" spans="1:19" x14ac:dyDescent="0.3">
      <c r="A620" s="1"/>
      <c r="B620" s="17">
        <v>3</v>
      </c>
      <c r="C620" s="9" t="s">
        <v>31</v>
      </c>
      <c r="D620" s="17">
        <v>3</v>
      </c>
      <c r="E620" s="17">
        <v>1979</v>
      </c>
      <c r="F620" s="17">
        <v>1</v>
      </c>
      <c r="G620" s="17">
        <v>0</v>
      </c>
      <c r="H620" s="17">
        <v>0</v>
      </c>
      <c r="I620" s="18">
        <v>831754</v>
      </c>
      <c r="J620" s="2"/>
      <c r="K620" s="1"/>
      <c r="L620" s="1"/>
      <c r="M620" s="1"/>
      <c r="N620" s="1"/>
      <c r="O620" s="1"/>
      <c r="P620" s="1"/>
      <c r="Q620" s="1"/>
      <c r="R620" s="1"/>
      <c r="S620" s="1"/>
    </row>
    <row r="621" spans="1:19" x14ac:dyDescent="0.3">
      <c r="A621" s="1"/>
      <c r="B621" s="17">
        <v>3</v>
      </c>
      <c r="C621" s="9" t="s">
        <v>10</v>
      </c>
      <c r="D621" s="17">
        <v>1</v>
      </c>
      <c r="E621" s="17">
        <v>1979</v>
      </c>
      <c r="F621" s="17">
        <v>2</v>
      </c>
      <c r="G621" s="17">
        <v>11</v>
      </c>
      <c r="H621" s="17">
        <v>0</v>
      </c>
      <c r="I621" s="18">
        <v>164870</v>
      </c>
      <c r="J621" s="2"/>
      <c r="K621" s="1"/>
      <c r="L621" s="1"/>
      <c r="M621" s="1"/>
      <c r="N621" s="1"/>
      <c r="O621" s="1"/>
      <c r="P621" s="1"/>
      <c r="Q621" s="1"/>
      <c r="R621" s="1"/>
      <c r="S621" s="1"/>
    </row>
    <row r="622" spans="1:19" x14ac:dyDescent="0.3">
      <c r="A622" s="1"/>
      <c r="B622" s="17">
        <v>5</v>
      </c>
      <c r="C622" s="9" t="s">
        <v>10</v>
      </c>
      <c r="D622" s="17">
        <v>1</v>
      </c>
      <c r="E622" s="17">
        <v>1979</v>
      </c>
      <c r="F622" s="17">
        <v>2</v>
      </c>
      <c r="G622" s="17">
        <v>0</v>
      </c>
      <c r="H622" s="17">
        <v>0</v>
      </c>
      <c r="I622" s="18">
        <v>159907</v>
      </c>
      <c r="J622" s="2"/>
      <c r="K622" s="1"/>
      <c r="L622" s="1"/>
      <c r="M622" s="1"/>
      <c r="N622" s="1"/>
      <c r="O622" s="1"/>
      <c r="P622" s="1"/>
      <c r="Q622" s="1"/>
      <c r="R622" s="1"/>
      <c r="S622" s="1"/>
    </row>
    <row r="623" spans="1:19" x14ac:dyDescent="0.3">
      <c r="A623" s="1"/>
      <c r="B623" s="17">
        <v>2</v>
      </c>
      <c r="C623" s="9" t="s">
        <v>24</v>
      </c>
      <c r="D623" s="17">
        <v>3</v>
      </c>
      <c r="E623" s="17">
        <v>1979</v>
      </c>
      <c r="F623" s="17">
        <v>2</v>
      </c>
      <c r="G623" s="17">
        <v>0</v>
      </c>
      <c r="H623" s="17">
        <v>0</v>
      </c>
      <c r="I623" s="18">
        <v>3696605</v>
      </c>
      <c r="J623" s="2"/>
      <c r="K623" s="1"/>
      <c r="L623" s="1"/>
      <c r="M623" s="1"/>
      <c r="N623" s="1"/>
      <c r="O623" s="1"/>
      <c r="P623" s="1"/>
      <c r="Q623" s="1"/>
      <c r="R623" s="1"/>
      <c r="S623" s="1"/>
    </row>
    <row r="624" spans="1:19" x14ac:dyDescent="0.3">
      <c r="A624" s="1"/>
      <c r="B624" s="17">
        <v>4</v>
      </c>
      <c r="C624" s="9" t="s">
        <v>24</v>
      </c>
      <c r="D624" s="17">
        <v>3</v>
      </c>
      <c r="E624" s="17">
        <v>1979</v>
      </c>
      <c r="F624" s="17">
        <v>2</v>
      </c>
      <c r="G624" s="17">
        <v>0</v>
      </c>
      <c r="H624" s="17">
        <v>0</v>
      </c>
      <c r="I624" s="18">
        <v>3515342</v>
      </c>
      <c r="J624" s="2"/>
      <c r="K624" s="1"/>
      <c r="L624" s="1"/>
      <c r="M624" s="1"/>
      <c r="N624" s="1"/>
      <c r="O624" s="1"/>
      <c r="P624" s="1"/>
      <c r="Q624" s="1"/>
      <c r="R624" s="1"/>
      <c r="S624" s="1"/>
    </row>
    <row r="625" spans="1:19" x14ac:dyDescent="0.3">
      <c r="A625" s="1"/>
      <c r="B625" s="17">
        <v>3</v>
      </c>
      <c r="C625" s="9" t="s">
        <v>24</v>
      </c>
      <c r="D625" s="17">
        <v>3</v>
      </c>
      <c r="E625" s="17">
        <v>1979</v>
      </c>
      <c r="F625" s="17">
        <v>2</v>
      </c>
      <c r="G625" s="17">
        <v>0</v>
      </c>
      <c r="H625" s="17">
        <v>0</v>
      </c>
      <c r="I625" s="18">
        <v>3119732</v>
      </c>
      <c r="J625" s="2"/>
      <c r="K625" s="1"/>
      <c r="L625" s="1"/>
      <c r="M625" s="1"/>
      <c r="N625" s="1"/>
      <c r="O625" s="1"/>
      <c r="P625" s="1"/>
      <c r="Q625" s="1"/>
      <c r="R625" s="1"/>
      <c r="S625" s="1"/>
    </row>
    <row r="626" spans="1:19" x14ac:dyDescent="0.3">
      <c r="A626" s="1"/>
      <c r="B626" s="17">
        <v>5</v>
      </c>
      <c r="C626" s="9" t="s">
        <v>24</v>
      </c>
      <c r="D626" s="17">
        <v>3</v>
      </c>
      <c r="E626" s="17">
        <v>1979</v>
      </c>
      <c r="F626" s="17">
        <v>2</v>
      </c>
      <c r="G626" s="17">
        <v>0</v>
      </c>
      <c r="H626" s="17">
        <v>0</v>
      </c>
      <c r="I626" s="18">
        <v>3774487</v>
      </c>
      <c r="J626" s="2"/>
      <c r="K626" s="1"/>
      <c r="L626" s="1"/>
      <c r="M626" s="1"/>
      <c r="N626" s="1"/>
      <c r="O626" s="1"/>
      <c r="P626" s="1"/>
      <c r="Q626" s="1"/>
      <c r="R626" s="1"/>
      <c r="S626" s="1"/>
    </row>
    <row r="627" spans="1:19" x14ac:dyDescent="0.3">
      <c r="A627" s="1"/>
      <c r="B627" s="17">
        <v>2</v>
      </c>
      <c r="C627" s="9" t="s">
        <v>19</v>
      </c>
      <c r="D627" s="17">
        <v>2</v>
      </c>
      <c r="E627" s="17">
        <v>1979</v>
      </c>
      <c r="F627" s="17">
        <v>3</v>
      </c>
      <c r="G627" s="17">
        <v>0</v>
      </c>
      <c r="H627" s="17">
        <v>0</v>
      </c>
      <c r="I627" s="18">
        <v>119899</v>
      </c>
      <c r="J627" s="2"/>
      <c r="K627" s="1"/>
      <c r="L627" s="1"/>
      <c r="M627" s="1"/>
      <c r="N627" s="1"/>
      <c r="O627" s="1"/>
      <c r="P627" s="1"/>
      <c r="Q627" s="1"/>
      <c r="R627" s="1"/>
      <c r="S627" s="1"/>
    </row>
    <row r="628" spans="1:19" x14ac:dyDescent="0.3">
      <c r="A628" s="1"/>
      <c r="B628" s="17">
        <v>6</v>
      </c>
      <c r="C628" s="9" t="s">
        <v>10</v>
      </c>
      <c r="D628" s="17">
        <v>1</v>
      </c>
      <c r="E628" s="17">
        <v>1979</v>
      </c>
      <c r="F628" s="17">
        <v>1</v>
      </c>
      <c r="G628" s="17">
        <v>0</v>
      </c>
      <c r="H628" s="17">
        <v>0</v>
      </c>
      <c r="I628" s="18">
        <v>2648861</v>
      </c>
      <c r="J628" s="2"/>
      <c r="K628" s="1"/>
      <c r="L628" s="1"/>
      <c r="M628" s="1"/>
      <c r="N628" s="1"/>
      <c r="O628" s="1"/>
      <c r="P628" s="1"/>
      <c r="Q628" s="1"/>
      <c r="R628" s="1"/>
      <c r="S628" s="1"/>
    </row>
    <row r="629" spans="1:19" x14ac:dyDescent="0.3">
      <c r="A629" s="1"/>
      <c r="B629" s="17">
        <v>1</v>
      </c>
      <c r="C629" s="9" t="s">
        <v>10</v>
      </c>
      <c r="D629" s="17">
        <v>1</v>
      </c>
      <c r="E629" s="17">
        <v>1979</v>
      </c>
      <c r="F629" s="17">
        <v>1</v>
      </c>
      <c r="G629" s="17">
        <v>0</v>
      </c>
      <c r="H629" s="17">
        <v>0</v>
      </c>
      <c r="I629" s="18">
        <v>2527329</v>
      </c>
      <c r="J629" s="2"/>
      <c r="K629" s="1"/>
      <c r="L629" s="1"/>
      <c r="M629" s="1"/>
      <c r="N629" s="1"/>
      <c r="O629" s="1"/>
      <c r="P629" s="1"/>
      <c r="Q629" s="1"/>
      <c r="R629" s="1"/>
      <c r="S629" s="1"/>
    </row>
    <row r="630" spans="1:19" x14ac:dyDescent="0.3">
      <c r="A630" s="1"/>
      <c r="B630" s="17">
        <v>4</v>
      </c>
      <c r="C630" s="9" t="s">
        <v>10</v>
      </c>
      <c r="D630" s="17">
        <v>1</v>
      </c>
      <c r="E630" s="17">
        <v>1979</v>
      </c>
      <c r="F630" s="17">
        <v>1</v>
      </c>
      <c r="G630" s="17">
        <v>0</v>
      </c>
      <c r="H630" s="17">
        <v>0</v>
      </c>
      <c r="I630" s="18">
        <v>2423499</v>
      </c>
      <c r="J630" s="2"/>
      <c r="K630" s="1"/>
      <c r="L630" s="1"/>
      <c r="M630" s="1"/>
      <c r="N630" s="1"/>
      <c r="O630" s="1"/>
      <c r="P630" s="1"/>
      <c r="Q630" s="1"/>
      <c r="R630" s="1"/>
      <c r="S630" s="1"/>
    </row>
    <row r="631" spans="1:19" x14ac:dyDescent="0.3">
      <c r="A631" s="1"/>
      <c r="B631" s="17">
        <v>3</v>
      </c>
      <c r="C631" s="9" t="s">
        <v>10</v>
      </c>
      <c r="D631" s="17">
        <v>1</v>
      </c>
      <c r="E631" s="17">
        <v>1979</v>
      </c>
      <c r="F631" s="17">
        <v>1</v>
      </c>
      <c r="G631" s="17">
        <v>0</v>
      </c>
      <c r="H631" s="17">
        <v>0</v>
      </c>
      <c r="I631" s="18">
        <v>2666034</v>
      </c>
      <c r="J631" s="2"/>
      <c r="K631" s="1"/>
      <c r="L631" s="1"/>
      <c r="M631" s="1"/>
      <c r="N631" s="1"/>
      <c r="O631" s="1"/>
      <c r="P631" s="1"/>
      <c r="Q631" s="1"/>
      <c r="R631" s="1"/>
      <c r="S631" s="1"/>
    </row>
    <row r="632" spans="1:19" x14ac:dyDescent="0.3">
      <c r="A632" s="1"/>
      <c r="B632" s="17">
        <v>5</v>
      </c>
      <c r="C632" s="9" t="s">
        <v>10</v>
      </c>
      <c r="D632" s="17">
        <v>1</v>
      </c>
      <c r="E632" s="17">
        <v>1979</v>
      </c>
      <c r="F632" s="17">
        <v>1</v>
      </c>
      <c r="G632" s="17">
        <v>0</v>
      </c>
      <c r="H632" s="17">
        <v>0</v>
      </c>
      <c r="I632" s="18">
        <v>2790471</v>
      </c>
      <c r="J632" s="2"/>
      <c r="K632" s="1"/>
      <c r="L632" s="1"/>
      <c r="M632" s="1"/>
      <c r="N632" s="1"/>
      <c r="O632" s="1"/>
      <c r="P632" s="1"/>
      <c r="Q632" s="1"/>
      <c r="R632" s="1"/>
      <c r="S632" s="1"/>
    </row>
    <row r="633" spans="1:19" x14ac:dyDescent="0.3">
      <c r="A633" s="1"/>
      <c r="B633" s="17">
        <v>6</v>
      </c>
      <c r="C633" s="9" t="s">
        <v>53</v>
      </c>
      <c r="D633" s="17">
        <v>2</v>
      </c>
      <c r="E633" s="17">
        <v>1979</v>
      </c>
      <c r="F633" s="17">
        <v>1</v>
      </c>
      <c r="G633" s="17">
        <v>0</v>
      </c>
      <c r="H633" s="17">
        <v>0</v>
      </c>
      <c r="I633" s="18">
        <v>8250</v>
      </c>
      <c r="J633" s="2"/>
      <c r="K633" s="1"/>
      <c r="L633" s="1"/>
      <c r="M633" s="1"/>
      <c r="N633" s="1"/>
      <c r="O633" s="1"/>
      <c r="P633" s="1"/>
      <c r="Q633" s="1"/>
      <c r="R633" s="1"/>
      <c r="S633" s="1"/>
    </row>
    <row r="634" spans="1:19" x14ac:dyDescent="0.3">
      <c r="A634" s="1"/>
      <c r="B634" s="17">
        <v>1</v>
      </c>
      <c r="C634" s="9" t="s">
        <v>53</v>
      </c>
      <c r="D634" s="17">
        <v>2</v>
      </c>
      <c r="E634" s="17">
        <v>1979</v>
      </c>
      <c r="F634" s="17">
        <v>1</v>
      </c>
      <c r="G634" s="17">
        <v>0</v>
      </c>
      <c r="H634" s="17">
        <v>0</v>
      </c>
      <c r="I634" s="18">
        <v>7649</v>
      </c>
      <c r="J634" s="2"/>
      <c r="K634" s="1"/>
      <c r="L634" s="1"/>
      <c r="M634" s="1"/>
      <c r="N634" s="1"/>
      <c r="O634" s="1"/>
      <c r="P634" s="1"/>
      <c r="Q634" s="1"/>
      <c r="R634" s="1"/>
      <c r="S634" s="1"/>
    </row>
    <row r="635" spans="1:19" x14ac:dyDescent="0.3">
      <c r="A635" s="1"/>
      <c r="B635" s="17">
        <v>6</v>
      </c>
      <c r="C635" s="9" t="s">
        <v>23</v>
      </c>
      <c r="D635" s="17">
        <v>1</v>
      </c>
      <c r="E635" s="17">
        <v>1980</v>
      </c>
      <c r="F635" s="17">
        <v>1</v>
      </c>
      <c r="G635" s="17">
        <v>0</v>
      </c>
      <c r="H635" s="17">
        <v>0</v>
      </c>
      <c r="I635" s="18">
        <v>15520</v>
      </c>
      <c r="J635" s="2"/>
      <c r="K635" s="1"/>
      <c r="L635" s="1"/>
      <c r="M635" s="1"/>
      <c r="N635" s="1"/>
      <c r="O635" s="1"/>
      <c r="P635" s="1"/>
      <c r="Q635" s="1"/>
      <c r="R635" s="1"/>
      <c r="S635" s="1"/>
    </row>
    <row r="636" spans="1:19" x14ac:dyDescent="0.3">
      <c r="A636" s="1"/>
      <c r="B636" s="17">
        <v>1</v>
      </c>
      <c r="C636" s="9" t="s">
        <v>23</v>
      </c>
      <c r="D636" s="17">
        <v>1</v>
      </c>
      <c r="E636" s="17">
        <v>1980</v>
      </c>
      <c r="F636" s="17">
        <v>1</v>
      </c>
      <c r="G636" s="17">
        <v>1</v>
      </c>
      <c r="H636" s="17">
        <v>0</v>
      </c>
      <c r="I636" s="18">
        <v>18477</v>
      </c>
      <c r="J636" s="2"/>
      <c r="K636" s="1"/>
      <c r="L636" s="1"/>
      <c r="M636" s="1"/>
      <c r="N636" s="1"/>
      <c r="O636" s="1"/>
      <c r="P636" s="1"/>
      <c r="Q636" s="1"/>
      <c r="R636" s="1"/>
      <c r="S636" s="1"/>
    </row>
    <row r="637" spans="1:19" x14ac:dyDescent="0.3">
      <c r="A637" s="1"/>
      <c r="B637" s="17">
        <v>2</v>
      </c>
      <c r="C637" s="9" t="s">
        <v>23</v>
      </c>
      <c r="D637" s="17">
        <v>1</v>
      </c>
      <c r="E637" s="17">
        <v>1980</v>
      </c>
      <c r="F637" s="17">
        <v>1</v>
      </c>
      <c r="G637" s="17">
        <v>0</v>
      </c>
      <c r="H637" s="17">
        <v>0</v>
      </c>
      <c r="I637" s="18">
        <v>18065</v>
      </c>
      <c r="J637" s="2"/>
      <c r="K637" s="1"/>
      <c r="L637" s="1"/>
      <c r="M637" s="1"/>
      <c r="N637" s="1"/>
      <c r="O637" s="1"/>
      <c r="P637" s="1"/>
      <c r="Q637" s="1"/>
      <c r="R637" s="1"/>
      <c r="S637" s="1"/>
    </row>
    <row r="638" spans="1:19" x14ac:dyDescent="0.3">
      <c r="A638" s="1"/>
      <c r="B638" s="17">
        <v>4</v>
      </c>
      <c r="C638" s="9" t="s">
        <v>23</v>
      </c>
      <c r="D638" s="17">
        <v>1</v>
      </c>
      <c r="E638" s="17">
        <v>1980</v>
      </c>
      <c r="F638" s="17">
        <v>1</v>
      </c>
      <c r="G638" s="17">
        <v>1</v>
      </c>
      <c r="H638" s="17">
        <v>0</v>
      </c>
      <c r="I638" s="18">
        <v>18504</v>
      </c>
      <c r="J638" s="2"/>
      <c r="K638" s="1"/>
      <c r="L638" s="1"/>
      <c r="M638" s="1"/>
      <c r="N638" s="1"/>
      <c r="O638" s="1"/>
      <c r="P638" s="1"/>
      <c r="Q638" s="1"/>
      <c r="R638" s="1"/>
      <c r="S638" s="1"/>
    </row>
    <row r="639" spans="1:19" x14ac:dyDescent="0.3">
      <c r="A639" s="1"/>
      <c r="B639" s="17">
        <v>3</v>
      </c>
      <c r="C639" s="9" t="s">
        <v>23</v>
      </c>
      <c r="D639" s="17">
        <v>1</v>
      </c>
      <c r="E639" s="17">
        <v>1980</v>
      </c>
      <c r="F639" s="17">
        <v>1</v>
      </c>
      <c r="G639" s="17">
        <v>2</v>
      </c>
      <c r="H639" s="17">
        <v>0</v>
      </c>
      <c r="I639" s="18">
        <v>16209</v>
      </c>
      <c r="J639" s="2"/>
      <c r="K639" s="1"/>
      <c r="L639" s="1"/>
      <c r="M639" s="1"/>
      <c r="N639" s="1"/>
      <c r="O639" s="1"/>
      <c r="P639" s="1"/>
      <c r="Q639" s="1"/>
      <c r="R639" s="1"/>
      <c r="S639" s="1"/>
    </row>
    <row r="640" spans="1:19" x14ac:dyDescent="0.3">
      <c r="A640" s="1"/>
      <c r="B640" s="17">
        <v>5</v>
      </c>
      <c r="C640" s="9" t="s">
        <v>23</v>
      </c>
      <c r="D640" s="17">
        <v>1</v>
      </c>
      <c r="E640" s="17">
        <v>1980</v>
      </c>
      <c r="F640" s="17">
        <v>1</v>
      </c>
      <c r="G640" s="17">
        <v>1</v>
      </c>
      <c r="H640" s="17">
        <v>0</v>
      </c>
      <c r="I640" s="18">
        <v>17848</v>
      </c>
      <c r="J640" s="2"/>
      <c r="K640" s="1"/>
      <c r="L640" s="1"/>
      <c r="M640" s="1"/>
      <c r="N640" s="1"/>
      <c r="O640" s="1"/>
      <c r="P640" s="1"/>
      <c r="Q640" s="1"/>
      <c r="R640" s="1"/>
      <c r="S640" s="1"/>
    </row>
    <row r="641" spans="1:19" x14ac:dyDescent="0.3">
      <c r="A641" s="1"/>
      <c r="B641" s="17">
        <v>2</v>
      </c>
      <c r="C641" s="9" t="s">
        <v>23</v>
      </c>
      <c r="D641" s="17">
        <v>4</v>
      </c>
      <c r="E641" s="17">
        <v>1980</v>
      </c>
      <c r="F641" s="17">
        <v>3</v>
      </c>
      <c r="G641" s="17">
        <v>1</v>
      </c>
      <c r="H641" s="17">
        <v>1</v>
      </c>
      <c r="I641" s="18">
        <v>114850</v>
      </c>
      <c r="J641" s="2"/>
      <c r="K641" s="1"/>
      <c r="L641" s="1"/>
      <c r="M641" s="1"/>
      <c r="N641" s="1"/>
      <c r="O641" s="1"/>
      <c r="P641" s="1"/>
      <c r="Q641" s="1"/>
      <c r="R641" s="1"/>
      <c r="S641" s="1"/>
    </row>
    <row r="642" spans="1:19" x14ac:dyDescent="0.3">
      <c r="A642" s="1"/>
      <c r="B642" s="17">
        <v>1</v>
      </c>
      <c r="C642" s="9" t="s">
        <v>10</v>
      </c>
      <c r="D642" s="17">
        <v>1</v>
      </c>
      <c r="E642" s="17">
        <v>1980</v>
      </c>
      <c r="F642" s="17">
        <v>1</v>
      </c>
      <c r="G642" s="17">
        <v>0</v>
      </c>
      <c r="H642" s="17">
        <v>0</v>
      </c>
      <c r="I642" s="18">
        <v>129427</v>
      </c>
      <c r="J642" s="2"/>
      <c r="K642" s="1"/>
      <c r="L642" s="1"/>
      <c r="M642" s="1"/>
      <c r="N642" s="1"/>
      <c r="O642" s="1"/>
      <c r="P642" s="1"/>
      <c r="Q642" s="1"/>
      <c r="R642" s="1"/>
      <c r="S642" s="1"/>
    </row>
    <row r="643" spans="1:19" x14ac:dyDescent="0.3">
      <c r="A643" s="1"/>
      <c r="B643" s="17">
        <v>6</v>
      </c>
      <c r="C643" s="9" t="s">
        <v>45</v>
      </c>
      <c r="D643" s="17">
        <v>3</v>
      </c>
      <c r="E643" s="17">
        <v>1980</v>
      </c>
      <c r="F643" s="17">
        <v>1</v>
      </c>
      <c r="G643" s="17">
        <v>0</v>
      </c>
      <c r="H643" s="17">
        <v>0</v>
      </c>
      <c r="I643" s="18">
        <v>16822</v>
      </c>
      <c r="J643" s="2"/>
      <c r="K643" s="1"/>
      <c r="L643" s="1"/>
      <c r="M643" s="1"/>
      <c r="N643" s="1"/>
      <c r="O643" s="1"/>
      <c r="P643" s="1"/>
      <c r="Q643" s="1"/>
      <c r="R643" s="1"/>
      <c r="S643" s="1"/>
    </row>
    <row r="644" spans="1:19" x14ac:dyDescent="0.3">
      <c r="A644" s="1"/>
      <c r="B644" s="17">
        <v>1</v>
      </c>
      <c r="C644" s="9" t="s">
        <v>45</v>
      </c>
      <c r="D644" s="17">
        <v>3</v>
      </c>
      <c r="E644" s="17">
        <v>1980</v>
      </c>
      <c r="F644" s="17">
        <v>1</v>
      </c>
      <c r="G644" s="17">
        <v>0</v>
      </c>
      <c r="H644" s="17">
        <v>0</v>
      </c>
      <c r="I644" s="18">
        <v>17729</v>
      </c>
      <c r="J644" s="2"/>
      <c r="K644" s="1"/>
      <c r="L644" s="1"/>
      <c r="M644" s="1"/>
      <c r="N644" s="1"/>
      <c r="O644" s="1"/>
      <c r="P644" s="1"/>
      <c r="Q644" s="1"/>
      <c r="R644" s="1"/>
      <c r="S644" s="1"/>
    </row>
    <row r="645" spans="1:19" x14ac:dyDescent="0.3">
      <c r="A645" s="1"/>
      <c r="B645" s="17">
        <v>2</v>
      </c>
      <c r="C645" s="9" t="s">
        <v>45</v>
      </c>
      <c r="D645" s="17">
        <v>3</v>
      </c>
      <c r="E645" s="17">
        <v>1980</v>
      </c>
      <c r="F645" s="17">
        <v>1</v>
      </c>
      <c r="G645" s="17">
        <v>0</v>
      </c>
      <c r="H645" s="17">
        <v>0</v>
      </c>
      <c r="I645" s="18">
        <v>16279</v>
      </c>
      <c r="J645" s="2"/>
      <c r="K645" s="1"/>
      <c r="L645" s="1"/>
      <c r="M645" s="1"/>
      <c r="N645" s="1"/>
      <c r="O645" s="1"/>
      <c r="P645" s="1"/>
      <c r="Q645" s="1"/>
      <c r="R645" s="1"/>
      <c r="S645" s="1"/>
    </row>
    <row r="646" spans="1:19" x14ac:dyDescent="0.3">
      <c r="A646" s="1"/>
      <c r="B646" s="17">
        <v>4</v>
      </c>
      <c r="C646" s="9" t="s">
        <v>45</v>
      </c>
      <c r="D646" s="17">
        <v>3</v>
      </c>
      <c r="E646" s="17">
        <v>1980</v>
      </c>
      <c r="F646" s="17">
        <v>1</v>
      </c>
      <c r="G646" s="17">
        <v>0</v>
      </c>
      <c r="H646" s="17">
        <v>0</v>
      </c>
      <c r="I646" s="18">
        <v>17946</v>
      </c>
      <c r="J646" s="2"/>
      <c r="K646" s="1"/>
      <c r="L646" s="1"/>
      <c r="M646" s="1"/>
      <c r="N646" s="1"/>
      <c r="O646" s="1"/>
      <c r="P646" s="1"/>
      <c r="Q646" s="1"/>
      <c r="R646" s="1"/>
      <c r="S646" s="1"/>
    </row>
    <row r="647" spans="1:19" x14ac:dyDescent="0.3">
      <c r="A647" s="1"/>
      <c r="B647" s="17">
        <v>3</v>
      </c>
      <c r="C647" s="9" t="s">
        <v>45</v>
      </c>
      <c r="D647" s="17">
        <v>3</v>
      </c>
      <c r="E647" s="17">
        <v>1980</v>
      </c>
      <c r="F647" s="17">
        <v>1</v>
      </c>
      <c r="G647" s="17">
        <v>0</v>
      </c>
      <c r="H647" s="17">
        <v>0</v>
      </c>
      <c r="I647" s="18">
        <v>17087</v>
      </c>
      <c r="J647" s="2"/>
      <c r="K647" s="1"/>
      <c r="L647" s="1"/>
      <c r="M647" s="1"/>
      <c r="N647" s="1"/>
      <c r="O647" s="1"/>
      <c r="P647" s="1"/>
      <c r="Q647" s="1"/>
      <c r="R647" s="1"/>
      <c r="S647" s="1"/>
    </row>
    <row r="648" spans="1:19" x14ac:dyDescent="0.3">
      <c r="A648" s="1"/>
      <c r="B648" s="17">
        <v>5</v>
      </c>
      <c r="C648" s="9" t="s">
        <v>45</v>
      </c>
      <c r="D648" s="17">
        <v>3</v>
      </c>
      <c r="E648" s="17">
        <v>1980</v>
      </c>
      <c r="F648" s="17">
        <v>1</v>
      </c>
      <c r="G648" s="17">
        <v>0</v>
      </c>
      <c r="H648" s="17">
        <v>0</v>
      </c>
      <c r="I648" s="18">
        <v>17259</v>
      </c>
      <c r="J648" s="2"/>
      <c r="K648" s="1"/>
      <c r="L648" s="1"/>
      <c r="M648" s="1"/>
      <c r="N648" s="1"/>
      <c r="O648" s="1"/>
      <c r="P648" s="1"/>
      <c r="Q648" s="1"/>
      <c r="R648" s="1"/>
      <c r="S648" s="1"/>
    </row>
    <row r="649" spans="1:19" x14ac:dyDescent="0.3">
      <c r="A649" s="1"/>
      <c r="B649" s="17">
        <v>6</v>
      </c>
      <c r="C649" s="9" t="s">
        <v>10</v>
      </c>
      <c r="D649" s="17">
        <v>1</v>
      </c>
      <c r="E649" s="17">
        <v>1980</v>
      </c>
      <c r="F649" s="17">
        <v>2</v>
      </c>
      <c r="G649" s="17">
        <v>0</v>
      </c>
      <c r="H649" s="17">
        <v>0</v>
      </c>
      <c r="I649" s="18">
        <v>159546</v>
      </c>
      <c r="J649" s="2"/>
      <c r="K649" s="1"/>
      <c r="L649" s="1"/>
      <c r="M649" s="1"/>
      <c r="N649" s="1"/>
      <c r="O649" s="1"/>
      <c r="P649" s="1"/>
      <c r="Q649" s="1"/>
      <c r="R649" s="1"/>
      <c r="S649" s="1"/>
    </row>
    <row r="650" spans="1:19" x14ac:dyDescent="0.3">
      <c r="A650" s="1"/>
      <c r="B650" s="17">
        <v>1</v>
      </c>
      <c r="C650" s="9" t="s">
        <v>10</v>
      </c>
      <c r="D650" s="17">
        <v>1</v>
      </c>
      <c r="E650" s="17">
        <v>1980</v>
      </c>
      <c r="F650" s="17">
        <v>2</v>
      </c>
      <c r="G650" s="17">
        <v>0</v>
      </c>
      <c r="H650" s="17">
        <v>0</v>
      </c>
      <c r="I650" s="18">
        <v>187664</v>
      </c>
      <c r="J650" s="2"/>
      <c r="K650" s="1"/>
      <c r="L650" s="1"/>
      <c r="M650" s="1"/>
      <c r="N650" s="1"/>
      <c r="O650" s="1"/>
      <c r="P650" s="1"/>
      <c r="Q650" s="1"/>
      <c r="R650" s="1"/>
      <c r="S650" s="1"/>
    </row>
    <row r="651" spans="1:19" x14ac:dyDescent="0.3">
      <c r="A651" s="1"/>
      <c r="B651" s="17">
        <v>2</v>
      </c>
      <c r="C651" s="9" t="s">
        <v>10</v>
      </c>
      <c r="D651" s="17">
        <v>1</v>
      </c>
      <c r="E651" s="17">
        <v>1980</v>
      </c>
      <c r="F651" s="17">
        <v>2</v>
      </c>
      <c r="G651" s="17">
        <v>0</v>
      </c>
      <c r="H651" s="17">
        <v>0</v>
      </c>
      <c r="I651" s="18">
        <v>181083</v>
      </c>
      <c r="J651" s="2"/>
      <c r="K651" s="1"/>
      <c r="L651" s="1"/>
      <c r="M651" s="1"/>
      <c r="N651" s="1"/>
      <c r="O651" s="1"/>
      <c r="P651" s="1"/>
      <c r="Q651" s="1"/>
      <c r="R651" s="1"/>
      <c r="S651" s="1"/>
    </row>
    <row r="652" spans="1:19" x14ac:dyDescent="0.3">
      <c r="A652" s="1"/>
      <c r="B652" s="17">
        <v>4</v>
      </c>
      <c r="C652" s="9" t="s">
        <v>10</v>
      </c>
      <c r="D652" s="17">
        <v>1</v>
      </c>
      <c r="E652" s="17">
        <v>1980</v>
      </c>
      <c r="F652" s="17">
        <v>2</v>
      </c>
      <c r="G652" s="17">
        <v>0</v>
      </c>
      <c r="H652" s="17">
        <v>0</v>
      </c>
      <c r="I652" s="18">
        <v>180600</v>
      </c>
      <c r="J652" s="2"/>
      <c r="K652" s="1"/>
      <c r="L652" s="1"/>
      <c r="M652" s="1"/>
      <c r="N652" s="1"/>
      <c r="O652" s="1"/>
      <c r="P652" s="1"/>
      <c r="Q652" s="1"/>
      <c r="R652" s="1"/>
      <c r="S652" s="1"/>
    </row>
    <row r="653" spans="1:19" x14ac:dyDescent="0.3">
      <c r="A653" s="1"/>
      <c r="B653" s="17">
        <v>3</v>
      </c>
      <c r="C653" s="9" t="s">
        <v>10</v>
      </c>
      <c r="D653" s="17">
        <v>1</v>
      </c>
      <c r="E653" s="17">
        <v>1980</v>
      </c>
      <c r="F653" s="17">
        <v>2</v>
      </c>
      <c r="G653" s="17">
        <v>0</v>
      </c>
      <c r="H653" s="17">
        <v>0</v>
      </c>
      <c r="I653" s="18">
        <v>169108</v>
      </c>
      <c r="J653" s="2"/>
      <c r="K653" s="1"/>
      <c r="L653" s="1"/>
      <c r="M653" s="1"/>
      <c r="N653" s="1"/>
      <c r="O653" s="1"/>
      <c r="P653" s="1"/>
      <c r="Q653" s="1"/>
      <c r="R653" s="1"/>
      <c r="S653" s="1"/>
    </row>
    <row r="654" spans="1:19" x14ac:dyDescent="0.3">
      <c r="A654" s="1"/>
      <c r="B654" s="17">
        <v>5</v>
      </c>
      <c r="C654" s="9" t="s">
        <v>10</v>
      </c>
      <c r="D654" s="17">
        <v>1</v>
      </c>
      <c r="E654" s="17">
        <v>1980</v>
      </c>
      <c r="F654" s="17">
        <v>2</v>
      </c>
      <c r="G654" s="17">
        <v>0</v>
      </c>
      <c r="H654" s="17">
        <v>0</v>
      </c>
      <c r="I654" s="18">
        <v>182082</v>
      </c>
      <c r="J654" s="2"/>
      <c r="K654" s="1"/>
      <c r="L654" s="1"/>
      <c r="M654" s="1"/>
      <c r="N654" s="1"/>
      <c r="O654" s="1"/>
      <c r="P654" s="1"/>
      <c r="Q654" s="1"/>
      <c r="R654" s="1"/>
      <c r="S654" s="1"/>
    </row>
    <row r="655" spans="1:19" x14ac:dyDescent="0.3">
      <c r="A655" s="1"/>
      <c r="B655" s="17">
        <v>6</v>
      </c>
      <c r="C655" s="9" t="s">
        <v>10</v>
      </c>
      <c r="D655" s="17">
        <v>1</v>
      </c>
      <c r="E655" s="17">
        <v>1980</v>
      </c>
      <c r="F655" s="17">
        <v>2</v>
      </c>
      <c r="G655" s="17">
        <v>0</v>
      </c>
      <c r="H655" s="17">
        <v>0</v>
      </c>
      <c r="I655" s="18">
        <v>18905</v>
      </c>
      <c r="J655" s="2"/>
      <c r="K655" s="1"/>
      <c r="L655" s="1"/>
      <c r="M655" s="1"/>
      <c r="N655" s="1"/>
      <c r="O655" s="1"/>
      <c r="P655" s="1"/>
      <c r="Q655" s="1"/>
      <c r="R655" s="1"/>
      <c r="S655" s="1"/>
    </row>
    <row r="656" spans="1:19" x14ac:dyDescent="0.3">
      <c r="A656" s="1"/>
      <c r="B656" s="17">
        <v>1</v>
      </c>
      <c r="C656" s="9" t="s">
        <v>10</v>
      </c>
      <c r="D656" s="17">
        <v>1</v>
      </c>
      <c r="E656" s="17">
        <v>1980</v>
      </c>
      <c r="F656" s="17">
        <v>2</v>
      </c>
      <c r="G656" s="17">
        <v>0</v>
      </c>
      <c r="H656" s="17">
        <v>0</v>
      </c>
      <c r="I656" s="18">
        <v>17027</v>
      </c>
      <c r="J656" s="2"/>
      <c r="K656" s="1"/>
      <c r="L656" s="1"/>
      <c r="M656" s="1"/>
      <c r="N656" s="1"/>
      <c r="O656" s="1"/>
      <c r="P656" s="1"/>
      <c r="Q656" s="1"/>
      <c r="R656" s="1"/>
      <c r="S656" s="1"/>
    </row>
    <row r="657" spans="1:19" x14ac:dyDescent="0.3">
      <c r="A657" s="1"/>
      <c r="B657" s="17">
        <v>2</v>
      </c>
      <c r="C657" s="9" t="s">
        <v>10</v>
      </c>
      <c r="D657" s="17">
        <v>1</v>
      </c>
      <c r="E657" s="17">
        <v>1980</v>
      </c>
      <c r="F657" s="17">
        <v>2</v>
      </c>
      <c r="G657" s="17">
        <v>0</v>
      </c>
      <c r="H657" s="17">
        <v>0</v>
      </c>
      <c r="I657" s="18">
        <v>16389</v>
      </c>
      <c r="J657" s="2"/>
      <c r="K657" s="1"/>
      <c r="L657" s="1"/>
      <c r="M657" s="1"/>
      <c r="N657" s="1"/>
      <c r="O657" s="1"/>
      <c r="P657" s="1"/>
      <c r="Q657" s="1"/>
      <c r="R657" s="1"/>
      <c r="S657" s="1"/>
    </row>
    <row r="658" spans="1:19" x14ac:dyDescent="0.3">
      <c r="A658" s="1"/>
      <c r="B658" s="17">
        <v>4</v>
      </c>
      <c r="C658" s="9" t="s">
        <v>10</v>
      </c>
      <c r="D658" s="17">
        <v>1</v>
      </c>
      <c r="E658" s="17">
        <v>1980</v>
      </c>
      <c r="F658" s="17">
        <v>2</v>
      </c>
      <c r="G658" s="17">
        <v>0</v>
      </c>
      <c r="H658" s="17">
        <v>0</v>
      </c>
      <c r="I658" s="18">
        <v>15646</v>
      </c>
      <c r="J658" s="2"/>
      <c r="K658" s="1"/>
      <c r="L658" s="1"/>
      <c r="M658" s="1"/>
      <c r="N658" s="1"/>
      <c r="O658" s="1"/>
      <c r="P658" s="1"/>
      <c r="Q658" s="1"/>
      <c r="R658" s="1"/>
      <c r="S658" s="1"/>
    </row>
    <row r="659" spans="1:19" x14ac:dyDescent="0.3">
      <c r="A659" s="1"/>
      <c r="B659" s="17">
        <v>3</v>
      </c>
      <c r="C659" s="9" t="s">
        <v>10</v>
      </c>
      <c r="D659" s="17">
        <v>1</v>
      </c>
      <c r="E659" s="17">
        <v>1980</v>
      </c>
      <c r="F659" s="17">
        <v>2</v>
      </c>
      <c r="G659" s="17">
        <v>0</v>
      </c>
      <c r="H659" s="17">
        <v>0</v>
      </c>
      <c r="I659" s="18">
        <v>18211</v>
      </c>
      <c r="J659" s="2"/>
      <c r="K659" s="1"/>
      <c r="L659" s="1"/>
      <c r="M659" s="1"/>
      <c r="N659" s="1"/>
      <c r="O659" s="1"/>
      <c r="P659" s="1"/>
      <c r="Q659" s="1"/>
      <c r="R659" s="1"/>
      <c r="S659" s="1"/>
    </row>
    <row r="660" spans="1:19" x14ac:dyDescent="0.3">
      <c r="A660" s="1"/>
      <c r="B660" s="17">
        <v>5</v>
      </c>
      <c r="C660" s="9" t="s">
        <v>10</v>
      </c>
      <c r="D660" s="17">
        <v>1</v>
      </c>
      <c r="E660" s="17">
        <v>1980</v>
      </c>
      <c r="F660" s="17">
        <v>2</v>
      </c>
      <c r="G660" s="17">
        <v>0</v>
      </c>
      <c r="H660" s="17">
        <v>0</v>
      </c>
      <c r="I660" s="18">
        <v>17161</v>
      </c>
      <c r="J660" s="2"/>
      <c r="K660" s="1"/>
      <c r="L660" s="1"/>
      <c r="M660" s="1"/>
      <c r="N660" s="1"/>
      <c r="O660" s="1"/>
      <c r="P660" s="1"/>
      <c r="Q660" s="1"/>
      <c r="R660" s="1"/>
      <c r="S660" s="1"/>
    </row>
    <row r="661" spans="1:19" x14ac:dyDescent="0.3">
      <c r="A661" s="1"/>
      <c r="B661" s="17">
        <v>6</v>
      </c>
      <c r="C661" s="9" t="s">
        <v>19</v>
      </c>
      <c r="D661" s="17">
        <v>1</v>
      </c>
      <c r="E661" s="17">
        <v>1980</v>
      </c>
      <c r="F661" s="17">
        <v>17</v>
      </c>
      <c r="G661" s="17">
        <v>0</v>
      </c>
      <c r="H661" s="17">
        <v>0</v>
      </c>
      <c r="I661" s="18">
        <v>16252</v>
      </c>
      <c r="J661" s="2"/>
      <c r="K661" s="1"/>
      <c r="L661" s="1"/>
      <c r="M661" s="1"/>
      <c r="N661" s="1"/>
      <c r="O661" s="1"/>
      <c r="P661" s="1"/>
      <c r="Q661" s="1"/>
      <c r="R661" s="1"/>
      <c r="S661" s="1"/>
    </row>
    <row r="662" spans="1:19" x14ac:dyDescent="0.3">
      <c r="A662" s="1"/>
      <c r="B662" s="17">
        <v>1</v>
      </c>
      <c r="C662" s="9" t="s">
        <v>19</v>
      </c>
      <c r="D662" s="17">
        <v>1</v>
      </c>
      <c r="E662" s="17">
        <v>1980</v>
      </c>
      <c r="F662" s="17">
        <v>17</v>
      </c>
      <c r="G662" s="17">
        <v>0</v>
      </c>
      <c r="H662" s="17">
        <v>0</v>
      </c>
      <c r="I662" s="18">
        <v>15949</v>
      </c>
      <c r="J662" s="2"/>
      <c r="K662" s="1"/>
      <c r="L662" s="1"/>
      <c r="M662" s="1"/>
      <c r="N662" s="1"/>
      <c r="O662" s="1"/>
      <c r="P662" s="1"/>
      <c r="Q662" s="1"/>
      <c r="R662" s="1"/>
      <c r="S662" s="1"/>
    </row>
    <row r="663" spans="1:19" x14ac:dyDescent="0.3">
      <c r="A663" s="1"/>
      <c r="B663" s="17">
        <v>2</v>
      </c>
      <c r="C663" s="9" t="s">
        <v>19</v>
      </c>
      <c r="D663" s="17">
        <v>1</v>
      </c>
      <c r="E663" s="17">
        <v>1980</v>
      </c>
      <c r="F663" s="17">
        <v>17</v>
      </c>
      <c r="G663" s="17">
        <v>0</v>
      </c>
      <c r="H663" s="17">
        <v>0</v>
      </c>
      <c r="I663" s="18">
        <v>15830</v>
      </c>
      <c r="J663" s="2"/>
      <c r="K663" s="1"/>
      <c r="L663" s="1"/>
      <c r="M663" s="1"/>
      <c r="N663" s="1"/>
      <c r="O663" s="1"/>
      <c r="P663" s="1"/>
      <c r="Q663" s="1"/>
      <c r="R663" s="1"/>
      <c r="S663" s="1"/>
    </row>
    <row r="664" spans="1:19" x14ac:dyDescent="0.3">
      <c r="A664" s="1"/>
      <c r="B664" s="17">
        <v>4</v>
      </c>
      <c r="C664" s="9" t="s">
        <v>19</v>
      </c>
      <c r="D664" s="17">
        <v>1</v>
      </c>
      <c r="E664" s="17">
        <v>1980</v>
      </c>
      <c r="F664" s="17">
        <v>17</v>
      </c>
      <c r="G664" s="17">
        <v>0</v>
      </c>
      <c r="H664" s="17">
        <v>0</v>
      </c>
      <c r="I664" s="18">
        <v>18923</v>
      </c>
      <c r="J664" s="2"/>
      <c r="K664" s="1"/>
      <c r="L664" s="1"/>
      <c r="M664" s="1"/>
      <c r="N664" s="1"/>
      <c r="O664" s="1"/>
      <c r="P664" s="1"/>
      <c r="Q664" s="1"/>
      <c r="R664" s="1"/>
      <c r="S664" s="1"/>
    </row>
    <row r="665" spans="1:19" x14ac:dyDescent="0.3">
      <c r="A665" s="1"/>
      <c r="B665" s="17">
        <v>3</v>
      </c>
      <c r="C665" s="9" t="s">
        <v>19</v>
      </c>
      <c r="D665" s="17">
        <v>1</v>
      </c>
      <c r="E665" s="17">
        <v>1980</v>
      </c>
      <c r="F665" s="17">
        <v>17</v>
      </c>
      <c r="G665" s="17">
        <v>0</v>
      </c>
      <c r="H665" s="17">
        <v>0</v>
      </c>
      <c r="I665" s="18">
        <v>18437</v>
      </c>
      <c r="J665" s="2"/>
      <c r="K665" s="1"/>
      <c r="L665" s="1"/>
      <c r="M665" s="1"/>
      <c r="N665" s="1"/>
      <c r="O665" s="1"/>
      <c r="P665" s="1"/>
      <c r="Q665" s="1"/>
      <c r="R665" s="1"/>
      <c r="S665" s="1"/>
    </row>
    <row r="666" spans="1:19" x14ac:dyDescent="0.3">
      <c r="A666" s="1"/>
      <c r="B666" s="17">
        <v>5</v>
      </c>
      <c r="C666" s="9" t="s">
        <v>19</v>
      </c>
      <c r="D666" s="17">
        <v>1</v>
      </c>
      <c r="E666" s="17">
        <v>1980</v>
      </c>
      <c r="F666" s="17">
        <v>17</v>
      </c>
      <c r="G666" s="17">
        <v>0</v>
      </c>
      <c r="H666" s="17">
        <v>0</v>
      </c>
      <c r="I666" s="18">
        <v>17893</v>
      </c>
      <c r="J666" s="2"/>
      <c r="K666" s="1"/>
      <c r="L666" s="1"/>
      <c r="M666" s="1"/>
      <c r="N666" s="1"/>
      <c r="O666" s="1"/>
      <c r="P666" s="1"/>
      <c r="Q666" s="1"/>
      <c r="R666" s="1"/>
      <c r="S666" s="1"/>
    </row>
    <row r="667" spans="1:19" x14ac:dyDescent="0.3">
      <c r="A667" s="1"/>
      <c r="B667" s="17">
        <v>1</v>
      </c>
      <c r="C667" s="9" t="s">
        <v>43</v>
      </c>
      <c r="D667" s="17">
        <v>3</v>
      </c>
      <c r="E667" s="17">
        <v>1980</v>
      </c>
      <c r="F667" s="17">
        <v>1</v>
      </c>
      <c r="G667" s="17">
        <v>0</v>
      </c>
      <c r="H667" s="17">
        <v>0</v>
      </c>
      <c r="I667" s="18">
        <v>207318</v>
      </c>
      <c r="J667" s="2"/>
      <c r="K667" s="1"/>
      <c r="L667" s="1"/>
      <c r="M667" s="1"/>
      <c r="N667" s="1"/>
      <c r="O667" s="1"/>
      <c r="P667" s="1"/>
      <c r="Q667" s="1"/>
      <c r="R667" s="1"/>
      <c r="S667" s="1"/>
    </row>
    <row r="668" spans="1:19" x14ac:dyDescent="0.3">
      <c r="A668" s="1"/>
      <c r="B668" s="17">
        <v>3</v>
      </c>
      <c r="C668" s="9" t="s">
        <v>12</v>
      </c>
      <c r="D668" s="17">
        <v>3</v>
      </c>
      <c r="E668" s="17">
        <v>1980</v>
      </c>
      <c r="F668" s="17">
        <v>1</v>
      </c>
      <c r="G668" s="17">
        <v>0</v>
      </c>
      <c r="H668" s="17">
        <v>14</v>
      </c>
      <c r="I668" s="18">
        <v>241973</v>
      </c>
      <c r="J668" s="2"/>
      <c r="K668" s="1"/>
      <c r="L668" s="1"/>
      <c r="M668" s="1"/>
      <c r="N668" s="1"/>
      <c r="O668" s="1"/>
      <c r="P668" s="1"/>
      <c r="Q668" s="1"/>
      <c r="R668" s="1"/>
      <c r="S668" s="1"/>
    </row>
    <row r="669" spans="1:19" x14ac:dyDescent="0.3">
      <c r="A669" s="1"/>
      <c r="B669" s="17">
        <v>5</v>
      </c>
      <c r="C669" s="9" t="s">
        <v>12</v>
      </c>
      <c r="D669" s="17">
        <v>3</v>
      </c>
      <c r="E669" s="17">
        <v>1980</v>
      </c>
      <c r="F669" s="17">
        <v>1</v>
      </c>
      <c r="G669" s="17">
        <v>11</v>
      </c>
      <c r="H669" s="17">
        <v>15</v>
      </c>
      <c r="I669" s="18">
        <v>260916</v>
      </c>
      <c r="J669" s="2"/>
      <c r="K669" s="1"/>
      <c r="L669" s="1"/>
      <c r="M669" s="1"/>
      <c r="N669" s="1"/>
      <c r="O669" s="1"/>
      <c r="P669" s="1"/>
      <c r="Q669" s="1"/>
      <c r="R669" s="1"/>
      <c r="S669" s="1"/>
    </row>
    <row r="670" spans="1:19" x14ac:dyDescent="0.3">
      <c r="A670" s="1"/>
      <c r="B670" s="17">
        <v>6</v>
      </c>
      <c r="C670" s="9" t="s">
        <v>19</v>
      </c>
      <c r="D670" s="17">
        <v>1</v>
      </c>
      <c r="E670" s="17">
        <v>1980</v>
      </c>
      <c r="F670" s="17">
        <v>3</v>
      </c>
      <c r="G670" s="17">
        <v>0</v>
      </c>
      <c r="H670" s="17">
        <v>0</v>
      </c>
      <c r="I670" s="18">
        <v>635168</v>
      </c>
      <c r="J670" s="2"/>
      <c r="K670" s="1"/>
      <c r="L670" s="1"/>
      <c r="M670" s="1"/>
      <c r="N670" s="1"/>
      <c r="O670" s="1"/>
      <c r="P670" s="1"/>
      <c r="Q670" s="1"/>
      <c r="R670" s="1"/>
      <c r="S670" s="1"/>
    </row>
    <row r="671" spans="1:19" x14ac:dyDescent="0.3">
      <c r="A671" s="1"/>
      <c r="B671" s="17">
        <v>4</v>
      </c>
      <c r="C671" s="9" t="s">
        <v>19</v>
      </c>
      <c r="D671" s="17">
        <v>1</v>
      </c>
      <c r="E671" s="17">
        <v>1980</v>
      </c>
      <c r="F671" s="17">
        <v>3</v>
      </c>
      <c r="G671" s="17">
        <v>0</v>
      </c>
      <c r="H671" s="17">
        <v>0</v>
      </c>
      <c r="I671" s="18">
        <v>624743</v>
      </c>
      <c r="J671" s="2"/>
      <c r="K671" s="1"/>
      <c r="L671" s="1"/>
      <c r="M671" s="1"/>
      <c r="N671" s="1"/>
      <c r="O671" s="1"/>
      <c r="P671" s="1"/>
      <c r="Q671" s="1"/>
      <c r="R671" s="1"/>
      <c r="S671" s="1"/>
    </row>
    <row r="672" spans="1:19" x14ac:dyDescent="0.3">
      <c r="A672" s="1"/>
      <c r="B672" s="17">
        <v>1</v>
      </c>
      <c r="C672" s="9" t="s">
        <v>10</v>
      </c>
      <c r="D672" s="17">
        <v>1</v>
      </c>
      <c r="E672" s="17">
        <v>1975</v>
      </c>
      <c r="F672" s="17">
        <v>2</v>
      </c>
      <c r="G672" s="17">
        <v>0</v>
      </c>
      <c r="H672" s="17">
        <v>0</v>
      </c>
      <c r="I672" s="18">
        <v>43376</v>
      </c>
      <c r="J672" s="2"/>
      <c r="K672" s="1"/>
      <c r="L672" s="1"/>
      <c r="M672" s="1"/>
      <c r="N672" s="1"/>
      <c r="O672" s="1"/>
      <c r="P672" s="1"/>
      <c r="Q672" s="1"/>
      <c r="R672" s="1"/>
      <c r="S672" s="1"/>
    </row>
    <row r="673" spans="1:19" x14ac:dyDescent="0.3">
      <c r="A673" s="1"/>
      <c r="B673" s="17">
        <v>6</v>
      </c>
      <c r="C673" s="9" t="s">
        <v>10</v>
      </c>
      <c r="D673" s="17">
        <v>1</v>
      </c>
      <c r="E673" s="17">
        <v>1975</v>
      </c>
      <c r="F673" s="17">
        <v>2</v>
      </c>
      <c r="G673" s="17">
        <v>0</v>
      </c>
      <c r="H673" s="17">
        <v>0</v>
      </c>
      <c r="I673" s="18">
        <v>0</v>
      </c>
      <c r="J673" s="2"/>
      <c r="K673" s="1"/>
      <c r="L673" s="1"/>
      <c r="M673" s="1"/>
      <c r="N673" s="1"/>
      <c r="O673" s="1"/>
      <c r="P673" s="1"/>
      <c r="Q673" s="1"/>
      <c r="R673" s="1"/>
      <c r="S673" s="1"/>
    </row>
    <row r="674" spans="1:19" x14ac:dyDescent="0.3">
      <c r="A674" s="1"/>
      <c r="B674" s="17">
        <v>1</v>
      </c>
      <c r="C674" s="9" t="s">
        <v>10</v>
      </c>
      <c r="D674" s="17">
        <v>1</v>
      </c>
      <c r="E674" s="17">
        <v>1975</v>
      </c>
      <c r="F674" s="17">
        <v>2</v>
      </c>
      <c r="G674" s="17">
        <v>0</v>
      </c>
      <c r="H674" s="17">
        <v>0</v>
      </c>
      <c r="I674" s="18">
        <v>0</v>
      </c>
      <c r="J674" s="2"/>
      <c r="K674" s="1"/>
      <c r="L674" s="1"/>
      <c r="M674" s="1"/>
      <c r="N674" s="1"/>
      <c r="O674" s="1"/>
      <c r="P674" s="1"/>
      <c r="Q674" s="1"/>
      <c r="R674" s="1"/>
      <c r="S674" s="1"/>
    </row>
    <row r="675" spans="1:19" x14ac:dyDescent="0.3">
      <c r="A675" s="1"/>
      <c r="B675" s="17">
        <v>2</v>
      </c>
      <c r="C675" s="9" t="s">
        <v>10</v>
      </c>
      <c r="D675" s="17">
        <v>1</v>
      </c>
      <c r="E675" s="17">
        <v>1975</v>
      </c>
      <c r="F675" s="17">
        <v>2</v>
      </c>
      <c r="G675" s="17">
        <v>0</v>
      </c>
      <c r="H675" s="17">
        <v>0</v>
      </c>
      <c r="I675" s="18">
        <v>0</v>
      </c>
      <c r="J675" s="2"/>
      <c r="K675" s="1"/>
      <c r="L675" s="1"/>
      <c r="M675" s="1"/>
      <c r="N675" s="1"/>
      <c r="O675" s="1"/>
      <c r="P675" s="1"/>
      <c r="Q675" s="1"/>
      <c r="R675" s="1"/>
      <c r="S675" s="1"/>
    </row>
    <row r="676" spans="1:19" x14ac:dyDescent="0.3">
      <c r="A676" s="1"/>
      <c r="B676" s="17">
        <v>4</v>
      </c>
      <c r="C676" s="9" t="s">
        <v>10</v>
      </c>
      <c r="D676" s="17">
        <v>1</v>
      </c>
      <c r="E676" s="17">
        <v>1975</v>
      </c>
      <c r="F676" s="17">
        <v>2</v>
      </c>
      <c r="G676" s="17">
        <v>0</v>
      </c>
      <c r="H676" s="17">
        <v>0</v>
      </c>
      <c r="I676" s="18">
        <v>0</v>
      </c>
      <c r="J676" s="2"/>
      <c r="K676" s="1"/>
      <c r="L676" s="1"/>
      <c r="M676" s="1"/>
      <c r="N676" s="1"/>
      <c r="O676" s="1"/>
      <c r="P676" s="1"/>
      <c r="Q676" s="1"/>
      <c r="R676" s="1"/>
      <c r="S676" s="1"/>
    </row>
    <row r="677" spans="1:19" x14ac:dyDescent="0.3">
      <c r="A677" s="1"/>
      <c r="B677" s="17">
        <v>3</v>
      </c>
      <c r="C677" s="9" t="s">
        <v>10</v>
      </c>
      <c r="D677" s="17">
        <v>1</v>
      </c>
      <c r="E677" s="17">
        <v>1975</v>
      </c>
      <c r="F677" s="17">
        <v>2</v>
      </c>
      <c r="G677" s="17">
        <v>0</v>
      </c>
      <c r="H677" s="17">
        <v>0</v>
      </c>
      <c r="I677" s="18">
        <v>0</v>
      </c>
      <c r="J677" s="2"/>
      <c r="K677" s="1"/>
      <c r="L677" s="1"/>
      <c r="M677" s="1"/>
      <c r="N677" s="1"/>
      <c r="O677" s="1"/>
      <c r="P677" s="1"/>
      <c r="Q677" s="1"/>
      <c r="R677" s="1"/>
      <c r="S677" s="1"/>
    </row>
    <row r="678" spans="1:19" x14ac:dyDescent="0.3">
      <c r="A678" s="1"/>
      <c r="B678" s="17">
        <v>5</v>
      </c>
      <c r="C678" s="9" t="s">
        <v>10</v>
      </c>
      <c r="D678" s="17">
        <v>1</v>
      </c>
      <c r="E678" s="17">
        <v>1975</v>
      </c>
      <c r="F678" s="17">
        <v>2</v>
      </c>
      <c r="G678" s="17">
        <v>0</v>
      </c>
      <c r="H678" s="17">
        <v>0</v>
      </c>
      <c r="I678" s="18">
        <v>0</v>
      </c>
      <c r="J678" s="2"/>
      <c r="K678" s="1"/>
      <c r="L678" s="1"/>
      <c r="M678" s="1"/>
      <c r="N678" s="1"/>
      <c r="O678" s="1"/>
      <c r="P678" s="1"/>
      <c r="Q678" s="1"/>
      <c r="R678" s="1"/>
      <c r="S678" s="1"/>
    </row>
    <row r="679" spans="1:19" x14ac:dyDescent="0.3">
      <c r="A679" s="1"/>
      <c r="B679" s="17">
        <v>6</v>
      </c>
      <c r="C679" s="9" t="s">
        <v>31</v>
      </c>
      <c r="D679" s="17">
        <v>1</v>
      </c>
      <c r="E679" s="17">
        <v>1975</v>
      </c>
      <c r="F679" s="17">
        <v>7</v>
      </c>
      <c r="G679" s="17">
        <v>0</v>
      </c>
      <c r="H679" s="17">
        <v>0</v>
      </c>
      <c r="I679" s="18">
        <v>16953</v>
      </c>
      <c r="J679" s="2"/>
      <c r="K679" s="1"/>
      <c r="L679" s="1"/>
      <c r="M679" s="1"/>
      <c r="N679" s="1"/>
      <c r="O679" s="1"/>
      <c r="P679" s="1"/>
      <c r="Q679" s="1"/>
      <c r="R679" s="1"/>
      <c r="S679" s="1"/>
    </row>
    <row r="680" spans="1:19" x14ac:dyDescent="0.3">
      <c r="A680" s="1"/>
      <c r="B680" s="17">
        <v>1</v>
      </c>
      <c r="C680" s="9" t="s">
        <v>31</v>
      </c>
      <c r="D680" s="17">
        <v>1</v>
      </c>
      <c r="E680" s="17">
        <v>1975</v>
      </c>
      <c r="F680" s="17">
        <v>7</v>
      </c>
      <c r="G680" s="17">
        <v>0</v>
      </c>
      <c r="H680" s="17">
        <v>0</v>
      </c>
      <c r="I680" s="18">
        <v>17517</v>
      </c>
      <c r="J680" s="2"/>
      <c r="K680" s="1"/>
      <c r="L680" s="1"/>
      <c r="M680" s="1"/>
      <c r="N680" s="1"/>
      <c r="O680" s="1"/>
      <c r="P680" s="1"/>
      <c r="Q680" s="1"/>
      <c r="R680" s="1"/>
      <c r="S680" s="1"/>
    </row>
    <row r="681" spans="1:19" x14ac:dyDescent="0.3">
      <c r="A681" s="1"/>
      <c r="B681" s="17">
        <v>2</v>
      </c>
      <c r="C681" s="9" t="s">
        <v>31</v>
      </c>
      <c r="D681" s="17">
        <v>1</v>
      </c>
      <c r="E681" s="17">
        <v>1975</v>
      </c>
      <c r="F681" s="17">
        <v>7</v>
      </c>
      <c r="G681" s="17">
        <v>0</v>
      </c>
      <c r="H681" s="17">
        <v>0</v>
      </c>
      <c r="I681" s="18">
        <v>17724</v>
      </c>
      <c r="J681" s="2"/>
      <c r="K681" s="1"/>
      <c r="L681" s="1"/>
      <c r="M681" s="1"/>
      <c r="N681" s="1"/>
      <c r="O681" s="1"/>
      <c r="P681" s="1"/>
      <c r="Q681" s="1"/>
      <c r="R681" s="1"/>
      <c r="S681" s="1"/>
    </row>
    <row r="682" spans="1:19" x14ac:dyDescent="0.3">
      <c r="A682" s="1"/>
      <c r="B682" s="17">
        <v>4</v>
      </c>
      <c r="C682" s="9" t="s">
        <v>31</v>
      </c>
      <c r="D682" s="17">
        <v>1</v>
      </c>
      <c r="E682" s="17">
        <v>1975</v>
      </c>
      <c r="F682" s="17">
        <v>7</v>
      </c>
      <c r="G682" s="17">
        <v>0</v>
      </c>
      <c r="H682" s="17">
        <v>0</v>
      </c>
      <c r="I682" s="18">
        <v>17195</v>
      </c>
      <c r="J682" s="2"/>
      <c r="K682" s="1"/>
      <c r="L682" s="1"/>
      <c r="M682" s="1"/>
      <c r="N682" s="1"/>
      <c r="O682" s="1"/>
      <c r="P682" s="1"/>
      <c r="Q682" s="1"/>
      <c r="R682" s="1"/>
      <c r="S682" s="1"/>
    </row>
    <row r="683" spans="1:19" x14ac:dyDescent="0.3">
      <c r="A683" s="1"/>
      <c r="B683" s="17">
        <v>3</v>
      </c>
      <c r="C683" s="9" t="s">
        <v>31</v>
      </c>
      <c r="D683" s="17">
        <v>1</v>
      </c>
      <c r="E683" s="17">
        <v>1975</v>
      </c>
      <c r="F683" s="17">
        <v>7</v>
      </c>
      <c r="G683" s="17">
        <v>0</v>
      </c>
      <c r="H683" s="17">
        <v>0</v>
      </c>
      <c r="I683" s="18">
        <v>17777</v>
      </c>
      <c r="J683" s="2"/>
      <c r="K683" s="1"/>
      <c r="L683" s="1"/>
      <c r="M683" s="1"/>
      <c r="N683" s="1"/>
      <c r="O683" s="1"/>
      <c r="P683" s="1"/>
      <c r="Q683" s="1"/>
      <c r="R683" s="1"/>
      <c r="S683" s="1"/>
    </row>
    <row r="684" spans="1:19" x14ac:dyDescent="0.3">
      <c r="A684" s="1"/>
      <c r="B684" s="17">
        <v>5</v>
      </c>
      <c r="C684" s="9" t="s">
        <v>31</v>
      </c>
      <c r="D684" s="17">
        <v>1</v>
      </c>
      <c r="E684" s="17">
        <v>1975</v>
      </c>
      <c r="F684" s="17">
        <v>7</v>
      </c>
      <c r="G684" s="17">
        <v>0</v>
      </c>
      <c r="H684" s="17">
        <v>0</v>
      </c>
      <c r="I684" s="18">
        <v>15523</v>
      </c>
      <c r="J684" s="2"/>
      <c r="K684" s="1"/>
      <c r="L684" s="1"/>
      <c r="M684" s="1"/>
      <c r="N684" s="1"/>
      <c r="O684" s="1"/>
      <c r="P684" s="1"/>
      <c r="Q684" s="1"/>
      <c r="R684" s="1"/>
      <c r="S684" s="1"/>
    </row>
    <row r="685" spans="1:19" x14ac:dyDescent="0.3">
      <c r="A685" s="1"/>
      <c r="B685" s="17">
        <v>6</v>
      </c>
      <c r="C685" s="9" t="s">
        <v>44</v>
      </c>
      <c r="D685" s="17">
        <v>1</v>
      </c>
      <c r="E685" s="17">
        <v>1975</v>
      </c>
      <c r="F685" s="17">
        <v>1</v>
      </c>
      <c r="G685" s="17">
        <v>0</v>
      </c>
      <c r="H685" s="17">
        <v>3</v>
      </c>
      <c r="I685" s="18">
        <v>15596</v>
      </c>
      <c r="J685" s="2"/>
      <c r="K685" s="1"/>
      <c r="L685" s="1"/>
      <c r="M685" s="1"/>
      <c r="N685" s="1"/>
      <c r="O685" s="1"/>
      <c r="P685" s="1"/>
      <c r="Q685" s="1"/>
      <c r="R685" s="1"/>
      <c r="S685" s="1"/>
    </row>
    <row r="686" spans="1:19" x14ac:dyDescent="0.3">
      <c r="A686" s="1"/>
      <c r="B686" s="17">
        <v>1</v>
      </c>
      <c r="C686" s="9" t="s">
        <v>44</v>
      </c>
      <c r="D686" s="17">
        <v>1</v>
      </c>
      <c r="E686" s="17">
        <v>1975</v>
      </c>
      <c r="F686" s="17">
        <v>1</v>
      </c>
      <c r="G686" s="17">
        <v>0</v>
      </c>
      <c r="H686" s="17">
        <v>3</v>
      </c>
      <c r="I686" s="18">
        <v>16315</v>
      </c>
      <c r="J686" s="2"/>
      <c r="K686" s="1"/>
      <c r="L686" s="1"/>
      <c r="M686" s="1"/>
      <c r="N686" s="1"/>
      <c r="O686" s="1"/>
      <c r="P686" s="1"/>
      <c r="Q686" s="1"/>
      <c r="R686" s="1"/>
      <c r="S686" s="1"/>
    </row>
    <row r="687" spans="1:19" x14ac:dyDescent="0.3">
      <c r="A687" s="1"/>
      <c r="B687" s="17">
        <v>2</v>
      </c>
      <c r="C687" s="9" t="s">
        <v>44</v>
      </c>
      <c r="D687" s="17">
        <v>1</v>
      </c>
      <c r="E687" s="17">
        <v>1975</v>
      </c>
      <c r="F687" s="17">
        <v>1</v>
      </c>
      <c r="G687" s="17">
        <v>0</v>
      </c>
      <c r="H687" s="17">
        <v>3</v>
      </c>
      <c r="I687" s="18">
        <v>16746</v>
      </c>
      <c r="J687" s="2"/>
      <c r="K687" s="1"/>
      <c r="L687" s="1"/>
      <c r="M687" s="1"/>
      <c r="N687" s="1"/>
      <c r="O687" s="1"/>
      <c r="P687" s="1"/>
      <c r="Q687" s="1"/>
      <c r="R687" s="1"/>
      <c r="S687" s="1"/>
    </row>
    <row r="688" spans="1:19" x14ac:dyDescent="0.3">
      <c r="A688" s="1"/>
      <c r="B688" s="17">
        <v>4</v>
      </c>
      <c r="C688" s="9" t="s">
        <v>44</v>
      </c>
      <c r="D688" s="17">
        <v>1</v>
      </c>
      <c r="E688" s="17">
        <v>1975</v>
      </c>
      <c r="F688" s="17">
        <v>1</v>
      </c>
      <c r="G688" s="17">
        <v>0</v>
      </c>
      <c r="H688" s="17">
        <v>3</v>
      </c>
      <c r="I688" s="18">
        <v>17712</v>
      </c>
      <c r="J688" s="2"/>
      <c r="K688" s="1"/>
      <c r="L688" s="1"/>
      <c r="M688" s="1"/>
      <c r="N688" s="1"/>
      <c r="O688" s="1"/>
      <c r="P688" s="1"/>
      <c r="Q688" s="1"/>
      <c r="R688" s="1"/>
      <c r="S688" s="1"/>
    </row>
    <row r="689" spans="1:19" x14ac:dyDescent="0.3">
      <c r="A689" s="1"/>
      <c r="B689" s="17">
        <v>3</v>
      </c>
      <c r="C689" s="9" t="s">
        <v>44</v>
      </c>
      <c r="D689" s="17">
        <v>1</v>
      </c>
      <c r="E689" s="17">
        <v>1975</v>
      </c>
      <c r="F689" s="17">
        <v>1</v>
      </c>
      <c r="G689" s="17">
        <v>0</v>
      </c>
      <c r="H689" s="17">
        <v>3</v>
      </c>
      <c r="I689" s="18">
        <v>15825</v>
      </c>
      <c r="J689" s="2"/>
      <c r="K689" s="1"/>
      <c r="L689" s="1"/>
      <c r="M689" s="1"/>
      <c r="N689" s="1"/>
      <c r="O689" s="1"/>
      <c r="P689" s="1"/>
      <c r="Q689" s="1"/>
      <c r="R689" s="1"/>
      <c r="S689" s="1"/>
    </row>
    <row r="690" spans="1:19" x14ac:dyDescent="0.3">
      <c r="A690" s="1"/>
      <c r="B690" s="17">
        <v>5</v>
      </c>
      <c r="C690" s="9" t="s">
        <v>44</v>
      </c>
      <c r="D690" s="17">
        <v>1</v>
      </c>
      <c r="E690" s="17">
        <v>1975</v>
      </c>
      <c r="F690" s="17">
        <v>1</v>
      </c>
      <c r="G690" s="17">
        <v>0</v>
      </c>
      <c r="H690" s="17">
        <v>3</v>
      </c>
      <c r="I690" s="18">
        <v>16980</v>
      </c>
      <c r="J690" s="2"/>
      <c r="K690" s="1"/>
      <c r="L690" s="1"/>
      <c r="M690" s="1"/>
      <c r="N690" s="1"/>
      <c r="O690" s="1"/>
      <c r="P690" s="1"/>
      <c r="Q690" s="1"/>
      <c r="R690" s="1"/>
      <c r="S690" s="1"/>
    </row>
    <row r="691" spans="1:19" x14ac:dyDescent="0.3">
      <c r="A691" s="1"/>
      <c r="B691" s="17">
        <v>1</v>
      </c>
      <c r="C691" s="9" t="s">
        <v>44</v>
      </c>
      <c r="D691" s="17">
        <v>2</v>
      </c>
      <c r="E691" s="17">
        <v>1975</v>
      </c>
      <c r="F691" s="17">
        <v>1</v>
      </c>
      <c r="G691" s="17">
        <v>0</v>
      </c>
      <c r="H691" s="17">
        <v>0</v>
      </c>
      <c r="I691" s="18">
        <v>42011</v>
      </c>
      <c r="J691" s="2"/>
      <c r="K691" s="1"/>
      <c r="L691" s="1"/>
      <c r="M691" s="1"/>
      <c r="N691" s="1"/>
      <c r="O691" s="1"/>
      <c r="P691" s="1"/>
      <c r="Q691" s="1"/>
      <c r="R691" s="1"/>
      <c r="S691" s="1"/>
    </row>
    <row r="692" spans="1:19" x14ac:dyDescent="0.3">
      <c r="A692" s="1"/>
      <c r="B692" s="17">
        <v>4</v>
      </c>
      <c r="C692" s="9" t="s">
        <v>44</v>
      </c>
      <c r="D692" s="17">
        <v>2</v>
      </c>
      <c r="E692" s="17">
        <v>1975</v>
      </c>
      <c r="F692" s="17">
        <v>1</v>
      </c>
      <c r="G692" s="17">
        <v>0</v>
      </c>
      <c r="H692" s="17">
        <v>0</v>
      </c>
      <c r="I692" s="18">
        <v>42196</v>
      </c>
      <c r="J692" s="2"/>
      <c r="K692" s="1"/>
      <c r="L692" s="1"/>
      <c r="M692" s="1"/>
      <c r="N692" s="1"/>
      <c r="O692" s="1"/>
      <c r="P692" s="1"/>
      <c r="Q692" s="1"/>
      <c r="R692" s="1"/>
      <c r="S692" s="1"/>
    </row>
    <row r="693" spans="1:19" x14ac:dyDescent="0.3">
      <c r="A693" s="1"/>
      <c r="B693" s="17">
        <v>3</v>
      </c>
      <c r="C693" s="9" t="s">
        <v>44</v>
      </c>
      <c r="D693" s="17">
        <v>2</v>
      </c>
      <c r="E693" s="17">
        <v>1975</v>
      </c>
      <c r="F693" s="17">
        <v>1</v>
      </c>
      <c r="G693" s="17">
        <v>0</v>
      </c>
      <c r="H693" s="17">
        <v>0</v>
      </c>
      <c r="I693" s="18">
        <v>46198</v>
      </c>
      <c r="J693" s="2"/>
      <c r="K693" s="1"/>
      <c r="L693" s="1"/>
      <c r="M693" s="1"/>
      <c r="N693" s="1"/>
      <c r="O693" s="1"/>
      <c r="P693" s="1"/>
      <c r="Q693" s="1"/>
      <c r="R693" s="1"/>
      <c r="S693" s="1"/>
    </row>
    <row r="694" spans="1:19" x14ac:dyDescent="0.3">
      <c r="A694" s="1"/>
      <c r="B694" s="17">
        <v>6</v>
      </c>
      <c r="C694" s="9" t="s">
        <v>43</v>
      </c>
      <c r="D694" s="17">
        <v>2</v>
      </c>
      <c r="E694" s="17">
        <v>1975</v>
      </c>
      <c r="F694" s="17">
        <v>1</v>
      </c>
      <c r="G694" s="17">
        <v>0</v>
      </c>
      <c r="H694" s="17">
        <v>0</v>
      </c>
      <c r="I694" s="18">
        <v>15745</v>
      </c>
      <c r="J694" s="2"/>
      <c r="K694" s="1"/>
      <c r="L694" s="1"/>
      <c r="M694" s="1"/>
      <c r="N694" s="1"/>
      <c r="O694" s="1"/>
      <c r="P694" s="1"/>
      <c r="Q694" s="1"/>
      <c r="R694" s="1"/>
      <c r="S694" s="1"/>
    </row>
    <row r="695" spans="1:19" x14ac:dyDescent="0.3">
      <c r="A695" s="1"/>
      <c r="B695" s="17">
        <v>1</v>
      </c>
      <c r="C695" s="9" t="s">
        <v>43</v>
      </c>
      <c r="D695" s="17">
        <v>2</v>
      </c>
      <c r="E695" s="17">
        <v>1975</v>
      </c>
      <c r="F695" s="17">
        <v>1</v>
      </c>
      <c r="G695" s="17">
        <v>0</v>
      </c>
      <c r="H695" s="17">
        <v>0</v>
      </c>
      <c r="I695" s="18">
        <v>17405</v>
      </c>
      <c r="J695" s="2"/>
      <c r="K695" s="1"/>
      <c r="L695" s="1"/>
      <c r="M695" s="1"/>
      <c r="N695" s="1"/>
      <c r="O695" s="1"/>
      <c r="P695" s="1"/>
      <c r="Q695" s="1"/>
      <c r="R695" s="1"/>
      <c r="S695" s="1"/>
    </row>
    <row r="696" spans="1:19" x14ac:dyDescent="0.3">
      <c r="A696" s="1"/>
      <c r="B696" s="17">
        <v>2</v>
      </c>
      <c r="C696" s="9" t="s">
        <v>43</v>
      </c>
      <c r="D696" s="17">
        <v>2</v>
      </c>
      <c r="E696" s="17">
        <v>1975</v>
      </c>
      <c r="F696" s="17">
        <v>1</v>
      </c>
      <c r="G696" s="17">
        <v>0</v>
      </c>
      <c r="H696" s="17">
        <v>0</v>
      </c>
      <c r="I696" s="18">
        <v>17624</v>
      </c>
      <c r="J696" s="2"/>
      <c r="K696" s="1"/>
      <c r="L696" s="1"/>
      <c r="M696" s="1"/>
      <c r="N696" s="1"/>
      <c r="O696" s="1"/>
      <c r="P696" s="1"/>
      <c r="Q696" s="1"/>
      <c r="R696" s="1"/>
      <c r="S696" s="1"/>
    </row>
    <row r="697" spans="1:19" x14ac:dyDescent="0.3">
      <c r="A697" s="1"/>
      <c r="B697" s="17">
        <v>4</v>
      </c>
      <c r="C697" s="9" t="s">
        <v>43</v>
      </c>
      <c r="D697" s="17">
        <v>2</v>
      </c>
      <c r="E697" s="17">
        <v>1975</v>
      </c>
      <c r="F697" s="17">
        <v>1</v>
      </c>
      <c r="G697" s="17">
        <v>0</v>
      </c>
      <c r="H697" s="17">
        <v>0</v>
      </c>
      <c r="I697" s="18">
        <v>18191</v>
      </c>
      <c r="J697" s="2"/>
      <c r="K697" s="1"/>
      <c r="L697" s="1"/>
      <c r="M697" s="1"/>
      <c r="N697" s="1"/>
      <c r="O697" s="1"/>
      <c r="P697" s="1"/>
      <c r="Q697" s="1"/>
      <c r="R697" s="1"/>
      <c r="S697" s="1"/>
    </row>
    <row r="698" spans="1:19" x14ac:dyDescent="0.3">
      <c r="A698" s="1"/>
      <c r="B698" s="17">
        <v>3</v>
      </c>
      <c r="C698" s="9" t="s">
        <v>43</v>
      </c>
      <c r="D698" s="17">
        <v>2</v>
      </c>
      <c r="E698" s="17">
        <v>1975</v>
      </c>
      <c r="F698" s="17">
        <v>1</v>
      </c>
      <c r="G698" s="17">
        <v>0</v>
      </c>
      <c r="H698" s="17">
        <v>0</v>
      </c>
      <c r="I698" s="18">
        <v>16841</v>
      </c>
      <c r="J698" s="2"/>
      <c r="K698" s="1"/>
      <c r="L698" s="1"/>
      <c r="M698" s="1"/>
      <c r="N698" s="1"/>
      <c r="O698" s="1"/>
      <c r="P698" s="1"/>
      <c r="Q698" s="1"/>
      <c r="R698" s="1"/>
      <c r="S698" s="1"/>
    </row>
    <row r="699" spans="1:19" x14ac:dyDescent="0.3">
      <c r="A699" s="1"/>
      <c r="B699" s="17">
        <v>5</v>
      </c>
      <c r="C699" s="9" t="s">
        <v>43</v>
      </c>
      <c r="D699" s="17">
        <v>2</v>
      </c>
      <c r="E699" s="17">
        <v>1975</v>
      </c>
      <c r="F699" s="17">
        <v>1</v>
      </c>
      <c r="G699" s="17">
        <v>0</v>
      </c>
      <c r="H699" s="17">
        <v>0</v>
      </c>
      <c r="I699" s="18">
        <v>16725</v>
      </c>
      <c r="J699" s="2"/>
      <c r="K699" s="1"/>
      <c r="L699" s="1"/>
      <c r="M699" s="1"/>
      <c r="N699" s="1"/>
      <c r="O699" s="1"/>
      <c r="P699" s="1"/>
      <c r="Q699" s="1"/>
      <c r="R699" s="1"/>
      <c r="S699" s="1"/>
    </row>
    <row r="700" spans="1:19" x14ac:dyDescent="0.3">
      <c r="A700" s="1"/>
      <c r="B700" s="17">
        <v>6</v>
      </c>
      <c r="C700" s="9" t="s">
        <v>44</v>
      </c>
      <c r="D700" s="17">
        <v>2</v>
      </c>
      <c r="E700" s="17">
        <v>1975</v>
      </c>
      <c r="F700" s="17">
        <v>1</v>
      </c>
      <c r="G700" s="17">
        <v>0</v>
      </c>
      <c r="H700" s="17">
        <v>0</v>
      </c>
      <c r="I700" s="18">
        <v>174</v>
      </c>
      <c r="J700" s="2"/>
      <c r="K700" s="1"/>
      <c r="L700" s="1"/>
      <c r="M700" s="1"/>
      <c r="N700" s="1"/>
      <c r="O700" s="1"/>
      <c r="P700" s="1"/>
      <c r="Q700" s="1"/>
      <c r="R700" s="1"/>
      <c r="S700" s="1"/>
    </row>
    <row r="701" spans="1:19" x14ac:dyDescent="0.3">
      <c r="A701" s="1"/>
      <c r="B701" s="17">
        <v>1</v>
      </c>
      <c r="C701" s="9" t="s">
        <v>44</v>
      </c>
      <c r="D701" s="17">
        <v>2</v>
      </c>
      <c r="E701" s="17">
        <v>1975</v>
      </c>
      <c r="F701" s="17">
        <v>1</v>
      </c>
      <c r="G701" s="17">
        <v>0</v>
      </c>
      <c r="H701" s="17">
        <v>0</v>
      </c>
      <c r="I701" s="18">
        <v>158</v>
      </c>
      <c r="J701" s="2"/>
      <c r="K701" s="1"/>
      <c r="L701" s="1"/>
      <c r="M701" s="1"/>
      <c r="N701" s="1"/>
      <c r="O701" s="1"/>
      <c r="P701" s="1"/>
      <c r="Q701" s="1"/>
      <c r="R701" s="1"/>
      <c r="S701" s="1"/>
    </row>
    <row r="702" spans="1:19" x14ac:dyDescent="0.3">
      <c r="A702" s="1"/>
      <c r="B702" s="17">
        <v>2</v>
      </c>
      <c r="C702" s="9" t="s">
        <v>44</v>
      </c>
      <c r="D702" s="17">
        <v>2</v>
      </c>
      <c r="E702" s="17">
        <v>1975</v>
      </c>
      <c r="F702" s="17">
        <v>1</v>
      </c>
      <c r="G702" s="17">
        <v>0</v>
      </c>
      <c r="H702" s="17">
        <v>0</v>
      </c>
      <c r="I702" s="18">
        <v>152</v>
      </c>
      <c r="J702" s="2"/>
      <c r="K702" s="1"/>
      <c r="L702" s="1"/>
      <c r="M702" s="1"/>
      <c r="N702" s="1"/>
      <c r="O702" s="1"/>
      <c r="P702" s="1"/>
      <c r="Q702" s="1"/>
      <c r="R702" s="1"/>
      <c r="S702" s="1"/>
    </row>
    <row r="703" spans="1:19" x14ac:dyDescent="0.3">
      <c r="A703" s="1"/>
      <c r="B703" s="17">
        <v>4</v>
      </c>
      <c r="C703" s="9" t="s">
        <v>44</v>
      </c>
      <c r="D703" s="17">
        <v>2</v>
      </c>
      <c r="E703" s="17">
        <v>1975</v>
      </c>
      <c r="F703" s="17">
        <v>1</v>
      </c>
      <c r="G703" s="17">
        <v>0</v>
      </c>
      <c r="H703" s="17">
        <v>0</v>
      </c>
      <c r="I703" s="18">
        <v>155</v>
      </c>
      <c r="J703" s="2"/>
      <c r="K703" s="1"/>
      <c r="L703" s="1"/>
      <c r="M703" s="1"/>
      <c r="N703" s="1"/>
      <c r="O703" s="1"/>
      <c r="P703" s="1"/>
      <c r="Q703" s="1"/>
      <c r="R703" s="1"/>
      <c r="S703" s="1"/>
    </row>
    <row r="704" spans="1:19" x14ac:dyDescent="0.3">
      <c r="A704" s="1"/>
      <c r="B704" s="17">
        <v>3</v>
      </c>
      <c r="C704" s="9" t="s">
        <v>44</v>
      </c>
      <c r="D704" s="17">
        <v>2</v>
      </c>
      <c r="E704" s="17">
        <v>1975</v>
      </c>
      <c r="F704" s="17">
        <v>1</v>
      </c>
      <c r="G704" s="17">
        <v>0</v>
      </c>
      <c r="H704" s="17">
        <v>0</v>
      </c>
      <c r="I704" s="18">
        <v>180</v>
      </c>
      <c r="J704" s="2"/>
      <c r="K704" s="1"/>
      <c r="L704" s="1"/>
      <c r="M704" s="1"/>
      <c r="N704" s="1"/>
      <c r="O704" s="1"/>
      <c r="P704" s="1"/>
      <c r="Q704" s="1"/>
      <c r="R704" s="1"/>
      <c r="S704" s="1"/>
    </row>
    <row r="705" spans="1:19" x14ac:dyDescent="0.3">
      <c r="A705" s="1"/>
      <c r="B705" s="17">
        <v>5</v>
      </c>
      <c r="C705" s="9" t="s">
        <v>44</v>
      </c>
      <c r="D705" s="17">
        <v>2</v>
      </c>
      <c r="E705" s="17">
        <v>1975</v>
      </c>
      <c r="F705" s="17">
        <v>1</v>
      </c>
      <c r="G705" s="17">
        <v>0</v>
      </c>
      <c r="H705" s="17">
        <v>0</v>
      </c>
      <c r="I705" s="18">
        <v>154</v>
      </c>
      <c r="J705" s="2"/>
      <c r="K705" s="1"/>
      <c r="L705" s="1"/>
      <c r="M705" s="1"/>
      <c r="N705" s="1"/>
      <c r="O705" s="1"/>
      <c r="P705" s="1"/>
      <c r="Q705" s="1"/>
      <c r="R705" s="1"/>
      <c r="S705" s="1"/>
    </row>
    <row r="706" spans="1:19" x14ac:dyDescent="0.3">
      <c r="A706" s="1"/>
      <c r="B706" s="17">
        <v>1</v>
      </c>
      <c r="C706" s="9" t="s">
        <v>44</v>
      </c>
      <c r="D706" s="17">
        <v>3</v>
      </c>
      <c r="E706" s="17">
        <v>1975</v>
      </c>
      <c r="F706" s="17">
        <v>1</v>
      </c>
      <c r="G706" s="17">
        <v>0</v>
      </c>
      <c r="H706" s="17">
        <v>0</v>
      </c>
      <c r="I706" s="18">
        <v>21278</v>
      </c>
      <c r="J706" s="2"/>
      <c r="K706" s="1"/>
      <c r="L706" s="1"/>
      <c r="M706" s="1"/>
      <c r="N706" s="1"/>
      <c r="O706" s="1"/>
      <c r="P706" s="1"/>
      <c r="Q706" s="1"/>
      <c r="R706" s="1"/>
      <c r="S706" s="1"/>
    </row>
    <row r="707" spans="1:19" x14ac:dyDescent="0.3">
      <c r="A707" s="1"/>
      <c r="B707" s="17">
        <v>4</v>
      </c>
      <c r="C707" s="9" t="s">
        <v>44</v>
      </c>
      <c r="D707" s="17">
        <v>3</v>
      </c>
      <c r="E707" s="17">
        <v>1975</v>
      </c>
      <c r="F707" s="17">
        <v>1</v>
      </c>
      <c r="G707" s="17">
        <v>0</v>
      </c>
      <c r="H707" s="17">
        <v>0</v>
      </c>
      <c r="I707" s="18">
        <v>22471</v>
      </c>
      <c r="J707" s="2"/>
      <c r="K707" s="1"/>
      <c r="L707" s="1"/>
      <c r="M707" s="1"/>
      <c r="N707" s="1"/>
      <c r="O707" s="1"/>
      <c r="P707" s="1"/>
      <c r="Q707" s="1"/>
      <c r="R707" s="1"/>
      <c r="S707" s="1"/>
    </row>
    <row r="708" spans="1:19" x14ac:dyDescent="0.3">
      <c r="A708" s="1"/>
      <c r="B708" s="17">
        <v>3</v>
      </c>
      <c r="C708" s="9" t="s">
        <v>44</v>
      </c>
      <c r="D708" s="17">
        <v>3</v>
      </c>
      <c r="E708" s="17">
        <v>1975</v>
      </c>
      <c r="F708" s="17">
        <v>1</v>
      </c>
      <c r="G708" s="17">
        <v>0</v>
      </c>
      <c r="H708" s="17">
        <v>0</v>
      </c>
      <c r="I708" s="18">
        <v>24505</v>
      </c>
      <c r="J708" s="2"/>
      <c r="K708" s="1"/>
      <c r="L708" s="1"/>
      <c r="M708" s="1"/>
      <c r="N708" s="1"/>
      <c r="O708" s="1"/>
      <c r="P708" s="1"/>
      <c r="Q708" s="1"/>
      <c r="R708" s="1"/>
      <c r="S708" s="1"/>
    </row>
    <row r="709" spans="1:19" x14ac:dyDescent="0.3">
      <c r="A709" s="1"/>
      <c r="B709" s="17">
        <v>5</v>
      </c>
      <c r="C709" s="9" t="s">
        <v>44</v>
      </c>
      <c r="D709" s="17">
        <v>3</v>
      </c>
      <c r="E709" s="17">
        <v>1975</v>
      </c>
      <c r="F709" s="17">
        <v>1</v>
      </c>
      <c r="G709" s="17">
        <v>0</v>
      </c>
      <c r="H709" s="17">
        <v>0</v>
      </c>
      <c r="I709" s="18">
        <v>23542</v>
      </c>
      <c r="J709" s="2"/>
      <c r="K709" s="1"/>
      <c r="L709" s="1"/>
      <c r="M709" s="1"/>
      <c r="N709" s="1"/>
      <c r="O709" s="1"/>
      <c r="P709" s="1"/>
      <c r="Q709" s="1"/>
      <c r="R709" s="1"/>
      <c r="S709" s="1"/>
    </row>
    <row r="710" spans="1:19" x14ac:dyDescent="0.3">
      <c r="A710" s="1"/>
      <c r="B710" s="17">
        <v>2</v>
      </c>
      <c r="C710" s="9" t="s">
        <v>31</v>
      </c>
      <c r="D710" s="17">
        <v>3</v>
      </c>
      <c r="E710" s="17">
        <v>1975</v>
      </c>
      <c r="F710" s="17">
        <v>6</v>
      </c>
      <c r="G710" s="17">
        <v>0</v>
      </c>
      <c r="H710" s="17">
        <v>0</v>
      </c>
      <c r="I710" s="18">
        <v>2098</v>
      </c>
      <c r="J710" s="2"/>
      <c r="K710" s="1"/>
      <c r="L710" s="1"/>
      <c r="M710" s="1"/>
      <c r="N710" s="1"/>
      <c r="O710" s="1"/>
      <c r="P710" s="1"/>
      <c r="Q710" s="1"/>
      <c r="R710" s="1"/>
      <c r="S710" s="1"/>
    </row>
    <row r="711" spans="1:19" x14ac:dyDescent="0.3">
      <c r="A711" s="1"/>
      <c r="B711" s="17">
        <v>4</v>
      </c>
      <c r="C711" s="9" t="s">
        <v>31</v>
      </c>
      <c r="D711" s="17">
        <v>3</v>
      </c>
      <c r="E711" s="17">
        <v>1975</v>
      </c>
      <c r="F711" s="17">
        <v>6</v>
      </c>
      <c r="G711" s="17">
        <v>0</v>
      </c>
      <c r="H711" s="17">
        <v>0</v>
      </c>
      <c r="I711" s="18">
        <v>2238</v>
      </c>
      <c r="J711" s="2"/>
      <c r="K711" s="1"/>
      <c r="L711" s="1"/>
      <c r="M711" s="1"/>
      <c r="N711" s="1"/>
      <c r="O711" s="1"/>
      <c r="P711" s="1"/>
      <c r="Q711" s="1"/>
      <c r="R711" s="1"/>
      <c r="S711" s="1"/>
    </row>
    <row r="712" spans="1:19" x14ac:dyDescent="0.3">
      <c r="A712" s="1"/>
      <c r="B712" s="17">
        <v>3</v>
      </c>
      <c r="C712" s="9" t="s">
        <v>31</v>
      </c>
      <c r="D712" s="17">
        <v>3</v>
      </c>
      <c r="E712" s="17">
        <v>1975</v>
      </c>
      <c r="F712" s="17">
        <v>6</v>
      </c>
      <c r="G712" s="17">
        <v>0</v>
      </c>
      <c r="H712" s="17">
        <v>0</v>
      </c>
      <c r="I712" s="18">
        <v>2391</v>
      </c>
      <c r="J712" s="2"/>
      <c r="K712" s="1"/>
      <c r="L712" s="1"/>
      <c r="M712" s="1"/>
      <c r="N712" s="1"/>
      <c r="O712" s="1"/>
      <c r="P712" s="1"/>
      <c r="Q712" s="1"/>
      <c r="R712" s="1"/>
      <c r="S712" s="1"/>
    </row>
    <row r="713" spans="1:19" x14ac:dyDescent="0.3">
      <c r="A713" s="1"/>
      <c r="B713" s="17">
        <v>5</v>
      </c>
      <c r="C713" s="9" t="s">
        <v>31</v>
      </c>
      <c r="D713" s="17">
        <v>3</v>
      </c>
      <c r="E713" s="17">
        <v>1975</v>
      </c>
      <c r="F713" s="17">
        <v>6</v>
      </c>
      <c r="G713" s="17">
        <v>0</v>
      </c>
      <c r="H713" s="17">
        <v>0</v>
      </c>
      <c r="I713" s="18">
        <v>2007</v>
      </c>
      <c r="J713" s="2"/>
      <c r="K713" s="1"/>
      <c r="L713" s="1"/>
      <c r="M713" s="1"/>
      <c r="N713" s="1"/>
      <c r="O713" s="1"/>
      <c r="P713" s="1"/>
      <c r="Q713" s="1"/>
      <c r="R713" s="1"/>
      <c r="S713" s="1"/>
    </row>
    <row r="714" spans="1:19" x14ac:dyDescent="0.3">
      <c r="A714" s="1"/>
      <c r="B714" s="17">
        <v>1</v>
      </c>
      <c r="C714" s="9" t="s">
        <v>42</v>
      </c>
      <c r="D714" s="17">
        <v>3</v>
      </c>
      <c r="E714" s="17">
        <v>1975</v>
      </c>
      <c r="F714" s="17">
        <v>1</v>
      </c>
      <c r="G714" s="17">
        <v>0</v>
      </c>
      <c r="H714" s="17">
        <v>1</v>
      </c>
      <c r="I714" s="18">
        <v>21143</v>
      </c>
      <c r="J714" s="2"/>
      <c r="K714" s="1"/>
      <c r="L714" s="1"/>
      <c r="M714" s="1"/>
      <c r="N714" s="1"/>
      <c r="O714" s="1"/>
      <c r="P714" s="1"/>
      <c r="Q714" s="1"/>
      <c r="R714" s="1"/>
      <c r="S714" s="1"/>
    </row>
    <row r="715" spans="1:19" x14ac:dyDescent="0.3">
      <c r="A715" s="1"/>
      <c r="B715" s="17">
        <v>2</v>
      </c>
      <c r="C715" s="9" t="s">
        <v>42</v>
      </c>
      <c r="D715" s="17">
        <v>3</v>
      </c>
      <c r="E715" s="17">
        <v>1975</v>
      </c>
      <c r="F715" s="17">
        <v>1</v>
      </c>
      <c r="G715" s="17">
        <v>0</v>
      </c>
      <c r="H715" s="17">
        <v>0</v>
      </c>
      <c r="I715" s="18">
        <v>21706</v>
      </c>
      <c r="J715" s="2"/>
      <c r="K715" s="1"/>
      <c r="L715" s="1"/>
      <c r="M715" s="1"/>
      <c r="N715" s="1"/>
      <c r="O715" s="1"/>
      <c r="P715" s="1"/>
      <c r="Q715" s="1"/>
      <c r="R715" s="1"/>
      <c r="S715" s="1"/>
    </row>
    <row r="716" spans="1:19" x14ac:dyDescent="0.3">
      <c r="A716" s="1"/>
      <c r="B716" s="17">
        <v>4</v>
      </c>
      <c r="C716" s="9" t="s">
        <v>42</v>
      </c>
      <c r="D716" s="17">
        <v>3</v>
      </c>
      <c r="E716" s="17">
        <v>1975</v>
      </c>
      <c r="F716" s="17">
        <v>1</v>
      </c>
      <c r="G716" s="17">
        <v>0</v>
      </c>
      <c r="H716" s="17">
        <v>1</v>
      </c>
      <c r="I716" s="18">
        <v>19644</v>
      </c>
      <c r="J716" s="2"/>
      <c r="K716" s="1"/>
      <c r="L716" s="1"/>
      <c r="M716" s="1"/>
      <c r="N716" s="1"/>
      <c r="O716" s="1"/>
      <c r="P716" s="1"/>
      <c r="Q716" s="1"/>
      <c r="R716" s="1"/>
      <c r="S716" s="1"/>
    </row>
    <row r="717" spans="1:19" x14ac:dyDescent="0.3">
      <c r="A717" s="1"/>
      <c r="B717" s="17">
        <v>3</v>
      </c>
      <c r="C717" s="9" t="s">
        <v>42</v>
      </c>
      <c r="D717" s="17">
        <v>3</v>
      </c>
      <c r="E717" s="17">
        <v>1975</v>
      </c>
      <c r="F717" s="17">
        <v>1</v>
      </c>
      <c r="G717" s="17">
        <v>0</v>
      </c>
      <c r="H717" s="17">
        <v>2</v>
      </c>
      <c r="I717" s="18">
        <v>19348</v>
      </c>
      <c r="J717" s="2"/>
      <c r="K717" s="1"/>
      <c r="L717" s="1"/>
      <c r="M717" s="1"/>
      <c r="N717" s="1"/>
      <c r="O717" s="1"/>
      <c r="P717" s="1"/>
      <c r="Q717" s="1"/>
      <c r="R717" s="1"/>
      <c r="S717" s="1"/>
    </row>
    <row r="718" spans="1:19" x14ac:dyDescent="0.3">
      <c r="A718" s="1"/>
      <c r="B718" s="17">
        <v>5</v>
      </c>
      <c r="C718" s="9" t="s">
        <v>42</v>
      </c>
      <c r="D718" s="17">
        <v>3</v>
      </c>
      <c r="E718" s="17">
        <v>1975</v>
      </c>
      <c r="F718" s="17">
        <v>1</v>
      </c>
      <c r="G718" s="17">
        <v>0</v>
      </c>
      <c r="H718" s="17">
        <v>3</v>
      </c>
      <c r="I718" s="18">
        <v>22876</v>
      </c>
      <c r="J718" s="2"/>
      <c r="K718" s="1"/>
      <c r="L718" s="1"/>
      <c r="M718" s="1"/>
      <c r="N718" s="1"/>
      <c r="O718" s="1"/>
      <c r="P718" s="1"/>
      <c r="Q718" s="1"/>
      <c r="R718" s="1"/>
      <c r="S718" s="1"/>
    </row>
    <row r="719" spans="1:19" x14ac:dyDescent="0.3">
      <c r="A719" s="1"/>
      <c r="B719" s="17">
        <v>1</v>
      </c>
      <c r="C719" s="9" t="s">
        <v>48</v>
      </c>
      <c r="D719" s="17">
        <v>3</v>
      </c>
      <c r="E719" s="17">
        <v>1975</v>
      </c>
      <c r="F719" s="17">
        <v>1</v>
      </c>
      <c r="G719" s="17">
        <v>5</v>
      </c>
      <c r="H719" s="17">
        <v>17</v>
      </c>
      <c r="I719" s="18">
        <v>3774757</v>
      </c>
      <c r="J719" s="2"/>
      <c r="K719" s="1"/>
      <c r="L719" s="1"/>
      <c r="M719" s="1"/>
      <c r="N719" s="1"/>
      <c r="O719" s="1"/>
      <c r="P719" s="1"/>
      <c r="Q719" s="1"/>
      <c r="R719" s="1"/>
      <c r="S719" s="1"/>
    </row>
    <row r="720" spans="1:19" x14ac:dyDescent="0.3">
      <c r="A720" s="1"/>
      <c r="B720" s="17">
        <v>6</v>
      </c>
      <c r="C720" s="9" t="s">
        <v>10</v>
      </c>
      <c r="D720" s="17">
        <v>1</v>
      </c>
      <c r="E720" s="17">
        <v>1982</v>
      </c>
      <c r="F720" s="17">
        <v>1</v>
      </c>
      <c r="G720" s="17">
        <v>0</v>
      </c>
      <c r="H720" s="17">
        <v>0</v>
      </c>
      <c r="I720" s="18">
        <v>28647</v>
      </c>
      <c r="J720" s="2"/>
      <c r="K720" s="1"/>
      <c r="L720" s="1"/>
      <c r="M720" s="1"/>
      <c r="N720" s="1"/>
      <c r="O720" s="1"/>
      <c r="P720" s="1"/>
      <c r="Q720" s="1"/>
      <c r="R720" s="1"/>
      <c r="S720" s="1"/>
    </row>
    <row r="721" spans="1:19" x14ac:dyDescent="0.3">
      <c r="A721" s="1"/>
      <c r="B721" s="17">
        <v>6</v>
      </c>
      <c r="C721" s="9" t="s">
        <v>10</v>
      </c>
      <c r="D721" s="17">
        <v>1</v>
      </c>
      <c r="E721" s="17">
        <v>1982</v>
      </c>
      <c r="F721" s="17">
        <v>2</v>
      </c>
      <c r="G721" s="17">
        <v>0</v>
      </c>
      <c r="H721" s="17">
        <v>0</v>
      </c>
      <c r="I721" s="18">
        <v>18554</v>
      </c>
      <c r="J721" s="2"/>
      <c r="K721" s="1"/>
      <c r="L721" s="1"/>
      <c r="M721" s="1"/>
      <c r="N721" s="1"/>
      <c r="O721" s="1"/>
      <c r="P721" s="1"/>
      <c r="Q721" s="1"/>
      <c r="R721" s="1"/>
      <c r="S721" s="1"/>
    </row>
    <row r="722" spans="1:19" x14ac:dyDescent="0.3">
      <c r="A722" s="1"/>
      <c r="B722" s="17">
        <v>6</v>
      </c>
      <c r="C722" s="9" t="s">
        <v>10</v>
      </c>
      <c r="D722" s="17">
        <v>1</v>
      </c>
      <c r="E722" s="17">
        <v>1982</v>
      </c>
      <c r="F722" s="17">
        <v>1</v>
      </c>
      <c r="G722" s="17">
        <v>0</v>
      </c>
      <c r="H722" s="17">
        <v>0</v>
      </c>
      <c r="I722" s="18">
        <v>0</v>
      </c>
      <c r="J722" s="2"/>
      <c r="K722" s="1"/>
      <c r="L722" s="1"/>
      <c r="M722" s="1"/>
      <c r="N722" s="1"/>
      <c r="O722" s="1"/>
      <c r="P722" s="1"/>
      <c r="Q722" s="1"/>
      <c r="R722" s="1"/>
      <c r="S722" s="1"/>
    </row>
    <row r="723" spans="1:19" x14ac:dyDescent="0.3">
      <c r="A723" s="1"/>
      <c r="B723" s="17">
        <v>6</v>
      </c>
      <c r="C723" s="9" t="s">
        <v>10</v>
      </c>
      <c r="D723" s="17">
        <v>2</v>
      </c>
      <c r="E723" s="17">
        <v>1982</v>
      </c>
      <c r="F723" s="17">
        <v>1</v>
      </c>
      <c r="G723" s="17">
        <v>0</v>
      </c>
      <c r="H723" s="17">
        <v>0</v>
      </c>
      <c r="I723" s="18">
        <v>0</v>
      </c>
      <c r="J723" s="2"/>
      <c r="K723" s="1"/>
      <c r="L723" s="1"/>
      <c r="M723" s="1"/>
      <c r="N723" s="1"/>
      <c r="O723" s="1"/>
      <c r="P723" s="1"/>
      <c r="Q723" s="1"/>
      <c r="R723" s="1"/>
      <c r="S723" s="1"/>
    </row>
    <row r="724" spans="1:19" x14ac:dyDescent="0.3">
      <c r="A724" s="1"/>
      <c r="B724" s="17">
        <v>6</v>
      </c>
      <c r="C724" s="9" t="s">
        <v>30</v>
      </c>
      <c r="D724" s="17">
        <v>2</v>
      </c>
      <c r="E724" s="17">
        <v>1982</v>
      </c>
      <c r="F724" s="17">
        <v>1</v>
      </c>
      <c r="G724" s="17">
        <v>0</v>
      </c>
      <c r="H724" s="17">
        <v>2</v>
      </c>
      <c r="I724" s="18">
        <v>2111595</v>
      </c>
      <c r="J724" s="2"/>
      <c r="K724" s="1"/>
      <c r="L724" s="1"/>
      <c r="M724" s="1"/>
      <c r="N724" s="1"/>
      <c r="O724" s="1"/>
      <c r="P724" s="1"/>
      <c r="Q724" s="1"/>
      <c r="R724" s="1"/>
      <c r="S724" s="1"/>
    </row>
    <row r="725" spans="1:19" x14ac:dyDescent="0.3">
      <c r="A725" s="1"/>
      <c r="B725" s="17">
        <v>1</v>
      </c>
      <c r="C725" s="9" t="s">
        <v>10</v>
      </c>
      <c r="D725" s="17">
        <v>1</v>
      </c>
      <c r="E725" s="17">
        <v>1982</v>
      </c>
      <c r="F725" s="17">
        <v>1</v>
      </c>
      <c r="G725" s="17">
        <v>0</v>
      </c>
      <c r="H725" s="17">
        <v>0</v>
      </c>
      <c r="I725" s="18">
        <v>29239</v>
      </c>
      <c r="J725" s="2"/>
      <c r="K725" s="1"/>
      <c r="L725" s="1"/>
      <c r="M725" s="1"/>
      <c r="N725" s="1"/>
      <c r="O725" s="1"/>
      <c r="P725" s="1"/>
      <c r="Q725" s="1"/>
      <c r="R725" s="1"/>
      <c r="S725" s="1"/>
    </row>
    <row r="726" spans="1:19" x14ac:dyDescent="0.3">
      <c r="A726" s="1"/>
      <c r="B726" s="17">
        <v>1</v>
      </c>
      <c r="C726" s="9" t="s">
        <v>10</v>
      </c>
      <c r="D726" s="17">
        <v>1</v>
      </c>
      <c r="E726" s="17">
        <v>1982</v>
      </c>
      <c r="F726" s="17">
        <v>2</v>
      </c>
      <c r="G726" s="17">
        <v>0</v>
      </c>
      <c r="H726" s="17">
        <v>0</v>
      </c>
      <c r="I726" s="18">
        <v>16328</v>
      </c>
      <c r="J726" s="2"/>
      <c r="K726" s="1"/>
      <c r="L726" s="1"/>
      <c r="M726" s="1"/>
      <c r="N726" s="1"/>
      <c r="O726" s="1"/>
      <c r="P726" s="1"/>
      <c r="Q726" s="1"/>
      <c r="R726" s="1"/>
      <c r="S726" s="1"/>
    </row>
    <row r="727" spans="1:19" x14ac:dyDescent="0.3">
      <c r="A727" s="1"/>
      <c r="B727" s="17">
        <v>1</v>
      </c>
      <c r="C727" s="9" t="s">
        <v>10</v>
      </c>
      <c r="D727" s="17">
        <v>1</v>
      </c>
      <c r="E727" s="17">
        <v>1982</v>
      </c>
      <c r="F727" s="17">
        <v>1</v>
      </c>
      <c r="G727" s="17">
        <v>0</v>
      </c>
      <c r="H727" s="17">
        <v>0</v>
      </c>
      <c r="I727" s="18">
        <v>0</v>
      </c>
      <c r="J727" s="2"/>
      <c r="K727" s="1"/>
      <c r="L727" s="1"/>
      <c r="M727" s="1"/>
      <c r="N727" s="1"/>
      <c r="O727" s="1"/>
      <c r="P727" s="1"/>
      <c r="Q727" s="1"/>
      <c r="R727" s="1"/>
      <c r="S727" s="1"/>
    </row>
    <row r="728" spans="1:19" x14ac:dyDescent="0.3">
      <c r="A728" s="1"/>
      <c r="B728" s="17">
        <v>1</v>
      </c>
      <c r="C728" s="9" t="s">
        <v>10</v>
      </c>
      <c r="D728" s="17">
        <v>2</v>
      </c>
      <c r="E728" s="17">
        <v>1982</v>
      </c>
      <c r="F728" s="17">
        <v>1</v>
      </c>
      <c r="G728" s="17">
        <v>0</v>
      </c>
      <c r="H728" s="17">
        <v>0</v>
      </c>
      <c r="I728" s="18">
        <v>0</v>
      </c>
      <c r="J728" s="2"/>
      <c r="K728" s="1"/>
      <c r="L728" s="1"/>
      <c r="M728" s="1"/>
      <c r="N728" s="1"/>
      <c r="O728" s="1"/>
      <c r="P728" s="1"/>
      <c r="Q728" s="1"/>
      <c r="R728" s="1"/>
      <c r="S728" s="1"/>
    </row>
    <row r="729" spans="1:19" x14ac:dyDescent="0.3">
      <c r="A729" s="1"/>
      <c r="B729" s="17">
        <v>1</v>
      </c>
      <c r="C729" s="9" t="s">
        <v>30</v>
      </c>
      <c r="D729" s="17">
        <v>2</v>
      </c>
      <c r="E729" s="17">
        <v>1982</v>
      </c>
      <c r="F729" s="17">
        <v>1</v>
      </c>
      <c r="G729" s="17">
        <v>0</v>
      </c>
      <c r="H729" s="17">
        <v>2</v>
      </c>
      <c r="I729" s="18">
        <v>1749513</v>
      </c>
      <c r="J729" s="2"/>
      <c r="K729" s="1"/>
      <c r="L729" s="1"/>
      <c r="M729" s="1"/>
      <c r="N729" s="1"/>
      <c r="O729" s="1"/>
      <c r="P729" s="1"/>
      <c r="Q729" s="1"/>
      <c r="R729" s="1"/>
      <c r="S729" s="1"/>
    </row>
    <row r="730" spans="1:19" x14ac:dyDescent="0.3">
      <c r="A730" s="1"/>
      <c r="B730" s="17">
        <v>2</v>
      </c>
      <c r="C730" s="9" t="s">
        <v>10</v>
      </c>
      <c r="D730" s="17">
        <v>1</v>
      </c>
      <c r="E730" s="17">
        <v>1982</v>
      </c>
      <c r="F730" s="17">
        <v>2</v>
      </c>
      <c r="G730" s="17">
        <v>0</v>
      </c>
      <c r="H730" s="17">
        <v>0</v>
      </c>
      <c r="I730" s="18">
        <v>17920</v>
      </c>
      <c r="J730" s="2"/>
      <c r="K730" s="1"/>
      <c r="L730" s="1"/>
      <c r="M730" s="1"/>
      <c r="N730" s="1"/>
      <c r="O730" s="1"/>
      <c r="P730" s="1"/>
      <c r="Q730" s="1"/>
      <c r="R730" s="1"/>
      <c r="S730" s="1"/>
    </row>
    <row r="731" spans="1:19" x14ac:dyDescent="0.3">
      <c r="A731" s="1"/>
      <c r="B731" s="17">
        <v>2</v>
      </c>
      <c r="C731" s="9" t="s">
        <v>10</v>
      </c>
      <c r="D731" s="17">
        <v>1</v>
      </c>
      <c r="E731" s="17">
        <v>1982</v>
      </c>
      <c r="F731" s="17">
        <v>1</v>
      </c>
      <c r="G731" s="17">
        <v>0</v>
      </c>
      <c r="H731" s="17">
        <v>0</v>
      </c>
      <c r="I731" s="18">
        <v>0</v>
      </c>
      <c r="J731" s="2"/>
      <c r="K731" s="1"/>
      <c r="L731" s="1"/>
      <c r="M731" s="1"/>
      <c r="N731" s="1"/>
      <c r="O731" s="1"/>
      <c r="P731" s="1"/>
      <c r="Q731" s="1"/>
      <c r="R731" s="1"/>
      <c r="S731" s="1"/>
    </row>
    <row r="732" spans="1:19" x14ac:dyDescent="0.3">
      <c r="A732" s="1"/>
      <c r="B732" s="17">
        <v>2</v>
      </c>
      <c r="C732" s="9" t="s">
        <v>10</v>
      </c>
      <c r="D732" s="17">
        <v>2</v>
      </c>
      <c r="E732" s="17">
        <v>1982</v>
      </c>
      <c r="F732" s="17">
        <v>1</v>
      </c>
      <c r="G732" s="17">
        <v>0</v>
      </c>
      <c r="H732" s="17">
        <v>0</v>
      </c>
      <c r="I732" s="18">
        <v>0</v>
      </c>
      <c r="J732" s="2"/>
      <c r="K732" s="1"/>
      <c r="L732" s="1"/>
      <c r="M732" s="1"/>
      <c r="N732" s="1"/>
      <c r="O732" s="1"/>
      <c r="P732" s="1"/>
      <c r="Q732" s="1"/>
      <c r="R732" s="1"/>
      <c r="S732" s="1"/>
    </row>
    <row r="733" spans="1:19" x14ac:dyDescent="0.3">
      <c r="A733" s="1"/>
      <c r="B733" s="17">
        <v>2</v>
      </c>
      <c r="C733" s="9" t="s">
        <v>30</v>
      </c>
      <c r="D733" s="17">
        <v>2</v>
      </c>
      <c r="E733" s="17">
        <v>1982</v>
      </c>
      <c r="F733" s="17">
        <v>1</v>
      </c>
      <c r="G733" s="17">
        <v>0</v>
      </c>
      <c r="H733" s="17">
        <v>2</v>
      </c>
      <c r="I733" s="18">
        <v>2072545</v>
      </c>
      <c r="J733" s="2"/>
      <c r="K733" s="1"/>
      <c r="L733" s="1"/>
      <c r="M733" s="1"/>
      <c r="N733" s="1"/>
      <c r="O733" s="1"/>
      <c r="P733" s="1"/>
      <c r="Q733" s="1"/>
      <c r="R733" s="1"/>
      <c r="S733" s="1"/>
    </row>
    <row r="734" spans="1:19" x14ac:dyDescent="0.3">
      <c r="A734" s="1"/>
      <c r="B734" s="17">
        <v>2</v>
      </c>
      <c r="C734" s="9" t="s">
        <v>25</v>
      </c>
      <c r="D734" s="17">
        <v>4</v>
      </c>
      <c r="E734" s="17">
        <v>1982</v>
      </c>
      <c r="F734" s="17">
        <v>1</v>
      </c>
      <c r="G734" s="17">
        <v>0</v>
      </c>
      <c r="H734" s="17">
        <v>0</v>
      </c>
      <c r="I734" s="18">
        <v>435018</v>
      </c>
      <c r="J734" s="2"/>
      <c r="K734" s="1"/>
      <c r="L734" s="1"/>
      <c r="M734" s="1"/>
      <c r="N734" s="1"/>
      <c r="O734" s="1"/>
      <c r="P734" s="1"/>
      <c r="Q734" s="1"/>
      <c r="R734" s="1"/>
      <c r="S734" s="1"/>
    </row>
    <row r="735" spans="1:19" x14ac:dyDescent="0.3">
      <c r="A735" s="1"/>
      <c r="B735" s="17">
        <v>4</v>
      </c>
      <c r="C735" s="9" t="s">
        <v>10</v>
      </c>
      <c r="D735" s="17">
        <v>1</v>
      </c>
      <c r="E735" s="17">
        <v>1982</v>
      </c>
      <c r="F735" s="17">
        <v>2</v>
      </c>
      <c r="G735" s="17">
        <v>0</v>
      </c>
      <c r="H735" s="17">
        <v>0</v>
      </c>
      <c r="I735" s="18">
        <v>17970</v>
      </c>
      <c r="J735" s="2"/>
      <c r="K735" s="1"/>
      <c r="L735" s="1"/>
      <c r="M735" s="1"/>
      <c r="N735" s="1"/>
      <c r="O735" s="1"/>
      <c r="P735" s="1"/>
      <c r="Q735" s="1"/>
      <c r="R735" s="1"/>
      <c r="S735" s="1"/>
    </row>
    <row r="736" spans="1:19" x14ac:dyDescent="0.3">
      <c r="A736" s="1"/>
      <c r="B736" s="17">
        <v>4</v>
      </c>
      <c r="C736" s="9" t="s">
        <v>10</v>
      </c>
      <c r="D736" s="17">
        <v>1</v>
      </c>
      <c r="E736" s="17">
        <v>1982</v>
      </c>
      <c r="F736" s="17">
        <v>1</v>
      </c>
      <c r="G736" s="17">
        <v>0</v>
      </c>
      <c r="H736" s="17">
        <v>0</v>
      </c>
      <c r="I736" s="18">
        <v>0</v>
      </c>
      <c r="J736" s="2"/>
      <c r="K736" s="1"/>
      <c r="L736" s="1"/>
      <c r="M736" s="1"/>
      <c r="N736" s="1"/>
      <c r="O736" s="1"/>
      <c r="P736" s="1"/>
      <c r="Q736" s="1"/>
      <c r="R736" s="1"/>
      <c r="S736" s="1"/>
    </row>
    <row r="737" spans="1:19" x14ac:dyDescent="0.3">
      <c r="A737" s="1"/>
      <c r="B737" s="17">
        <v>4</v>
      </c>
      <c r="C737" s="9" t="s">
        <v>10</v>
      </c>
      <c r="D737" s="17">
        <v>2</v>
      </c>
      <c r="E737" s="17">
        <v>1982</v>
      </c>
      <c r="F737" s="17">
        <v>1</v>
      </c>
      <c r="G737" s="17">
        <v>0</v>
      </c>
      <c r="H737" s="17">
        <v>0</v>
      </c>
      <c r="I737" s="18">
        <v>0</v>
      </c>
      <c r="J737" s="2"/>
      <c r="K737" s="1"/>
      <c r="L737" s="1"/>
      <c r="M737" s="1"/>
      <c r="N737" s="1"/>
      <c r="O737" s="1"/>
      <c r="P737" s="1"/>
      <c r="Q737" s="1"/>
      <c r="R737" s="1"/>
      <c r="S737" s="1"/>
    </row>
    <row r="738" spans="1:19" x14ac:dyDescent="0.3">
      <c r="A738" s="1"/>
      <c r="B738" s="17">
        <v>4</v>
      </c>
      <c r="C738" s="9" t="s">
        <v>30</v>
      </c>
      <c r="D738" s="17">
        <v>2</v>
      </c>
      <c r="E738" s="17">
        <v>1982</v>
      </c>
      <c r="F738" s="17">
        <v>1</v>
      </c>
      <c r="G738" s="17">
        <v>0</v>
      </c>
      <c r="H738" s="17">
        <v>3</v>
      </c>
      <c r="I738" s="18">
        <v>2040841</v>
      </c>
      <c r="J738" s="2"/>
      <c r="K738" s="1"/>
      <c r="L738" s="1"/>
      <c r="M738" s="1"/>
      <c r="N738" s="1"/>
      <c r="O738" s="1"/>
      <c r="P738" s="1"/>
      <c r="Q738" s="1"/>
      <c r="R738" s="1"/>
      <c r="S738" s="1"/>
    </row>
    <row r="739" spans="1:19" x14ac:dyDescent="0.3">
      <c r="A739" s="1"/>
      <c r="B739" s="17">
        <v>3</v>
      </c>
      <c r="C739" s="9" t="s">
        <v>10</v>
      </c>
      <c r="D739" s="17">
        <v>1</v>
      </c>
      <c r="E739" s="17">
        <v>1982</v>
      </c>
      <c r="F739" s="17">
        <v>1</v>
      </c>
      <c r="G739" s="17">
        <v>0</v>
      </c>
      <c r="H739" s="17">
        <v>0</v>
      </c>
      <c r="I739" s="18">
        <v>29457</v>
      </c>
      <c r="J739" s="2"/>
      <c r="K739" s="1"/>
      <c r="L739" s="1"/>
      <c r="M739" s="1"/>
      <c r="N739" s="1"/>
      <c r="O739" s="1"/>
      <c r="P739" s="1"/>
      <c r="Q739" s="1"/>
      <c r="R739" s="1"/>
      <c r="S739" s="1"/>
    </row>
    <row r="740" spans="1:19" x14ac:dyDescent="0.3">
      <c r="A740" s="1"/>
      <c r="B740" s="17">
        <v>3</v>
      </c>
      <c r="C740" s="9" t="s">
        <v>10</v>
      </c>
      <c r="D740" s="17">
        <v>1</v>
      </c>
      <c r="E740" s="17">
        <v>1982</v>
      </c>
      <c r="F740" s="17">
        <v>2</v>
      </c>
      <c r="G740" s="17">
        <v>0</v>
      </c>
      <c r="H740" s="17">
        <v>0</v>
      </c>
      <c r="I740" s="18">
        <v>18917</v>
      </c>
      <c r="J740" s="2"/>
      <c r="K740" s="1"/>
      <c r="L740" s="1"/>
      <c r="M740" s="1"/>
      <c r="N740" s="1"/>
      <c r="O740" s="1"/>
      <c r="P740" s="1"/>
      <c r="Q740" s="1"/>
      <c r="R740" s="1"/>
      <c r="S740" s="1"/>
    </row>
    <row r="741" spans="1:19" x14ac:dyDescent="0.3">
      <c r="A741" s="1"/>
      <c r="B741" s="17">
        <v>3</v>
      </c>
      <c r="C741" s="9" t="s">
        <v>10</v>
      </c>
      <c r="D741" s="17">
        <v>1</v>
      </c>
      <c r="E741" s="17">
        <v>1982</v>
      </c>
      <c r="F741" s="17">
        <v>1</v>
      </c>
      <c r="G741" s="17">
        <v>0</v>
      </c>
      <c r="H741" s="17">
        <v>0</v>
      </c>
      <c r="I741" s="18">
        <v>0</v>
      </c>
      <c r="J741" s="2"/>
      <c r="K741" s="1"/>
      <c r="L741" s="1"/>
      <c r="M741" s="1"/>
      <c r="N741" s="1"/>
      <c r="O741" s="1"/>
      <c r="P741" s="1"/>
      <c r="Q741" s="1"/>
      <c r="R741" s="1"/>
      <c r="S741" s="1"/>
    </row>
    <row r="742" spans="1:19" x14ac:dyDescent="0.3">
      <c r="A742" s="1"/>
      <c r="B742" s="17">
        <v>3</v>
      </c>
      <c r="C742" s="9" t="s">
        <v>10</v>
      </c>
      <c r="D742" s="17">
        <v>2</v>
      </c>
      <c r="E742" s="17">
        <v>1982</v>
      </c>
      <c r="F742" s="17">
        <v>1</v>
      </c>
      <c r="G742" s="17">
        <v>0</v>
      </c>
      <c r="H742" s="17">
        <v>0</v>
      </c>
      <c r="I742" s="18">
        <v>0</v>
      </c>
      <c r="J742" s="2"/>
      <c r="K742" s="1"/>
      <c r="L742" s="1"/>
      <c r="M742" s="1"/>
      <c r="N742" s="1"/>
      <c r="O742" s="1"/>
      <c r="P742" s="1"/>
      <c r="Q742" s="1"/>
      <c r="R742" s="1"/>
      <c r="S742" s="1"/>
    </row>
    <row r="743" spans="1:19" x14ac:dyDescent="0.3">
      <c r="A743" s="1"/>
      <c r="B743" s="17">
        <v>3</v>
      </c>
      <c r="C743" s="9" t="s">
        <v>42</v>
      </c>
      <c r="D743" s="17">
        <v>2</v>
      </c>
      <c r="E743" s="17">
        <v>1982</v>
      </c>
      <c r="F743" s="17">
        <v>1</v>
      </c>
      <c r="G743" s="17">
        <v>0</v>
      </c>
      <c r="H743" s="17">
        <v>0</v>
      </c>
      <c r="I743" s="18">
        <v>780393</v>
      </c>
      <c r="J743" s="2"/>
      <c r="K743" s="1"/>
      <c r="L743" s="1"/>
      <c r="M743" s="1"/>
      <c r="N743" s="1"/>
      <c r="O743" s="1"/>
      <c r="P743" s="1"/>
      <c r="Q743" s="1"/>
      <c r="R743" s="1"/>
      <c r="S743" s="1"/>
    </row>
    <row r="744" spans="1:19" x14ac:dyDescent="0.3">
      <c r="A744" s="1"/>
      <c r="B744" s="17">
        <v>3</v>
      </c>
      <c r="C744" s="9" t="s">
        <v>30</v>
      </c>
      <c r="D744" s="17">
        <v>2</v>
      </c>
      <c r="E744" s="17">
        <v>1982</v>
      </c>
      <c r="F744" s="17">
        <v>1</v>
      </c>
      <c r="G744" s="17">
        <v>0</v>
      </c>
      <c r="H744" s="17">
        <v>2</v>
      </c>
      <c r="I744" s="18">
        <v>1802288</v>
      </c>
      <c r="J744" s="2"/>
      <c r="K744" s="1"/>
      <c r="L744" s="1"/>
      <c r="M744" s="1"/>
      <c r="N744" s="1"/>
      <c r="O744" s="1"/>
      <c r="P744" s="1"/>
      <c r="Q744" s="1"/>
      <c r="R744" s="1"/>
      <c r="S744" s="1"/>
    </row>
    <row r="745" spans="1:19" x14ac:dyDescent="0.3">
      <c r="A745" s="1"/>
      <c r="B745" s="17">
        <v>5</v>
      </c>
      <c r="C745" s="9" t="s">
        <v>10</v>
      </c>
      <c r="D745" s="17">
        <v>1</v>
      </c>
      <c r="E745" s="17">
        <v>1982</v>
      </c>
      <c r="F745" s="17">
        <v>1</v>
      </c>
      <c r="G745" s="17">
        <v>0</v>
      </c>
      <c r="H745" s="17">
        <v>0</v>
      </c>
      <c r="I745" s="18">
        <v>28259</v>
      </c>
      <c r="J745" s="2"/>
      <c r="K745" s="1"/>
      <c r="L745" s="1"/>
      <c r="M745" s="1"/>
      <c r="N745" s="1"/>
      <c r="O745" s="1"/>
      <c r="P745" s="1"/>
      <c r="Q745" s="1"/>
      <c r="R745" s="1"/>
      <c r="S745" s="1"/>
    </row>
    <row r="746" spans="1:19" x14ac:dyDescent="0.3">
      <c r="A746" s="1"/>
      <c r="B746" s="17">
        <v>5</v>
      </c>
      <c r="C746" s="9" t="s">
        <v>10</v>
      </c>
      <c r="D746" s="17">
        <v>1</v>
      </c>
      <c r="E746" s="17">
        <v>1982</v>
      </c>
      <c r="F746" s="17">
        <v>2</v>
      </c>
      <c r="G746" s="17">
        <v>0</v>
      </c>
      <c r="H746" s="17">
        <v>0</v>
      </c>
      <c r="I746" s="18">
        <v>17321</v>
      </c>
      <c r="J746" s="2"/>
      <c r="K746" s="1"/>
      <c r="L746" s="1"/>
      <c r="M746" s="1"/>
      <c r="N746" s="1"/>
      <c r="O746" s="1"/>
      <c r="P746" s="1"/>
      <c r="Q746" s="1"/>
      <c r="R746" s="1"/>
      <c r="S746" s="1"/>
    </row>
    <row r="747" spans="1:19" x14ac:dyDescent="0.3">
      <c r="A747" s="1"/>
      <c r="B747" s="17">
        <v>5</v>
      </c>
      <c r="C747" s="9" t="s">
        <v>10</v>
      </c>
      <c r="D747" s="17">
        <v>1</v>
      </c>
      <c r="E747" s="17">
        <v>1982</v>
      </c>
      <c r="F747" s="17">
        <v>1</v>
      </c>
      <c r="G747" s="17">
        <v>0</v>
      </c>
      <c r="H747" s="17">
        <v>0</v>
      </c>
      <c r="I747" s="18">
        <v>0</v>
      </c>
      <c r="J747" s="2"/>
      <c r="K747" s="1"/>
      <c r="L747" s="1"/>
      <c r="M747" s="1"/>
      <c r="N747" s="1"/>
      <c r="O747" s="1"/>
      <c r="P747" s="1"/>
      <c r="Q747" s="1"/>
      <c r="R747" s="1"/>
      <c r="S747" s="1"/>
    </row>
    <row r="748" spans="1:19" x14ac:dyDescent="0.3">
      <c r="A748" s="1"/>
      <c r="B748" s="17">
        <v>5</v>
      </c>
      <c r="C748" s="9" t="s">
        <v>10</v>
      </c>
      <c r="D748" s="17">
        <v>2</v>
      </c>
      <c r="E748" s="17">
        <v>1982</v>
      </c>
      <c r="F748" s="17">
        <v>1</v>
      </c>
      <c r="G748" s="17">
        <v>0</v>
      </c>
      <c r="H748" s="17">
        <v>0</v>
      </c>
      <c r="I748" s="18">
        <v>0</v>
      </c>
      <c r="J748" s="2"/>
      <c r="K748" s="1"/>
      <c r="L748" s="1"/>
      <c r="M748" s="1"/>
      <c r="N748" s="1"/>
      <c r="O748" s="1"/>
      <c r="P748" s="1"/>
      <c r="Q748" s="1"/>
      <c r="R748" s="1"/>
      <c r="S748" s="1"/>
    </row>
    <row r="749" spans="1:19" x14ac:dyDescent="0.3">
      <c r="A749" s="1"/>
      <c r="B749" s="17">
        <v>5</v>
      </c>
      <c r="C749" s="9" t="s">
        <v>30</v>
      </c>
      <c r="D749" s="17">
        <v>2</v>
      </c>
      <c r="E749" s="17">
        <v>1982</v>
      </c>
      <c r="F749" s="17">
        <v>1</v>
      </c>
      <c r="G749" s="17">
        <v>0</v>
      </c>
      <c r="H749" s="17">
        <v>2</v>
      </c>
      <c r="I749" s="18">
        <v>2086077</v>
      </c>
      <c r="J749" s="2"/>
      <c r="K749" s="1"/>
      <c r="L749" s="1"/>
      <c r="M749" s="1"/>
      <c r="N749" s="1"/>
      <c r="O749" s="1"/>
      <c r="P749" s="1"/>
      <c r="Q749" s="1"/>
      <c r="R749" s="1"/>
      <c r="S749" s="1"/>
    </row>
    <row r="750" spans="1:19" x14ac:dyDescent="0.3">
      <c r="A750" s="1"/>
      <c r="B750" s="17">
        <v>6</v>
      </c>
      <c r="C750" s="9" t="s">
        <v>10</v>
      </c>
      <c r="D750" s="17">
        <v>1</v>
      </c>
      <c r="E750" s="17">
        <v>1983</v>
      </c>
      <c r="F750" s="17">
        <v>1</v>
      </c>
      <c r="G750" s="17">
        <v>0</v>
      </c>
      <c r="H750" s="17">
        <v>0</v>
      </c>
      <c r="I750" s="18">
        <v>16427</v>
      </c>
      <c r="J750" s="2"/>
      <c r="K750" s="1"/>
      <c r="L750" s="1"/>
      <c r="M750" s="1"/>
      <c r="N750" s="1"/>
      <c r="O750" s="1"/>
      <c r="P750" s="1"/>
      <c r="Q750" s="1"/>
      <c r="R750" s="1"/>
      <c r="S750" s="1"/>
    </row>
    <row r="751" spans="1:19" x14ac:dyDescent="0.3">
      <c r="A751" s="1"/>
      <c r="B751" s="17">
        <v>1</v>
      </c>
      <c r="C751" s="9" t="s">
        <v>10</v>
      </c>
      <c r="D751" s="17">
        <v>1</v>
      </c>
      <c r="E751" s="17">
        <v>1983</v>
      </c>
      <c r="F751" s="17">
        <v>1</v>
      </c>
      <c r="G751" s="17">
        <v>0</v>
      </c>
      <c r="H751" s="17">
        <v>0</v>
      </c>
      <c r="I751" s="18">
        <v>17366</v>
      </c>
      <c r="J751" s="2"/>
      <c r="K751" s="1"/>
      <c r="L751" s="1"/>
      <c r="M751" s="1"/>
      <c r="N751" s="1"/>
      <c r="O751" s="1"/>
      <c r="P751" s="1"/>
      <c r="Q751" s="1"/>
      <c r="R751" s="1"/>
      <c r="S751" s="1"/>
    </row>
    <row r="752" spans="1:19" x14ac:dyDescent="0.3">
      <c r="A752" s="1"/>
      <c r="B752" s="17">
        <v>2</v>
      </c>
      <c r="C752" s="9" t="s">
        <v>10</v>
      </c>
      <c r="D752" s="17">
        <v>1</v>
      </c>
      <c r="E752" s="17">
        <v>1983</v>
      </c>
      <c r="F752" s="17">
        <v>1</v>
      </c>
      <c r="G752" s="17">
        <v>0</v>
      </c>
      <c r="H752" s="17">
        <v>0</v>
      </c>
      <c r="I752" s="18">
        <v>18218</v>
      </c>
      <c r="J752" s="2"/>
      <c r="K752" s="1"/>
      <c r="L752" s="1"/>
      <c r="M752" s="1"/>
      <c r="N752" s="1"/>
      <c r="O752" s="1"/>
      <c r="P752" s="1"/>
      <c r="Q752" s="1"/>
      <c r="R752" s="1"/>
      <c r="S752" s="1"/>
    </row>
    <row r="753" spans="1:19" x14ac:dyDescent="0.3">
      <c r="A753" s="1"/>
      <c r="B753" s="17">
        <v>4</v>
      </c>
      <c r="C753" s="9" t="s">
        <v>10</v>
      </c>
      <c r="D753" s="17">
        <v>1</v>
      </c>
      <c r="E753" s="17">
        <v>1983</v>
      </c>
      <c r="F753" s="17">
        <v>1</v>
      </c>
      <c r="G753" s="17">
        <v>0</v>
      </c>
      <c r="H753" s="17">
        <v>0</v>
      </c>
      <c r="I753" s="18">
        <v>18032</v>
      </c>
      <c r="J753" s="2"/>
      <c r="K753" s="1"/>
      <c r="L753" s="1"/>
      <c r="M753" s="1"/>
      <c r="N753" s="1"/>
      <c r="O753" s="1"/>
      <c r="P753" s="1"/>
      <c r="Q753" s="1"/>
      <c r="R753" s="1"/>
      <c r="S753" s="1"/>
    </row>
    <row r="754" spans="1:19" x14ac:dyDescent="0.3">
      <c r="A754" s="1"/>
      <c r="B754" s="17">
        <v>3</v>
      </c>
      <c r="C754" s="9" t="s">
        <v>10</v>
      </c>
      <c r="D754" s="17">
        <v>1</v>
      </c>
      <c r="E754" s="17">
        <v>1983</v>
      </c>
      <c r="F754" s="17">
        <v>1</v>
      </c>
      <c r="G754" s="17">
        <v>0</v>
      </c>
      <c r="H754" s="17">
        <v>0</v>
      </c>
      <c r="I754" s="18">
        <v>16837</v>
      </c>
      <c r="J754" s="2"/>
      <c r="K754" s="1"/>
      <c r="L754" s="1"/>
      <c r="M754" s="1"/>
      <c r="N754" s="1"/>
      <c r="O754" s="1"/>
      <c r="P754" s="1"/>
      <c r="Q754" s="1"/>
      <c r="R754" s="1"/>
      <c r="S754" s="1"/>
    </row>
    <row r="755" spans="1:19" x14ac:dyDescent="0.3">
      <c r="A755" s="1"/>
      <c r="B755" s="17">
        <v>5</v>
      </c>
      <c r="C755" s="9" t="s">
        <v>10</v>
      </c>
      <c r="D755" s="17">
        <v>1</v>
      </c>
      <c r="E755" s="17">
        <v>1983</v>
      </c>
      <c r="F755" s="17">
        <v>1</v>
      </c>
      <c r="G755" s="17">
        <v>0</v>
      </c>
      <c r="H755" s="17">
        <v>0</v>
      </c>
      <c r="I755" s="18">
        <v>18759</v>
      </c>
      <c r="J755" s="2"/>
      <c r="K755" s="1"/>
      <c r="L755" s="1"/>
      <c r="M755" s="1"/>
      <c r="N755" s="1"/>
      <c r="O755" s="1"/>
      <c r="P755" s="1"/>
      <c r="Q755" s="1"/>
      <c r="R755" s="1"/>
      <c r="S755" s="1"/>
    </row>
    <row r="756" spans="1:19" x14ac:dyDescent="0.3">
      <c r="A756" s="1"/>
      <c r="B756" s="17">
        <v>1</v>
      </c>
      <c r="C756" s="9" t="s">
        <v>10</v>
      </c>
      <c r="D756" s="17">
        <v>1</v>
      </c>
      <c r="E756" s="17">
        <v>1983</v>
      </c>
      <c r="F756" s="17">
        <v>2</v>
      </c>
      <c r="G756" s="17">
        <v>0</v>
      </c>
      <c r="H756" s="17">
        <v>0</v>
      </c>
      <c r="I756" s="18">
        <v>127776</v>
      </c>
      <c r="J756" s="2"/>
      <c r="K756" s="1"/>
      <c r="L756" s="1"/>
      <c r="M756" s="1"/>
      <c r="N756" s="1"/>
      <c r="O756" s="1"/>
      <c r="P756" s="1"/>
      <c r="Q756" s="1"/>
      <c r="R756" s="1"/>
      <c r="S756" s="1"/>
    </row>
    <row r="757" spans="1:19" x14ac:dyDescent="0.3">
      <c r="A757" s="1"/>
      <c r="B757" s="17">
        <v>2</v>
      </c>
      <c r="C757" s="9" t="s">
        <v>54</v>
      </c>
      <c r="D757" s="17">
        <v>1</v>
      </c>
      <c r="E757" s="17">
        <v>1983</v>
      </c>
      <c r="F757" s="17">
        <v>2</v>
      </c>
      <c r="G757" s="17">
        <v>0</v>
      </c>
      <c r="H757" s="17">
        <v>0</v>
      </c>
      <c r="I757" s="18">
        <v>1201693</v>
      </c>
      <c r="J757" s="2"/>
      <c r="K757" s="1"/>
      <c r="L757" s="1"/>
      <c r="M757" s="1"/>
      <c r="N757" s="1"/>
      <c r="O757" s="1"/>
      <c r="P757" s="1"/>
      <c r="Q757" s="1"/>
      <c r="R757" s="1"/>
      <c r="S757" s="1"/>
    </row>
    <row r="758" spans="1:19" x14ac:dyDescent="0.3">
      <c r="A758" s="1"/>
      <c r="B758" s="17">
        <v>2</v>
      </c>
      <c r="C758" s="9" t="s">
        <v>55</v>
      </c>
      <c r="D758" s="17">
        <v>1</v>
      </c>
      <c r="E758" s="17">
        <v>1983</v>
      </c>
      <c r="F758" s="17">
        <v>2</v>
      </c>
      <c r="G758" s="17">
        <v>0</v>
      </c>
      <c r="H758" s="17">
        <v>0</v>
      </c>
      <c r="I758" s="18">
        <v>1203391</v>
      </c>
      <c r="J758" s="2"/>
      <c r="K758" s="1"/>
      <c r="L758" s="1"/>
      <c r="M758" s="1"/>
      <c r="N758" s="1"/>
      <c r="O758" s="1"/>
      <c r="P758" s="1"/>
      <c r="Q758" s="1"/>
      <c r="R758" s="1"/>
      <c r="S758" s="1"/>
    </row>
    <row r="759" spans="1:19" x14ac:dyDescent="0.3">
      <c r="A759" s="1"/>
      <c r="B759" s="17">
        <v>2</v>
      </c>
      <c r="C759" s="9" t="s">
        <v>19</v>
      </c>
      <c r="D759" s="17">
        <v>1</v>
      </c>
      <c r="E759" s="17">
        <v>1983</v>
      </c>
      <c r="F759" s="17">
        <v>14</v>
      </c>
      <c r="G759" s="17">
        <v>0</v>
      </c>
      <c r="H759" s="17">
        <v>0</v>
      </c>
      <c r="I759" s="18">
        <v>78820</v>
      </c>
      <c r="J759" s="2"/>
      <c r="K759" s="1"/>
      <c r="L759" s="1"/>
      <c r="M759" s="1"/>
      <c r="N759" s="1"/>
      <c r="O759" s="1"/>
      <c r="P759" s="1"/>
      <c r="Q759" s="1"/>
      <c r="R759" s="1"/>
      <c r="S759" s="1"/>
    </row>
    <row r="760" spans="1:19" x14ac:dyDescent="0.3">
      <c r="A760" s="1"/>
      <c r="B760" s="17">
        <v>6</v>
      </c>
      <c r="C760" s="9" t="s">
        <v>56</v>
      </c>
      <c r="D760" s="17">
        <v>1</v>
      </c>
      <c r="E760" s="17">
        <v>1983</v>
      </c>
      <c r="F760" s="17">
        <v>1</v>
      </c>
      <c r="G760" s="17">
        <v>0</v>
      </c>
      <c r="H760" s="17">
        <v>0</v>
      </c>
      <c r="I760" s="18">
        <v>187458</v>
      </c>
      <c r="J760" s="2"/>
      <c r="K760" s="1"/>
      <c r="L760" s="1"/>
      <c r="M760" s="1"/>
      <c r="N760" s="1"/>
      <c r="O760" s="1"/>
      <c r="P760" s="1"/>
      <c r="Q760" s="1"/>
      <c r="R760" s="1"/>
      <c r="S760" s="1"/>
    </row>
    <row r="761" spans="1:19" x14ac:dyDescent="0.3">
      <c r="A761" s="1"/>
      <c r="B761" s="17">
        <v>1</v>
      </c>
      <c r="C761" s="9" t="s">
        <v>56</v>
      </c>
      <c r="D761" s="17">
        <v>1</v>
      </c>
      <c r="E761" s="17">
        <v>1983</v>
      </c>
      <c r="F761" s="17">
        <v>1</v>
      </c>
      <c r="G761" s="17">
        <v>0</v>
      </c>
      <c r="H761" s="17">
        <v>0</v>
      </c>
      <c r="I761" s="18">
        <v>167661</v>
      </c>
      <c r="J761" s="2"/>
      <c r="K761" s="1"/>
      <c r="L761" s="1"/>
      <c r="M761" s="1"/>
      <c r="N761" s="1"/>
      <c r="O761" s="1"/>
      <c r="P761" s="1"/>
      <c r="Q761" s="1"/>
      <c r="R761" s="1"/>
      <c r="S761" s="1"/>
    </row>
    <row r="762" spans="1:19" x14ac:dyDescent="0.3">
      <c r="A762" s="1"/>
      <c r="B762" s="17">
        <v>2</v>
      </c>
      <c r="C762" s="9" t="s">
        <v>56</v>
      </c>
      <c r="D762" s="17">
        <v>1</v>
      </c>
      <c r="E762" s="17">
        <v>1983</v>
      </c>
      <c r="F762" s="17">
        <v>1</v>
      </c>
      <c r="G762" s="17">
        <v>0</v>
      </c>
      <c r="H762" s="17">
        <v>0</v>
      </c>
      <c r="I762" s="18">
        <v>178998</v>
      </c>
      <c r="J762" s="2"/>
      <c r="K762" s="1"/>
      <c r="L762" s="1"/>
      <c r="M762" s="1"/>
      <c r="N762" s="1"/>
      <c r="O762" s="1"/>
      <c r="P762" s="1"/>
      <c r="Q762" s="1"/>
      <c r="R762" s="1"/>
      <c r="S762" s="1"/>
    </row>
    <row r="763" spans="1:19" x14ac:dyDescent="0.3">
      <c r="A763" s="1"/>
      <c r="B763" s="17">
        <v>4</v>
      </c>
      <c r="C763" s="9" t="s">
        <v>56</v>
      </c>
      <c r="D763" s="17">
        <v>1</v>
      </c>
      <c r="E763" s="17">
        <v>1983</v>
      </c>
      <c r="F763" s="17">
        <v>1</v>
      </c>
      <c r="G763" s="17">
        <v>0</v>
      </c>
      <c r="H763" s="17">
        <v>0</v>
      </c>
      <c r="I763" s="18">
        <v>177878</v>
      </c>
      <c r="J763" s="2"/>
      <c r="K763" s="1"/>
      <c r="L763" s="1"/>
      <c r="M763" s="1"/>
      <c r="N763" s="1"/>
      <c r="O763" s="1"/>
      <c r="P763" s="1"/>
      <c r="Q763" s="1"/>
      <c r="R763" s="1"/>
      <c r="S763" s="1"/>
    </row>
    <row r="764" spans="1:19" x14ac:dyDescent="0.3">
      <c r="A764" s="1"/>
      <c r="B764" s="17">
        <v>3</v>
      </c>
      <c r="C764" s="9" t="s">
        <v>56</v>
      </c>
      <c r="D764" s="17">
        <v>1</v>
      </c>
      <c r="E764" s="17">
        <v>1983</v>
      </c>
      <c r="F764" s="17">
        <v>1</v>
      </c>
      <c r="G764" s="17">
        <v>0</v>
      </c>
      <c r="H764" s="17">
        <v>0</v>
      </c>
      <c r="I764" s="18">
        <v>182099</v>
      </c>
      <c r="J764" s="2"/>
      <c r="K764" s="1"/>
      <c r="L764" s="1"/>
      <c r="M764" s="1"/>
      <c r="N764" s="1"/>
      <c r="O764" s="1"/>
      <c r="P764" s="1"/>
      <c r="Q764" s="1"/>
      <c r="R764" s="1"/>
      <c r="S764" s="1"/>
    </row>
    <row r="765" spans="1:19" x14ac:dyDescent="0.3">
      <c r="A765" s="1"/>
      <c r="B765" s="17">
        <v>5</v>
      </c>
      <c r="C765" s="9" t="s">
        <v>56</v>
      </c>
      <c r="D765" s="17">
        <v>1</v>
      </c>
      <c r="E765" s="17">
        <v>1983</v>
      </c>
      <c r="F765" s="17">
        <v>1</v>
      </c>
      <c r="G765" s="17">
        <v>0</v>
      </c>
      <c r="H765" s="17">
        <v>0</v>
      </c>
      <c r="I765" s="18">
        <v>157926</v>
      </c>
      <c r="J765" s="2"/>
      <c r="K765" s="1"/>
      <c r="L765" s="1"/>
      <c r="M765" s="1"/>
      <c r="N765" s="1"/>
      <c r="O765" s="1"/>
      <c r="P765" s="1"/>
      <c r="Q765" s="1"/>
      <c r="R765" s="1"/>
      <c r="S765" s="1"/>
    </row>
    <row r="766" spans="1:19" x14ac:dyDescent="0.3">
      <c r="A766" s="1"/>
      <c r="B766" s="17">
        <v>2</v>
      </c>
      <c r="C766" s="9" t="s">
        <v>19</v>
      </c>
      <c r="D766" s="17">
        <v>1</v>
      </c>
      <c r="E766" s="17">
        <v>1983</v>
      </c>
      <c r="F766" s="17">
        <v>1</v>
      </c>
      <c r="G766" s="17">
        <v>0</v>
      </c>
      <c r="H766" s="17">
        <v>0</v>
      </c>
      <c r="I766" s="18">
        <v>550544</v>
      </c>
      <c r="J766" s="2"/>
      <c r="K766" s="1"/>
      <c r="L766" s="1"/>
      <c r="M766" s="1"/>
      <c r="N766" s="1"/>
      <c r="O766" s="1"/>
      <c r="P766" s="1"/>
      <c r="Q766" s="1"/>
      <c r="R766" s="1"/>
      <c r="S766" s="1"/>
    </row>
    <row r="767" spans="1:19" x14ac:dyDescent="0.3">
      <c r="A767" s="1"/>
      <c r="B767" s="17">
        <v>6</v>
      </c>
      <c r="C767" s="9" t="s">
        <v>10</v>
      </c>
      <c r="D767" s="17">
        <v>2</v>
      </c>
      <c r="E767" s="17">
        <v>1983</v>
      </c>
      <c r="F767" s="17">
        <v>2</v>
      </c>
      <c r="G767" s="17">
        <v>0</v>
      </c>
      <c r="H767" s="17">
        <v>0</v>
      </c>
      <c r="I767" s="18">
        <v>0</v>
      </c>
      <c r="J767" s="2"/>
      <c r="K767" s="1"/>
      <c r="L767" s="1"/>
      <c r="M767" s="1"/>
      <c r="N767" s="1"/>
      <c r="O767" s="1"/>
      <c r="P767" s="1"/>
      <c r="Q767" s="1"/>
      <c r="R767" s="1"/>
      <c r="S767" s="1"/>
    </row>
    <row r="768" spans="1:19" x14ac:dyDescent="0.3">
      <c r="A768" s="1"/>
      <c r="B768" s="17">
        <v>1</v>
      </c>
      <c r="C768" s="9" t="s">
        <v>10</v>
      </c>
      <c r="D768" s="17">
        <v>2</v>
      </c>
      <c r="E768" s="17">
        <v>1983</v>
      </c>
      <c r="F768" s="17">
        <v>2</v>
      </c>
      <c r="G768" s="17">
        <v>0</v>
      </c>
      <c r="H768" s="17">
        <v>0</v>
      </c>
      <c r="I768" s="18">
        <v>0</v>
      </c>
      <c r="J768" s="2"/>
      <c r="K768" s="1"/>
      <c r="L768" s="1"/>
      <c r="M768" s="1"/>
      <c r="N768" s="1"/>
      <c r="O768" s="1"/>
      <c r="P768" s="1"/>
      <c r="Q768" s="1"/>
      <c r="R768" s="1"/>
      <c r="S768" s="1"/>
    </row>
    <row r="769" spans="1:19" x14ac:dyDescent="0.3">
      <c r="A769" s="1"/>
      <c r="B769" s="17">
        <v>2</v>
      </c>
      <c r="C769" s="9" t="s">
        <v>10</v>
      </c>
      <c r="D769" s="17">
        <v>2</v>
      </c>
      <c r="E769" s="17">
        <v>1983</v>
      </c>
      <c r="F769" s="17">
        <v>2</v>
      </c>
      <c r="G769" s="17">
        <v>0</v>
      </c>
      <c r="H769" s="17">
        <v>0</v>
      </c>
      <c r="I769" s="18">
        <v>0</v>
      </c>
      <c r="J769" s="2"/>
      <c r="K769" s="1"/>
      <c r="L769" s="1"/>
      <c r="M769" s="1"/>
      <c r="N769" s="1"/>
      <c r="O769" s="1"/>
      <c r="P769" s="1"/>
      <c r="Q769" s="1"/>
      <c r="R769" s="1"/>
      <c r="S769" s="1"/>
    </row>
    <row r="770" spans="1:19" x14ac:dyDescent="0.3">
      <c r="A770" s="1"/>
      <c r="B770" s="17">
        <v>4</v>
      </c>
      <c r="C770" s="9" t="s">
        <v>10</v>
      </c>
      <c r="D770" s="17">
        <v>2</v>
      </c>
      <c r="E770" s="17">
        <v>1983</v>
      </c>
      <c r="F770" s="17">
        <v>2</v>
      </c>
      <c r="G770" s="17">
        <v>0</v>
      </c>
      <c r="H770" s="17">
        <v>0</v>
      </c>
      <c r="I770" s="18">
        <v>0</v>
      </c>
      <c r="J770" s="2"/>
      <c r="K770" s="1"/>
      <c r="L770" s="1"/>
      <c r="M770" s="1"/>
      <c r="N770" s="1"/>
      <c r="O770" s="1"/>
      <c r="P770" s="1"/>
      <c r="Q770" s="1"/>
      <c r="R770" s="1"/>
      <c r="S770" s="1"/>
    </row>
    <row r="771" spans="1:19" x14ac:dyDescent="0.3">
      <c r="A771" s="1"/>
      <c r="B771" s="17">
        <v>3</v>
      </c>
      <c r="C771" s="9" t="s">
        <v>10</v>
      </c>
      <c r="D771" s="17">
        <v>2</v>
      </c>
      <c r="E771" s="17">
        <v>1983</v>
      </c>
      <c r="F771" s="17">
        <v>2</v>
      </c>
      <c r="G771" s="17">
        <v>0</v>
      </c>
      <c r="H771" s="17">
        <v>0</v>
      </c>
      <c r="I771" s="18">
        <v>0</v>
      </c>
      <c r="J771" s="2"/>
      <c r="K771" s="1"/>
      <c r="L771" s="1"/>
      <c r="M771" s="1"/>
      <c r="N771" s="1"/>
      <c r="O771" s="1"/>
      <c r="P771" s="1"/>
      <c r="Q771" s="1"/>
      <c r="R771" s="1"/>
      <c r="S771" s="1"/>
    </row>
    <row r="772" spans="1:19" x14ac:dyDescent="0.3">
      <c r="A772" s="1"/>
      <c r="B772" s="17">
        <v>5</v>
      </c>
      <c r="C772" s="9" t="s">
        <v>10</v>
      </c>
      <c r="D772" s="17">
        <v>2</v>
      </c>
      <c r="E772" s="17">
        <v>1983</v>
      </c>
      <c r="F772" s="17">
        <v>2</v>
      </c>
      <c r="G772" s="17">
        <v>0</v>
      </c>
      <c r="H772" s="17">
        <v>0</v>
      </c>
      <c r="I772" s="18">
        <v>0</v>
      </c>
      <c r="J772" s="2"/>
      <c r="K772" s="1"/>
      <c r="L772" s="1"/>
      <c r="M772" s="1"/>
      <c r="N772" s="1"/>
      <c r="O772" s="1"/>
      <c r="P772" s="1"/>
      <c r="Q772" s="1"/>
      <c r="R772" s="1"/>
      <c r="S772" s="1"/>
    </row>
    <row r="773" spans="1:19" x14ac:dyDescent="0.3">
      <c r="A773" s="1"/>
      <c r="B773" s="17">
        <v>4</v>
      </c>
      <c r="C773" s="9" t="s">
        <v>14</v>
      </c>
      <c r="D773" s="17">
        <v>3</v>
      </c>
      <c r="E773" s="17">
        <v>1983</v>
      </c>
      <c r="F773" s="17">
        <v>1</v>
      </c>
      <c r="G773" s="17">
        <v>0</v>
      </c>
      <c r="H773" s="17">
        <v>12</v>
      </c>
      <c r="I773" s="18">
        <v>799971</v>
      </c>
      <c r="J773" s="2"/>
      <c r="K773" s="1"/>
      <c r="L773" s="1"/>
      <c r="M773" s="1"/>
      <c r="N773" s="1"/>
      <c r="O773" s="1"/>
      <c r="P773" s="1"/>
      <c r="Q773" s="1"/>
      <c r="R773" s="1"/>
      <c r="S773" s="1"/>
    </row>
    <row r="774" spans="1:19" x14ac:dyDescent="0.3">
      <c r="A774" s="1"/>
      <c r="B774" s="17">
        <v>6</v>
      </c>
      <c r="C774" s="9" t="s">
        <v>43</v>
      </c>
      <c r="D774" s="17">
        <v>3</v>
      </c>
      <c r="E774" s="17">
        <v>1983</v>
      </c>
      <c r="F774" s="17">
        <v>1</v>
      </c>
      <c r="G774" s="17">
        <v>0</v>
      </c>
      <c r="H774" s="17">
        <v>0</v>
      </c>
      <c r="I774" s="18">
        <v>18847</v>
      </c>
      <c r="J774" s="2"/>
      <c r="K774" s="1"/>
      <c r="L774" s="1"/>
      <c r="M774" s="1"/>
      <c r="N774" s="1"/>
      <c r="O774" s="1"/>
      <c r="P774" s="1"/>
      <c r="Q774" s="1"/>
      <c r="R774" s="1"/>
      <c r="S774" s="1"/>
    </row>
    <row r="775" spans="1:19" x14ac:dyDescent="0.3">
      <c r="A775" s="1"/>
      <c r="B775" s="17">
        <v>1</v>
      </c>
      <c r="C775" s="9" t="s">
        <v>43</v>
      </c>
      <c r="D775" s="17">
        <v>3</v>
      </c>
      <c r="E775" s="17">
        <v>1983</v>
      </c>
      <c r="F775" s="17">
        <v>1</v>
      </c>
      <c r="G775" s="17">
        <v>0</v>
      </c>
      <c r="H775" s="17">
        <v>0</v>
      </c>
      <c r="I775" s="18">
        <v>16870</v>
      </c>
      <c r="J775" s="2"/>
      <c r="K775" s="1"/>
      <c r="L775" s="1"/>
      <c r="M775" s="1"/>
      <c r="N775" s="1"/>
      <c r="O775" s="1"/>
      <c r="P775" s="1"/>
      <c r="Q775" s="1"/>
      <c r="R775" s="1"/>
      <c r="S775" s="1"/>
    </row>
    <row r="776" spans="1:19" x14ac:dyDescent="0.3">
      <c r="A776" s="1"/>
      <c r="B776" s="17">
        <v>2</v>
      </c>
      <c r="C776" s="9" t="s">
        <v>43</v>
      </c>
      <c r="D776" s="17">
        <v>3</v>
      </c>
      <c r="E776" s="17">
        <v>1983</v>
      </c>
      <c r="F776" s="17">
        <v>1</v>
      </c>
      <c r="G776" s="17">
        <v>0</v>
      </c>
      <c r="H776" s="17">
        <v>0</v>
      </c>
      <c r="I776" s="18">
        <v>16648</v>
      </c>
      <c r="J776" s="2"/>
      <c r="K776" s="1"/>
      <c r="L776" s="1"/>
      <c r="M776" s="1"/>
      <c r="N776" s="1"/>
      <c r="O776" s="1"/>
      <c r="P776" s="1"/>
      <c r="Q776" s="1"/>
      <c r="R776" s="1"/>
      <c r="S776" s="1"/>
    </row>
    <row r="777" spans="1:19" x14ac:dyDescent="0.3">
      <c r="A777" s="1"/>
      <c r="B777" s="17">
        <v>4</v>
      </c>
      <c r="C777" s="9" t="s">
        <v>43</v>
      </c>
      <c r="D777" s="17">
        <v>3</v>
      </c>
      <c r="E777" s="17">
        <v>1983</v>
      </c>
      <c r="F777" s="17">
        <v>1</v>
      </c>
      <c r="G777" s="17">
        <v>0</v>
      </c>
      <c r="H777" s="17">
        <v>0</v>
      </c>
      <c r="I777" s="18">
        <v>18113</v>
      </c>
      <c r="J777" s="2"/>
      <c r="K777" s="1"/>
      <c r="L777" s="1"/>
      <c r="M777" s="1"/>
      <c r="N777" s="1"/>
      <c r="O777" s="1"/>
      <c r="P777" s="1"/>
      <c r="Q777" s="1"/>
      <c r="R777" s="1"/>
      <c r="S777" s="1"/>
    </row>
    <row r="778" spans="1:19" x14ac:dyDescent="0.3">
      <c r="A778" s="1"/>
      <c r="B778" s="17">
        <v>3</v>
      </c>
      <c r="C778" s="9" t="s">
        <v>43</v>
      </c>
      <c r="D778" s="17">
        <v>3</v>
      </c>
      <c r="E778" s="17">
        <v>1983</v>
      </c>
      <c r="F778" s="17">
        <v>1</v>
      </c>
      <c r="G778" s="17">
        <v>0</v>
      </c>
      <c r="H778" s="17">
        <v>0</v>
      </c>
      <c r="I778" s="18">
        <v>16123</v>
      </c>
      <c r="J778" s="2"/>
      <c r="K778" s="1"/>
      <c r="L778" s="1"/>
      <c r="M778" s="1"/>
      <c r="N778" s="1"/>
      <c r="O778" s="1"/>
      <c r="P778" s="1"/>
      <c r="Q778" s="1"/>
      <c r="R778" s="1"/>
      <c r="S778" s="1"/>
    </row>
    <row r="779" spans="1:19" x14ac:dyDescent="0.3">
      <c r="A779" s="1"/>
      <c r="B779" s="17">
        <v>5</v>
      </c>
      <c r="C779" s="9" t="s">
        <v>43</v>
      </c>
      <c r="D779" s="17">
        <v>3</v>
      </c>
      <c r="E779" s="17">
        <v>1983</v>
      </c>
      <c r="F779" s="17">
        <v>1</v>
      </c>
      <c r="G779" s="17">
        <v>0</v>
      </c>
      <c r="H779" s="17">
        <v>0</v>
      </c>
      <c r="I779" s="18">
        <v>16069</v>
      </c>
      <c r="J779" s="2"/>
      <c r="K779" s="1"/>
      <c r="L779" s="1"/>
      <c r="M779" s="1"/>
      <c r="N779" s="1"/>
      <c r="O779" s="1"/>
      <c r="P779" s="1"/>
      <c r="Q779" s="1"/>
      <c r="R779" s="1"/>
      <c r="S779" s="1"/>
    </row>
    <row r="780" spans="1:19" x14ac:dyDescent="0.3">
      <c r="A780" s="1"/>
      <c r="B780" s="17">
        <v>1</v>
      </c>
      <c r="C780" s="9" t="s">
        <v>43</v>
      </c>
      <c r="D780" s="17">
        <v>3</v>
      </c>
      <c r="E780" s="17">
        <v>1983</v>
      </c>
      <c r="F780" s="17">
        <v>1</v>
      </c>
      <c r="G780" s="17">
        <v>0</v>
      </c>
      <c r="H780" s="17">
        <v>0</v>
      </c>
      <c r="I780" s="18">
        <v>21192</v>
      </c>
      <c r="J780" s="2"/>
      <c r="K780" s="1"/>
      <c r="L780" s="1"/>
      <c r="M780" s="1"/>
      <c r="N780" s="1"/>
      <c r="O780" s="1"/>
      <c r="P780" s="1"/>
      <c r="Q780" s="1"/>
      <c r="R780" s="1"/>
      <c r="S780" s="1"/>
    </row>
    <row r="781" spans="1:19" x14ac:dyDescent="0.3">
      <c r="A781" s="1"/>
      <c r="B781" s="17">
        <v>4</v>
      </c>
      <c r="C781" s="9" t="s">
        <v>43</v>
      </c>
      <c r="D781" s="17">
        <v>3</v>
      </c>
      <c r="E781" s="17">
        <v>1983</v>
      </c>
      <c r="F781" s="17">
        <v>1</v>
      </c>
      <c r="G781" s="17">
        <v>0</v>
      </c>
      <c r="H781" s="17">
        <v>0</v>
      </c>
      <c r="I781" s="18">
        <v>21036</v>
      </c>
      <c r="J781" s="2"/>
      <c r="K781" s="1"/>
      <c r="L781" s="1"/>
      <c r="M781" s="1"/>
      <c r="N781" s="1"/>
      <c r="O781" s="1"/>
      <c r="P781" s="1"/>
      <c r="Q781" s="1"/>
      <c r="R781" s="1"/>
      <c r="S781" s="1"/>
    </row>
    <row r="782" spans="1:19" x14ac:dyDescent="0.3">
      <c r="A782" s="1"/>
      <c r="B782" s="17">
        <v>3</v>
      </c>
      <c r="C782" s="9" t="s">
        <v>43</v>
      </c>
      <c r="D782" s="17">
        <v>3</v>
      </c>
      <c r="E782" s="17">
        <v>1983</v>
      </c>
      <c r="F782" s="17">
        <v>1</v>
      </c>
      <c r="G782" s="17">
        <v>0</v>
      </c>
      <c r="H782" s="17">
        <v>0</v>
      </c>
      <c r="I782" s="18">
        <v>24595</v>
      </c>
      <c r="J782" s="2"/>
      <c r="K782" s="1"/>
      <c r="L782" s="1"/>
      <c r="M782" s="1"/>
      <c r="N782" s="1"/>
      <c r="O782" s="1"/>
      <c r="P782" s="1"/>
      <c r="Q782" s="1"/>
      <c r="R782" s="1"/>
      <c r="S782" s="1"/>
    </row>
    <row r="783" spans="1:19" x14ac:dyDescent="0.3">
      <c r="A783" s="1"/>
      <c r="B783" s="17">
        <v>5</v>
      </c>
      <c r="C783" s="9" t="s">
        <v>43</v>
      </c>
      <c r="D783" s="17">
        <v>3</v>
      </c>
      <c r="E783" s="17">
        <v>1983</v>
      </c>
      <c r="F783" s="17">
        <v>1</v>
      </c>
      <c r="G783" s="17">
        <v>0</v>
      </c>
      <c r="H783" s="17">
        <v>0</v>
      </c>
      <c r="I783" s="18">
        <v>24047</v>
      </c>
      <c r="J783" s="2"/>
      <c r="K783" s="1"/>
      <c r="L783" s="1"/>
      <c r="M783" s="1"/>
      <c r="N783" s="1"/>
      <c r="O783" s="1"/>
      <c r="P783" s="1"/>
      <c r="Q783" s="1"/>
      <c r="R783" s="1"/>
      <c r="S783" s="1"/>
    </row>
    <row r="784" spans="1:19" x14ac:dyDescent="0.3">
      <c r="A784" s="1"/>
      <c r="B784" s="17">
        <v>6</v>
      </c>
      <c r="C784" s="9" t="s">
        <v>12</v>
      </c>
      <c r="D784" s="17">
        <v>4</v>
      </c>
      <c r="E784" s="17">
        <v>1983</v>
      </c>
      <c r="F784" s="17">
        <v>2</v>
      </c>
      <c r="G784" s="17">
        <v>0</v>
      </c>
      <c r="H784" s="17">
        <v>0</v>
      </c>
      <c r="I784" s="18">
        <v>29919</v>
      </c>
      <c r="J784" s="2"/>
      <c r="K784" s="1"/>
      <c r="L784" s="1"/>
      <c r="M784" s="1"/>
      <c r="N784" s="1"/>
      <c r="O784" s="1"/>
      <c r="P784" s="1"/>
      <c r="Q784" s="1"/>
      <c r="R784" s="1"/>
      <c r="S784" s="1"/>
    </row>
    <row r="785" spans="1:19" x14ac:dyDescent="0.3">
      <c r="A785" s="1"/>
      <c r="B785" s="17">
        <v>1</v>
      </c>
      <c r="C785" s="9" t="s">
        <v>12</v>
      </c>
      <c r="D785" s="17">
        <v>4</v>
      </c>
      <c r="E785" s="17">
        <v>1983</v>
      </c>
      <c r="F785" s="17">
        <v>2</v>
      </c>
      <c r="G785" s="17">
        <v>0</v>
      </c>
      <c r="H785" s="17">
        <v>0</v>
      </c>
      <c r="I785" s="18">
        <v>30763</v>
      </c>
      <c r="J785" s="2"/>
      <c r="K785" s="1"/>
      <c r="L785" s="1"/>
      <c r="M785" s="1"/>
      <c r="N785" s="1"/>
      <c r="O785" s="1"/>
      <c r="P785" s="1"/>
      <c r="Q785" s="1"/>
      <c r="R785" s="1"/>
      <c r="S785" s="1"/>
    </row>
    <row r="786" spans="1:19" x14ac:dyDescent="0.3">
      <c r="A786" s="1"/>
      <c r="B786" s="17">
        <v>4</v>
      </c>
      <c r="C786" s="9" t="s">
        <v>12</v>
      </c>
      <c r="D786" s="17">
        <v>4</v>
      </c>
      <c r="E786" s="17">
        <v>1983</v>
      </c>
      <c r="F786" s="17">
        <v>2</v>
      </c>
      <c r="G786" s="17">
        <v>0</v>
      </c>
      <c r="H786" s="17">
        <v>0</v>
      </c>
      <c r="I786" s="18">
        <v>29016</v>
      </c>
      <c r="J786" s="2"/>
      <c r="K786" s="1"/>
      <c r="L786" s="1"/>
      <c r="M786" s="1"/>
      <c r="N786" s="1"/>
      <c r="O786" s="1"/>
      <c r="P786" s="1"/>
      <c r="Q786" s="1"/>
      <c r="R786" s="1"/>
      <c r="S786" s="1"/>
    </row>
    <row r="787" spans="1:19" x14ac:dyDescent="0.3">
      <c r="A787" s="1"/>
      <c r="B787" s="17">
        <v>3</v>
      </c>
      <c r="C787" s="9" t="s">
        <v>12</v>
      </c>
      <c r="D787" s="17">
        <v>4</v>
      </c>
      <c r="E787" s="17">
        <v>1983</v>
      </c>
      <c r="F787" s="17">
        <v>2</v>
      </c>
      <c r="G787" s="17">
        <v>0</v>
      </c>
      <c r="H787" s="17">
        <v>0</v>
      </c>
      <c r="I787" s="18">
        <v>28011</v>
      </c>
      <c r="J787" s="2"/>
      <c r="K787" s="1"/>
      <c r="L787" s="1"/>
      <c r="M787" s="1"/>
      <c r="N787" s="1"/>
      <c r="O787" s="1"/>
      <c r="P787" s="1"/>
      <c r="Q787" s="1"/>
      <c r="R787" s="1"/>
      <c r="S787" s="1"/>
    </row>
    <row r="788" spans="1:19" x14ac:dyDescent="0.3">
      <c r="A788" s="1"/>
      <c r="B788" s="17">
        <v>5</v>
      </c>
      <c r="C788" s="9" t="s">
        <v>12</v>
      </c>
      <c r="D788" s="17">
        <v>4</v>
      </c>
      <c r="E788" s="17">
        <v>1983</v>
      </c>
      <c r="F788" s="17">
        <v>2</v>
      </c>
      <c r="G788" s="17">
        <v>0</v>
      </c>
      <c r="H788" s="17">
        <v>0</v>
      </c>
      <c r="I788" s="18">
        <v>30772</v>
      </c>
      <c r="J788" s="2"/>
      <c r="K788" s="1"/>
      <c r="L788" s="1"/>
      <c r="M788" s="1"/>
      <c r="N788" s="1"/>
      <c r="O788" s="1"/>
      <c r="P788" s="1"/>
      <c r="Q788" s="1"/>
      <c r="R788" s="1"/>
      <c r="S788" s="1"/>
    </row>
    <row r="789" spans="1:19" x14ac:dyDescent="0.3">
      <c r="A789" s="1"/>
      <c r="B789" s="17">
        <v>6</v>
      </c>
      <c r="C789" s="9" t="s">
        <v>45</v>
      </c>
      <c r="D789" s="17">
        <v>4</v>
      </c>
      <c r="E789" s="17">
        <v>1983</v>
      </c>
      <c r="F789" s="17">
        <v>1</v>
      </c>
      <c r="G789" s="17">
        <v>0</v>
      </c>
      <c r="H789" s="17">
        <v>0</v>
      </c>
      <c r="I789" s="18">
        <v>21126</v>
      </c>
      <c r="J789" s="2"/>
      <c r="K789" s="1"/>
      <c r="L789" s="1"/>
      <c r="M789" s="1"/>
      <c r="N789" s="1"/>
      <c r="O789" s="1"/>
      <c r="P789" s="1"/>
      <c r="Q789" s="1"/>
      <c r="R789" s="1"/>
      <c r="S789" s="1"/>
    </row>
    <row r="790" spans="1:19" x14ac:dyDescent="0.3">
      <c r="A790" s="1"/>
      <c r="B790" s="17">
        <v>1</v>
      </c>
      <c r="C790" s="9" t="s">
        <v>45</v>
      </c>
      <c r="D790" s="17">
        <v>4</v>
      </c>
      <c r="E790" s="17">
        <v>1983</v>
      </c>
      <c r="F790" s="17">
        <v>1</v>
      </c>
      <c r="G790" s="17">
        <v>0</v>
      </c>
      <c r="H790" s="17">
        <v>0</v>
      </c>
      <c r="I790" s="18">
        <v>21953</v>
      </c>
      <c r="J790" s="2"/>
      <c r="K790" s="1"/>
      <c r="L790" s="1"/>
      <c r="M790" s="1"/>
      <c r="N790" s="1"/>
      <c r="O790" s="1"/>
      <c r="P790" s="1"/>
      <c r="Q790" s="1"/>
      <c r="R790" s="1"/>
      <c r="S790" s="1"/>
    </row>
    <row r="791" spans="1:19" x14ac:dyDescent="0.3">
      <c r="A791" s="1"/>
      <c r="B791" s="17">
        <v>4</v>
      </c>
      <c r="C791" s="9" t="s">
        <v>45</v>
      </c>
      <c r="D791" s="17">
        <v>4</v>
      </c>
      <c r="E791" s="17">
        <v>1983</v>
      </c>
      <c r="F791" s="17">
        <v>1</v>
      </c>
      <c r="G791" s="17">
        <v>0</v>
      </c>
      <c r="H791" s="17">
        <v>0</v>
      </c>
      <c r="I791" s="18">
        <v>18572</v>
      </c>
      <c r="J791" s="2"/>
      <c r="K791" s="1"/>
      <c r="L791" s="1"/>
      <c r="M791" s="1"/>
      <c r="N791" s="1"/>
      <c r="O791" s="1"/>
      <c r="P791" s="1"/>
      <c r="Q791" s="1"/>
      <c r="R791" s="1"/>
      <c r="S791" s="1"/>
    </row>
    <row r="792" spans="1:19" x14ac:dyDescent="0.3">
      <c r="A792" s="1"/>
      <c r="B792" s="17">
        <v>3</v>
      </c>
      <c r="C792" s="9" t="s">
        <v>45</v>
      </c>
      <c r="D792" s="17">
        <v>4</v>
      </c>
      <c r="E792" s="17">
        <v>1983</v>
      </c>
      <c r="F792" s="17">
        <v>1</v>
      </c>
      <c r="G792" s="17">
        <v>0</v>
      </c>
      <c r="H792" s="17">
        <v>0</v>
      </c>
      <c r="I792" s="18">
        <v>21396</v>
      </c>
      <c r="J792" s="2"/>
      <c r="K792" s="1"/>
      <c r="L792" s="1"/>
      <c r="M792" s="1"/>
      <c r="N792" s="1"/>
      <c r="O792" s="1"/>
      <c r="P792" s="1"/>
      <c r="Q792" s="1"/>
      <c r="R792" s="1"/>
      <c r="S792" s="1"/>
    </row>
    <row r="793" spans="1:19" x14ac:dyDescent="0.3">
      <c r="A793" s="1"/>
      <c r="B793" s="17">
        <v>5</v>
      </c>
      <c r="C793" s="9" t="s">
        <v>45</v>
      </c>
      <c r="D793" s="17">
        <v>4</v>
      </c>
      <c r="E793" s="17">
        <v>1983</v>
      </c>
      <c r="F793" s="17">
        <v>1</v>
      </c>
      <c r="G793" s="17">
        <v>0</v>
      </c>
      <c r="H793" s="17">
        <v>0</v>
      </c>
      <c r="I793" s="18">
        <v>20876</v>
      </c>
      <c r="J793" s="2"/>
      <c r="K793" s="1"/>
      <c r="L793" s="1"/>
      <c r="M793" s="1"/>
      <c r="N793" s="1"/>
      <c r="O793" s="1"/>
      <c r="P793" s="1"/>
      <c r="Q793" s="1"/>
      <c r="R793" s="1"/>
      <c r="S793" s="1"/>
    </row>
    <row r="794" spans="1:19" x14ac:dyDescent="0.3">
      <c r="A794" s="1"/>
      <c r="B794" s="17">
        <v>6</v>
      </c>
      <c r="C794" s="9" t="s">
        <v>10</v>
      </c>
      <c r="D794" s="17">
        <v>4</v>
      </c>
      <c r="E794" s="17">
        <v>1983</v>
      </c>
      <c r="F794" s="17">
        <v>1</v>
      </c>
      <c r="G794" s="17">
        <v>7</v>
      </c>
      <c r="H794" s="17">
        <v>0</v>
      </c>
      <c r="I794" s="18">
        <v>187458</v>
      </c>
      <c r="J794" s="2"/>
      <c r="K794" s="1"/>
      <c r="L794" s="1"/>
      <c r="M794" s="1"/>
      <c r="N794" s="1"/>
      <c r="O794" s="1"/>
      <c r="P794" s="1"/>
      <c r="Q794" s="1"/>
      <c r="R794" s="1"/>
      <c r="S794" s="1"/>
    </row>
    <row r="795" spans="1:19" x14ac:dyDescent="0.3">
      <c r="A795" s="1"/>
      <c r="B795" s="17">
        <v>1</v>
      </c>
      <c r="C795" s="9" t="s">
        <v>10</v>
      </c>
      <c r="D795" s="17">
        <v>4</v>
      </c>
      <c r="E795" s="17">
        <v>1983</v>
      </c>
      <c r="F795" s="17">
        <v>1</v>
      </c>
      <c r="G795" s="17">
        <v>6</v>
      </c>
      <c r="H795" s="17">
        <v>0</v>
      </c>
      <c r="I795" s="18">
        <v>169332</v>
      </c>
      <c r="J795" s="2"/>
      <c r="K795" s="1"/>
      <c r="L795" s="1"/>
      <c r="M795" s="1"/>
      <c r="N795" s="1"/>
      <c r="O795" s="1"/>
      <c r="P795" s="1"/>
      <c r="Q795" s="1"/>
      <c r="R795" s="1"/>
      <c r="S795" s="1"/>
    </row>
    <row r="796" spans="1:19" x14ac:dyDescent="0.3">
      <c r="A796" s="1"/>
      <c r="B796" s="17">
        <v>2</v>
      </c>
      <c r="C796" s="9" t="s">
        <v>10</v>
      </c>
      <c r="D796" s="17">
        <v>4</v>
      </c>
      <c r="E796" s="17">
        <v>1983</v>
      </c>
      <c r="F796" s="17">
        <v>1</v>
      </c>
      <c r="G796" s="17">
        <v>6</v>
      </c>
      <c r="H796" s="17">
        <v>0</v>
      </c>
      <c r="I796" s="18">
        <v>156720</v>
      </c>
      <c r="J796" s="2"/>
      <c r="K796" s="1"/>
      <c r="L796" s="1"/>
      <c r="M796" s="1"/>
      <c r="N796" s="1"/>
      <c r="O796" s="1"/>
      <c r="P796" s="1"/>
      <c r="Q796" s="1"/>
      <c r="R796" s="1"/>
      <c r="S796" s="1"/>
    </row>
    <row r="797" spans="1:19" x14ac:dyDescent="0.3">
      <c r="A797" s="1"/>
      <c r="B797" s="17">
        <v>4</v>
      </c>
      <c r="C797" s="9" t="s">
        <v>10</v>
      </c>
      <c r="D797" s="17">
        <v>4</v>
      </c>
      <c r="E797" s="17">
        <v>1983</v>
      </c>
      <c r="F797" s="17">
        <v>1</v>
      </c>
      <c r="G797" s="17">
        <v>7</v>
      </c>
      <c r="H797" s="17">
        <v>0</v>
      </c>
      <c r="I797" s="18">
        <v>185028</v>
      </c>
      <c r="J797" s="2"/>
      <c r="K797" s="1"/>
      <c r="L797" s="1"/>
      <c r="M797" s="1"/>
      <c r="N797" s="1"/>
      <c r="O797" s="1"/>
      <c r="P797" s="1"/>
      <c r="Q797" s="1"/>
      <c r="R797" s="1"/>
      <c r="S797" s="1"/>
    </row>
    <row r="798" spans="1:19" x14ac:dyDescent="0.3">
      <c r="A798" s="1"/>
      <c r="B798" s="17">
        <v>3</v>
      </c>
      <c r="C798" s="9" t="s">
        <v>10</v>
      </c>
      <c r="D798" s="17">
        <v>4</v>
      </c>
      <c r="E798" s="17">
        <v>1983</v>
      </c>
      <c r="F798" s="17">
        <v>1</v>
      </c>
      <c r="G798" s="17">
        <v>7</v>
      </c>
      <c r="H798" s="17">
        <v>0</v>
      </c>
      <c r="I798" s="18">
        <v>183426</v>
      </c>
      <c r="J798" s="2"/>
      <c r="K798" s="1"/>
      <c r="L798" s="1"/>
      <c r="M798" s="1"/>
      <c r="N798" s="1"/>
      <c r="O798" s="1"/>
      <c r="P798" s="1"/>
      <c r="Q798" s="1"/>
      <c r="R798" s="1"/>
      <c r="S798" s="1"/>
    </row>
    <row r="799" spans="1:19" x14ac:dyDescent="0.3">
      <c r="A799" s="1"/>
      <c r="B799" s="17">
        <v>5</v>
      </c>
      <c r="C799" s="9" t="s">
        <v>10</v>
      </c>
      <c r="D799" s="17">
        <v>4</v>
      </c>
      <c r="E799" s="17">
        <v>1983</v>
      </c>
      <c r="F799" s="17">
        <v>1</v>
      </c>
      <c r="G799" s="17">
        <v>7</v>
      </c>
      <c r="H799" s="17">
        <v>0</v>
      </c>
      <c r="I799" s="18">
        <v>185321</v>
      </c>
      <c r="J799" s="2"/>
      <c r="K799" s="1"/>
      <c r="L799" s="1"/>
      <c r="M799" s="1"/>
      <c r="N799" s="1"/>
      <c r="O799" s="1"/>
      <c r="P799" s="1"/>
      <c r="Q799" s="1"/>
      <c r="R799" s="1"/>
      <c r="S799" s="1"/>
    </row>
    <row r="800" spans="1:19" x14ac:dyDescent="0.3">
      <c r="A800" s="1"/>
      <c r="B800" s="17">
        <v>4</v>
      </c>
      <c r="C800" s="9" t="s">
        <v>12</v>
      </c>
      <c r="D800" s="17">
        <v>4</v>
      </c>
      <c r="E800" s="17">
        <v>1983</v>
      </c>
      <c r="F800" s="17">
        <v>1</v>
      </c>
      <c r="G800" s="17">
        <v>0</v>
      </c>
      <c r="H800" s="17">
        <v>0</v>
      </c>
      <c r="I800" s="18">
        <v>45067</v>
      </c>
      <c r="J800" s="2"/>
      <c r="K800" s="1"/>
      <c r="L800" s="1"/>
      <c r="M800" s="1"/>
      <c r="N800" s="1"/>
      <c r="O800" s="1"/>
      <c r="P800" s="1"/>
      <c r="Q800" s="1"/>
      <c r="R800" s="1"/>
      <c r="S800" s="1"/>
    </row>
    <row r="801" spans="1:19" x14ac:dyDescent="0.3">
      <c r="A801" s="1"/>
      <c r="B801" s="17">
        <v>3</v>
      </c>
      <c r="C801" s="9" t="s">
        <v>12</v>
      </c>
      <c r="D801" s="17">
        <v>4</v>
      </c>
      <c r="E801" s="17">
        <v>1983</v>
      </c>
      <c r="F801" s="17">
        <v>1</v>
      </c>
      <c r="G801" s="17">
        <v>0</v>
      </c>
      <c r="H801" s="17">
        <v>0</v>
      </c>
      <c r="I801" s="18">
        <v>44948</v>
      </c>
      <c r="J801" s="2"/>
      <c r="K801" s="1"/>
      <c r="L801" s="1"/>
      <c r="M801" s="1"/>
      <c r="N801" s="1"/>
      <c r="O801" s="1"/>
      <c r="P801" s="1"/>
      <c r="Q801" s="1"/>
      <c r="R801" s="1"/>
      <c r="S801" s="1"/>
    </row>
    <row r="802" spans="1:19" x14ac:dyDescent="0.3">
      <c r="A802" s="1"/>
      <c r="B802" s="17">
        <v>5</v>
      </c>
      <c r="C802" s="9" t="s">
        <v>12</v>
      </c>
      <c r="D802" s="17">
        <v>4</v>
      </c>
      <c r="E802" s="17">
        <v>1983</v>
      </c>
      <c r="F802" s="17">
        <v>1</v>
      </c>
      <c r="G802" s="17">
        <v>0</v>
      </c>
      <c r="H802" s="17">
        <v>0</v>
      </c>
      <c r="I802" s="18">
        <v>46885</v>
      </c>
      <c r="J802" s="2"/>
      <c r="K802" s="1"/>
      <c r="L802" s="1"/>
      <c r="M802" s="1"/>
      <c r="N802" s="1"/>
      <c r="O802" s="1"/>
      <c r="P802" s="1"/>
      <c r="Q802" s="1"/>
      <c r="R802" s="1"/>
      <c r="S802" s="1"/>
    </row>
    <row r="803" spans="1:19" x14ac:dyDescent="0.3">
      <c r="A803" s="1"/>
      <c r="B803" s="17">
        <v>6</v>
      </c>
      <c r="C803" s="9" t="s">
        <v>10</v>
      </c>
      <c r="D803" s="17">
        <v>4</v>
      </c>
      <c r="E803" s="17">
        <v>1983</v>
      </c>
      <c r="F803" s="17">
        <v>2</v>
      </c>
      <c r="G803" s="17">
        <v>1</v>
      </c>
      <c r="H803" s="17">
        <v>0</v>
      </c>
      <c r="I803" s="18">
        <v>18892</v>
      </c>
      <c r="J803" s="2"/>
      <c r="K803" s="1"/>
      <c r="L803" s="1"/>
      <c r="M803" s="1"/>
      <c r="N803" s="1"/>
      <c r="O803" s="1"/>
      <c r="P803" s="1"/>
      <c r="Q803" s="1"/>
      <c r="R803" s="1"/>
      <c r="S803" s="1"/>
    </row>
    <row r="804" spans="1:19" x14ac:dyDescent="0.3">
      <c r="A804" s="1"/>
      <c r="B804" s="17">
        <v>1</v>
      </c>
      <c r="C804" s="9" t="s">
        <v>10</v>
      </c>
      <c r="D804" s="17">
        <v>4</v>
      </c>
      <c r="E804" s="17">
        <v>1983</v>
      </c>
      <c r="F804" s="17">
        <v>2</v>
      </c>
      <c r="G804" s="17">
        <v>2</v>
      </c>
      <c r="H804" s="17">
        <v>0</v>
      </c>
      <c r="I804" s="18">
        <v>17235</v>
      </c>
      <c r="J804" s="2"/>
      <c r="K804" s="1"/>
      <c r="L804" s="1"/>
      <c r="M804" s="1"/>
      <c r="N804" s="1"/>
      <c r="O804" s="1"/>
      <c r="P804" s="1"/>
      <c r="Q804" s="1"/>
      <c r="R804" s="1"/>
      <c r="S804" s="1"/>
    </row>
    <row r="805" spans="1:19" x14ac:dyDescent="0.3">
      <c r="A805" s="1"/>
      <c r="B805" s="17">
        <v>2</v>
      </c>
      <c r="C805" s="9" t="s">
        <v>10</v>
      </c>
      <c r="D805" s="17">
        <v>4</v>
      </c>
      <c r="E805" s="17">
        <v>1983</v>
      </c>
      <c r="F805" s="17">
        <v>2</v>
      </c>
      <c r="G805" s="17">
        <v>1</v>
      </c>
      <c r="H805" s="17">
        <v>0</v>
      </c>
      <c r="I805" s="18">
        <v>18935</v>
      </c>
      <c r="J805" s="2"/>
      <c r="K805" s="1"/>
      <c r="L805" s="1"/>
      <c r="M805" s="1"/>
      <c r="N805" s="1"/>
      <c r="O805" s="1"/>
      <c r="P805" s="1"/>
      <c r="Q805" s="1"/>
      <c r="R805" s="1"/>
      <c r="S805" s="1"/>
    </row>
    <row r="806" spans="1:19" x14ac:dyDescent="0.3">
      <c r="A806" s="1"/>
      <c r="B806" s="17">
        <v>4</v>
      </c>
      <c r="C806" s="9" t="s">
        <v>10</v>
      </c>
      <c r="D806" s="17">
        <v>4</v>
      </c>
      <c r="E806" s="17">
        <v>1983</v>
      </c>
      <c r="F806" s="17">
        <v>2</v>
      </c>
      <c r="G806" s="17">
        <v>0</v>
      </c>
      <c r="H806" s="17">
        <v>0</v>
      </c>
      <c r="I806" s="18">
        <v>15980</v>
      </c>
      <c r="J806" s="2"/>
      <c r="K806" s="1"/>
      <c r="L806" s="1"/>
      <c r="M806" s="1"/>
      <c r="N806" s="1"/>
      <c r="O806" s="1"/>
      <c r="P806" s="1"/>
      <c r="Q806" s="1"/>
      <c r="R806" s="1"/>
      <c r="S806" s="1"/>
    </row>
    <row r="807" spans="1:19" x14ac:dyDescent="0.3">
      <c r="A807" s="1"/>
      <c r="B807" s="17">
        <v>3</v>
      </c>
      <c r="C807" s="9" t="s">
        <v>10</v>
      </c>
      <c r="D807" s="17">
        <v>4</v>
      </c>
      <c r="E807" s="17">
        <v>1983</v>
      </c>
      <c r="F807" s="17">
        <v>2</v>
      </c>
      <c r="G807" s="17">
        <v>2</v>
      </c>
      <c r="H807" s="17">
        <v>0</v>
      </c>
      <c r="I807" s="18">
        <v>17307</v>
      </c>
      <c r="J807" s="2"/>
      <c r="K807" s="1"/>
      <c r="L807" s="1"/>
      <c r="M807" s="1"/>
      <c r="N807" s="1"/>
      <c r="O807" s="1"/>
      <c r="P807" s="1"/>
      <c r="Q807" s="1"/>
      <c r="R807" s="1"/>
      <c r="S807" s="1"/>
    </row>
    <row r="808" spans="1:19" x14ac:dyDescent="0.3">
      <c r="A808" s="1"/>
      <c r="B808" s="17">
        <v>5</v>
      </c>
      <c r="C808" s="9" t="s">
        <v>10</v>
      </c>
      <c r="D808" s="17">
        <v>4</v>
      </c>
      <c r="E808" s="17">
        <v>1983</v>
      </c>
      <c r="F808" s="17">
        <v>2</v>
      </c>
      <c r="G808" s="17">
        <v>3</v>
      </c>
      <c r="H808" s="17">
        <v>0</v>
      </c>
      <c r="I808" s="18">
        <v>15678</v>
      </c>
      <c r="J808" s="2"/>
      <c r="K808" s="1"/>
      <c r="L808" s="1"/>
      <c r="M808" s="1"/>
      <c r="N808" s="1"/>
      <c r="O808" s="1"/>
      <c r="P808" s="1"/>
      <c r="Q808" s="1"/>
      <c r="R808" s="1"/>
      <c r="S808" s="1"/>
    </row>
    <row r="809" spans="1:19" x14ac:dyDescent="0.3">
      <c r="A809" s="1"/>
      <c r="B809" s="17">
        <v>1</v>
      </c>
      <c r="C809" s="9" t="s">
        <v>27</v>
      </c>
      <c r="D809" s="17">
        <v>2</v>
      </c>
      <c r="E809" s="17">
        <v>1989</v>
      </c>
      <c r="F809" s="17">
        <v>1</v>
      </c>
      <c r="G809" s="17">
        <v>0</v>
      </c>
      <c r="H809" s="17">
        <v>0</v>
      </c>
      <c r="I809" s="18">
        <v>802031</v>
      </c>
      <c r="J809" s="2"/>
      <c r="K809" s="1"/>
      <c r="L809" s="1"/>
      <c r="M809" s="1"/>
      <c r="N809" s="1"/>
      <c r="O809" s="1"/>
      <c r="P809" s="1"/>
      <c r="Q809" s="1"/>
      <c r="R809" s="1"/>
      <c r="S809" s="1"/>
    </row>
    <row r="810" spans="1:19" x14ac:dyDescent="0.3">
      <c r="A810" s="1"/>
      <c r="B810" s="17">
        <v>1</v>
      </c>
      <c r="C810" s="9" t="s">
        <v>27</v>
      </c>
      <c r="D810" s="17">
        <v>2</v>
      </c>
      <c r="E810" s="17">
        <v>1989</v>
      </c>
      <c r="F810" s="17">
        <v>1</v>
      </c>
      <c r="G810" s="17">
        <v>0</v>
      </c>
      <c r="H810" s="17">
        <v>0</v>
      </c>
      <c r="I810" s="18">
        <v>8027452</v>
      </c>
      <c r="J810" s="2"/>
      <c r="K810" s="1"/>
      <c r="L810" s="1"/>
      <c r="M810" s="1"/>
      <c r="N810" s="1"/>
      <c r="O810" s="1"/>
      <c r="P810" s="1"/>
      <c r="Q810" s="1"/>
      <c r="R810" s="1"/>
      <c r="S810" s="1"/>
    </row>
    <row r="811" spans="1:19" x14ac:dyDescent="0.3">
      <c r="A811" s="1"/>
      <c r="B811" s="17">
        <v>6</v>
      </c>
      <c r="C811" s="9" t="s">
        <v>10</v>
      </c>
      <c r="D811" s="17">
        <v>2</v>
      </c>
      <c r="E811" s="17">
        <v>1989</v>
      </c>
      <c r="F811" s="17">
        <v>1</v>
      </c>
      <c r="G811" s="17">
        <v>0</v>
      </c>
      <c r="H811" s="17">
        <v>0</v>
      </c>
      <c r="I811" s="18">
        <v>42083</v>
      </c>
      <c r="J811" s="2"/>
      <c r="K811" s="1"/>
      <c r="L811" s="1"/>
      <c r="M811" s="1"/>
      <c r="N811" s="1"/>
      <c r="O811" s="1"/>
      <c r="P811" s="1"/>
      <c r="Q811" s="1"/>
      <c r="R811" s="1"/>
      <c r="S811" s="1"/>
    </row>
    <row r="812" spans="1:19" x14ac:dyDescent="0.3">
      <c r="A812" s="1"/>
      <c r="B812" s="17">
        <v>1</v>
      </c>
      <c r="C812" s="9" t="s">
        <v>10</v>
      </c>
      <c r="D812" s="17">
        <v>2</v>
      </c>
      <c r="E812" s="17">
        <v>1989</v>
      </c>
      <c r="F812" s="17">
        <v>1</v>
      </c>
      <c r="G812" s="17">
        <v>0</v>
      </c>
      <c r="H812" s="17">
        <v>0</v>
      </c>
      <c r="I812" s="18">
        <v>45069</v>
      </c>
      <c r="J812" s="2"/>
      <c r="K812" s="1"/>
      <c r="L812" s="1"/>
      <c r="M812" s="1"/>
      <c r="N812" s="1"/>
      <c r="O812" s="1"/>
      <c r="P812" s="1"/>
      <c r="Q812" s="1"/>
      <c r="R812" s="1"/>
      <c r="S812" s="1"/>
    </row>
    <row r="813" spans="1:19" x14ac:dyDescent="0.3">
      <c r="A813" s="1"/>
      <c r="B813" s="17">
        <v>5</v>
      </c>
      <c r="C813" s="9" t="s">
        <v>12</v>
      </c>
      <c r="D813" s="17">
        <v>2</v>
      </c>
      <c r="E813" s="17">
        <v>1989</v>
      </c>
      <c r="F813" s="17">
        <v>1</v>
      </c>
      <c r="G813" s="17">
        <v>0</v>
      </c>
      <c r="H813" s="17">
        <v>0</v>
      </c>
      <c r="I813" s="18">
        <v>754079</v>
      </c>
      <c r="J813" s="2"/>
      <c r="K813" s="1"/>
      <c r="L813" s="1"/>
      <c r="M813" s="1"/>
      <c r="N813" s="1"/>
      <c r="O813" s="1"/>
      <c r="P813" s="1"/>
      <c r="Q813" s="1"/>
      <c r="R813" s="1"/>
      <c r="S813" s="1"/>
    </row>
    <row r="814" spans="1:19" x14ac:dyDescent="0.3">
      <c r="A814" s="1"/>
      <c r="B814" s="17">
        <v>4</v>
      </c>
      <c r="C814" s="9" t="s">
        <v>12</v>
      </c>
      <c r="D814" s="17">
        <v>2</v>
      </c>
      <c r="E814" s="17">
        <v>1989</v>
      </c>
      <c r="F814" s="17">
        <v>1</v>
      </c>
      <c r="G814" s="17">
        <v>0</v>
      </c>
      <c r="H814" s="17">
        <v>0</v>
      </c>
      <c r="I814" s="18">
        <v>751543</v>
      </c>
      <c r="J814" s="2"/>
      <c r="K814" s="1"/>
      <c r="L814" s="1"/>
      <c r="M814" s="1"/>
      <c r="N814" s="1"/>
      <c r="O814" s="1"/>
      <c r="P814" s="1"/>
      <c r="Q814" s="1"/>
      <c r="R814" s="1"/>
      <c r="S814" s="1"/>
    </row>
    <row r="815" spans="1:19" x14ac:dyDescent="0.3">
      <c r="A815" s="1"/>
      <c r="B815" s="17">
        <v>1</v>
      </c>
      <c r="C815" s="9" t="s">
        <v>10</v>
      </c>
      <c r="D815" s="17">
        <v>2</v>
      </c>
      <c r="E815" s="17">
        <v>1989</v>
      </c>
      <c r="F815" s="17">
        <v>1</v>
      </c>
      <c r="G815" s="17">
        <v>0</v>
      </c>
      <c r="H815" s="17">
        <v>0</v>
      </c>
      <c r="I815" s="18">
        <v>0</v>
      </c>
      <c r="J815" s="2"/>
      <c r="K815" s="1"/>
      <c r="L815" s="1"/>
      <c r="M815" s="1"/>
      <c r="N815" s="1"/>
      <c r="O815" s="1"/>
      <c r="P815" s="1"/>
      <c r="Q815" s="1"/>
      <c r="R815" s="1"/>
      <c r="S815" s="1"/>
    </row>
    <row r="816" spans="1:19" x14ac:dyDescent="0.3">
      <c r="A816" s="1"/>
      <c r="B816" s="17">
        <v>1</v>
      </c>
      <c r="C816" s="9" t="s">
        <v>12</v>
      </c>
      <c r="D816" s="17">
        <v>2</v>
      </c>
      <c r="E816" s="17">
        <v>1989</v>
      </c>
      <c r="F816" s="17">
        <v>1</v>
      </c>
      <c r="G816" s="17">
        <v>0</v>
      </c>
      <c r="H816" s="17">
        <v>0</v>
      </c>
      <c r="I816" s="18">
        <v>864013</v>
      </c>
      <c r="J816" s="2"/>
      <c r="K816" s="1"/>
      <c r="L816" s="1"/>
      <c r="M816" s="1"/>
      <c r="N816" s="1"/>
      <c r="O816" s="1"/>
      <c r="P816" s="1"/>
      <c r="Q816" s="1"/>
      <c r="R816" s="1"/>
      <c r="S816" s="1"/>
    </row>
    <row r="817" spans="1:19" x14ac:dyDescent="0.3">
      <c r="A817" s="1"/>
      <c r="B817" s="17">
        <v>1</v>
      </c>
      <c r="C817" s="9" t="s">
        <v>12</v>
      </c>
      <c r="D817" s="17">
        <v>2</v>
      </c>
      <c r="E817" s="17">
        <v>1989</v>
      </c>
      <c r="F817" s="17">
        <v>1</v>
      </c>
      <c r="G817" s="17">
        <v>0</v>
      </c>
      <c r="H817" s="17">
        <v>0</v>
      </c>
      <c r="I817" s="18">
        <v>743696</v>
      </c>
      <c r="J817" s="2"/>
      <c r="K817" s="1"/>
      <c r="L817" s="1"/>
      <c r="M817" s="1"/>
      <c r="N817" s="1"/>
      <c r="O817" s="1"/>
      <c r="P817" s="1"/>
      <c r="Q817" s="1"/>
      <c r="R817" s="1"/>
      <c r="S817" s="1"/>
    </row>
    <row r="818" spans="1:19" x14ac:dyDescent="0.3">
      <c r="A818" s="1"/>
      <c r="B818" s="17">
        <v>4</v>
      </c>
      <c r="C818" s="9" t="s">
        <v>12</v>
      </c>
      <c r="D818" s="17">
        <v>2</v>
      </c>
      <c r="E818" s="17">
        <v>1989</v>
      </c>
      <c r="F818" s="17">
        <v>1</v>
      </c>
      <c r="G818" s="17">
        <v>0</v>
      </c>
      <c r="H818" s="17">
        <v>12</v>
      </c>
      <c r="I818" s="18">
        <v>7997334</v>
      </c>
      <c r="J818" s="2"/>
      <c r="K818" s="1"/>
      <c r="L818" s="1"/>
      <c r="M818" s="1"/>
      <c r="N818" s="1"/>
      <c r="O818" s="1"/>
      <c r="P818" s="1"/>
      <c r="Q818" s="1"/>
      <c r="R818" s="1"/>
      <c r="S818" s="1"/>
    </row>
    <row r="819" spans="1:19" x14ac:dyDescent="0.3">
      <c r="A819" s="1"/>
      <c r="B819" s="17">
        <v>4</v>
      </c>
      <c r="C819" s="9" t="s">
        <v>12</v>
      </c>
      <c r="D819" s="17">
        <v>2</v>
      </c>
      <c r="E819" s="17">
        <v>1989</v>
      </c>
      <c r="F819" s="17">
        <v>1</v>
      </c>
      <c r="G819" s="17">
        <v>0</v>
      </c>
      <c r="H819" s="17">
        <v>0</v>
      </c>
      <c r="I819" s="18">
        <v>797989</v>
      </c>
      <c r="J819" s="2"/>
      <c r="K819" s="1"/>
      <c r="L819" s="1"/>
      <c r="M819" s="1"/>
      <c r="N819" s="1"/>
      <c r="O819" s="1"/>
      <c r="P819" s="1"/>
      <c r="Q819" s="1"/>
      <c r="R819" s="1"/>
      <c r="S819" s="1"/>
    </row>
    <row r="820" spans="1:19" x14ac:dyDescent="0.3">
      <c r="A820" s="1"/>
      <c r="B820" s="17">
        <v>3</v>
      </c>
      <c r="C820" s="9" t="s">
        <v>12</v>
      </c>
      <c r="D820" s="17">
        <v>2</v>
      </c>
      <c r="E820" s="17">
        <v>1989</v>
      </c>
      <c r="F820" s="17">
        <v>1</v>
      </c>
      <c r="G820" s="17">
        <v>11</v>
      </c>
      <c r="H820" s="17">
        <v>0</v>
      </c>
      <c r="I820" s="18">
        <v>76993164</v>
      </c>
      <c r="J820" s="2"/>
      <c r="K820" s="1"/>
      <c r="L820" s="1"/>
      <c r="M820" s="1"/>
      <c r="N820" s="1"/>
      <c r="O820" s="1"/>
      <c r="P820" s="1"/>
      <c r="Q820" s="1"/>
      <c r="R820" s="1"/>
      <c r="S820" s="1"/>
    </row>
    <row r="821" spans="1:19" x14ac:dyDescent="0.3">
      <c r="A821" s="1"/>
      <c r="B821" s="17">
        <v>1</v>
      </c>
      <c r="C821" s="9" t="s">
        <v>14</v>
      </c>
      <c r="D821" s="17">
        <v>3</v>
      </c>
      <c r="E821" s="17">
        <v>1989</v>
      </c>
      <c r="F821" s="17">
        <v>1</v>
      </c>
      <c r="G821" s="17">
        <v>0</v>
      </c>
      <c r="H821" s="17">
        <v>0</v>
      </c>
      <c r="I821" s="18">
        <v>825175</v>
      </c>
      <c r="J821" s="2"/>
      <c r="K821" s="1"/>
      <c r="L821" s="1"/>
      <c r="M821" s="1"/>
      <c r="N821" s="1"/>
      <c r="O821" s="1"/>
      <c r="P821" s="1"/>
      <c r="Q821" s="1"/>
      <c r="R821" s="1"/>
      <c r="S821" s="1"/>
    </row>
    <row r="822" spans="1:19" x14ac:dyDescent="0.3">
      <c r="A822" s="1"/>
      <c r="B822" s="17">
        <v>2</v>
      </c>
      <c r="C822" s="9" t="s">
        <v>24</v>
      </c>
      <c r="D822" s="17">
        <v>3</v>
      </c>
      <c r="E822" s="17">
        <v>1989</v>
      </c>
      <c r="F822" s="17">
        <v>1</v>
      </c>
      <c r="G822" s="17">
        <v>0</v>
      </c>
      <c r="H822" s="17">
        <v>0</v>
      </c>
      <c r="I822" s="18">
        <v>7877651400</v>
      </c>
      <c r="J822" s="2"/>
      <c r="K822" s="1"/>
      <c r="L822" s="1"/>
      <c r="M822" s="1"/>
      <c r="N822" s="1"/>
      <c r="O822" s="1"/>
      <c r="P822" s="1"/>
      <c r="Q822" s="1"/>
      <c r="R822" s="1"/>
      <c r="S822" s="1"/>
    </row>
    <row r="823" spans="1:19" x14ac:dyDescent="0.3">
      <c r="A823" s="1"/>
      <c r="B823" s="17">
        <v>2</v>
      </c>
      <c r="C823" s="9" t="s">
        <v>24</v>
      </c>
      <c r="D823" s="17">
        <v>3</v>
      </c>
      <c r="E823" s="17">
        <v>1989</v>
      </c>
      <c r="F823" s="17">
        <v>1</v>
      </c>
      <c r="G823" s="17">
        <v>0</v>
      </c>
      <c r="H823" s="17">
        <v>0</v>
      </c>
      <c r="I823" s="18">
        <v>743300280</v>
      </c>
      <c r="J823" s="2"/>
      <c r="K823" s="1"/>
      <c r="L823" s="1"/>
      <c r="M823" s="1"/>
      <c r="N823" s="1"/>
      <c r="O823" s="1"/>
      <c r="P823" s="1"/>
      <c r="Q823" s="1"/>
      <c r="R823" s="1"/>
      <c r="S823" s="1"/>
    </row>
    <row r="824" spans="1:19" x14ac:dyDescent="0.3">
      <c r="A824" s="1"/>
      <c r="B824" s="17">
        <v>4</v>
      </c>
      <c r="C824" s="9" t="s">
        <v>24</v>
      </c>
      <c r="D824" s="17">
        <v>3</v>
      </c>
      <c r="E824" s="17">
        <v>1989</v>
      </c>
      <c r="F824" s="17">
        <v>1</v>
      </c>
      <c r="G824" s="17">
        <v>13</v>
      </c>
      <c r="H824" s="17">
        <v>260</v>
      </c>
      <c r="I824" s="18">
        <v>533869996</v>
      </c>
      <c r="J824" s="2"/>
      <c r="K824" s="1"/>
      <c r="L824" s="1"/>
      <c r="M824" s="1"/>
      <c r="N824" s="1"/>
      <c r="O824" s="1"/>
      <c r="P824" s="1"/>
      <c r="Q824" s="1"/>
      <c r="R824" s="1"/>
      <c r="S824" s="1"/>
    </row>
    <row r="825" spans="1:19" x14ac:dyDescent="0.3">
      <c r="A825" s="1"/>
      <c r="B825" s="17">
        <v>5</v>
      </c>
      <c r="C825" s="9" t="s">
        <v>24</v>
      </c>
      <c r="D825" s="17">
        <v>3</v>
      </c>
      <c r="E825" s="17">
        <v>1989</v>
      </c>
      <c r="F825" s="17">
        <v>1</v>
      </c>
      <c r="G825" s="17">
        <v>11</v>
      </c>
      <c r="H825" s="17">
        <v>3831</v>
      </c>
      <c r="I825" s="18">
        <v>3086384400</v>
      </c>
      <c r="J825" s="2"/>
      <c r="K825" s="1"/>
      <c r="L825" s="1"/>
      <c r="M825" s="1"/>
      <c r="N825" s="1"/>
      <c r="O825" s="1"/>
      <c r="P825" s="1"/>
      <c r="Q825" s="1"/>
      <c r="R825" s="1"/>
      <c r="S825" s="1"/>
    </row>
    <row r="826" spans="1:19" x14ac:dyDescent="0.3">
      <c r="A826" s="1"/>
      <c r="B826" s="17">
        <v>3</v>
      </c>
      <c r="C826" s="9" t="s">
        <v>24</v>
      </c>
      <c r="D826" s="17">
        <v>3</v>
      </c>
      <c r="E826" s="17">
        <v>1989</v>
      </c>
      <c r="F826" s="17">
        <v>1</v>
      </c>
      <c r="G826" s="17">
        <v>11</v>
      </c>
      <c r="H826" s="17">
        <v>358</v>
      </c>
      <c r="I826" s="18">
        <v>426463185</v>
      </c>
      <c r="J826" s="2"/>
      <c r="K826" s="1"/>
      <c r="L826" s="1"/>
      <c r="M826" s="1"/>
      <c r="N826" s="1"/>
      <c r="O826" s="1"/>
      <c r="P826" s="1"/>
      <c r="Q826" s="1"/>
      <c r="R826" s="1"/>
      <c r="S826" s="1"/>
    </row>
    <row r="827" spans="1:19" x14ac:dyDescent="0.3">
      <c r="A827" s="1"/>
      <c r="B827" s="17">
        <v>5</v>
      </c>
      <c r="C827" s="9" t="s">
        <v>19</v>
      </c>
      <c r="D827" s="17">
        <v>4</v>
      </c>
      <c r="E827" s="17">
        <v>1990</v>
      </c>
      <c r="F827" s="17">
        <v>2</v>
      </c>
      <c r="G827" s="17">
        <v>0</v>
      </c>
      <c r="H827" s="17">
        <v>0</v>
      </c>
      <c r="I827" s="18">
        <v>821846</v>
      </c>
      <c r="J827" s="2"/>
      <c r="K827" s="1"/>
      <c r="L827" s="1"/>
      <c r="M827" s="1"/>
      <c r="N827" s="1"/>
      <c r="O827" s="1"/>
      <c r="P827" s="1"/>
      <c r="Q827" s="1"/>
      <c r="R827" s="1"/>
      <c r="S827" s="1"/>
    </row>
    <row r="828" spans="1:19" x14ac:dyDescent="0.3">
      <c r="A828" s="1"/>
      <c r="B828" s="17">
        <v>1</v>
      </c>
      <c r="C828" s="9" t="s">
        <v>33</v>
      </c>
      <c r="D828" s="17">
        <v>1</v>
      </c>
      <c r="E828" s="17">
        <v>1990</v>
      </c>
      <c r="F828" s="17">
        <v>1</v>
      </c>
      <c r="G828" s="17">
        <v>0</v>
      </c>
      <c r="H828" s="17">
        <v>0</v>
      </c>
      <c r="I828" s="18">
        <v>792996</v>
      </c>
      <c r="J828" s="2"/>
      <c r="K828" s="1"/>
      <c r="L828" s="1"/>
      <c r="M828" s="1"/>
      <c r="N828" s="1"/>
      <c r="O828" s="1"/>
      <c r="P828" s="1"/>
      <c r="Q828" s="1"/>
      <c r="R828" s="1"/>
      <c r="S828" s="1"/>
    </row>
    <row r="829" spans="1:19" x14ac:dyDescent="0.3">
      <c r="A829" s="1"/>
      <c r="B829" s="17">
        <v>1</v>
      </c>
      <c r="C829" s="9" t="s">
        <v>19</v>
      </c>
      <c r="D829" s="17">
        <v>1</v>
      </c>
      <c r="E829" s="17">
        <v>1990</v>
      </c>
      <c r="F829" s="17">
        <v>1</v>
      </c>
      <c r="G829" s="17">
        <v>0</v>
      </c>
      <c r="H829" s="17">
        <v>0</v>
      </c>
      <c r="I829" s="18">
        <v>740209</v>
      </c>
      <c r="J829" s="2"/>
      <c r="K829" s="1"/>
      <c r="L829" s="1"/>
      <c r="M829" s="1"/>
      <c r="N829" s="1"/>
      <c r="O829" s="1"/>
      <c r="P829" s="1"/>
      <c r="Q829" s="1"/>
      <c r="R829" s="1"/>
      <c r="S829" s="1"/>
    </row>
    <row r="830" spans="1:19" x14ac:dyDescent="0.3">
      <c r="A830" s="1"/>
      <c r="B830" s="17">
        <v>1</v>
      </c>
      <c r="C830" s="9" t="s">
        <v>12</v>
      </c>
      <c r="D830" s="17">
        <v>2</v>
      </c>
      <c r="E830" s="17">
        <v>1990</v>
      </c>
      <c r="F830" s="17">
        <v>1</v>
      </c>
      <c r="G830" s="17">
        <v>0</v>
      </c>
      <c r="H830" s="17">
        <v>46</v>
      </c>
      <c r="I830" s="18">
        <v>761847</v>
      </c>
      <c r="J830" s="2"/>
      <c r="K830" s="1"/>
      <c r="L830" s="1"/>
      <c r="M830" s="1"/>
      <c r="N830" s="1"/>
      <c r="O830" s="1"/>
      <c r="P830" s="1"/>
      <c r="Q830" s="1"/>
      <c r="R830" s="1"/>
      <c r="S830" s="1"/>
    </row>
    <row r="831" spans="1:19" x14ac:dyDescent="0.3">
      <c r="A831" s="1"/>
      <c r="B831" s="17">
        <v>1</v>
      </c>
      <c r="C831" s="9" t="s">
        <v>27</v>
      </c>
      <c r="D831" s="17">
        <v>3</v>
      </c>
      <c r="E831" s="17">
        <v>1990</v>
      </c>
      <c r="F831" s="17">
        <v>1</v>
      </c>
      <c r="G831" s="17">
        <v>0</v>
      </c>
      <c r="H831" s="17">
        <v>0</v>
      </c>
      <c r="I831" s="18">
        <v>840473</v>
      </c>
      <c r="J831" s="2"/>
      <c r="K831" s="1"/>
      <c r="L831" s="1"/>
      <c r="M831" s="1"/>
      <c r="N831" s="1"/>
      <c r="O831" s="1"/>
      <c r="P831" s="1"/>
      <c r="Q831" s="1"/>
      <c r="R831" s="1"/>
      <c r="S831" s="1"/>
    </row>
    <row r="832" spans="1:19" x14ac:dyDescent="0.3">
      <c r="A832" s="1"/>
      <c r="B832" s="17">
        <v>6</v>
      </c>
      <c r="C832" s="9" t="s">
        <v>10</v>
      </c>
      <c r="D832" s="17">
        <v>1</v>
      </c>
      <c r="E832" s="17">
        <v>1970</v>
      </c>
      <c r="F832" s="17">
        <v>2</v>
      </c>
      <c r="G832" s="17">
        <v>0</v>
      </c>
      <c r="H832" s="17">
        <v>0</v>
      </c>
      <c r="I832" s="18">
        <v>1605</v>
      </c>
      <c r="J832" s="2"/>
      <c r="K832" s="1"/>
      <c r="L832" s="1"/>
      <c r="M832" s="1"/>
      <c r="N832" s="1"/>
      <c r="O832" s="1"/>
      <c r="P832" s="1"/>
      <c r="Q832" s="1"/>
      <c r="R832" s="1"/>
      <c r="S832" s="1"/>
    </row>
    <row r="833" spans="1:19" x14ac:dyDescent="0.3">
      <c r="A833" s="1"/>
      <c r="B833" s="17">
        <v>1</v>
      </c>
      <c r="C833" s="9" t="s">
        <v>10</v>
      </c>
      <c r="D833" s="17">
        <v>1</v>
      </c>
      <c r="E833" s="17">
        <v>1970</v>
      </c>
      <c r="F833" s="17">
        <v>2</v>
      </c>
      <c r="G833" s="17">
        <v>23</v>
      </c>
      <c r="H833" s="17">
        <v>0</v>
      </c>
      <c r="I833" s="18">
        <v>1690</v>
      </c>
      <c r="J833" s="2"/>
      <c r="K833" s="1"/>
      <c r="L833" s="1"/>
      <c r="M833" s="1"/>
      <c r="N833" s="1"/>
      <c r="O833" s="1"/>
      <c r="P833" s="1"/>
      <c r="Q833" s="1"/>
      <c r="R833" s="1"/>
      <c r="S833" s="1"/>
    </row>
    <row r="834" spans="1:19" x14ac:dyDescent="0.3">
      <c r="A834" s="1"/>
      <c r="B834" s="17">
        <v>2</v>
      </c>
      <c r="C834" s="9" t="s">
        <v>10</v>
      </c>
      <c r="D834" s="17">
        <v>1</v>
      </c>
      <c r="E834" s="17">
        <v>1970</v>
      </c>
      <c r="F834" s="17">
        <v>2</v>
      </c>
      <c r="G834" s="17">
        <v>0</v>
      </c>
      <c r="H834" s="17">
        <v>0</v>
      </c>
      <c r="I834" s="18">
        <v>1835</v>
      </c>
      <c r="J834" s="2"/>
      <c r="K834" s="1"/>
      <c r="L834" s="1"/>
      <c r="M834" s="1"/>
      <c r="N834" s="1"/>
      <c r="O834" s="1"/>
      <c r="P834" s="1"/>
      <c r="Q834" s="1"/>
      <c r="R834" s="1"/>
      <c r="S834" s="1"/>
    </row>
    <row r="835" spans="1:19" x14ac:dyDescent="0.3">
      <c r="A835" s="1"/>
      <c r="B835" s="17">
        <v>4</v>
      </c>
      <c r="C835" s="9" t="s">
        <v>10</v>
      </c>
      <c r="D835" s="17">
        <v>1</v>
      </c>
      <c r="E835" s="17">
        <v>1970</v>
      </c>
      <c r="F835" s="17">
        <v>2</v>
      </c>
      <c r="G835" s="17">
        <v>11</v>
      </c>
      <c r="H835" s="17">
        <v>0</v>
      </c>
      <c r="I835" s="18">
        <v>1685</v>
      </c>
      <c r="J835" s="2"/>
      <c r="K835" s="1"/>
      <c r="L835" s="1"/>
      <c r="M835" s="1"/>
      <c r="N835" s="1"/>
      <c r="O835" s="1"/>
      <c r="P835" s="1"/>
      <c r="Q835" s="1"/>
      <c r="R835" s="1"/>
      <c r="S835" s="1"/>
    </row>
    <row r="836" spans="1:19" x14ac:dyDescent="0.3">
      <c r="A836" s="1"/>
      <c r="B836" s="17">
        <v>3</v>
      </c>
      <c r="C836" s="9" t="s">
        <v>10</v>
      </c>
      <c r="D836" s="17">
        <v>1</v>
      </c>
      <c r="E836" s="17">
        <v>1970</v>
      </c>
      <c r="F836" s="17">
        <v>2</v>
      </c>
      <c r="G836" s="17">
        <v>0</v>
      </c>
      <c r="H836" s="17">
        <v>0</v>
      </c>
      <c r="I836" s="18">
        <v>1655</v>
      </c>
      <c r="J836" s="2"/>
      <c r="K836" s="1"/>
      <c r="L836" s="1"/>
      <c r="M836" s="1"/>
      <c r="N836" s="1"/>
      <c r="O836" s="1"/>
      <c r="P836" s="1"/>
      <c r="Q836" s="1"/>
      <c r="R836" s="1"/>
      <c r="S836" s="1"/>
    </row>
    <row r="837" spans="1:19" x14ac:dyDescent="0.3">
      <c r="A837" s="1"/>
      <c r="B837" s="17">
        <v>5</v>
      </c>
      <c r="C837" s="9" t="s">
        <v>10</v>
      </c>
      <c r="D837" s="17">
        <v>1</v>
      </c>
      <c r="E837" s="17">
        <v>1970</v>
      </c>
      <c r="F837" s="17">
        <v>2</v>
      </c>
      <c r="G837" s="17">
        <v>0</v>
      </c>
      <c r="H837" s="17">
        <v>0</v>
      </c>
      <c r="I837" s="18">
        <v>1805</v>
      </c>
      <c r="J837" s="2"/>
      <c r="K837" s="1"/>
      <c r="L837" s="1"/>
      <c r="M837" s="1"/>
      <c r="N837" s="1"/>
      <c r="O837" s="1"/>
      <c r="P837" s="1"/>
      <c r="Q837" s="1"/>
      <c r="R837" s="1"/>
      <c r="S837" s="1"/>
    </row>
    <row r="838" spans="1:19" x14ac:dyDescent="0.3">
      <c r="A838" s="1"/>
      <c r="B838" s="17">
        <v>6</v>
      </c>
      <c r="C838" s="9" t="s">
        <v>10</v>
      </c>
      <c r="D838" s="17">
        <v>4</v>
      </c>
      <c r="E838" s="17">
        <v>1970</v>
      </c>
      <c r="F838" s="17">
        <v>2</v>
      </c>
      <c r="G838" s="17">
        <v>0</v>
      </c>
      <c r="H838" s="17">
        <v>0</v>
      </c>
      <c r="I838" s="18">
        <v>13</v>
      </c>
      <c r="J838" s="2"/>
      <c r="K838" s="1"/>
      <c r="L838" s="1"/>
      <c r="M838" s="1"/>
      <c r="N838" s="1"/>
      <c r="O838" s="1"/>
      <c r="P838" s="1"/>
      <c r="Q838" s="1"/>
      <c r="R838" s="1"/>
      <c r="S838" s="1"/>
    </row>
    <row r="839" spans="1:19" x14ac:dyDescent="0.3">
      <c r="A839" s="1"/>
      <c r="B839" s="17">
        <v>1</v>
      </c>
      <c r="C839" s="9" t="s">
        <v>10</v>
      </c>
      <c r="D839" s="17">
        <v>4</v>
      </c>
      <c r="E839" s="17">
        <v>1970</v>
      </c>
      <c r="F839" s="17">
        <v>2</v>
      </c>
      <c r="G839" s="17">
        <v>0</v>
      </c>
      <c r="H839" s="17">
        <v>0</v>
      </c>
      <c r="I839" s="18">
        <v>11</v>
      </c>
      <c r="J839" s="2"/>
      <c r="K839" s="1"/>
      <c r="L839" s="1"/>
      <c r="M839" s="1"/>
      <c r="N839" s="1"/>
      <c r="O839" s="1"/>
      <c r="P839" s="1"/>
      <c r="Q839" s="1"/>
      <c r="R839" s="1"/>
      <c r="S839" s="1"/>
    </row>
    <row r="840" spans="1:19" x14ac:dyDescent="0.3">
      <c r="A840" s="1"/>
      <c r="B840" s="17">
        <v>2</v>
      </c>
      <c r="C840" s="9" t="s">
        <v>10</v>
      </c>
      <c r="D840" s="17">
        <v>4</v>
      </c>
      <c r="E840" s="17">
        <v>1970</v>
      </c>
      <c r="F840" s="17">
        <v>2</v>
      </c>
      <c r="G840" s="17">
        <v>0</v>
      </c>
      <c r="H840" s="17">
        <v>0</v>
      </c>
      <c r="I840" s="18">
        <v>11</v>
      </c>
      <c r="J840" s="2"/>
      <c r="K840" s="1"/>
      <c r="L840" s="1"/>
      <c r="M840" s="1"/>
      <c r="N840" s="1"/>
      <c r="O840" s="1"/>
      <c r="P840" s="1"/>
      <c r="Q840" s="1"/>
      <c r="R840" s="1"/>
      <c r="S840" s="1"/>
    </row>
    <row r="841" spans="1:19" x14ac:dyDescent="0.3">
      <c r="A841" s="1"/>
      <c r="B841" s="17">
        <v>4</v>
      </c>
      <c r="C841" s="9" t="s">
        <v>10</v>
      </c>
      <c r="D841" s="17">
        <v>4</v>
      </c>
      <c r="E841" s="17">
        <v>1970</v>
      </c>
      <c r="F841" s="17">
        <v>2</v>
      </c>
      <c r="G841" s="17">
        <v>0</v>
      </c>
      <c r="H841" s="17">
        <v>0</v>
      </c>
      <c r="I841" s="18">
        <v>11</v>
      </c>
      <c r="J841" s="2"/>
      <c r="K841" s="1"/>
      <c r="L841" s="1"/>
      <c r="M841" s="1"/>
      <c r="N841" s="1"/>
      <c r="O841" s="1"/>
      <c r="P841" s="1"/>
      <c r="Q841" s="1"/>
      <c r="R841" s="1"/>
      <c r="S841" s="1"/>
    </row>
    <row r="842" spans="1:19" x14ac:dyDescent="0.3">
      <c r="A842" s="1"/>
      <c r="B842" s="17">
        <v>3</v>
      </c>
      <c r="C842" s="9" t="s">
        <v>10</v>
      </c>
      <c r="D842" s="17">
        <v>4</v>
      </c>
      <c r="E842" s="17">
        <v>1970</v>
      </c>
      <c r="F842" s="17">
        <v>2</v>
      </c>
      <c r="G842" s="17">
        <v>0</v>
      </c>
      <c r="H842" s="17">
        <v>0</v>
      </c>
      <c r="I842" s="18">
        <v>12</v>
      </c>
      <c r="J842" s="2"/>
      <c r="K842" s="1"/>
      <c r="L842" s="1"/>
      <c r="M842" s="1"/>
      <c r="N842" s="1"/>
      <c r="O842" s="1"/>
      <c r="P842" s="1"/>
      <c r="Q842" s="1"/>
      <c r="R842" s="1"/>
      <c r="S842" s="1"/>
    </row>
    <row r="843" spans="1:19" x14ac:dyDescent="0.3">
      <c r="A843" s="1"/>
      <c r="B843" s="17">
        <v>5</v>
      </c>
      <c r="C843" s="9" t="s">
        <v>10</v>
      </c>
      <c r="D843" s="17">
        <v>4</v>
      </c>
      <c r="E843" s="17">
        <v>1970</v>
      </c>
      <c r="F843" s="17">
        <v>2</v>
      </c>
      <c r="G843" s="17">
        <v>0</v>
      </c>
      <c r="H843" s="17">
        <v>0</v>
      </c>
      <c r="I843" s="18">
        <v>11</v>
      </c>
      <c r="J843" s="2"/>
      <c r="K843" s="1"/>
      <c r="L843" s="1"/>
      <c r="M843" s="1"/>
      <c r="N843" s="1"/>
      <c r="O843" s="1"/>
      <c r="P843" s="1"/>
      <c r="Q843" s="1"/>
      <c r="R843" s="1"/>
      <c r="S843" s="1"/>
    </row>
    <row r="844" spans="1:19" x14ac:dyDescent="0.3">
      <c r="A844" s="1"/>
      <c r="B844" s="17">
        <v>5</v>
      </c>
      <c r="C844" s="9" t="s">
        <v>28</v>
      </c>
      <c r="D844" s="17">
        <v>3</v>
      </c>
      <c r="E844" s="17">
        <v>1971</v>
      </c>
      <c r="F844" s="17">
        <v>1</v>
      </c>
      <c r="G844" s="17">
        <v>11</v>
      </c>
      <c r="H844" s="17">
        <v>0</v>
      </c>
      <c r="I844" s="18">
        <v>0</v>
      </c>
      <c r="J844" s="2"/>
      <c r="K844" s="1"/>
      <c r="L844" s="1"/>
      <c r="M844" s="1"/>
      <c r="N844" s="1"/>
      <c r="O844" s="1"/>
      <c r="P844" s="1"/>
      <c r="Q844" s="1"/>
      <c r="R844" s="1"/>
      <c r="S844" s="1"/>
    </row>
    <row r="845" spans="1:19" x14ac:dyDescent="0.3">
      <c r="A845" s="1"/>
      <c r="B845" s="17">
        <v>1</v>
      </c>
      <c r="C845" s="9" t="s">
        <v>12</v>
      </c>
      <c r="D845" s="17">
        <v>2</v>
      </c>
      <c r="E845" s="17">
        <v>1972</v>
      </c>
      <c r="F845" s="17">
        <v>1</v>
      </c>
      <c r="G845" s="17">
        <v>0</v>
      </c>
      <c r="H845" s="17">
        <v>0</v>
      </c>
      <c r="I845" s="18">
        <v>41141</v>
      </c>
      <c r="J845" s="2"/>
      <c r="K845" s="1"/>
      <c r="L845" s="1"/>
      <c r="M845" s="1"/>
      <c r="N845" s="1"/>
      <c r="O845" s="1"/>
      <c r="P845" s="1"/>
      <c r="Q845" s="1"/>
      <c r="R845" s="1"/>
      <c r="S845" s="1"/>
    </row>
    <row r="846" spans="1:19" x14ac:dyDescent="0.3">
      <c r="A846" s="1"/>
      <c r="B846" s="17">
        <v>2</v>
      </c>
      <c r="C846" s="9" t="s">
        <v>28</v>
      </c>
      <c r="D846" s="17">
        <v>3</v>
      </c>
      <c r="E846" s="17">
        <v>1972</v>
      </c>
      <c r="F846" s="17">
        <v>1</v>
      </c>
      <c r="G846" s="17">
        <v>10</v>
      </c>
      <c r="H846" s="17">
        <v>10</v>
      </c>
      <c r="I846" s="18">
        <v>72079</v>
      </c>
      <c r="J846" s="2"/>
      <c r="K846" s="1"/>
      <c r="L846" s="1"/>
      <c r="M846" s="1"/>
      <c r="N846" s="1"/>
      <c r="O846" s="1"/>
      <c r="P846" s="1"/>
      <c r="Q846" s="1"/>
      <c r="R846" s="1"/>
      <c r="S846" s="1"/>
    </row>
    <row r="847" spans="1:19" x14ac:dyDescent="0.3">
      <c r="A847" s="1"/>
      <c r="B847" s="17">
        <v>3</v>
      </c>
      <c r="C847" s="9" t="s">
        <v>14</v>
      </c>
      <c r="D847" s="17">
        <v>3</v>
      </c>
      <c r="E847" s="17">
        <v>1973</v>
      </c>
      <c r="F847" s="17">
        <v>1</v>
      </c>
      <c r="G847" s="17">
        <v>11</v>
      </c>
      <c r="H847" s="17">
        <v>0</v>
      </c>
      <c r="I847" s="18">
        <v>0</v>
      </c>
      <c r="J847" s="2"/>
      <c r="K847" s="1"/>
      <c r="L847" s="1"/>
      <c r="M847" s="1"/>
      <c r="N847" s="1"/>
      <c r="O847" s="1"/>
      <c r="P847" s="1"/>
      <c r="Q847" s="1"/>
      <c r="R847" s="1"/>
      <c r="S847" s="1"/>
    </row>
    <row r="848" spans="1:19" x14ac:dyDescent="0.3">
      <c r="A848" s="1"/>
      <c r="B848" s="17">
        <v>4</v>
      </c>
      <c r="C848" s="9" t="s">
        <v>14</v>
      </c>
      <c r="D848" s="17">
        <v>3</v>
      </c>
      <c r="E848" s="17">
        <v>1978</v>
      </c>
      <c r="F848" s="17">
        <v>1</v>
      </c>
      <c r="G848" s="17">
        <v>26</v>
      </c>
      <c r="H848" s="17">
        <v>13</v>
      </c>
      <c r="I848" s="18">
        <v>4311</v>
      </c>
      <c r="J848" s="2"/>
      <c r="K848" s="1"/>
      <c r="L848" s="1"/>
      <c r="M848" s="1"/>
      <c r="N848" s="1"/>
      <c r="O848" s="1"/>
      <c r="P848" s="1"/>
      <c r="Q848" s="1"/>
      <c r="R848" s="1"/>
      <c r="S848" s="1"/>
    </row>
    <row r="849" spans="1:19" x14ac:dyDescent="0.3">
      <c r="A849" s="1"/>
      <c r="B849" s="17">
        <v>2</v>
      </c>
      <c r="C849" s="9" t="s">
        <v>40</v>
      </c>
      <c r="D849" s="17">
        <v>2</v>
      </c>
      <c r="E849" s="17">
        <v>1979</v>
      </c>
      <c r="F849" s="17">
        <v>1</v>
      </c>
      <c r="G849" s="17">
        <v>2</v>
      </c>
      <c r="H849" s="17">
        <v>0</v>
      </c>
      <c r="I849" s="18">
        <v>14394</v>
      </c>
      <c r="J849" s="2"/>
      <c r="K849" s="1"/>
      <c r="L849" s="1"/>
      <c r="M849" s="1"/>
      <c r="N849" s="1"/>
      <c r="O849" s="1"/>
      <c r="P849" s="1"/>
      <c r="Q849" s="1"/>
      <c r="R849" s="1"/>
      <c r="S849" s="1"/>
    </row>
    <row r="850" spans="1:19" x14ac:dyDescent="0.3">
      <c r="A850" s="1"/>
      <c r="B850" s="17">
        <v>4</v>
      </c>
      <c r="C850" s="9" t="s">
        <v>14</v>
      </c>
      <c r="D850" s="17">
        <v>3</v>
      </c>
      <c r="E850" s="17">
        <v>1979</v>
      </c>
      <c r="F850" s="17">
        <v>1</v>
      </c>
      <c r="G850" s="17">
        <v>12</v>
      </c>
      <c r="H850" s="17">
        <v>0</v>
      </c>
      <c r="I850" s="18">
        <v>0</v>
      </c>
      <c r="J850" s="2"/>
      <c r="K850" s="1"/>
      <c r="L850" s="1"/>
      <c r="M850" s="1"/>
      <c r="N850" s="1"/>
      <c r="O850" s="1"/>
      <c r="P850" s="1"/>
      <c r="Q850" s="1"/>
      <c r="R850" s="1"/>
      <c r="S850" s="1"/>
    </row>
    <row r="851" spans="1:19" x14ac:dyDescent="0.3">
      <c r="A851" s="1"/>
      <c r="B851" s="17">
        <v>2</v>
      </c>
      <c r="C851" s="9" t="s">
        <v>23</v>
      </c>
      <c r="D851" s="17">
        <v>3</v>
      </c>
      <c r="E851" s="17">
        <v>1980</v>
      </c>
      <c r="F851" s="17">
        <v>1</v>
      </c>
      <c r="G851" s="17">
        <v>11</v>
      </c>
      <c r="H851" s="17">
        <v>22</v>
      </c>
      <c r="I851" s="18">
        <v>74361</v>
      </c>
      <c r="J851" s="2"/>
      <c r="K851" s="1"/>
      <c r="L851" s="1"/>
      <c r="M851" s="1"/>
      <c r="N851" s="1"/>
      <c r="O851" s="1"/>
      <c r="P851" s="1"/>
      <c r="Q851" s="1"/>
      <c r="R851" s="1"/>
      <c r="S851" s="1"/>
    </row>
    <row r="852" spans="1:19" x14ac:dyDescent="0.3">
      <c r="A852" s="1"/>
      <c r="B852" s="17">
        <v>5</v>
      </c>
      <c r="C852" s="9" t="s">
        <v>23</v>
      </c>
      <c r="D852" s="17">
        <v>1</v>
      </c>
      <c r="E852" s="17">
        <v>1981</v>
      </c>
      <c r="F852" s="17">
        <v>1</v>
      </c>
      <c r="G852" s="17">
        <v>6</v>
      </c>
      <c r="H852" s="17">
        <v>0</v>
      </c>
      <c r="I852" s="18">
        <v>0</v>
      </c>
      <c r="J852" s="2"/>
      <c r="K852" s="1"/>
      <c r="L852" s="1"/>
      <c r="M852" s="1"/>
      <c r="N852" s="1"/>
      <c r="O852" s="1"/>
      <c r="P852" s="1"/>
      <c r="Q852" s="1"/>
      <c r="R852" s="1"/>
      <c r="S852" s="1"/>
    </row>
    <row r="853" spans="1:19" x14ac:dyDescent="0.3">
      <c r="A853" s="1"/>
      <c r="B853" s="17">
        <v>4</v>
      </c>
      <c r="C853" s="9" t="s">
        <v>23</v>
      </c>
      <c r="D853" s="17">
        <v>1</v>
      </c>
      <c r="E853" s="17">
        <v>1981</v>
      </c>
      <c r="F853" s="17">
        <v>1</v>
      </c>
      <c r="G853" s="17">
        <v>7</v>
      </c>
      <c r="H853" s="17">
        <v>0</v>
      </c>
      <c r="I853" s="18">
        <v>0</v>
      </c>
      <c r="J853" s="2"/>
      <c r="K853" s="1"/>
      <c r="L853" s="1"/>
      <c r="M853" s="1"/>
      <c r="N853" s="1"/>
      <c r="O853" s="1"/>
      <c r="P853" s="1"/>
      <c r="Q853" s="1"/>
      <c r="R853" s="1"/>
      <c r="S853" s="1"/>
    </row>
    <row r="854" spans="1:19" x14ac:dyDescent="0.3">
      <c r="A854" s="1"/>
      <c r="B854" s="17">
        <v>3</v>
      </c>
      <c r="C854" s="9" t="s">
        <v>22</v>
      </c>
      <c r="D854" s="17">
        <v>2</v>
      </c>
      <c r="E854" s="17">
        <v>1981</v>
      </c>
      <c r="F854" s="17">
        <v>1</v>
      </c>
      <c r="G854" s="17">
        <v>11</v>
      </c>
      <c r="H854" s="17">
        <v>0</v>
      </c>
      <c r="I854" s="18">
        <v>0</v>
      </c>
      <c r="J854" s="2"/>
      <c r="K854" s="1"/>
      <c r="L854" s="1"/>
      <c r="M854" s="1"/>
      <c r="N854" s="1"/>
      <c r="O854" s="1"/>
      <c r="P854" s="1"/>
      <c r="Q854" s="1"/>
      <c r="R854" s="1"/>
      <c r="S854" s="1"/>
    </row>
    <row r="855" spans="1:19" x14ac:dyDescent="0.3">
      <c r="A855" s="1"/>
      <c r="B855" s="17">
        <v>4</v>
      </c>
      <c r="C855" s="9" t="s">
        <v>14</v>
      </c>
      <c r="D855" s="17">
        <v>3</v>
      </c>
      <c r="E855" s="17">
        <v>1981</v>
      </c>
      <c r="F855" s="17">
        <v>1</v>
      </c>
      <c r="G855" s="17">
        <v>10</v>
      </c>
      <c r="H855" s="17">
        <v>10</v>
      </c>
      <c r="I855" s="18">
        <v>7227</v>
      </c>
      <c r="J855" s="2"/>
      <c r="K855" s="1"/>
      <c r="L855" s="1"/>
      <c r="M855" s="1"/>
      <c r="N855" s="1"/>
      <c r="O855" s="1"/>
      <c r="P855" s="1"/>
      <c r="Q855" s="1"/>
      <c r="R855" s="1"/>
      <c r="S855" s="1"/>
    </row>
    <row r="856" spans="1:19" x14ac:dyDescent="0.3">
      <c r="A856" s="1"/>
      <c r="B856" s="17">
        <v>6</v>
      </c>
      <c r="C856" s="9" t="s">
        <v>10</v>
      </c>
      <c r="D856" s="17">
        <v>1</v>
      </c>
      <c r="E856" s="17">
        <v>1982</v>
      </c>
      <c r="F856" s="17">
        <v>1</v>
      </c>
      <c r="G856" s="17">
        <v>0</v>
      </c>
      <c r="H856" s="17">
        <v>1</v>
      </c>
      <c r="I856" s="18">
        <v>1841</v>
      </c>
      <c r="J856" s="2"/>
      <c r="K856" s="1"/>
      <c r="L856" s="1"/>
      <c r="M856" s="1"/>
      <c r="N856" s="1"/>
      <c r="O856" s="1"/>
      <c r="P856" s="1"/>
      <c r="Q856" s="1"/>
      <c r="R856" s="1"/>
      <c r="S856" s="1"/>
    </row>
    <row r="857" spans="1:19" x14ac:dyDescent="0.3">
      <c r="A857" s="1"/>
      <c r="B857" s="17">
        <v>1</v>
      </c>
      <c r="C857" s="9" t="s">
        <v>10</v>
      </c>
      <c r="D857" s="17">
        <v>1</v>
      </c>
      <c r="E857" s="17">
        <v>1982</v>
      </c>
      <c r="F857" s="17">
        <v>1</v>
      </c>
      <c r="G857" s="17">
        <v>0</v>
      </c>
      <c r="H857" s="17">
        <v>1</v>
      </c>
      <c r="I857" s="18">
        <v>1722</v>
      </c>
      <c r="J857" s="2"/>
      <c r="K857" s="1"/>
      <c r="L857" s="1"/>
      <c r="M857" s="1"/>
      <c r="N857" s="1"/>
      <c r="O857" s="1"/>
      <c r="P857" s="1"/>
      <c r="Q857" s="1"/>
      <c r="R857" s="1"/>
      <c r="S857" s="1"/>
    </row>
    <row r="858" spans="1:19" x14ac:dyDescent="0.3">
      <c r="A858" s="1"/>
      <c r="B858" s="17">
        <v>2</v>
      </c>
      <c r="C858" s="9" t="s">
        <v>10</v>
      </c>
      <c r="D858" s="17">
        <v>1</v>
      </c>
      <c r="E858" s="17">
        <v>1982</v>
      </c>
      <c r="F858" s="17">
        <v>1</v>
      </c>
      <c r="G858" s="17">
        <v>0</v>
      </c>
      <c r="H858" s="17">
        <v>3</v>
      </c>
      <c r="I858" s="18">
        <v>1840</v>
      </c>
      <c r="J858" s="2"/>
      <c r="K858" s="1"/>
      <c r="L858" s="1"/>
      <c r="M858" s="1"/>
      <c r="N858" s="1"/>
      <c r="O858" s="1"/>
      <c r="P858" s="1"/>
      <c r="Q858" s="1"/>
      <c r="R858" s="1"/>
      <c r="S858" s="1"/>
    </row>
    <row r="859" spans="1:19" x14ac:dyDescent="0.3">
      <c r="A859" s="1"/>
      <c r="B859" s="17">
        <v>4</v>
      </c>
      <c r="C859" s="9" t="s">
        <v>10</v>
      </c>
      <c r="D859" s="17">
        <v>1</v>
      </c>
      <c r="E859" s="17">
        <v>1982</v>
      </c>
      <c r="F859" s="17">
        <v>1</v>
      </c>
      <c r="G859" s="17">
        <v>0</v>
      </c>
      <c r="H859" s="17">
        <v>1</v>
      </c>
      <c r="I859" s="18">
        <v>1676</v>
      </c>
      <c r="J859" s="2"/>
      <c r="K859" s="1"/>
      <c r="L859" s="1"/>
      <c r="M859" s="1"/>
      <c r="N859" s="1"/>
      <c r="O859" s="1"/>
      <c r="P859" s="1"/>
      <c r="Q859" s="1"/>
      <c r="R859" s="1"/>
      <c r="S859" s="1"/>
    </row>
    <row r="860" spans="1:19" x14ac:dyDescent="0.3">
      <c r="A860" s="1"/>
      <c r="B860" s="17">
        <v>3</v>
      </c>
      <c r="C860" s="9" t="s">
        <v>10</v>
      </c>
      <c r="D860" s="17">
        <v>1</v>
      </c>
      <c r="E860" s="17">
        <v>1982</v>
      </c>
      <c r="F860" s="17">
        <v>1</v>
      </c>
      <c r="G860" s="17">
        <v>12</v>
      </c>
      <c r="H860" s="17">
        <v>1</v>
      </c>
      <c r="I860" s="18">
        <v>1740</v>
      </c>
      <c r="J860" s="2"/>
      <c r="K860" s="1"/>
      <c r="L860" s="1"/>
      <c r="M860" s="1"/>
      <c r="N860" s="1"/>
      <c r="O860" s="1"/>
      <c r="P860" s="1"/>
      <c r="Q860" s="1"/>
      <c r="R860" s="1"/>
      <c r="S860" s="1"/>
    </row>
    <row r="861" spans="1:19" x14ac:dyDescent="0.3">
      <c r="A861" s="1"/>
      <c r="B861" s="17">
        <v>5</v>
      </c>
      <c r="C861" s="9" t="s">
        <v>10</v>
      </c>
      <c r="D861" s="17">
        <v>1</v>
      </c>
      <c r="E861" s="17">
        <v>1982</v>
      </c>
      <c r="F861" s="17">
        <v>1</v>
      </c>
      <c r="G861" s="17">
        <v>0</v>
      </c>
      <c r="H861" s="17">
        <v>1</v>
      </c>
      <c r="I861" s="18">
        <v>1848</v>
      </c>
      <c r="J861" s="2"/>
      <c r="K861" s="1"/>
      <c r="L861" s="1"/>
      <c r="M861" s="1"/>
      <c r="N861" s="1"/>
      <c r="O861" s="1"/>
      <c r="P861" s="1"/>
      <c r="Q861" s="1"/>
      <c r="R861" s="1"/>
      <c r="S861" s="1"/>
    </row>
    <row r="862" spans="1:19" x14ac:dyDescent="0.3">
      <c r="A862" s="1"/>
      <c r="B862" s="17">
        <v>1</v>
      </c>
      <c r="C862" s="9" t="s">
        <v>14</v>
      </c>
      <c r="D862" s="17">
        <v>3</v>
      </c>
      <c r="E862" s="17">
        <v>1982</v>
      </c>
      <c r="F862" s="17">
        <v>1</v>
      </c>
      <c r="G862" s="17">
        <v>11</v>
      </c>
      <c r="H862" s="17">
        <v>0</v>
      </c>
      <c r="I862" s="18">
        <v>0</v>
      </c>
      <c r="J862" s="2"/>
      <c r="K862" s="1"/>
      <c r="L862" s="1"/>
      <c r="M862" s="1"/>
      <c r="N862" s="1"/>
      <c r="O862" s="1"/>
      <c r="P862" s="1"/>
      <c r="Q862" s="1"/>
      <c r="R862" s="1"/>
      <c r="S862" s="1"/>
    </row>
    <row r="863" spans="1:19" x14ac:dyDescent="0.3">
      <c r="A863" s="1"/>
      <c r="B863" s="17">
        <v>1</v>
      </c>
      <c r="C863" s="9" t="s">
        <v>28</v>
      </c>
      <c r="D863" s="17">
        <v>3</v>
      </c>
      <c r="E863" s="17">
        <v>1982</v>
      </c>
      <c r="F863" s="17">
        <v>1</v>
      </c>
      <c r="G863" s="17">
        <v>11</v>
      </c>
      <c r="H863" s="17">
        <v>0</v>
      </c>
      <c r="I863" s="18">
        <v>75098</v>
      </c>
      <c r="J863" s="2"/>
      <c r="K863" s="1"/>
      <c r="L863" s="1"/>
      <c r="M863" s="1"/>
      <c r="N863" s="1"/>
      <c r="O863" s="1"/>
      <c r="P863" s="1"/>
      <c r="Q863" s="1"/>
      <c r="R863" s="1"/>
      <c r="S863" s="1"/>
    </row>
    <row r="864" spans="1:19" x14ac:dyDescent="0.3">
      <c r="A864" s="1"/>
      <c r="B864" s="17">
        <v>5</v>
      </c>
      <c r="C864" s="9" t="s">
        <v>14</v>
      </c>
      <c r="D864" s="17">
        <v>3</v>
      </c>
      <c r="E864" s="17">
        <v>1983</v>
      </c>
      <c r="F864" s="17">
        <v>1</v>
      </c>
      <c r="G864" s="17">
        <v>11</v>
      </c>
      <c r="H864" s="17">
        <v>0</v>
      </c>
      <c r="I864" s="18">
        <v>0</v>
      </c>
      <c r="J864" s="2"/>
      <c r="K864" s="1"/>
      <c r="L864" s="1"/>
      <c r="M864" s="1"/>
      <c r="N864" s="1"/>
      <c r="O864" s="1"/>
      <c r="P864" s="1"/>
      <c r="Q864" s="1"/>
      <c r="R864" s="1"/>
      <c r="S864" s="1"/>
    </row>
    <row r="865" spans="1:19" x14ac:dyDescent="0.3">
      <c r="A865" s="1"/>
      <c r="B865" s="17">
        <v>5</v>
      </c>
      <c r="C865" s="9" t="s">
        <v>10</v>
      </c>
      <c r="D865" s="17">
        <v>4</v>
      </c>
      <c r="E865" s="17">
        <v>1985</v>
      </c>
      <c r="F865" s="17">
        <v>1</v>
      </c>
      <c r="G865" s="17">
        <v>11</v>
      </c>
      <c r="H865" s="17">
        <v>0</v>
      </c>
      <c r="I865" s="18">
        <v>0</v>
      </c>
      <c r="J865" s="2"/>
      <c r="K865" s="1"/>
      <c r="L865" s="1"/>
      <c r="M865" s="1"/>
      <c r="N865" s="1"/>
      <c r="O865" s="1"/>
      <c r="P865" s="1"/>
      <c r="Q865" s="1"/>
      <c r="R865" s="1"/>
      <c r="S865" s="1"/>
    </row>
    <row r="866" spans="1:19" x14ac:dyDescent="0.3">
      <c r="A866" s="1"/>
      <c r="B866" s="17">
        <v>2</v>
      </c>
      <c r="C866" s="9" t="s">
        <v>22</v>
      </c>
      <c r="D866" s="17">
        <v>3</v>
      </c>
      <c r="E866" s="17">
        <v>1986</v>
      </c>
      <c r="F866" s="17">
        <v>1</v>
      </c>
      <c r="G866" s="17">
        <v>12</v>
      </c>
      <c r="H866" s="17">
        <v>0</v>
      </c>
      <c r="I866" s="18">
        <v>0</v>
      </c>
      <c r="J866" s="2"/>
      <c r="K866" s="1"/>
      <c r="L866" s="1"/>
      <c r="M866" s="1"/>
      <c r="N866" s="1"/>
      <c r="O866" s="1"/>
      <c r="P866" s="1"/>
      <c r="Q866" s="1"/>
      <c r="R866" s="1"/>
      <c r="S866" s="1"/>
    </row>
    <row r="867" spans="1:19" x14ac:dyDescent="0.3">
      <c r="A867" s="1"/>
      <c r="B867" s="17">
        <v>3</v>
      </c>
      <c r="C867" s="9" t="s">
        <v>22</v>
      </c>
      <c r="D867" s="17">
        <v>3</v>
      </c>
      <c r="E867" s="17">
        <v>1986</v>
      </c>
      <c r="F867" s="17">
        <v>1</v>
      </c>
      <c r="G867" s="17">
        <v>11</v>
      </c>
      <c r="H867" s="17">
        <v>0</v>
      </c>
      <c r="I867" s="18">
        <v>0</v>
      </c>
      <c r="J867" s="2"/>
      <c r="K867" s="1"/>
      <c r="L867" s="1"/>
      <c r="M867" s="1"/>
      <c r="N867" s="1"/>
      <c r="O867" s="1"/>
      <c r="P867" s="1"/>
      <c r="Q867" s="1"/>
      <c r="R867" s="1"/>
      <c r="S867" s="1"/>
    </row>
    <row r="868" spans="1:19" x14ac:dyDescent="0.3">
      <c r="A868" s="1"/>
      <c r="B868" s="17">
        <v>1</v>
      </c>
      <c r="C868" s="9" t="s">
        <v>22</v>
      </c>
      <c r="D868" s="17">
        <v>3</v>
      </c>
      <c r="E868" s="17">
        <v>1987</v>
      </c>
      <c r="F868" s="17">
        <v>1</v>
      </c>
      <c r="G868" s="17">
        <v>12</v>
      </c>
      <c r="H868" s="17">
        <v>0</v>
      </c>
      <c r="I868" s="18">
        <v>0</v>
      </c>
      <c r="J868" s="2"/>
      <c r="K868" s="1"/>
      <c r="L868" s="1"/>
      <c r="M868" s="1"/>
      <c r="N868" s="1"/>
      <c r="O868" s="1"/>
      <c r="P868" s="1"/>
      <c r="Q868" s="1"/>
      <c r="R868" s="1"/>
      <c r="S868" s="1"/>
    </row>
    <row r="869" spans="1:19" x14ac:dyDescent="0.3">
      <c r="A869" s="1"/>
      <c r="B869" s="17">
        <v>1</v>
      </c>
      <c r="C869" s="9" t="s">
        <v>10</v>
      </c>
      <c r="D869" s="17">
        <v>1</v>
      </c>
      <c r="E869" s="17">
        <v>1988</v>
      </c>
      <c r="F869" s="17">
        <v>1</v>
      </c>
      <c r="G869" s="17">
        <v>12</v>
      </c>
      <c r="H869" s="17">
        <v>0</v>
      </c>
      <c r="I869" s="18">
        <v>0</v>
      </c>
      <c r="J869" s="2"/>
      <c r="K869" s="1"/>
      <c r="L869" s="1"/>
      <c r="M869" s="1"/>
      <c r="N869" s="1"/>
      <c r="O869" s="1"/>
      <c r="P869" s="1"/>
      <c r="Q869" s="1"/>
      <c r="R869" s="1"/>
      <c r="S869" s="1"/>
    </row>
    <row r="870" spans="1:19" x14ac:dyDescent="0.3">
      <c r="A870" s="1"/>
      <c r="B870" s="17">
        <v>4</v>
      </c>
      <c r="C870" s="9" t="s">
        <v>22</v>
      </c>
      <c r="D870" s="17">
        <v>3</v>
      </c>
      <c r="E870" s="17">
        <v>1988</v>
      </c>
      <c r="F870" s="17">
        <v>1</v>
      </c>
      <c r="G870" s="17">
        <v>12</v>
      </c>
      <c r="H870" s="17">
        <v>0</v>
      </c>
      <c r="I870" s="18">
        <v>0</v>
      </c>
      <c r="J870" s="2"/>
      <c r="K870" s="1"/>
      <c r="L870" s="1"/>
      <c r="M870" s="1"/>
      <c r="N870" s="1"/>
      <c r="O870" s="1"/>
      <c r="P870" s="1"/>
      <c r="Q870" s="1"/>
      <c r="R870" s="1"/>
      <c r="S870" s="1"/>
    </row>
    <row r="871" spans="1:19" x14ac:dyDescent="0.3">
      <c r="A871" s="1"/>
      <c r="B871" s="17">
        <v>1</v>
      </c>
      <c r="C871" s="9" t="s">
        <v>22</v>
      </c>
      <c r="D871" s="17">
        <v>3</v>
      </c>
      <c r="E871" s="17">
        <v>1989</v>
      </c>
      <c r="F871" s="17">
        <v>1</v>
      </c>
      <c r="G871" s="17">
        <v>11</v>
      </c>
      <c r="H871" s="17">
        <v>0</v>
      </c>
      <c r="I871" s="18">
        <v>0</v>
      </c>
      <c r="J871" s="2"/>
      <c r="K871" s="1"/>
      <c r="L871" s="1"/>
      <c r="M871" s="1"/>
      <c r="N871" s="1"/>
      <c r="O871" s="1"/>
      <c r="P871" s="1"/>
      <c r="Q871" s="1"/>
      <c r="R871" s="1"/>
      <c r="S871" s="1"/>
    </row>
    <row r="872" spans="1:19" x14ac:dyDescent="0.3">
      <c r="A872" s="1"/>
      <c r="B872" s="17">
        <v>3</v>
      </c>
      <c r="C872" s="9" t="s">
        <v>14</v>
      </c>
      <c r="D872" s="17">
        <v>3</v>
      </c>
      <c r="E872" s="17">
        <v>1989</v>
      </c>
      <c r="F872" s="17">
        <v>1</v>
      </c>
      <c r="G872" s="17">
        <v>10</v>
      </c>
      <c r="H872" s="17">
        <v>0</v>
      </c>
      <c r="I872" s="18">
        <v>0</v>
      </c>
      <c r="J872" s="2"/>
      <c r="K872" s="1"/>
      <c r="L872" s="1"/>
      <c r="M872" s="1"/>
      <c r="N872" s="1"/>
      <c r="O872" s="1"/>
      <c r="P872" s="1"/>
      <c r="Q872" s="1"/>
      <c r="R872" s="1"/>
      <c r="S872" s="1"/>
    </row>
    <row r="873" spans="1:19" x14ac:dyDescent="0.3">
      <c r="A873" s="1"/>
      <c r="B873" s="17">
        <v>5</v>
      </c>
      <c r="C873" s="9" t="s">
        <v>10</v>
      </c>
      <c r="D873" s="17">
        <v>4</v>
      </c>
      <c r="E873" s="17">
        <v>1989</v>
      </c>
      <c r="F873" s="17">
        <v>1</v>
      </c>
      <c r="G873" s="17">
        <v>13</v>
      </c>
      <c r="H873" s="17">
        <v>0</v>
      </c>
      <c r="I873" s="18">
        <v>0</v>
      </c>
      <c r="J873" s="2"/>
      <c r="K873" s="1"/>
      <c r="L873" s="1"/>
      <c r="M873" s="1"/>
      <c r="N873" s="1"/>
      <c r="O873" s="1"/>
      <c r="P873" s="1"/>
      <c r="Q873" s="1"/>
      <c r="R873" s="1"/>
      <c r="S873" s="1"/>
    </row>
    <row r="874" spans="1:19" x14ac:dyDescent="0.3">
      <c r="A874" s="1"/>
      <c r="B874" s="17">
        <v>2</v>
      </c>
      <c r="C874" s="9" t="s">
        <v>10</v>
      </c>
      <c r="D874" s="17">
        <v>4</v>
      </c>
      <c r="E874" s="17">
        <v>1989</v>
      </c>
      <c r="F874" s="17">
        <v>1</v>
      </c>
      <c r="G874" s="17">
        <v>12</v>
      </c>
      <c r="H874" s="17">
        <v>0</v>
      </c>
      <c r="I874" s="18">
        <v>0</v>
      </c>
      <c r="J874" s="2"/>
      <c r="K874" s="1"/>
      <c r="L874" s="1"/>
      <c r="M874" s="1"/>
      <c r="N874" s="1"/>
      <c r="O874" s="1"/>
      <c r="P874" s="1"/>
      <c r="Q874" s="1"/>
      <c r="R874" s="1"/>
      <c r="S874" s="1"/>
    </row>
    <row r="875" spans="1:19" x14ac:dyDescent="0.3">
      <c r="A875" s="1"/>
      <c r="B875" s="17">
        <v>1</v>
      </c>
      <c r="C875" s="9" t="s">
        <v>10</v>
      </c>
      <c r="D875" s="17">
        <v>4</v>
      </c>
      <c r="E875" s="17">
        <v>1989</v>
      </c>
      <c r="F875" s="17">
        <v>1</v>
      </c>
      <c r="G875" s="17">
        <v>12</v>
      </c>
      <c r="H875" s="17">
        <v>0</v>
      </c>
      <c r="I875" s="18">
        <v>0</v>
      </c>
      <c r="J875" s="2"/>
      <c r="K875" s="1"/>
      <c r="L875" s="1"/>
      <c r="M875" s="1"/>
      <c r="N875" s="1"/>
      <c r="O875" s="1"/>
      <c r="P875" s="1"/>
      <c r="Q875" s="1"/>
      <c r="R875" s="1"/>
      <c r="S875" s="1"/>
    </row>
    <row r="876" spans="1:19" x14ac:dyDescent="0.3">
      <c r="A876" s="1"/>
      <c r="B876" s="17">
        <v>3</v>
      </c>
      <c r="C876" s="9" t="s">
        <v>22</v>
      </c>
      <c r="D876" s="17">
        <v>3</v>
      </c>
      <c r="E876" s="17">
        <v>1990</v>
      </c>
      <c r="F876" s="17">
        <v>1</v>
      </c>
      <c r="G876" s="17">
        <v>12</v>
      </c>
      <c r="H876" s="17">
        <v>0</v>
      </c>
      <c r="I876" s="18">
        <v>0</v>
      </c>
      <c r="J876" s="2"/>
      <c r="K876" s="1"/>
      <c r="L876" s="1"/>
      <c r="M876" s="1"/>
      <c r="N876" s="1"/>
      <c r="O876" s="1"/>
      <c r="P876" s="1"/>
      <c r="Q876" s="1"/>
      <c r="R876" s="1"/>
      <c r="S876" s="1"/>
    </row>
    <row r="877" spans="1:19" x14ac:dyDescent="0.3">
      <c r="A877" s="1"/>
      <c r="B877" s="17">
        <v>1</v>
      </c>
      <c r="C877" s="9" t="s">
        <v>10</v>
      </c>
      <c r="D877" s="17">
        <v>1</v>
      </c>
      <c r="E877" s="17">
        <v>1991</v>
      </c>
      <c r="F877" s="17">
        <v>1</v>
      </c>
      <c r="G877" s="17">
        <v>12</v>
      </c>
      <c r="H877" s="17">
        <v>0</v>
      </c>
      <c r="I877" s="18">
        <v>0</v>
      </c>
      <c r="J877" s="2"/>
      <c r="K877" s="1"/>
      <c r="L877" s="1"/>
      <c r="M877" s="1"/>
      <c r="N877" s="1"/>
      <c r="O877" s="1"/>
      <c r="P877" s="1"/>
      <c r="Q877" s="1"/>
      <c r="R877" s="1"/>
      <c r="S877" s="1"/>
    </row>
    <row r="878" spans="1:19" x14ac:dyDescent="0.3">
      <c r="A878" s="1"/>
      <c r="B878" s="17">
        <v>3</v>
      </c>
      <c r="C878" s="9" t="s">
        <v>10</v>
      </c>
      <c r="D878" s="17">
        <v>1</v>
      </c>
      <c r="E878" s="17">
        <v>1991</v>
      </c>
      <c r="F878" s="17">
        <v>1</v>
      </c>
      <c r="G878" s="17">
        <v>12</v>
      </c>
      <c r="H878" s="17">
        <v>0</v>
      </c>
      <c r="I878" s="18">
        <v>0</v>
      </c>
      <c r="J878" s="2"/>
      <c r="K878" s="1"/>
      <c r="L878" s="1"/>
      <c r="M878" s="1"/>
      <c r="N878" s="1"/>
      <c r="O878" s="1"/>
      <c r="P878" s="1"/>
      <c r="Q878" s="1"/>
      <c r="R878" s="1"/>
      <c r="S878" s="1"/>
    </row>
    <row r="879" spans="1:19" x14ac:dyDescent="0.3">
      <c r="A879" s="1"/>
      <c r="B879" s="17">
        <v>5</v>
      </c>
      <c r="C879" s="9" t="s">
        <v>12</v>
      </c>
      <c r="D879" s="17">
        <v>2</v>
      </c>
      <c r="E879" s="17">
        <v>1991</v>
      </c>
      <c r="F879" s="17">
        <v>1</v>
      </c>
      <c r="G879" s="17">
        <v>12</v>
      </c>
      <c r="H879" s="17">
        <v>12</v>
      </c>
      <c r="I879" s="18">
        <v>79640</v>
      </c>
      <c r="J879" s="2"/>
      <c r="K879" s="1"/>
      <c r="L879" s="1"/>
      <c r="M879" s="1"/>
      <c r="N879" s="1"/>
      <c r="O879" s="1"/>
      <c r="P879" s="1"/>
      <c r="Q879" s="1"/>
      <c r="R879" s="1"/>
      <c r="S879" s="1"/>
    </row>
    <row r="880" spans="1:19" x14ac:dyDescent="0.3">
      <c r="A880" s="1"/>
      <c r="B880" s="17">
        <v>3</v>
      </c>
      <c r="C880" s="9" t="s">
        <v>14</v>
      </c>
      <c r="D880" s="17">
        <v>3</v>
      </c>
      <c r="E880" s="17">
        <v>1991</v>
      </c>
      <c r="F880" s="17">
        <v>1</v>
      </c>
      <c r="G880" s="17">
        <v>12</v>
      </c>
      <c r="H880" s="17">
        <v>12</v>
      </c>
      <c r="I880" s="18">
        <v>0</v>
      </c>
      <c r="J880" s="2"/>
      <c r="K880" s="1"/>
      <c r="L880" s="1"/>
      <c r="M880" s="1"/>
      <c r="N880" s="1"/>
      <c r="O880" s="1"/>
      <c r="P880" s="1"/>
      <c r="Q880" s="1"/>
      <c r="R880" s="1"/>
      <c r="S880" s="1"/>
    </row>
    <row r="881" spans="1:19" x14ac:dyDescent="0.3">
      <c r="A881" s="1"/>
      <c r="B881" s="17">
        <v>2</v>
      </c>
      <c r="C881" s="9" t="s">
        <v>52</v>
      </c>
      <c r="D881" s="17">
        <v>3</v>
      </c>
      <c r="E881" s="17">
        <v>1991</v>
      </c>
      <c r="F881" s="17">
        <v>1</v>
      </c>
      <c r="G881" s="17">
        <v>12</v>
      </c>
      <c r="H881" s="17">
        <v>0</v>
      </c>
      <c r="I881" s="18">
        <v>0</v>
      </c>
      <c r="J881" s="2"/>
      <c r="K881" s="1"/>
      <c r="L881" s="1"/>
      <c r="M881" s="1"/>
      <c r="N881" s="1"/>
      <c r="O881" s="1"/>
      <c r="P881" s="1"/>
      <c r="Q881" s="1"/>
      <c r="R881" s="1"/>
      <c r="S881" s="1"/>
    </row>
    <row r="882" spans="1:19" x14ac:dyDescent="0.3">
      <c r="A882" s="1"/>
      <c r="B882" s="17">
        <v>3</v>
      </c>
      <c r="C882" s="9" t="s">
        <v>10</v>
      </c>
      <c r="D882" s="17">
        <v>4</v>
      </c>
      <c r="E882" s="17">
        <v>1991</v>
      </c>
      <c r="F882" s="17">
        <v>1</v>
      </c>
      <c r="G882" s="17">
        <v>12</v>
      </c>
      <c r="H882" s="17">
        <v>0</v>
      </c>
      <c r="I882" s="18">
        <v>0</v>
      </c>
      <c r="J882" s="2"/>
      <c r="K882" s="1"/>
      <c r="L882" s="1"/>
      <c r="M882" s="1"/>
      <c r="N882" s="1"/>
      <c r="O882" s="1"/>
      <c r="P882" s="1"/>
      <c r="Q882" s="1"/>
      <c r="R882" s="1"/>
      <c r="S882" s="1"/>
    </row>
    <row r="883" spans="1:19" x14ac:dyDescent="0.3">
      <c r="A883" s="1"/>
      <c r="B883" s="17">
        <v>3</v>
      </c>
      <c r="C883" s="9" t="s">
        <v>22</v>
      </c>
      <c r="D883" s="17">
        <v>3</v>
      </c>
      <c r="E883" s="17">
        <v>1993</v>
      </c>
      <c r="F883" s="17">
        <v>1</v>
      </c>
      <c r="G883" s="17">
        <v>12</v>
      </c>
      <c r="H883" s="17">
        <v>0</v>
      </c>
      <c r="I883" s="18">
        <v>0</v>
      </c>
      <c r="J883" s="2"/>
      <c r="K883" s="1"/>
      <c r="L883" s="1"/>
      <c r="M883" s="1"/>
      <c r="N883" s="1"/>
      <c r="O883" s="1"/>
      <c r="P883" s="1"/>
      <c r="Q883" s="1"/>
      <c r="R883" s="1"/>
      <c r="S883" s="1"/>
    </row>
    <row r="884" spans="1:19" x14ac:dyDescent="0.3">
      <c r="A884" s="1"/>
      <c r="B884" s="17">
        <v>4</v>
      </c>
      <c r="C884" s="9" t="s">
        <v>10</v>
      </c>
      <c r="D884" s="17">
        <v>4</v>
      </c>
      <c r="E884" s="17">
        <v>1993</v>
      </c>
      <c r="F884" s="17">
        <v>1</v>
      </c>
      <c r="G884" s="17">
        <v>12</v>
      </c>
      <c r="H884" s="17">
        <v>0</v>
      </c>
      <c r="I884" s="18">
        <v>0</v>
      </c>
      <c r="J884" s="2"/>
      <c r="K884" s="1"/>
      <c r="L884" s="1"/>
      <c r="M884" s="1"/>
      <c r="N884" s="1"/>
      <c r="O884" s="1"/>
      <c r="P884" s="1"/>
      <c r="Q884" s="1"/>
      <c r="R884" s="1"/>
      <c r="S884" s="1"/>
    </row>
    <row r="885" spans="1:19" x14ac:dyDescent="0.3">
      <c r="A885" s="1"/>
      <c r="B885" s="17">
        <v>6</v>
      </c>
      <c r="C885" s="9" t="s">
        <v>10</v>
      </c>
      <c r="D885" s="17">
        <v>1</v>
      </c>
      <c r="E885" s="17">
        <v>1993</v>
      </c>
      <c r="F885" s="17">
        <v>1</v>
      </c>
      <c r="G885" s="17">
        <v>11</v>
      </c>
      <c r="H885" s="17">
        <v>0</v>
      </c>
      <c r="I885" s="18">
        <v>0</v>
      </c>
      <c r="J885" s="2"/>
      <c r="K885" s="1"/>
      <c r="L885" s="1"/>
      <c r="M885" s="1"/>
      <c r="N885" s="1"/>
      <c r="O885" s="1"/>
      <c r="P885" s="1"/>
      <c r="Q885" s="1"/>
      <c r="R885" s="1"/>
      <c r="S885" s="1"/>
    </row>
    <row r="886" spans="1:19" x14ac:dyDescent="0.3">
      <c r="A886" s="1"/>
      <c r="B886" s="17">
        <v>3</v>
      </c>
      <c r="C886" s="9" t="s">
        <v>57</v>
      </c>
      <c r="D886" s="17">
        <v>1</v>
      </c>
      <c r="E886" s="17">
        <v>1965</v>
      </c>
      <c r="F886" s="17">
        <v>1</v>
      </c>
      <c r="G886" s="17">
        <v>83</v>
      </c>
      <c r="H886" s="17">
        <v>0</v>
      </c>
      <c r="I886" s="18">
        <v>0</v>
      </c>
      <c r="J886" s="2"/>
      <c r="K886" s="1"/>
      <c r="L886" s="1"/>
      <c r="M886" s="1"/>
      <c r="N886" s="1"/>
      <c r="O886" s="1"/>
      <c r="P886" s="1"/>
      <c r="Q886" s="1"/>
      <c r="R886" s="1"/>
      <c r="S886" s="1"/>
    </row>
    <row r="887" spans="1:19" x14ac:dyDescent="0.3">
      <c r="A887" s="1"/>
      <c r="B887" s="17">
        <v>6</v>
      </c>
      <c r="C887" s="9" t="s">
        <v>25</v>
      </c>
      <c r="D887" s="17">
        <v>2</v>
      </c>
      <c r="E887" s="17">
        <v>1965</v>
      </c>
      <c r="F887" s="17">
        <v>1</v>
      </c>
      <c r="G887" s="17">
        <v>13</v>
      </c>
      <c r="H887" s="17">
        <v>13</v>
      </c>
      <c r="I887" s="18">
        <v>0</v>
      </c>
      <c r="J887" s="2"/>
      <c r="K887" s="1"/>
      <c r="L887" s="1"/>
      <c r="M887" s="1"/>
      <c r="N887" s="1"/>
      <c r="O887" s="1"/>
      <c r="P887" s="1"/>
      <c r="Q887" s="1"/>
      <c r="R887" s="1"/>
      <c r="S887" s="1"/>
    </row>
    <row r="888" spans="1:19" x14ac:dyDescent="0.3">
      <c r="A888" s="1"/>
      <c r="B888" s="17">
        <v>6</v>
      </c>
      <c r="C888" s="9" t="s">
        <v>12</v>
      </c>
      <c r="D888" s="17">
        <v>1</v>
      </c>
      <c r="E888" s="17">
        <v>1961</v>
      </c>
      <c r="F888" s="17">
        <v>1</v>
      </c>
      <c r="G888" s="17">
        <v>0</v>
      </c>
      <c r="H888" s="17">
        <v>0</v>
      </c>
      <c r="I888" s="18">
        <v>2279</v>
      </c>
      <c r="J888" s="2"/>
      <c r="K888" s="1"/>
      <c r="L888" s="1"/>
      <c r="M888" s="1"/>
      <c r="N888" s="1"/>
      <c r="O888" s="1"/>
      <c r="P888" s="1"/>
      <c r="Q888" s="1"/>
      <c r="R888" s="1"/>
      <c r="S888" s="1"/>
    </row>
    <row r="889" spans="1:19" x14ac:dyDescent="0.3">
      <c r="A889" s="1"/>
      <c r="B889" s="17">
        <v>1</v>
      </c>
      <c r="C889" s="9" t="s">
        <v>12</v>
      </c>
      <c r="D889" s="17">
        <v>1</v>
      </c>
      <c r="E889" s="17">
        <v>1961</v>
      </c>
      <c r="F889" s="17">
        <v>1</v>
      </c>
      <c r="G889" s="17">
        <v>0</v>
      </c>
      <c r="H889" s="17">
        <v>0</v>
      </c>
      <c r="I889" s="18">
        <v>2474</v>
      </c>
      <c r="J889" s="2"/>
      <c r="K889" s="1"/>
      <c r="L889" s="1"/>
      <c r="M889" s="1"/>
      <c r="N889" s="1"/>
      <c r="O889" s="1"/>
      <c r="P889" s="1"/>
      <c r="Q889" s="1"/>
      <c r="R889" s="1"/>
      <c r="S889" s="1"/>
    </row>
    <row r="890" spans="1:19" x14ac:dyDescent="0.3">
      <c r="A890" s="1"/>
      <c r="B890" s="17">
        <v>4</v>
      </c>
      <c r="C890" s="9" t="s">
        <v>12</v>
      </c>
      <c r="D890" s="17">
        <v>1</v>
      </c>
      <c r="E890" s="17">
        <v>1961</v>
      </c>
      <c r="F890" s="17">
        <v>1</v>
      </c>
      <c r="G890" s="17">
        <v>0</v>
      </c>
      <c r="H890" s="17">
        <v>0</v>
      </c>
      <c r="I890" s="18">
        <v>2198</v>
      </c>
      <c r="J890" s="2"/>
      <c r="K890" s="1"/>
      <c r="L890" s="1"/>
      <c r="M890" s="1"/>
      <c r="N890" s="1"/>
      <c r="O890" s="1"/>
      <c r="P890" s="1"/>
      <c r="Q890" s="1"/>
      <c r="R890" s="1"/>
      <c r="S890" s="1"/>
    </row>
    <row r="891" spans="1:19" x14ac:dyDescent="0.3">
      <c r="A891" s="1"/>
      <c r="B891" s="17">
        <v>3</v>
      </c>
      <c r="C891" s="9" t="s">
        <v>12</v>
      </c>
      <c r="D891" s="17">
        <v>1</v>
      </c>
      <c r="E891" s="17">
        <v>1961</v>
      </c>
      <c r="F891" s="17">
        <v>1</v>
      </c>
      <c r="G891" s="17">
        <v>0</v>
      </c>
      <c r="H891" s="17">
        <v>0</v>
      </c>
      <c r="I891" s="18">
        <v>2436</v>
      </c>
      <c r="J891" s="2"/>
      <c r="K891" s="1"/>
      <c r="L891" s="1"/>
      <c r="M891" s="1"/>
      <c r="N891" s="1"/>
      <c r="O891" s="1"/>
      <c r="P891" s="1"/>
      <c r="Q891" s="1"/>
      <c r="R891" s="1"/>
      <c r="S891" s="1"/>
    </row>
    <row r="892" spans="1:19" x14ac:dyDescent="0.3">
      <c r="A892" s="1"/>
      <c r="B892" s="17">
        <v>5</v>
      </c>
      <c r="C892" s="9" t="s">
        <v>12</v>
      </c>
      <c r="D892" s="17">
        <v>1</v>
      </c>
      <c r="E892" s="17">
        <v>1961</v>
      </c>
      <c r="F892" s="17">
        <v>1</v>
      </c>
      <c r="G892" s="17">
        <v>0</v>
      </c>
      <c r="H892" s="17">
        <v>0</v>
      </c>
      <c r="I892" s="18">
        <v>2219</v>
      </c>
      <c r="J892" s="2"/>
      <c r="K892" s="1"/>
      <c r="L892" s="1"/>
      <c r="M892" s="1"/>
      <c r="N892" s="1"/>
      <c r="O892" s="1"/>
      <c r="P892" s="1"/>
      <c r="Q892" s="1"/>
      <c r="R892" s="1"/>
      <c r="S892" s="1"/>
    </row>
    <row r="893" spans="1:19" x14ac:dyDescent="0.3">
      <c r="A893" s="1"/>
      <c r="B893" s="17">
        <v>2</v>
      </c>
      <c r="C893" s="9" t="s">
        <v>14</v>
      </c>
      <c r="D893" s="17">
        <v>3</v>
      </c>
      <c r="E893" s="17">
        <v>1965</v>
      </c>
      <c r="F893" s="17">
        <v>1</v>
      </c>
      <c r="G893" s="17">
        <v>11</v>
      </c>
      <c r="H893" s="17">
        <v>0</v>
      </c>
      <c r="I893" s="18">
        <v>0</v>
      </c>
      <c r="J893" s="2"/>
      <c r="K893" s="1"/>
      <c r="L893" s="1"/>
      <c r="M893" s="1"/>
      <c r="N893" s="1"/>
      <c r="O893" s="1"/>
      <c r="P893" s="1"/>
      <c r="Q893" s="1"/>
      <c r="R893" s="1"/>
      <c r="S893" s="1"/>
    </row>
    <row r="894" spans="1:19" x14ac:dyDescent="0.3">
      <c r="A894" s="1"/>
      <c r="B894" s="17">
        <v>4</v>
      </c>
      <c r="C894" s="9" t="s">
        <v>14</v>
      </c>
      <c r="D894" s="17">
        <v>3</v>
      </c>
      <c r="E894" s="17">
        <v>1965</v>
      </c>
      <c r="F894" s="17">
        <v>1</v>
      </c>
      <c r="G894" s="17">
        <v>25</v>
      </c>
      <c r="H894" s="17">
        <v>0</v>
      </c>
      <c r="I894" s="18">
        <v>0</v>
      </c>
      <c r="J894" s="2"/>
      <c r="K894" s="1"/>
      <c r="L894" s="1"/>
      <c r="M894" s="1"/>
      <c r="N894" s="1"/>
      <c r="O894" s="1"/>
      <c r="P894" s="1"/>
      <c r="Q894" s="1"/>
      <c r="R894" s="1"/>
      <c r="S894" s="1"/>
    </row>
    <row r="895" spans="1:19" x14ac:dyDescent="0.3">
      <c r="A895" s="1"/>
      <c r="B895" s="17">
        <v>1</v>
      </c>
      <c r="C895" s="9" t="s">
        <v>58</v>
      </c>
      <c r="D895" s="17">
        <v>2</v>
      </c>
      <c r="E895" s="17">
        <v>1966</v>
      </c>
      <c r="F895" s="17">
        <v>1</v>
      </c>
      <c r="G895" s="17">
        <v>6</v>
      </c>
      <c r="H895" s="17">
        <v>0</v>
      </c>
      <c r="I895" s="18">
        <v>42045</v>
      </c>
      <c r="J895" s="2"/>
      <c r="K895" s="1"/>
      <c r="L895" s="1"/>
      <c r="M895" s="1"/>
      <c r="N895" s="1"/>
      <c r="O895" s="1"/>
      <c r="P895" s="1"/>
      <c r="Q895" s="1"/>
      <c r="R895" s="1"/>
      <c r="S895" s="1"/>
    </row>
    <row r="896" spans="1:19" x14ac:dyDescent="0.3">
      <c r="A896" s="1"/>
      <c r="B896" s="17">
        <v>3</v>
      </c>
      <c r="C896" s="9" t="s">
        <v>25</v>
      </c>
      <c r="D896" s="17">
        <v>2</v>
      </c>
      <c r="E896" s="17">
        <v>1961</v>
      </c>
      <c r="F896" s="17">
        <v>1</v>
      </c>
      <c r="G896" s="17">
        <v>24</v>
      </c>
      <c r="H896" s="17">
        <v>0</v>
      </c>
      <c r="I896" s="18">
        <v>80274</v>
      </c>
      <c r="J896" s="2"/>
      <c r="K896" s="1"/>
      <c r="L896" s="1"/>
      <c r="M896" s="1"/>
      <c r="N896" s="1"/>
      <c r="O896" s="1"/>
      <c r="P896" s="1"/>
      <c r="Q896" s="1"/>
      <c r="R896" s="1"/>
      <c r="S896" s="1"/>
    </row>
    <row r="897" spans="1:19" x14ac:dyDescent="0.3">
      <c r="A897" s="1"/>
      <c r="B897" s="17">
        <v>4</v>
      </c>
      <c r="C897" s="9" t="s">
        <v>35</v>
      </c>
      <c r="D897" s="17">
        <v>2</v>
      </c>
      <c r="E897" s="17">
        <v>1962</v>
      </c>
      <c r="F897" s="17">
        <v>1</v>
      </c>
      <c r="G897" s="17">
        <v>0</v>
      </c>
      <c r="H897" s="17">
        <v>0</v>
      </c>
      <c r="I897" s="18">
        <v>2926</v>
      </c>
      <c r="J897" s="2"/>
      <c r="K897" s="1"/>
      <c r="L897" s="1"/>
      <c r="M897" s="1"/>
      <c r="N897" s="1"/>
      <c r="O897" s="1"/>
      <c r="P897" s="1"/>
      <c r="Q897" s="1"/>
      <c r="R897" s="1"/>
      <c r="S897" s="1"/>
    </row>
    <row r="898" spans="1:19" x14ac:dyDescent="0.3">
      <c r="A898" s="1"/>
      <c r="B898" s="17">
        <v>3</v>
      </c>
      <c r="C898" s="9" t="s">
        <v>35</v>
      </c>
      <c r="D898" s="17">
        <v>2</v>
      </c>
      <c r="E898" s="17">
        <v>1962</v>
      </c>
      <c r="F898" s="17">
        <v>1</v>
      </c>
      <c r="G898" s="17">
        <v>0</v>
      </c>
      <c r="H898" s="17">
        <v>0</v>
      </c>
      <c r="I898" s="18">
        <v>3184</v>
      </c>
      <c r="J898" s="2"/>
      <c r="K898" s="1"/>
      <c r="L898" s="1"/>
      <c r="M898" s="1"/>
      <c r="N898" s="1"/>
      <c r="O898" s="1"/>
      <c r="P898" s="1"/>
      <c r="Q898" s="1"/>
      <c r="R898" s="1"/>
      <c r="S898" s="1"/>
    </row>
    <row r="899" spans="1:19" x14ac:dyDescent="0.3">
      <c r="A899" s="1"/>
      <c r="B899" s="17">
        <v>5</v>
      </c>
      <c r="C899" s="9" t="s">
        <v>35</v>
      </c>
      <c r="D899" s="17">
        <v>2</v>
      </c>
      <c r="E899" s="17">
        <v>1962</v>
      </c>
      <c r="F899" s="17">
        <v>1</v>
      </c>
      <c r="G899" s="17">
        <v>0</v>
      </c>
      <c r="H899" s="17">
        <v>0</v>
      </c>
      <c r="I899" s="18">
        <v>3028</v>
      </c>
      <c r="J899" s="2"/>
      <c r="K899" s="1"/>
      <c r="L899" s="1"/>
      <c r="M899" s="1"/>
      <c r="N899" s="1"/>
      <c r="O899" s="1"/>
      <c r="P899" s="1"/>
      <c r="Q899" s="1"/>
      <c r="R899" s="1"/>
      <c r="S899" s="1"/>
    </row>
    <row r="900" spans="1:19" x14ac:dyDescent="0.3">
      <c r="A900" s="1"/>
      <c r="B900" s="17">
        <v>5</v>
      </c>
      <c r="C900" s="9" t="s">
        <v>23</v>
      </c>
      <c r="D900" s="17">
        <v>2</v>
      </c>
      <c r="E900" s="17">
        <v>1967</v>
      </c>
      <c r="F900" s="17">
        <v>1</v>
      </c>
      <c r="G900" s="17">
        <v>11</v>
      </c>
      <c r="H900" s="17">
        <v>0</v>
      </c>
      <c r="I900" s="18">
        <v>7534</v>
      </c>
      <c r="J900" s="2"/>
      <c r="K900" s="1"/>
      <c r="L900" s="1"/>
      <c r="M900" s="1"/>
      <c r="N900" s="1"/>
      <c r="O900" s="1"/>
      <c r="P900" s="1"/>
      <c r="Q900" s="1"/>
      <c r="R900" s="1"/>
      <c r="S900" s="1"/>
    </row>
    <row r="901" spans="1:19" x14ac:dyDescent="0.3">
      <c r="A901" s="1"/>
      <c r="B901" s="17">
        <v>2</v>
      </c>
      <c r="C901" s="9" t="s">
        <v>14</v>
      </c>
      <c r="D901" s="17">
        <v>3</v>
      </c>
      <c r="E901" s="17">
        <v>1963</v>
      </c>
      <c r="F901" s="17">
        <v>1</v>
      </c>
      <c r="G901" s="17">
        <v>11</v>
      </c>
      <c r="H901" s="17">
        <v>0</v>
      </c>
      <c r="I901" s="18">
        <v>0</v>
      </c>
      <c r="J901" s="2"/>
      <c r="K901" s="1"/>
      <c r="L901" s="1"/>
      <c r="M901" s="1"/>
      <c r="N901" s="1"/>
      <c r="O901" s="1"/>
      <c r="P901" s="1"/>
      <c r="Q901" s="1"/>
      <c r="R901" s="1"/>
      <c r="S901" s="1"/>
    </row>
    <row r="902" spans="1:19" x14ac:dyDescent="0.3">
      <c r="A902" s="1"/>
      <c r="B902" s="17">
        <v>2</v>
      </c>
      <c r="C902" s="9" t="s">
        <v>14</v>
      </c>
      <c r="D902" s="17">
        <v>3</v>
      </c>
      <c r="E902" s="17">
        <v>1963</v>
      </c>
      <c r="F902" s="17">
        <v>1</v>
      </c>
      <c r="G902" s="17">
        <v>11</v>
      </c>
      <c r="H902" s="17">
        <v>0</v>
      </c>
      <c r="I902" s="18">
        <v>0</v>
      </c>
      <c r="J902" s="2"/>
      <c r="K902" s="1"/>
      <c r="L902" s="1"/>
      <c r="M902" s="1"/>
      <c r="N902" s="1"/>
      <c r="O902" s="1"/>
      <c r="P902" s="1"/>
      <c r="Q902" s="1"/>
      <c r="R902" s="1"/>
      <c r="S902" s="1"/>
    </row>
    <row r="903" spans="1:19" x14ac:dyDescent="0.3">
      <c r="A903" s="1"/>
      <c r="B903" s="17">
        <v>1</v>
      </c>
      <c r="C903" s="9" t="s">
        <v>28</v>
      </c>
      <c r="D903" s="17">
        <v>2</v>
      </c>
      <c r="E903" s="17">
        <v>1969</v>
      </c>
      <c r="F903" s="17">
        <v>1</v>
      </c>
      <c r="G903" s="17">
        <v>13</v>
      </c>
      <c r="H903" s="17">
        <v>0</v>
      </c>
      <c r="I903" s="18">
        <v>0</v>
      </c>
      <c r="J903" s="2"/>
      <c r="K903" s="1"/>
      <c r="L903" s="1"/>
      <c r="M903" s="1"/>
      <c r="N903" s="1"/>
      <c r="O903" s="1"/>
      <c r="P903" s="1"/>
      <c r="Q903" s="1"/>
      <c r="R903" s="1"/>
      <c r="S903" s="1"/>
    </row>
    <row r="904" spans="1:19" x14ac:dyDescent="0.3">
      <c r="A904" s="1"/>
      <c r="B904" s="17">
        <v>2</v>
      </c>
      <c r="C904" s="9" t="s">
        <v>14</v>
      </c>
      <c r="D904" s="17">
        <v>3</v>
      </c>
      <c r="E904" s="17">
        <v>1964</v>
      </c>
      <c r="F904" s="17">
        <v>1</v>
      </c>
      <c r="G904" s="17">
        <v>13</v>
      </c>
      <c r="H904" s="17">
        <v>13</v>
      </c>
      <c r="I904" s="18">
        <v>0</v>
      </c>
      <c r="J904" s="2"/>
      <c r="K904" s="1"/>
      <c r="L904" s="1"/>
      <c r="M904" s="1"/>
      <c r="N904" s="1"/>
      <c r="O904" s="1"/>
      <c r="P904" s="1"/>
      <c r="Q904" s="1"/>
      <c r="R904" s="1"/>
      <c r="S904" s="1"/>
    </row>
    <row r="905" spans="1:19" x14ac:dyDescent="0.3">
      <c r="A905" s="1"/>
      <c r="B905" s="17">
        <v>2</v>
      </c>
      <c r="C905" s="9" t="s">
        <v>25</v>
      </c>
      <c r="D905" s="17">
        <v>3</v>
      </c>
      <c r="E905" s="17">
        <v>1964</v>
      </c>
      <c r="F905" s="17">
        <v>2</v>
      </c>
      <c r="G905" s="17">
        <v>3</v>
      </c>
      <c r="H905" s="17">
        <v>0</v>
      </c>
      <c r="I905" s="18">
        <v>5062</v>
      </c>
      <c r="J905" s="2"/>
      <c r="K905" s="1"/>
      <c r="L905" s="1"/>
      <c r="M905" s="1"/>
      <c r="N905" s="1"/>
      <c r="O905" s="1"/>
      <c r="P905" s="1"/>
      <c r="Q905" s="1"/>
      <c r="R905" s="1"/>
      <c r="S905" s="1"/>
    </row>
    <row r="906" spans="1:19" x14ac:dyDescent="0.3">
      <c r="A906" s="1"/>
      <c r="B906" s="17">
        <v>4</v>
      </c>
      <c r="C906" s="9" t="s">
        <v>25</v>
      </c>
      <c r="D906" s="17">
        <v>3</v>
      </c>
      <c r="E906" s="17">
        <v>1964</v>
      </c>
      <c r="F906" s="17">
        <v>2</v>
      </c>
      <c r="G906" s="17">
        <v>3</v>
      </c>
      <c r="H906" s="17">
        <v>0</v>
      </c>
      <c r="I906" s="18">
        <v>4985</v>
      </c>
      <c r="J906" s="2"/>
      <c r="K906" s="1"/>
      <c r="L906" s="1"/>
      <c r="M906" s="1"/>
      <c r="N906" s="1"/>
      <c r="O906" s="1"/>
      <c r="P906" s="1"/>
      <c r="Q906" s="1"/>
      <c r="R906" s="1"/>
      <c r="S906" s="1"/>
    </row>
    <row r="907" spans="1:19" x14ac:dyDescent="0.3">
      <c r="A907" s="1"/>
      <c r="B907" s="17">
        <v>3</v>
      </c>
      <c r="C907" s="9" t="s">
        <v>23</v>
      </c>
      <c r="D907" s="17">
        <v>1</v>
      </c>
      <c r="E907" s="17">
        <v>1965</v>
      </c>
      <c r="F907" s="17">
        <v>1</v>
      </c>
      <c r="G907" s="17">
        <v>0</v>
      </c>
      <c r="H907" s="17">
        <v>0</v>
      </c>
      <c r="I907" s="18">
        <v>35724</v>
      </c>
      <c r="J907" s="2"/>
      <c r="K907" s="1"/>
      <c r="L907" s="1"/>
      <c r="M907" s="1"/>
      <c r="N907" s="1"/>
      <c r="O907" s="1"/>
      <c r="P907" s="1"/>
      <c r="Q907" s="1"/>
      <c r="R907" s="1"/>
      <c r="S907" s="1"/>
    </row>
    <row r="908" spans="1:19" x14ac:dyDescent="0.3">
      <c r="A908" s="1"/>
      <c r="B908" s="17">
        <v>3</v>
      </c>
      <c r="C908" s="9" t="s">
        <v>23</v>
      </c>
      <c r="D908" s="17">
        <v>1</v>
      </c>
      <c r="E908" s="17">
        <v>1960</v>
      </c>
      <c r="F908" s="17">
        <v>1</v>
      </c>
      <c r="G908" s="17">
        <v>0</v>
      </c>
      <c r="H908" s="17">
        <v>0</v>
      </c>
      <c r="I908" s="18">
        <v>789</v>
      </c>
      <c r="J908" s="2"/>
      <c r="K908" s="1"/>
      <c r="L908" s="1"/>
      <c r="M908" s="1"/>
      <c r="N908" s="1"/>
      <c r="O908" s="1"/>
      <c r="P908" s="1"/>
      <c r="Q908" s="1"/>
      <c r="R908" s="1"/>
      <c r="S908" s="1"/>
    </row>
    <row r="909" spans="1:19" x14ac:dyDescent="0.3">
      <c r="A909" s="1"/>
      <c r="B909" s="17">
        <v>4</v>
      </c>
      <c r="C909" s="9" t="s">
        <v>17</v>
      </c>
      <c r="D909" s="17">
        <v>2</v>
      </c>
      <c r="E909" s="17">
        <v>1960</v>
      </c>
      <c r="F909" s="17">
        <v>1</v>
      </c>
      <c r="G909" s="17">
        <v>0</v>
      </c>
      <c r="H909" s="17">
        <v>0</v>
      </c>
      <c r="I909" s="18">
        <v>0</v>
      </c>
      <c r="J909" s="2"/>
      <c r="K909" s="1"/>
      <c r="L909" s="1"/>
      <c r="M909" s="1"/>
      <c r="N909" s="1"/>
      <c r="O909" s="1"/>
      <c r="P909" s="1"/>
      <c r="Q909" s="1"/>
      <c r="R909" s="1"/>
      <c r="S909" s="1"/>
    </row>
    <row r="910" spans="1:19" x14ac:dyDescent="0.3">
      <c r="A910" s="1"/>
      <c r="B910" s="17">
        <v>1</v>
      </c>
      <c r="C910" s="9" t="s">
        <v>17</v>
      </c>
      <c r="D910" s="17">
        <v>2</v>
      </c>
      <c r="E910" s="17">
        <v>1965</v>
      </c>
      <c r="F910" s="17">
        <v>1</v>
      </c>
      <c r="G910" s="17">
        <v>0</v>
      </c>
      <c r="H910" s="17">
        <v>0</v>
      </c>
      <c r="I910" s="18">
        <v>8372</v>
      </c>
      <c r="J910" s="2"/>
      <c r="K910" s="1"/>
      <c r="L910" s="1"/>
      <c r="M910" s="1"/>
      <c r="N910" s="1"/>
      <c r="O910" s="1"/>
      <c r="P910" s="1"/>
      <c r="Q910" s="1"/>
      <c r="R910" s="1"/>
      <c r="S910" s="1"/>
    </row>
    <row r="911" spans="1:19" x14ac:dyDescent="0.3">
      <c r="A911" s="1"/>
      <c r="B911" s="17">
        <v>3</v>
      </c>
      <c r="C911" s="9" t="s">
        <v>17</v>
      </c>
      <c r="D911" s="17">
        <v>2</v>
      </c>
      <c r="E911" s="17">
        <v>1965</v>
      </c>
      <c r="F911" s="17">
        <v>1</v>
      </c>
      <c r="G911" s="17">
        <v>0</v>
      </c>
      <c r="H911" s="17">
        <v>0</v>
      </c>
      <c r="I911" s="18">
        <v>9643</v>
      </c>
      <c r="J911" s="2"/>
      <c r="K911" s="1"/>
      <c r="L911" s="1"/>
      <c r="M911" s="1"/>
      <c r="N911" s="1"/>
      <c r="O911" s="1"/>
      <c r="P911" s="1"/>
      <c r="Q911" s="1"/>
      <c r="R911" s="1"/>
      <c r="S911" s="1"/>
    </row>
    <row r="912" spans="1:19" x14ac:dyDescent="0.3">
      <c r="A912" s="1"/>
      <c r="B912" s="17">
        <v>3</v>
      </c>
      <c r="C912" s="9" t="s">
        <v>14</v>
      </c>
      <c r="D912" s="17">
        <v>2</v>
      </c>
      <c r="E912" s="17">
        <v>1965</v>
      </c>
      <c r="F912" s="17">
        <v>1</v>
      </c>
      <c r="G912" s="17">
        <v>0</v>
      </c>
      <c r="H912" s="17">
        <v>0</v>
      </c>
      <c r="I912" s="18">
        <v>80710</v>
      </c>
      <c r="J912" s="2"/>
      <c r="K912" s="1"/>
      <c r="L912" s="1"/>
      <c r="M912" s="1"/>
      <c r="N912" s="1"/>
      <c r="O912" s="1"/>
      <c r="P912" s="1"/>
      <c r="Q912" s="1"/>
      <c r="R912" s="1"/>
      <c r="S912" s="1"/>
    </row>
    <row r="913" spans="1:19" x14ac:dyDescent="0.3">
      <c r="A913" s="1"/>
      <c r="B913" s="17">
        <v>6</v>
      </c>
      <c r="C913" s="9" t="s">
        <v>17</v>
      </c>
      <c r="D913" s="17">
        <v>2</v>
      </c>
      <c r="E913" s="17">
        <v>1965</v>
      </c>
      <c r="F913" s="17">
        <v>1</v>
      </c>
      <c r="G913" s="17">
        <v>0</v>
      </c>
      <c r="H913" s="17">
        <v>0</v>
      </c>
      <c r="I913" s="18">
        <v>0</v>
      </c>
      <c r="J913" s="2"/>
      <c r="K913" s="1"/>
      <c r="L913" s="1"/>
      <c r="M913" s="1"/>
      <c r="N913" s="1"/>
      <c r="O913" s="1"/>
      <c r="P913" s="1"/>
      <c r="Q913" s="1"/>
      <c r="R913" s="1"/>
      <c r="S913" s="1"/>
    </row>
    <row r="914" spans="1:19" x14ac:dyDescent="0.3">
      <c r="A914" s="1"/>
      <c r="B914" s="17">
        <v>1</v>
      </c>
      <c r="C914" s="9" t="s">
        <v>53</v>
      </c>
      <c r="D914" s="17">
        <v>2</v>
      </c>
      <c r="E914" s="17">
        <v>1960</v>
      </c>
      <c r="F914" s="17">
        <v>1</v>
      </c>
      <c r="G914" s="17">
        <v>0</v>
      </c>
      <c r="H914" s="17">
        <v>25</v>
      </c>
      <c r="I914" s="18">
        <v>4271</v>
      </c>
      <c r="J914" s="2"/>
      <c r="K914" s="1"/>
      <c r="L914" s="1"/>
      <c r="M914" s="1"/>
      <c r="N914" s="1"/>
      <c r="O914" s="1"/>
      <c r="P914" s="1"/>
      <c r="Q914" s="1"/>
      <c r="R914" s="1"/>
      <c r="S914" s="1"/>
    </row>
    <row r="915" spans="1:19" x14ac:dyDescent="0.3">
      <c r="A915" s="1"/>
      <c r="B915" s="17">
        <v>2</v>
      </c>
      <c r="C915" s="9" t="s">
        <v>33</v>
      </c>
      <c r="D915" s="17">
        <v>2</v>
      </c>
      <c r="E915" s="17">
        <v>1965</v>
      </c>
      <c r="F915" s="17">
        <v>1</v>
      </c>
      <c r="G915" s="17">
        <v>0</v>
      </c>
      <c r="H915" s="17">
        <v>0</v>
      </c>
      <c r="I915" s="18">
        <v>74932</v>
      </c>
      <c r="J915" s="2"/>
      <c r="K915" s="1"/>
      <c r="L915" s="1"/>
      <c r="M915" s="1"/>
      <c r="N915" s="1"/>
      <c r="O915" s="1"/>
      <c r="P915" s="1"/>
      <c r="Q915" s="1"/>
      <c r="R915" s="1"/>
      <c r="S915" s="1"/>
    </row>
    <row r="916" spans="1:19" x14ac:dyDescent="0.3">
      <c r="A916" s="1"/>
      <c r="B916" s="17">
        <v>2</v>
      </c>
      <c r="C916" s="9" t="s">
        <v>33</v>
      </c>
      <c r="D916" s="17">
        <v>2</v>
      </c>
      <c r="E916" s="17">
        <v>1965</v>
      </c>
      <c r="F916" s="17">
        <v>1</v>
      </c>
      <c r="G916" s="17">
        <v>0</v>
      </c>
      <c r="H916" s="17">
        <v>0</v>
      </c>
      <c r="I916" s="18">
        <v>85957</v>
      </c>
      <c r="J916" s="2"/>
      <c r="K916" s="1"/>
      <c r="L916" s="1"/>
      <c r="M916" s="1"/>
      <c r="N916" s="1"/>
      <c r="O916" s="1"/>
      <c r="P916" s="1"/>
      <c r="Q916" s="1"/>
      <c r="R916" s="1"/>
      <c r="S916" s="1"/>
    </row>
    <row r="917" spans="1:19" x14ac:dyDescent="0.3">
      <c r="A917" s="1"/>
      <c r="B917" s="17">
        <v>1</v>
      </c>
      <c r="C917" s="9" t="s">
        <v>53</v>
      </c>
      <c r="D917" s="17">
        <v>2</v>
      </c>
      <c r="E917" s="17">
        <v>1965</v>
      </c>
      <c r="F917" s="17">
        <v>1</v>
      </c>
      <c r="G917" s="17">
        <v>0</v>
      </c>
      <c r="H917" s="17">
        <v>0</v>
      </c>
      <c r="I917" s="18">
        <v>86068</v>
      </c>
      <c r="J917" s="2"/>
      <c r="K917" s="1"/>
      <c r="L917" s="1"/>
      <c r="M917" s="1"/>
      <c r="N917" s="1"/>
      <c r="O917" s="1"/>
      <c r="P917" s="1"/>
      <c r="Q917" s="1"/>
      <c r="R917" s="1"/>
      <c r="S917" s="1"/>
    </row>
    <row r="918" spans="1:19" x14ac:dyDescent="0.3">
      <c r="A918" s="1"/>
      <c r="B918" s="17">
        <v>4</v>
      </c>
      <c r="C918" s="9" t="s">
        <v>14</v>
      </c>
      <c r="D918" s="17">
        <v>2</v>
      </c>
      <c r="E918" s="17">
        <v>1965</v>
      </c>
      <c r="F918" s="17">
        <v>1</v>
      </c>
      <c r="G918" s="17">
        <v>0</v>
      </c>
      <c r="H918" s="17">
        <v>24</v>
      </c>
      <c r="I918" s="18">
        <v>0</v>
      </c>
      <c r="J918" s="2"/>
      <c r="K918" s="1"/>
      <c r="L918" s="1"/>
      <c r="M918" s="1"/>
      <c r="N918" s="1"/>
      <c r="O918" s="1"/>
      <c r="P918" s="1"/>
      <c r="Q918" s="1"/>
      <c r="R918" s="1"/>
      <c r="S918" s="1"/>
    </row>
    <row r="919" spans="1:19" x14ac:dyDescent="0.3">
      <c r="A919" s="1"/>
      <c r="B919" s="17">
        <v>3</v>
      </c>
      <c r="C919" s="9" t="s">
        <v>14</v>
      </c>
      <c r="D919" s="17">
        <v>2</v>
      </c>
      <c r="E919" s="17">
        <v>1965</v>
      </c>
      <c r="F919" s="17">
        <v>1</v>
      </c>
      <c r="G919" s="17">
        <v>0</v>
      </c>
      <c r="H919" s="17">
        <v>34</v>
      </c>
      <c r="I919" s="18">
        <v>0</v>
      </c>
      <c r="J919" s="2"/>
      <c r="K919" s="1"/>
      <c r="L919" s="1"/>
      <c r="M919" s="1"/>
      <c r="N919" s="1"/>
      <c r="O919" s="1"/>
      <c r="P919" s="1"/>
      <c r="Q919" s="1"/>
      <c r="R919" s="1"/>
      <c r="S919" s="1"/>
    </row>
    <row r="920" spans="1:19" x14ac:dyDescent="0.3">
      <c r="A920" s="1"/>
      <c r="B920" s="17">
        <v>3</v>
      </c>
      <c r="C920" s="9" t="s">
        <v>14</v>
      </c>
      <c r="D920" s="17">
        <v>2</v>
      </c>
      <c r="E920" s="17">
        <v>1965</v>
      </c>
      <c r="F920" s="17">
        <v>1</v>
      </c>
      <c r="G920" s="17">
        <v>0</v>
      </c>
      <c r="H920" s="17">
        <v>0</v>
      </c>
      <c r="I920" s="18">
        <v>74623</v>
      </c>
      <c r="J920" s="2"/>
      <c r="K920" s="1"/>
      <c r="L920" s="1"/>
      <c r="M920" s="1"/>
      <c r="N920" s="1"/>
      <c r="O920" s="1"/>
      <c r="P920" s="1"/>
      <c r="Q920" s="1"/>
      <c r="R920" s="1"/>
      <c r="S920" s="1"/>
    </row>
    <row r="921" spans="1:19" x14ac:dyDescent="0.3">
      <c r="A921" s="1"/>
      <c r="B921" s="17">
        <v>3</v>
      </c>
      <c r="C921" s="9" t="s">
        <v>35</v>
      </c>
      <c r="D921" s="17">
        <v>3</v>
      </c>
      <c r="E921" s="17">
        <v>1960</v>
      </c>
      <c r="F921" s="17">
        <v>1</v>
      </c>
      <c r="G921" s="17">
        <v>0</v>
      </c>
      <c r="H921" s="17">
        <v>0</v>
      </c>
      <c r="I921" s="18">
        <v>435</v>
      </c>
      <c r="J921" s="2"/>
      <c r="K921" s="1"/>
      <c r="L921" s="1"/>
      <c r="M921" s="1"/>
      <c r="N921" s="1"/>
      <c r="O921" s="1"/>
      <c r="P921" s="1"/>
      <c r="Q921" s="1"/>
      <c r="R921" s="1"/>
      <c r="S921" s="1"/>
    </row>
    <row r="922" spans="1:19" x14ac:dyDescent="0.3">
      <c r="A922" s="1"/>
      <c r="B922" s="17">
        <v>2</v>
      </c>
      <c r="C922" s="9" t="s">
        <v>23</v>
      </c>
      <c r="D922" s="17">
        <v>3</v>
      </c>
      <c r="E922" s="17">
        <v>1960</v>
      </c>
      <c r="F922" s="17">
        <v>1</v>
      </c>
      <c r="G922" s="17">
        <v>0</v>
      </c>
      <c r="H922" s="17">
        <v>0</v>
      </c>
      <c r="I922" s="18">
        <v>730</v>
      </c>
      <c r="J922" s="2"/>
      <c r="K922" s="1"/>
      <c r="L922" s="1"/>
      <c r="M922" s="1"/>
      <c r="N922" s="1"/>
      <c r="O922" s="1"/>
      <c r="P922" s="1"/>
      <c r="Q922" s="1"/>
      <c r="R922" s="1"/>
      <c r="S922" s="1"/>
    </row>
    <row r="923" spans="1:19" x14ac:dyDescent="0.3">
      <c r="A923" s="1"/>
      <c r="B923" s="17">
        <v>3</v>
      </c>
      <c r="C923" s="9" t="s">
        <v>23</v>
      </c>
      <c r="D923" s="17">
        <v>3</v>
      </c>
      <c r="E923" s="17">
        <v>1960</v>
      </c>
      <c r="F923" s="17">
        <v>1</v>
      </c>
      <c r="G923" s="17">
        <v>0</v>
      </c>
      <c r="H923" s="17">
        <v>0</v>
      </c>
      <c r="I923" s="18">
        <v>401</v>
      </c>
      <c r="J923" s="2"/>
      <c r="K923" s="1"/>
      <c r="L923" s="1"/>
      <c r="M923" s="1"/>
      <c r="N923" s="1"/>
      <c r="O923" s="1"/>
      <c r="P923" s="1"/>
      <c r="Q923" s="1"/>
      <c r="R923" s="1"/>
      <c r="S923" s="1"/>
    </row>
    <row r="924" spans="1:19" x14ac:dyDescent="0.3">
      <c r="A924" s="1"/>
      <c r="B924" s="17">
        <v>3</v>
      </c>
      <c r="C924" s="9" t="s">
        <v>25</v>
      </c>
      <c r="D924" s="17">
        <v>3</v>
      </c>
      <c r="E924" s="17">
        <v>1960</v>
      </c>
      <c r="F924" s="17">
        <v>1</v>
      </c>
      <c r="G924" s="17">
        <v>0</v>
      </c>
      <c r="H924" s="17">
        <v>0</v>
      </c>
      <c r="I924" s="18">
        <v>396</v>
      </c>
      <c r="J924" s="2"/>
      <c r="K924" s="1"/>
      <c r="L924" s="1"/>
      <c r="M924" s="1"/>
      <c r="N924" s="1"/>
      <c r="O924" s="1"/>
      <c r="P924" s="1"/>
      <c r="Q924" s="1"/>
      <c r="R924" s="1"/>
      <c r="S924" s="1"/>
    </row>
    <row r="925" spans="1:19" x14ac:dyDescent="0.3">
      <c r="A925" s="1"/>
      <c r="B925" s="17">
        <v>6</v>
      </c>
      <c r="C925" s="9" t="s">
        <v>10</v>
      </c>
      <c r="D925" s="17">
        <v>1</v>
      </c>
      <c r="E925" s="17">
        <v>1961</v>
      </c>
      <c r="F925" s="17">
        <v>2</v>
      </c>
      <c r="G925" s="17">
        <v>0</v>
      </c>
      <c r="H925" s="17">
        <v>0</v>
      </c>
      <c r="I925" s="18">
        <v>1808</v>
      </c>
      <c r="J925" s="2"/>
      <c r="K925" s="1"/>
      <c r="L925" s="1"/>
      <c r="M925" s="1"/>
      <c r="N925" s="1"/>
      <c r="O925" s="1"/>
      <c r="P925" s="1"/>
      <c r="Q925" s="1"/>
      <c r="R925" s="1"/>
      <c r="S925" s="1"/>
    </row>
    <row r="926" spans="1:19" x14ac:dyDescent="0.3">
      <c r="A926" s="1"/>
      <c r="B926" s="17">
        <v>1</v>
      </c>
      <c r="C926" s="9" t="s">
        <v>10</v>
      </c>
      <c r="D926" s="17">
        <v>1</v>
      </c>
      <c r="E926" s="17">
        <v>1961</v>
      </c>
      <c r="F926" s="17">
        <v>2</v>
      </c>
      <c r="G926" s="17">
        <v>0</v>
      </c>
      <c r="H926" s="17">
        <v>0</v>
      </c>
      <c r="I926" s="18">
        <v>1813</v>
      </c>
      <c r="J926" s="2"/>
      <c r="K926" s="1"/>
      <c r="L926" s="1"/>
      <c r="M926" s="1"/>
      <c r="N926" s="1"/>
      <c r="O926" s="1"/>
      <c r="P926" s="1"/>
      <c r="Q926" s="1"/>
      <c r="R926" s="1"/>
      <c r="S926" s="1"/>
    </row>
    <row r="927" spans="1:19" x14ac:dyDescent="0.3">
      <c r="A927" s="1"/>
      <c r="B927" s="17">
        <v>2</v>
      </c>
      <c r="C927" s="9" t="s">
        <v>10</v>
      </c>
      <c r="D927" s="17">
        <v>1</v>
      </c>
      <c r="E927" s="17">
        <v>1961</v>
      </c>
      <c r="F927" s="17">
        <v>2</v>
      </c>
      <c r="G927" s="17">
        <v>0</v>
      </c>
      <c r="H927" s="17">
        <v>0</v>
      </c>
      <c r="I927" s="18">
        <v>1677</v>
      </c>
      <c r="J927" s="2"/>
      <c r="K927" s="1"/>
      <c r="L927" s="1"/>
      <c r="M927" s="1"/>
      <c r="N927" s="1"/>
      <c r="O927" s="1"/>
      <c r="P927" s="1"/>
      <c r="Q927" s="1"/>
      <c r="R927" s="1"/>
      <c r="S927" s="1"/>
    </row>
    <row r="928" spans="1:19" x14ac:dyDescent="0.3">
      <c r="A928" s="1"/>
      <c r="B928" s="17">
        <v>4</v>
      </c>
      <c r="C928" s="9" t="s">
        <v>10</v>
      </c>
      <c r="D928" s="17">
        <v>1</v>
      </c>
      <c r="E928" s="17">
        <v>1961</v>
      </c>
      <c r="F928" s="17">
        <v>2</v>
      </c>
      <c r="G928" s="17">
        <v>0</v>
      </c>
      <c r="H928" s="17">
        <v>0</v>
      </c>
      <c r="I928" s="18">
        <v>1769</v>
      </c>
      <c r="J928" s="2"/>
      <c r="K928" s="1"/>
      <c r="L928" s="1"/>
      <c r="M928" s="1"/>
      <c r="N928" s="1"/>
      <c r="O928" s="1"/>
      <c r="P928" s="1"/>
      <c r="Q928" s="1"/>
      <c r="R928" s="1"/>
      <c r="S928" s="1"/>
    </row>
    <row r="929" spans="1:19" x14ac:dyDescent="0.3">
      <c r="A929" s="1"/>
      <c r="B929" s="17">
        <v>3</v>
      </c>
      <c r="C929" s="9" t="s">
        <v>10</v>
      </c>
      <c r="D929" s="17">
        <v>1</v>
      </c>
      <c r="E929" s="17">
        <v>1961</v>
      </c>
      <c r="F929" s="17">
        <v>2</v>
      </c>
      <c r="G929" s="17">
        <v>0</v>
      </c>
      <c r="H929" s="17">
        <v>0</v>
      </c>
      <c r="I929" s="18">
        <v>1837</v>
      </c>
      <c r="J929" s="2"/>
      <c r="K929" s="1"/>
      <c r="L929" s="1"/>
      <c r="M929" s="1"/>
      <c r="N929" s="1"/>
      <c r="O929" s="1"/>
      <c r="P929" s="1"/>
      <c r="Q929" s="1"/>
      <c r="R929" s="1"/>
      <c r="S929" s="1"/>
    </row>
    <row r="930" spans="1:19" x14ac:dyDescent="0.3">
      <c r="A930" s="1"/>
      <c r="B930" s="17">
        <v>5</v>
      </c>
      <c r="C930" s="9" t="s">
        <v>10</v>
      </c>
      <c r="D930" s="17">
        <v>1</v>
      </c>
      <c r="E930" s="17">
        <v>1961</v>
      </c>
      <c r="F930" s="17">
        <v>2</v>
      </c>
      <c r="G930" s="17">
        <v>0</v>
      </c>
      <c r="H930" s="17">
        <v>0</v>
      </c>
      <c r="I930" s="18">
        <v>1614</v>
      </c>
      <c r="J930" s="2"/>
      <c r="K930" s="1"/>
      <c r="L930" s="1"/>
      <c r="M930" s="1"/>
      <c r="N930" s="1"/>
      <c r="O930" s="1"/>
      <c r="P930" s="1"/>
      <c r="Q930" s="1"/>
      <c r="R930" s="1"/>
      <c r="S930" s="1"/>
    </row>
    <row r="931" spans="1:19" x14ac:dyDescent="0.3">
      <c r="A931" s="1"/>
      <c r="B931" s="17">
        <v>6</v>
      </c>
      <c r="C931" s="9" t="s">
        <v>25</v>
      </c>
      <c r="D931" s="17">
        <v>2</v>
      </c>
      <c r="E931" s="17">
        <v>1965</v>
      </c>
      <c r="F931" s="17">
        <v>9</v>
      </c>
      <c r="G931" s="17">
        <v>0</v>
      </c>
      <c r="H931" s="17">
        <v>0</v>
      </c>
      <c r="I931" s="18">
        <v>0</v>
      </c>
      <c r="J931" s="2"/>
      <c r="K931" s="1"/>
      <c r="L931" s="1"/>
      <c r="M931" s="1"/>
      <c r="N931" s="1"/>
      <c r="O931" s="1"/>
      <c r="P931" s="1"/>
      <c r="Q931" s="1"/>
      <c r="R931" s="1"/>
      <c r="S931" s="1"/>
    </row>
    <row r="932" spans="1:19" x14ac:dyDescent="0.3">
      <c r="A932" s="1"/>
      <c r="B932" s="17">
        <v>1</v>
      </c>
      <c r="C932" s="9" t="s">
        <v>25</v>
      </c>
      <c r="D932" s="17">
        <v>2</v>
      </c>
      <c r="E932" s="17">
        <v>1965</v>
      </c>
      <c r="F932" s="17">
        <v>9</v>
      </c>
      <c r="G932" s="17">
        <v>0</v>
      </c>
      <c r="H932" s="17">
        <v>0</v>
      </c>
      <c r="I932" s="18">
        <v>0</v>
      </c>
      <c r="J932" s="2"/>
      <c r="K932" s="1"/>
      <c r="L932" s="1"/>
      <c r="M932" s="1"/>
      <c r="N932" s="1"/>
      <c r="O932" s="1"/>
      <c r="P932" s="1"/>
      <c r="Q932" s="1"/>
      <c r="R932" s="1"/>
      <c r="S932" s="1"/>
    </row>
    <row r="933" spans="1:19" x14ac:dyDescent="0.3">
      <c r="A933" s="1"/>
      <c r="B933" s="17">
        <v>2</v>
      </c>
      <c r="C933" s="9" t="s">
        <v>25</v>
      </c>
      <c r="D933" s="17">
        <v>2</v>
      </c>
      <c r="E933" s="17">
        <v>1965</v>
      </c>
      <c r="F933" s="17">
        <v>9</v>
      </c>
      <c r="G933" s="17">
        <v>0</v>
      </c>
      <c r="H933" s="17">
        <v>0</v>
      </c>
      <c r="I933" s="18">
        <v>0</v>
      </c>
      <c r="J933" s="2"/>
      <c r="K933" s="1"/>
      <c r="L933" s="1"/>
      <c r="M933" s="1"/>
      <c r="N933" s="1"/>
      <c r="O933" s="1"/>
      <c r="P933" s="1"/>
      <c r="Q933" s="1"/>
      <c r="R933" s="1"/>
      <c r="S933" s="1"/>
    </row>
    <row r="934" spans="1:19" x14ac:dyDescent="0.3">
      <c r="A934" s="1"/>
      <c r="B934" s="17">
        <v>4</v>
      </c>
      <c r="C934" s="9" t="s">
        <v>25</v>
      </c>
      <c r="D934" s="17">
        <v>2</v>
      </c>
      <c r="E934" s="17">
        <v>1965</v>
      </c>
      <c r="F934" s="17">
        <v>9</v>
      </c>
      <c r="G934" s="17">
        <v>0</v>
      </c>
      <c r="H934" s="17">
        <v>0</v>
      </c>
      <c r="I934" s="18">
        <v>0</v>
      </c>
      <c r="J934" s="2"/>
      <c r="K934" s="1"/>
      <c r="L934" s="1"/>
      <c r="M934" s="1"/>
      <c r="N934" s="1"/>
      <c r="O934" s="1"/>
      <c r="P934" s="1"/>
      <c r="Q934" s="1"/>
      <c r="R934" s="1"/>
      <c r="S934" s="1"/>
    </row>
    <row r="935" spans="1:19" x14ac:dyDescent="0.3">
      <c r="A935" s="1"/>
      <c r="B935" s="17">
        <v>3</v>
      </c>
      <c r="C935" s="9" t="s">
        <v>25</v>
      </c>
      <c r="D935" s="17">
        <v>2</v>
      </c>
      <c r="E935" s="17">
        <v>1965</v>
      </c>
      <c r="F935" s="17">
        <v>9</v>
      </c>
      <c r="G935" s="17">
        <v>0</v>
      </c>
      <c r="H935" s="17">
        <v>0</v>
      </c>
      <c r="I935" s="18">
        <v>0</v>
      </c>
      <c r="J935" s="2"/>
      <c r="K935" s="1"/>
      <c r="L935" s="1"/>
      <c r="M935" s="1"/>
      <c r="N935" s="1"/>
      <c r="O935" s="1"/>
      <c r="P935" s="1"/>
      <c r="Q935" s="1"/>
      <c r="R935" s="1"/>
      <c r="S935" s="1"/>
    </row>
    <row r="936" spans="1:19" x14ac:dyDescent="0.3">
      <c r="A936" s="1"/>
      <c r="B936" s="17">
        <v>5</v>
      </c>
      <c r="C936" s="9" t="s">
        <v>25</v>
      </c>
      <c r="D936" s="17">
        <v>2</v>
      </c>
      <c r="E936" s="17">
        <v>1965</v>
      </c>
      <c r="F936" s="17">
        <v>9</v>
      </c>
      <c r="G936" s="17">
        <v>0</v>
      </c>
      <c r="H936" s="17">
        <v>0</v>
      </c>
      <c r="I936" s="18">
        <v>0</v>
      </c>
      <c r="J936" s="2"/>
      <c r="K936" s="1"/>
      <c r="L936" s="1"/>
      <c r="M936" s="1"/>
      <c r="N936" s="1"/>
      <c r="O936" s="1"/>
      <c r="P936" s="1"/>
      <c r="Q936" s="1"/>
      <c r="R936" s="1"/>
      <c r="S936" s="1"/>
    </row>
    <row r="937" spans="1:19" x14ac:dyDescent="0.3">
      <c r="A937" s="1"/>
      <c r="B937" s="17">
        <v>1</v>
      </c>
      <c r="C937" s="9" t="s">
        <v>25</v>
      </c>
      <c r="D937" s="17">
        <v>3</v>
      </c>
      <c r="E937" s="17">
        <v>1960</v>
      </c>
      <c r="F937" s="17">
        <v>1</v>
      </c>
      <c r="G937" s="17">
        <v>0</v>
      </c>
      <c r="H937" s="17">
        <v>0</v>
      </c>
      <c r="I937" s="18">
        <v>8644</v>
      </c>
      <c r="J937" s="2"/>
      <c r="K937" s="1"/>
      <c r="L937" s="1"/>
      <c r="M937" s="1"/>
      <c r="N937" s="1"/>
      <c r="O937" s="1"/>
      <c r="P937" s="1"/>
      <c r="Q937" s="1"/>
      <c r="R937" s="1"/>
      <c r="S937" s="1"/>
    </row>
    <row r="938" spans="1:19" x14ac:dyDescent="0.3">
      <c r="A938" s="1"/>
      <c r="B938" s="17">
        <v>3</v>
      </c>
      <c r="C938" s="9" t="s">
        <v>14</v>
      </c>
      <c r="D938" s="17">
        <v>3</v>
      </c>
      <c r="E938" s="17">
        <v>1965</v>
      </c>
      <c r="F938" s="17">
        <v>1</v>
      </c>
      <c r="G938" s="17">
        <v>0</v>
      </c>
      <c r="H938" s="17">
        <v>97</v>
      </c>
      <c r="I938" s="18">
        <v>0</v>
      </c>
      <c r="J938" s="2"/>
      <c r="K938" s="1"/>
      <c r="L938" s="1"/>
      <c r="M938" s="1"/>
      <c r="N938" s="1"/>
      <c r="O938" s="1"/>
      <c r="P938" s="1"/>
      <c r="Q938" s="1"/>
      <c r="R938" s="1"/>
      <c r="S938" s="1"/>
    </row>
    <row r="939" spans="1:19" x14ac:dyDescent="0.3">
      <c r="A939" s="1"/>
      <c r="B939" s="17">
        <v>1</v>
      </c>
      <c r="C939" s="9" t="s">
        <v>14</v>
      </c>
      <c r="D939" s="17">
        <v>3</v>
      </c>
      <c r="E939" s="17">
        <v>1965</v>
      </c>
      <c r="F939" s="17">
        <v>1</v>
      </c>
      <c r="G939" s="17">
        <v>0</v>
      </c>
      <c r="H939" s="17">
        <v>12</v>
      </c>
      <c r="I939" s="18">
        <v>838</v>
      </c>
      <c r="J939" s="2"/>
      <c r="K939" s="1"/>
      <c r="L939" s="1"/>
      <c r="M939" s="1"/>
      <c r="N939" s="1"/>
      <c r="O939" s="1"/>
      <c r="P939" s="1"/>
      <c r="Q939" s="1"/>
      <c r="R939" s="1"/>
      <c r="S939" s="1"/>
    </row>
    <row r="940" spans="1:19" x14ac:dyDescent="0.3">
      <c r="A940" s="1"/>
      <c r="B940" s="17">
        <v>3</v>
      </c>
      <c r="C940" s="9" t="s">
        <v>25</v>
      </c>
      <c r="D940" s="17">
        <v>3</v>
      </c>
      <c r="E940" s="17">
        <v>1965</v>
      </c>
      <c r="F940" s="17">
        <v>1</v>
      </c>
      <c r="G940" s="17">
        <v>0</v>
      </c>
      <c r="H940" s="17">
        <v>21</v>
      </c>
      <c r="I940" s="18">
        <v>71413</v>
      </c>
      <c r="J940" s="2"/>
      <c r="K940" s="1"/>
      <c r="L940" s="1"/>
      <c r="M940" s="1"/>
      <c r="N940" s="1"/>
      <c r="O940" s="1"/>
      <c r="P940" s="1"/>
      <c r="Q940" s="1"/>
      <c r="R940" s="1"/>
      <c r="S940" s="1"/>
    </row>
    <row r="941" spans="1:19" x14ac:dyDescent="0.3">
      <c r="A941" s="1"/>
      <c r="B941" s="17">
        <v>6</v>
      </c>
      <c r="C941" s="9" t="s">
        <v>44</v>
      </c>
      <c r="D941" s="17">
        <v>3</v>
      </c>
      <c r="E941" s="17">
        <v>1965</v>
      </c>
      <c r="F941" s="17">
        <v>1</v>
      </c>
      <c r="G941" s="17">
        <v>0</v>
      </c>
      <c r="H941" s="17">
        <v>0</v>
      </c>
      <c r="I941" s="18">
        <v>1788</v>
      </c>
      <c r="J941" s="2"/>
      <c r="K941" s="1"/>
      <c r="L941" s="1"/>
      <c r="M941" s="1"/>
      <c r="N941" s="1"/>
      <c r="O941" s="1"/>
      <c r="P941" s="1"/>
      <c r="Q941" s="1"/>
      <c r="R941" s="1"/>
      <c r="S941" s="1"/>
    </row>
    <row r="942" spans="1:19" x14ac:dyDescent="0.3">
      <c r="A942" s="1"/>
      <c r="B942" s="17">
        <v>1</v>
      </c>
      <c r="C942" s="9" t="s">
        <v>44</v>
      </c>
      <c r="D942" s="17">
        <v>3</v>
      </c>
      <c r="E942" s="17">
        <v>1965</v>
      </c>
      <c r="F942" s="17">
        <v>1</v>
      </c>
      <c r="G942" s="17">
        <v>0</v>
      </c>
      <c r="H942" s="17">
        <v>0</v>
      </c>
      <c r="I942" s="18">
        <v>1547</v>
      </c>
      <c r="J942" s="2"/>
      <c r="K942" s="1"/>
      <c r="L942" s="1"/>
      <c r="M942" s="1"/>
      <c r="N942" s="1"/>
      <c r="O942" s="1"/>
      <c r="P942" s="1"/>
      <c r="Q942" s="1"/>
      <c r="R942" s="1"/>
      <c r="S942" s="1"/>
    </row>
    <row r="943" spans="1:19" x14ac:dyDescent="0.3">
      <c r="A943" s="1"/>
      <c r="B943" s="17">
        <v>2</v>
      </c>
      <c r="C943" s="9" t="s">
        <v>44</v>
      </c>
      <c r="D943" s="17">
        <v>3</v>
      </c>
      <c r="E943" s="17">
        <v>1965</v>
      </c>
      <c r="F943" s="17">
        <v>1</v>
      </c>
      <c r="G943" s="17">
        <v>0</v>
      </c>
      <c r="H943" s="17">
        <v>0</v>
      </c>
      <c r="I943" s="18">
        <v>1793</v>
      </c>
      <c r="J943" s="2"/>
      <c r="K943" s="1"/>
      <c r="L943" s="1"/>
      <c r="M943" s="1"/>
      <c r="N943" s="1"/>
      <c r="O943" s="1"/>
      <c r="P943" s="1"/>
      <c r="Q943" s="1"/>
      <c r="R943" s="1"/>
      <c r="S943" s="1"/>
    </row>
    <row r="944" spans="1:19" x14ac:dyDescent="0.3">
      <c r="A944" s="1"/>
      <c r="B944" s="17">
        <v>4</v>
      </c>
      <c r="C944" s="9" t="s">
        <v>44</v>
      </c>
      <c r="D944" s="17">
        <v>3</v>
      </c>
      <c r="E944" s="17">
        <v>1965</v>
      </c>
      <c r="F944" s="17">
        <v>1</v>
      </c>
      <c r="G944" s="17">
        <v>0</v>
      </c>
      <c r="H944" s="17">
        <v>0</v>
      </c>
      <c r="I944" s="18">
        <v>1731</v>
      </c>
      <c r="J944" s="2"/>
      <c r="K944" s="1"/>
      <c r="L944" s="1"/>
      <c r="M944" s="1"/>
      <c r="N944" s="1"/>
      <c r="O944" s="1"/>
      <c r="P944" s="1"/>
      <c r="Q944" s="1"/>
      <c r="R944" s="1"/>
      <c r="S944" s="1"/>
    </row>
    <row r="945" spans="1:19" x14ac:dyDescent="0.3">
      <c r="A945" s="1"/>
      <c r="B945" s="17">
        <v>3</v>
      </c>
      <c r="C945" s="9" t="s">
        <v>44</v>
      </c>
      <c r="D945" s="17">
        <v>3</v>
      </c>
      <c r="E945" s="17">
        <v>1965</v>
      </c>
      <c r="F945" s="17">
        <v>1</v>
      </c>
      <c r="G945" s="17">
        <v>0</v>
      </c>
      <c r="H945" s="17">
        <v>0</v>
      </c>
      <c r="I945" s="18">
        <v>1824</v>
      </c>
      <c r="J945" s="2"/>
      <c r="K945" s="1"/>
      <c r="L945" s="1"/>
      <c r="M945" s="1"/>
      <c r="N945" s="1"/>
      <c r="O945" s="1"/>
      <c r="P945" s="1"/>
      <c r="Q945" s="1"/>
      <c r="R945" s="1"/>
      <c r="S945" s="1"/>
    </row>
    <row r="946" spans="1:19" x14ac:dyDescent="0.3">
      <c r="A946" s="1"/>
      <c r="B946" s="17">
        <v>5</v>
      </c>
      <c r="C946" s="9" t="s">
        <v>44</v>
      </c>
      <c r="D946" s="17">
        <v>3</v>
      </c>
      <c r="E946" s="17">
        <v>1965</v>
      </c>
      <c r="F946" s="17">
        <v>1</v>
      </c>
      <c r="G946" s="17">
        <v>0</v>
      </c>
      <c r="H946" s="17">
        <v>0</v>
      </c>
      <c r="I946" s="18">
        <v>1652</v>
      </c>
      <c r="J946" s="2"/>
      <c r="K946" s="1"/>
      <c r="L946" s="1"/>
      <c r="M946" s="1"/>
      <c r="N946" s="1"/>
      <c r="O946" s="1"/>
      <c r="P946" s="1"/>
      <c r="Q946" s="1"/>
      <c r="R946" s="1"/>
      <c r="S946" s="1"/>
    </row>
    <row r="947" spans="1:19" x14ac:dyDescent="0.3">
      <c r="A947" s="1"/>
      <c r="B947" s="17">
        <v>4</v>
      </c>
      <c r="C947" s="9" t="s">
        <v>33</v>
      </c>
      <c r="D947" s="17">
        <v>3</v>
      </c>
      <c r="E947" s="17">
        <v>1965</v>
      </c>
      <c r="F947" s="17">
        <v>1</v>
      </c>
      <c r="G947" s="17">
        <v>0</v>
      </c>
      <c r="H947" s="17">
        <v>0</v>
      </c>
      <c r="I947" s="18">
        <v>7798</v>
      </c>
      <c r="J947" s="2"/>
      <c r="K947" s="1"/>
      <c r="L947" s="1"/>
      <c r="M947" s="1"/>
      <c r="N947" s="1"/>
      <c r="O947" s="1"/>
      <c r="P947" s="1"/>
      <c r="Q947" s="1"/>
      <c r="R947" s="1"/>
      <c r="S947" s="1"/>
    </row>
    <row r="948" spans="1:19" x14ac:dyDescent="0.3">
      <c r="A948" s="1"/>
      <c r="B948" s="17">
        <v>6</v>
      </c>
      <c r="C948" s="9" t="s">
        <v>27</v>
      </c>
      <c r="D948" s="17">
        <v>3</v>
      </c>
      <c r="E948" s="17">
        <v>1965</v>
      </c>
      <c r="F948" s="17">
        <v>31</v>
      </c>
      <c r="G948" s="17">
        <v>0</v>
      </c>
      <c r="H948" s="17">
        <v>0</v>
      </c>
      <c r="I948" s="18">
        <v>1567</v>
      </c>
      <c r="J948" s="2"/>
      <c r="K948" s="1"/>
      <c r="L948" s="1"/>
      <c r="M948" s="1"/>
      <c r="N948" s="1"/>
      <c r="O948" s="1"/>
      <c r="P948" s="1"/>
      <c r="Q948" s="1"/>
      <c r="R948" s="1"/>
      <c r="S948" s="1"/>
    </row>
    <row r="949" spans="1:19" x14ac:dyDescent="0.3">
      <c r="A949" s="1"/>
      <c r="B949" s="17">
        <v>1</v>
      </c>
      <c r="C949" s="9" t="s">
        <v>27</v>
      </c>
      <c r="D949" s="17">
        <v>3</v>
      </c>
      <c r="E949" s="17">
        <v>1965</v>
      </c>
      <c r="F949" s="17">
        <v>31</v>
      </c>
      <c r="G949" s="17">
        <v>0</v>
      </c>
      <c r="H949" s="17">
        <v>0</v>
      </c>
      <c r="I949" s="18">
        <v>1659</v>
      </c>
      <c r="J949" s="2"/>
      <c r="K949" s="1"/>
      <c r="L949" s="1"/>
      <c r="M949" s="1"/>
      <c r="N949" s="1"/>
      <c r="O949" s="1"/>
      <c r="P949" s="1"/>
      <c r="Q949" s="1"/>
      <c r="R949" s="1"/>
      <c r="S949" s="1"/>
    </row>
    <row r="950" spans="1:19" x14ac:dyDescent="0.3">
      <c r="A950" s="1"/>
      <c r="B950" s="17">
        <v>2</v>
      </c>
      <c r="C950" s="9" t="s">
        <v>27</v>
      </c>
      <c r="D950" s="17">
        <v>3</v>
      </c>
      <c r="E950" s="17">
        <v>1965</v>
      </c>
      <c r="F950" s="17">
        <v>31</v>
      </c>
      <c r="G950" s="17">
        <v>0</v>
      </c>
      <c r="H950" s="17">
        <v>0</v>
      </c>
      <c r="I950" s="18">
        <v>1772</v>
      </c>
      <c r="J950" s="2"/>
      <c r="K950" s="1"/>
      <c r="L950" s="1"/>
      <c r="M950" s="1"/>
      <c r="N950" s="1"/>
      <c r="O950" s="1"/>
      <c r="P950" s="1"/>
      <c r="Q950" s="1"/>
      <c r="R950" s="1"/>
      <c r="S950" s="1"/>
    </row>
    <row r="951" spans="1:19" x14ac:dyDescent="0.3">
      <c r="A951" s="1"/>
      <c r="B951" s="17">
        <v>4</v>
      </c>
      <c r="C951" s="9" t="s">
        <v>27</v>
      </c>
      <c r="D951" s="17">
        <v>3</v>
      </c>
      <c r="E951" s="17">
        <v>1965</v>
      </c>
      <c r="F951" s="17">
        <v>31</v>
      </c>
      <c r="G951" s="17">
        <v>0</v>
      </c>
      <c r="H951" s="17">
        <v>0</v>
      </c>
      <c r="I951" s="18">
        <v>1768</v>
      </c>
      <c r="J951" s="2"/>
      <c r="K951" s="1"/>
      <c r="L951" s="1"/>
      <c r="M951" s="1"/>
      <c r="N951" s="1"/>
      <c r="O951" s="1"/>
      <c r="P951" s="1"/>
      <c r="Q951" s="1"/>
      <c r="R951" s="1"/>
      <c r="S951" s="1"/>
    </row>
    <row r="952" spans="1:19" x14ac:dyDescent="0.3">
      <c r="A952" s="1"/>
      <c r="B952" s="17">
        <v>3</v>
      </c>
      <c r="C952" s="9" t="s">
        <v>27</v>
      </c>
      <c r="D952" s="17">
        <v>3</v>
      </c>
      <c r="E952" s="17">
        <v>1965</v>
      </c>
      <c r="F952" s="17">
        <v>31</v>
      </c>
      <c r="G952" s="17">
        <v>0</v>
      </c>
      <c r="H952" s="17">
        <v>0</v>
      </c>
      <c r="I952" s="18">
        <v>1871</v>
      </c>
      <c r="J952" s="2"/>
      <c r="K952" s="1"/>
      <c r="L952" s="1"/>
      <c r="M952" s="1"/>
      <c r="N952" s="1"/>
      <c r="O952" s="1"/>
      <c r="P952" s="1"/>
      <c r="Q952" s="1"/>
      <c r="R952" s="1"/>
      <c r="S952" s="1"/>
    </row>
    <row r="953" spans="1:19" x14ac:dyDescent="0.3">
      <c r="A953" s="1"/>
      <c r="B953" s="17">
        <v>5</v>
      </c>
      <c r="C953" s="9" t="s">
        <v>27</v>
      </c>
      <c r="D953" s="17">
        <v>3</v>
      </c>
      <c r="E953" s="17">
        <v>1965</v>
      </c>
      <c r="F953" s="17">
        <v>31</v>
      </c>
      <c r="G953" s="17">
        <v>0</v>
      </c>
      <c r="H953" s="17">
        <v>0</v>
      </c>
      <c r="I953" s="18">
        <v>1650</v>
      </c>
      <c r="J953" s="2"/>
      <c r="K953" s="1"/>
      <c r="L953" s="1"/>
      <c r="M953" s="1"/>
      <c r="N953" s="1"/>
      <c r="O953" s="1"/>
      <c r="P953" s="1"/>
      <c r="Q953" s="1"/>
      <c r="R953" s="1"/>
      <c r="S953" s="1"/>
    </row>
    <row r="954" spans="1:19" x14ac:dyDescent="0.3">
      <c r="A954" s="1"/>
      <c r="B954" s="17">
        <v>3</v>
      </c>
      <c r="C954" s="9" t="s">
        <v>14</v>
      </c>
      <c r="D954" s="17">
        <v>2</v>
      </c>
      <c r="E954" s="17">
        <v>1961</v>
      </c>
      <c r="F954" s="17">
        <v>1</v>
      </c>
      <c r="G954" s="17">
        <v>0</v>
      </c>
      <c r="H954" s="17">
        <v>0</v>
      </c>
      <c r="I954" s="18">
        <v>81186</v>
      </c>
      <c r="J954" s="2"/>
      <c r="K954" s="1"/>
      <c r="L954" s="1"/>
      <c r="M954" s="1"/>
      <c r="N954" s="1"/>
      <c r="O954" s="1"/>
      <c r="P954" s="1"/>
      <c r="Q954" s="1"/>
      <c r="R954" s="1"/>
      <c r="S954" s="1"/>
    </row>
    <row r="955" spans="1:19" x14ac:dyDescent="0.3">
      <c r="A955" s="1"/>
      <c r="B955" s="17">
        <v>3</v>
      </c>
      <c r="C955" s="9" t="s">
        <v>25</v>
      </c>
      <c r="D955" s="17">
        <v>3</v>
      </c>
      <c r="E955" s="17">
        <v>1960</v>
      </c>
      <c r="F955" s="17">
        <v>1</v>
      </c>
      <c r="G955" s="17">
        <v>0</v>
      </c>
      <c r="H955" s="17">
        <v>0</v>
      </c>
      <c r="I955" s="18">
        <v>74258</v>
      </c>
      <c r="J955" s="2"/>
      <c r="K955" s="1"/>
      <c r="L955" s="1"/>
      <c r="M955" s="1"/>
      <c r="N955" s="1"/>
      <c r="O955" s="1"/>
      <c r="P955" s="1"/>
      <c r="Q955" s="1"/>
      <c r="R955" s="1"/>
      <c r="S955" s="1"/>
    </row>
    <row r="956" spans="1:19" x14ac:dyDescent="0.3">
      <c r="A956" s="1"/>
      <c r="B956" s="17">
        <v>3</v>
      </c>
      <c r="C956" s="9" t="s">
        <v>23</v>
      </c>
      <c r="D956" s="17">
        <v>4</v>
      </c>
      <c r="E956" s="17">
        <v>1960</v>
      </c>
      <c r="F956" s="17">
        <v>1</v>
      </c>
      <c r="G956" s="17">
        <v>0</v>
      </c>
      <c r="H956" s="17">
        <v>0</v>
      </c>
      <c r="I956" s="18">
        <v>401</v>
      </c>
      <c r="J956" s="2"/>
      <c r="K956" s="1"/>
      <c r="L956" s="1"/>
      <c r="M956" s="1"/>
      <c r="N956" s="1"/>
      <c r="O956" s="1"/>
      <c r="P956" s="1"/>
      <c r="Q956" s="1"/>
      <c r="R956" s="1"/>
      <c r="S956" s="1"/>
    </row>
    <row r="957" spans="1:19" x14ac:dyDescent="0.3">
      <c r="A957" s="1"/>
      <c r="B957" s="17">
        <v>1</v>
      </c>
      <c r="C957" s="9" t="s">
        <v>17</v>
      </c>
      <c r="D957" s="17">
        <v>4</v>
      </c>
      <c r="E957" s="17">
        <v>1960</v>
      </c>
      <c r="F957" s="17">
        <v>1</v>
      </c>
      <c r="G957" s="17">
        <v>0</v>
      </c>
      <c r="H957" s="17">
        <v>0</v>
      </c>
      <c r="I957" s="18">
        <v>842</v>
      </c>
      <c r="J957" s="2"/>
      <c r="K957" s="1"/>
      <c r="L957" s="1"/>
      <c r="M957" s="1"/>
      <c r="N957" s="1"/>
      <c r="O957" s="1"/>
      <c r="P957" s="1"/>
      <c r="Q957" s="1"/>
      <c r="R957" s="1"/>
      <c r="S957" s="1"/>
    </row>
    <row r="958" spans="1:19" x14ac:dyDescent="0.3">
      <c r="A958" s="1"/>
      <c r="B958" s="17">
        <v>3</v>
      </c>
      <c r="C958" s="9" t="s">
        <v>43</v>
      </c>
      <c r="D958" s="17">
        <v>3</v>
      </c>
      <c r="E958" s="17">
        <v>1965</v>
      </c>
      <c r="F958" s="17">
        <v>1</v>
      </c>
      <c r="G958" s="17">
        <v>0</v>
      </c>
      <c r="H958" s="17">
        <v>0</v>
      </c>
      <c r="I958" s="18">
        <v>40582</v>
      </c>
      <c r="J958" s="2"/>
      <c r="K958" s="1"/>
      <c r="L958" s="1"/>
      <c r="M958" s="1"/>
      <c r="N958" s="1"/>
      <c r="O958" s="1"/>
      <c r="P958" s="1"/>
      <c r="Q958" s="1"/>
      <c r="R958" s="1"/>
      <c r="S958" s="1"/>
    </row>
    <row r="959" spans="1:19" x14ac:dyDescent="0.3">
      <c r="A959" s="1"/>
      <c r="B959" s="17">
        <v>1</v>
      </c>
      <c r="C959" s="9" t="s">
        <v>14</v>
      </c>
      <c r="D959" s="17">
        <v>3</v>
      </c>
      <c r="E959" s="17">
        <v>1965</v>
      </c>
      <c r="F959" s="17">
        <v>1</v>
      </c>
      <c r="G959" s="17">
        <v>0</v>
      </c>
      <c r="H959" s="17">
        <v>0</v>
      </c>
      <c r="I959" s="18">
        <v>83833</v>
      </c>
      <c r="J959" s="2"/>
      <c r="K959" s="1"/>
      <c r="L959" s="1"/>
      <c r="M959" s="1"/>
      <c r="N959" s="1"/>
      <c r="O959" s="1"/>
      <c r="P959" s="1"/>
      <c r="Q959" s="1"/>
      <c r="R959" s="1"/>
      <c r="S959" s="1"/>
    </row>
    <row r="960" spans="1:19" x14ac:dyDescent="0.3">
      <c r="A960" s="1"/>
      <c r="B960" s="17">
        <v>3</v>
      </c>
      <c r="C960" s="9" t="s">
        <v>28</v>
      </c>
      <c r="D960" s="17">
        <v>3</v>
      </c>
      <c r="E960" s="17">
        <v>1965</v>
      </c>
      <c r="F960" s="17">
        <v>1</v>
      </c>
      <c r="G960" s="17">
        <v>0</v>
      </c>
      <c r="H960" s="17">
        <v>0</v>
      </c>
      <c r="I960" s="18">
        <v>42583</v>
      </c>
      <c r="J960" s="2"/>
      <c r="K960" s="1"/>
      <c r="L960" s="1"/>
      <c r="M960" s="1"/>
      <c r="N960" s="1"/>
      <c r="O960" s="1"/>
      <c r="P960" s="1"/>
      <c r="Q960" s="1"/>
      <c r="R960" s="1"/>
      <c r="S960" s="1"/>
    </row>
    <row r="961" spans="1:19" x14ac:dyDescent="0.3">
      <c r="A961" s="1"/>
      <c r="B961" s="17">
        <v>5</v>
      </c>
      <c r="C961" s="9" t="s">
        <v>14</v>
      </c>
      <c r="D961" s="17">
        <v>3</v>
      </c>
      <c r="E961" s="17">
        <v>1965</v>
      </c>
      <c r="F961" s="17">
        <v>1</v>
      </c>
      <c r="G961" s="17">
        <v>0</v>
      </c>
      <c r="H961" s="17">
        <v>2</v>
      </c>
      <c r="I961" s="18">
        <v>18415</v>
      </c>
      <c r="J961" s="2"/>
      <c r="K961" s="1"/>
      <c r="L961" s="1"/>
      <c r="M961" s="1"/>
      <c r="N961" s="1"/>
      <c r="O961" s="1"/>
      <c r="P961" s="1"/>
      <c r="Q961" s="1"/>
      <c r="R961" s="1"/>
      <c r="S961" s="1"/>
    </row>
    <row r="962" spans="1:19" x14ac:dyDescent="0.3">
      <c r="A962" s="1"/>
      <c r="B962" s="17">
        <v>6</v>
      </c>
      <c r="C962" s="9" t="s">
        <v>14</v>
      </c>
      <c r="D962" s="17">
        <v>3</v>
      </c>
      <c r="E962" s="17">
        <v>1965</v>
      </c>
      <c r="F962" s="17">
        <v>1</v>
      </c>
      <c r="G962" s="17">
        <v>0</v>
      </c>
      <c r="H962" s="17">
        <v>0</v>
      </c>
      <c r="I962" s="18">
        <v>1832</v>
      </c>
      <c r="J962" s="2"/>
      <c r="K962" s="1"/>
      <c r="L962" s="1"/>
      <c r="M962" s="1"/>
      <c r="N962" s="1"/>
      <c r="O962" s="1"/>
      <c r="P962" s="1"/>
      <c r="Q962" s="1"/>
      <c r="R962" s="1"/>
      <c r="S962" s="1"/>
    </row>
    <row r="963" spans="1:19" x14ac:dyDescent="0.3">
      <c r="A963" s="1"/>
      <c r="B963" s="17">
        <v>1</v>
      </c>
      <c r="C963" s="9" t="s">
        <v>14</v>
      </c>
      <c r="D963" s="17">
        <v>3</v>
      </c>
      <c r="E963" s="17">
        <v>1965</v>
      </c>
      <c r="F963" s="17">
        <v>1</v>
      </c>
      <c r="G963" s="17">
        <v>0</v>
      </c>
      <c r="H963" s="17">
        <v>0</v>
      </c>
      <c r="I963" s="18">
        <v>1846</v>
      </c>
      <c r="J963" s="2"/>
      <c r="K963" s="1"/>
      <c r="L963" s="1"/>
      <c r="M963" s="1"/>
      <c r="N963" s="1"/>
      <c r="O963" s="1"/>
      <c r="P963" s="1"/>
      <c r="Q963" s="1"/>
      <c r="R963" s="1"/>
      <c r="S963" s="1"/>
    </row>
    <row r="964" spans="1:19" x14ac:dyDescent="0.3">
      <c r="A964" s="1"/>
      <c r="B964" s="17">
        <v>2</v>
      </c>
      <c r="C964" s="9" t="s">
        <v>14</v>
      </c>
      <c r="D964" s="17">
        <v>3</v>
      </c>
      <c r="E964" s="17">
        <v>1965</v>
      </c>
      <c r="F964" s="17">
        <v>1</v>
      </c>
      <c r="G964" s="17">
        <v>0</v>
      </c>
      <c r="H964" s="17">
        <v>0</v>
      </c>
      <c r="I964" s="18">
        <v>1571</v>
      </c>
      <c r="J964" s="2"/>
      <c r="K964" s="1"/>
      <c r="L964" s="1"/>
      <c r="M964" s="1"/>
      <c r="N964" s="1"/>
      <c r="O964" s="1"/>
      <c r="P964" s="1"/>
      <c r="Q964" s="1"/>
      <c r="R964" s="1"/>
      <c r="S964" s="1"/>
    </row>
    <row r="965" spans="1:19" x14ac:dyDescent="0.3">
      <c r="A965" s="1"/>
      <c r="B965" s="17">
        <v>4</v>
      </c>
      <c r="C965" s="9" t="s">
        <v>14</v>
      </c>
      <c r="D965" s="17">
        <v>3</v>
      </c>
      <c r="E965" s="17">
        <v>1965</v>
      </c>
      <c r="F965" s="17">
        <v>1</v>
      </c>
      <c r="G965" s="17">
        <v>0</v>
      </c>
      <c r="H965" s="17">
        <v>0</v>
      </c>
      <c r="I965" s="18">
        <v>1674</v>
      </c>
      <c r="J965" s="2"/>
      <c r="K965" s="1"/>
      <c r="L965" s="1"/>
      <c r="M965" s="1"/>
      <c r="N965" s="1"/>
      <c r="O965" s="1"/>
      <c r="P965" s="1"/>
      <c r="Q965" s="1"/>
      <c r="R965" s="1"/>
      <c r="S965" s="1"/>
    </row>
    <row r="966" spans="1:19" x14ac:dyDescent="0.3">
      <c r="A966" s="1"/>
      <c r="B966" s="17">
        <v>3</v>
      </c>
      <c r="C966" s="9" t="s">
        <v>14</v>
      </c>
      <c r="D966" s="17">
        <v>3</v>
      </c>
      <c r="E966" s="17">
        <v>1965</v>
      </c>
      <c r="F966" s="17">
        <v>1</v>
      </c>
      <c r="G966" s="17">
        <v>0</v>
      </c>
      <c r="H966" s="17">
        <v>0</v>
      </c>
      <c r="I966" s="18">
        <v>1836</v>
      </c>
      <c r="J966" s="2"/>
      <c r="K966" s="1"/>
      <c r="L966" s="1"/>
      <c r="M966" s="1"/>
      <c r="N966" s="1"/>
      <c r="O966" s="1"/>
      <c r="P966" s="1"/>
      <c r="Q966" s="1"/>
      <c r="R966" s="1"/>
      <c r="S966" s="1"/>
    </row>
    <row r="967" spans="1:19" x14ac:dyDescent="0.3">
      <c r="A967" s="1"/>
      <c r="B967" s="17">
        <v>5</v>
      </c>
      <c r="C967" s="9" t="s">
        <v>14</v>
      </c>
      <c r="D967" s="17">
        <v>3</v>
      </c>
      <c r="E967" s="17">
        <v>1965</v>
      </c>
      <c r="F967" s="17">
        <v>1</v>
      </c>
      <c r="G967" s="17">
        <v>0</v>
      </c>
      <c r="H967" s="17">
        <v>0</v>
      </c>
      <c r="I967" s="18">
        <v>1637</v>
      </c>
      <c r="J967" s="2"/>
      <c r="K967" s="1"/>
      <c r="L967" s="1"/>
      <c r="M967" s="1"/>
      <c r="N967" s="1"/>
      <c r="O967" s="1"/>
      <c r="P967" s="1"/>
      <c r="Q967" s="1"/>
      <c r="R967" s="1"/>
      <c r="S967" s="1"/>
    </row>
    <row r="968" spans="1:19" x14ac:dyDescent="0.3">
      <c r="A968" s="1"/>
      <c r="B968" s="17">
        <v>1</v>
      </c>
      <c r="C968" s="9" t="s">
        <v>10</v>
      </c>
      <c r="D968" s="17">
        <v>1</v>
      </c>
      <c r="E968" s="17">
        <v>1962</v>
      </c>
      <c r="F968" s="17">
        <v>1</v>
      </c>
      <c r="G968" s="17">
        <v>0</v>
      </c>
      <c r="H968" s="17">
        <v>0</v>
      </c>
      <c r="I968" s="18">
        <v>4019</v>
      </c>
      <c r="J968" s="2"/>
      <c r="K968" s="1"/>
      <c r="L968" s="1"/>
      <c r="M968" s="1"/>
      <c r="N968" s="1"/>
      <c r="O968" s="1"/>
      <c r="P968" s="1"/>
      <c r="Q968" s="1"/>
      <c r="R968" s="1"/>
      <c r="S968" s="1"/>
    </row>
    <row r="969" spans="1:19" x14ac:dyDescent="0.3">
      <c r="A969" s="1"/>
      <c r="B969" s="17">
        <v>2</v>
      </c>
      <c r="C969" s="9" t="s">
        <v>43</v>
      </c>
      <c r="D969" s="17">
        <v>3</v>
      </c>
      <c r="E969" s="17">
        <v>1961</v>
      </c>
      <c r="F969" s="17">
        <v>1</v>
      </c>
      <c r="G969" s="17">
        <v>0</v>
      </c>
      <c r="H969" s="17">
        <v>0</v>
      </c>
      <c r="I969" s="18">
        <v>4000</v>
      </c>
      <c r="J969" s="2"/>
      <c r="K969" s="1"/>
      <c r="L969" s="1"/>
      <c r="M969" s="1"/>
      <c r="N969" s="1"/>
      <c r="O969" s="1"/>
      <c r="P969" s="1"/>
      <c r="Q969" s="1"/>
      <c r="R969" s="1"/>
      <c r="S969" s="1"/>
    </row>
    <row r="970" spans="1:19" x14ac:dyDescent="0.3">
      <c r="A970" s="1"/>
      <c r="B970" s="17">
        <v>4</v>
      </c>
      <c r="C970" s="9" t="s">
        <v>43</v>
      </c>
      <c r="D970" s="17">
        <v>3</v>
      </c>
      <c r="E970" s="17">
        <v>1961</v>
      </c>
      <c r="F970" s="17">
        <v>1</v>
      </c>
      <c r="G970" s="17">
        <v>0</v>
      </c>
      <c r="H970" s="17">
        <v>0</v>
      </c>
      <c r="I970" s="18">
        <v>4059</v>
      </c>
      <c r="J970" s="2"/>
      <c r="K970" s="1"/>
      <c r="L970" s="1"/>
      <c r="M970" s="1"/>
      <c r="N970" s="1"/>
      <c r="O970" s="1"/>
      <c r="P970" s="1"/>
      <c r="Q970" s="1"/>
      <c r="R970" s="1"/>
      <c r="S970" s="1"/>
    </row>
    <row r="971" spans="1:19" x14ac:dyDescent="0.3">
      <c r="A971" s="1"/>
      <c r="B971" s="17">
        <v>3</v>
      </c>
      <c r="C971" s="9" t="s">
        <v>43</v>
      </c>
      <c r="D971" s="17">
        <v>3</v>
      </c>
      <c r="E971" s="17">
        <v>1961</v>
      </c>
      <c r="F971" s="17">
        <v>1</v>
      </c>
      <c r="G971" s="17">
        <v>0</v>
      </c>
      <c r="H971" s="17">
        <v>0</v>
      </c>
      <c r="I971" s="18">
        <v>3454</v>
      </c>
      <c r="J971" s="2"/>
      <c r="K971" s="1"/>
      <c r="L971" s="1"/>
      <c r="M971" s="1"/>
      <c r="N971" s="1"/>
      <c r="O971" s="1"/>
      <c r="P971" s="1"/>
      <c r="Q971" s="1"/>
      <c r="R971" s="1"/>
      <c r="S971" s="1"/>
    </row>
    <row r="972" spans="1:19" x14ac:dyDescent="0.3">
      <c r="A972" s="1"/>
      <c r="B972" s="17">
        <v>5</v>
      </c>
      <c r="C972" s="9" t="s">
        <v>43</v>
      </c>
      <c r="D972" s="17">
        <v>3</v>
      </c>
      <c r="E972" s="17">
        <v>1961</v>
      </c>
      <c r="F972" s="17">
        <v>1</v>
      </c>
      <c r="G972" s="17">
        <v>0</v>
      </c>
      <c r="H972" s="17">
        <v>0</v>
      </c>
      <c r="I972" s="18">
        <v>3608</v>
      </c>
      <c r="J972" s="2"/>
      <c r="K972" s="1"/>
      <c r="L972" s="1"/>
      <c r="M972" s="1"/>
      <c r="N972" s="1"/>
      <c r="O972" s="1"/>
      <c r="P972" s="1"/>
      <c r="Q972" s="1"/>
      <c r="R972" s="1"/>
      <c r="S972" s="1"/>
    </row>
    <row r="973" spans="1:19" x14ac:dyDescent="0.3">
      <c r="A973" s="1"/>
      <c r="B973" s="17">
        <v>3</v>
      </c>
      <c r="C973" s="9" t="s">
        <v>25</v>
      </c>
      <c r="D973" s="17">
        <v>3</v>
      </c>
      <c r="E973" s="17">
        <v>1965</v>
      </c>
      <c r="F973" s="17">
        <v>1</v>
      </c>
      <c r="G973" s="17">
        <v>0</v>
      </c>
      <c r="H973" s="17">
        <v>0</v>
      </c>
      <c r="I973" s="18">
        <v>3724</v>
      </c>
      <c r="J973" s="2"/>
      <c r="K973" s="1"/>
      <c r="L973" s="1"/>
      <c r="M973" s="1"/>
      <c r="N973" s="1"/>
      <c r="O973" s="1"/>
      <c r="P973" s="1"/>
      <c r="Q973" s="1"/>
      <c r="R973" s="1"/>
      <c r="S973" s="1"/>
    </row>
    <row r="974" spans="1:19" x14ac:dyDescent="0.3">
      <c r="A974" s="1"/>
      <c r="B974" s="17">
        <v>6</v>
      </c>
      <c r="C974" s="9" t="s">
        <v>23</v>
      </c>
      <c r="D974" s="17">
        <v>4</v>
      </c>
      <c r="E974" s="17">
        <v>1961</v>
      </c>
      <c r="F974" s="17">
        <v>1</v>
      </c>
      <c r="G974" s="17">
        <v>0</v>
      </c>
      <c r="H974" s="17">
        <v>0</v>
      </c>
      <c r="I974" s="18">
        <v>1882</v>
      </c>
      <c r="J974" s="2"/>
      <c r="K974" s="1"/>
      <c r="L974" s="1"/>
      <c r="M974" s="1"/>
      <c r="N974" s="1"/>
      <c r="O974" s="1"/>
      <c r="P974" s="1"/>
      <c r="Q974" s="1"/>
      <c r="R974" s="1"/>
      <c r="S974" s="1"/>
    </row>
    <row r="975" spans="1:19" x14ac:dyDescent="0.3">
      <c r="A975" s="1"/>
      <c r="B975" s="17">
        <v>1</v>
      </c>
      <c r="C975" s="9" t="s">
        <v>23</v>
      </c>
      <c r="D975" s="17">
        <v>4</v>
      </c>
      <c r="E975" s="17">
        <v>1961</v>
      </c>
      <c r="F975" s="17">
        <v>1</v>
      </c>
      <c r="G975" s="17">
        <v>0</v>
      </c>
      <c r="H975" s="17">
        <v>0</v>
      </c>
      <c r="I975" s="18">
        <v>1665</v>
      </c>
      <c r="J975" s="2"/>
      <c r="K975" s="1"/>
      <c r="L975" s="1"/>
      <c r="M975" s="1"/>
      <c r="N975" s="1"/>
      <c r="O975" s="1"/>
      <c r="P975" s="1"/>
      <c r="Q975" s="1"/>
      <c r="R975" s="1"/>
      <c r="S975" s="1"/>
    </row>
    <row r="976" spans="1:19" x14ac:dyDescent="0.3">
      <c r="A976" s="1"/>
      <c r="B976" s="17">
        <v>2</v>
      </c>
      <c r="C976" s="9" t="s">
        <v>23</v>
      </c>
      <c r="D976" s="17">
        <v>4</v>
      </c>
      <c r="E976" s="17">
        <v>1961</v>
      </c>
      <c r="F976" s="17">
        <v>1</v>
      </c>
      <c r="G976" s="17">
        <v>0</v>
      </c>
      <c r="H976" s="17">
        <v>0</v>
      </c>
      <c r="I976" s="18">
        <v>1692</v>
      </c>
      <c r="J976" s="2"/>
      <c r="K976" s="1"/>
      <c r="L976" s="1"/>
      <c r="M976" s="1"/>
      <c r="N976" s="1"/>
      <c r="O976" s="1"/>
      <c r="P976" s="1"/>
      <c r="Q976" s="1"/>
      <c r="R976" s="1"/>
      <c r="S976" s="1"/>
    </row>
    <row r="977" spans="1:19" x14ac:dyDescent="0.3">
      <c r="A977" s="1"/>
      <c r="B977" s="17">
        <v>4</v>
      </c>
      <c r="C977" s="9" t="s">
        <v>23</v>
      </c>
      <c r="D977" s="17">
        <v>4</v>
      </c>
      <c r="E977" s="17">
        <v>1961</v>
      </c>
      <c r="F977" s="17">
        <v>1</v>
      </c>
      <c r="G977" s="17">
        <v>0</v>
      </c>
      <c r="H977" s="17">
        <v>0</v>
      </c>
      <c r="I977" s="18">
        <v>1730</v>
      </c>
      <c r="J977" s="2"/>
      <c r="K977" s="1"/>
      <c r="L977" s="1"/>
      <c r="M977" s="1"/>
      <c r="N977" s="1"/>
      <c r="O977" s="1"/>
      <c r="P977" s="1"/>
      <c r="Q977" s="1"/>
      <c r="R977" s="1"/>
      <c r="S977" s="1"/>
    </row>
    <row r="978" spans="1:19" x14ac:dyDescent="0.3">
      <c r="A978" s="1"/>
      <c r="B978" s="17">
        <v>3</v>
      </c>
      <c r="C978" s="9" t="s">
        <v>23</v>
      </c>
      <c r="D978" s="17">
        <v>4</v>
      </c>
      <c r="E978" s="17">
        <v>1961</v>
      </c>
      <c r="F978" s="17">
        <v>1</v>
      </c>
      <c r="G978" s="17">
        <v>0</v>
      </c>
      <c r="H978" s="17">
        <v>0</v>
      </c>
      <c r="I978" s="18">
        <v>1704</v>
      </c>
      <c r="J978" s="2"/>
      <c r="K978" s="1"/>
      <c r="L978" s="1"/>
      <c r="M978" s="1"/>
      <c r="N978" s="1"/>
      <c r="O978" s="1"/>
      <c r="P978" s="1"/>
      <c r="Q978" s="1"/>
      <c r="R978" s="1"/>
      <c r="S978" s="1"/>
    </row>
    <row r="979" spans="1:19" x14ac:dyDescent="0.3">
      <c r="A979" s="1"/>
      <c r="B979" s="17">
        <v>5</v>
      </c>
      <c r="C979" s="9" t="s">
        <v>23</v>
      </c>
      <c r="D979" s="17">
        <v>4</v>
      </c>
      <c r="E979" s="17">
        <v>1961</v>
      </c>
      <c r="F979" s="17">
        <v>1</v>
      </c>
      <c r="G979" s="17">
        <v>0</v>
      </c>
      <c r="H979" s="17">
        <v>0</v>
      </c>
      <c r="I979" s="18">
        <v>1598</v>
      </c>
      <c r="J979" s="2"/>
      <c r="K979" s="1"/>
      <c r="L979" s="1"/>
      <c r="M979" s="1"/>
      <c r="N979" s="1"/>
      <c r="O979" s="1"/>
      <c r="P979" s="1"/>
      <c r="Q979" s="1"/>
      <c r="R979" s="1"/>
      <c r="S979" s="1"/>
    </row>
    <row r="980" spans="1:19" x14ac:dyDescent="0.3">
      <c r="A980" s="1"/>
      <c r="B980" s="17">
        <v>4</v>
      </c>
      <c r="C980" s="9" t="s">
        <v>23</v>
      </c>
      <c r="D980" s="17">
        <v>4</v>
      </c>
      <c r="E980" s="17">
        <v>1965</v>
      </c>
      <c r="F980" s="17">
        <v>1</v>
      </c>
      <c r="G980" s="17">
        <v>0</v>
      </c>
      <c r="H980" s="17">
        <v>0</v>
      </c>
      <c r="I980" s="18">
        <v>8058</v>
      </c>
      <c r="J980" s="2"/>
      <c r="K980" s="1"/>
      <c r="L980" s="1"/>
      <c r="M980" s="1"/>
      <c r="N980" s="1"/>
      <c r="O980" s="1"/>
      <c r="P980" s="1"/>
      <c r="Q980" s="1"/>
      <c r="R980" s="1"/>
      <c r="S980" s="1"/>
    </row>
    <row r="981" spans="1:19" x14ac:dyDescent="0.3">
      <c r="A981" s="1"/>
      <c r="B981" s="17">
        <v>1</v>
      </c>
      <c r="C981" s="9" t="s">
        <v>25</v>
      </c>
      <c r="D981" s="17">
        <v>4</v>
      </c>
      <c r="E981" s="17">
        <v>1961</v>
      </c>
      <c r="F981" s="17">
        <v>4</v>
      </c>
      <c r="G981" s="17">
        <v>0</v>
      </c>
      <c r="H981" s="17">
        <v>0</v>
      </c>
      <c r="I981" s="18">
        <v>13764</v>
      </c>
      <c r="J981" s="2"/>
      <c r="K981" s="1"/>
      <c r="L981" s="1"/>
      <c r="M981" s="1"/>
      <c r="N981" s="1"/>
      <c r="O981" s="1"/>
      <c r="P981" s="1"/>
      <c r="Q981" s="1"/>
      <c r="R981" s="1"/>
      <c r="S981" s="1"/>
    </row>
    <row r="982" spans="1:19" x14ac:dyDescent="0.3">
      <c r="A982" s="1"/>
      <c r="B982" s="17">
        <v>6</v>
      </c>
      <c r="C982" s="9" t="s">
        <v>17</v>
      </c>
      <c r="D982" s="17">
        <v>4</v>
      </c>
      <c r="E982" s="17">
        <v>1965</v>
      </c>
      <c r="F982" s="17">
        <v>1</v>
      </c>
      <c r="G982" s="17">
        <v>0</v>
      </c>
      <c r="H982" s="17">
        <v>0</v>
      </c>
      <c r="I982" s="18">
        <v>842</v>
      </c>
      <c r="J982" s="2"/>
      <c r="K982" s="1"/>
      <c r="L982" s="1"/>
      <c r="M982" s="1"/>
      <c r="N982" s="1"/>
      <c r="O982" s="1"/>
      <c r="P982" s="1"/>
      <c r="Q982" s="1"/>
      <c r="R982" s="1"/>
      <c r="S982" s="1"/>
    </row>
    <row r="983" spans="1:19" x14ac:dyDescent="0.3">
      <c r="A983" s="1"/>
      <c r="B983" s="17">
        <v>1</v>
      </c>
      <c r="C983" s="9" t="s">
        <v>17</v>
      </c>
      <c r="D983" s="17">
        <v>4</v>
      </c>
      <c r="E983" s="17">
        <v>1965</v>
      </c>
      <c r="F983" s="17">
        <v>1</v>
      </c>
      <c r="G983" s="17">
        <v>0</v>
      </c>
      <c r="H983" s="17">
        <v>0</v>
      </c>
      <c r="I983" s="18">
        <v>725</v>
      </c>
      <c r="J983" s="2"/>
      <c r="K983" s="1"/>
      <c r="L983" s="1"/>
      <c r="M983" s="1"/>
      <c r="N983" s="1"/>
      <c r="O983" s="1"/>
      <c r="P983" s="1"/>
      <c r="Q983" s="1"/>
      <c r="R983" s="1"/>
      <c r="S983" s="1"/>
    </row>
    <row r="984" spans="1:19" x14ac:dyDescent="0.3">
      <c r="A984" s="1"/>
      <c r="B984" s="17">
        <v>6</v>
      </c>
      <c r="C984" s="9" t="s">
        <v>12</v>
      </c>
      <c r="D984" s="17">
        <v>1</v>
      </c>
      <c r="E984" s="17">
        <v>1966</v>
      </c>
      <c r="F984" s="17">
        <v>1</v>
      </c>
      <c r="G984" s="17">
        <v>0</v>
      </c>
      <c r="H984" s="17">
        <v>0</v>
      </c>
      <c r="I984" s="18">
        <v>1864</v>
      </c>
      <c r="J984" s="2"/>
      <c r="K984" s="1"/>
      <c r="L984" s="1"/>
      <c r="M984" s="1"/>
      <c r="N984" s="1"/>
      <c r="O984" s="1"/>
      <c r="P984" s="1"/>
      <c r="Q984" s="1"/>
      <c r="R984" s="1"/>
      <c r="S984" s="1"/>
    </row>
    <row r="985" spans="1:19" x14ac:dyDescent="0.3">
      <c r="A985" s="1"/>
      <c r="B985" s="17">
        <v>1</v>
      </c>
      <c r="C985" s="9" t="s">
        <v>12</v>
      </c>
      <c r="D985" s="17">
        <v>1</v>
      </c>
      <c r="E985" s="17">
        <v>1966</v>
      </c>
      <c r="F985" s="17">
        <v>1</v>
      </c>
      <c r="G985" s="17">
        <v>0</v>
      </c>
      <c r="H985" s="17">
        <v>0</v>
      </c>
      <c r="I985" s="18">
        <v>1748</v>
      </c>
      <c r="J985" s="2"/>
      <c r="K985" s="1"/>
      <c r="L985" s="1"/>
      <c r="M985" s="1"/>
      <c r="N985" s="1"/>
      <c r="O985" s="1"/>
      <c r="P985" s="1"/>
      <c r="Q985" s="1"/>
      <c r="R985" s="1"/>
      <c r="S985" s="1"/>
    </row>
    <row r="986" spans="1:19" x14ac:dyDescent="0.3">
      <c r="A986" s="1"/>
      <c r="B986" s="17">
        <v>2</v>
      </c>
      <c r="C986" s="9" t="s">
        <v>12</v>
      </c>
      <c r="D986" s="17">
        <v>1</v>
      </c>
      <c r="E986" s="17">
        <v>1966</v>
      </c>
      <c r="F986" s="17">
        <v>1</v>
      </c>
      <c r="G986" s="17">
        <v>0</v>
      </c>
      <c r="H986" s="17">
        <v>0</v>
      </c>
      <c r="I986" s="18">
        <v>1602</v>
      </c>
      <c r="J986" s="2"/>
      <c r="K986" s="1"/>
      <c r="L986" s="1"/>
      <c r="M986" s="1"/>
      <c r="N986" s="1"/>
      <c r="O986" s="1"/>
      <c r="P986" s="1"/>
      <c r="Q986" s="1"/>
      <c r="R986" s="1"/>
      <c r="S986" s="1"/>
    </row>
    <row r="987" spans="1:19" x14ac:dyDescent="0.3">
      <c r="A987" s="1"/>
      <c r="B987" s="17">
        <v>4</v>
      </c>
      <c r="C987" s="9" t="s">
        <v>12</v>
      </c>
      <c r="D987" s="17">
        <v>1</v>
      </c>
      <c r="E987" s="17">
        <v>1966</v>
      </c>
      <c r="F987" s="17">
        <v>1</v>
      </c>
      <c r="G987" s="17">
        <v>0</v>
      </c>
      <c r="H987" s="17">
        <v>0</v>
      </c>
      <c r="I987" s="18">
        <v>1877</v>
      </c>
      <c r="J987" s="2"/>
      <c r="K987" s="1"/>
      <c r="L987" s="1"/>
      <c r="M987" s="1"/>
      <c r="N987" s="1"/>
      <c r="O987" s="1"/>
      <c r="P987" s="1"/>
      <c r="Q987" s="1"/>
      <c r="R987" s="1"/>
      <c r="S987" s="1"/>
    </row>
    <row r="988" spans="1:19" x14ac:dyDescent="0.3">
      <c r="A988" s="1"/>
      <c r="B988" s="17">
        <v>3</v>
      </c>
      <c r="C988" s="9" t="s">
        <v>12</v>
      </c>
      <c r="D988" s="17">
        <v>1</v>
      </c>
      <c r="E988" s="17">
        <v>1966</v>
      </c>
      <c r="F988" s="17">
        <v>1</v>
      </c>
      <c r="G988" s="17">
        <v>0</v>
      </c>
      <c r="H988" s="17">
        <v>0</v>
      </c>
      <c r="I988" s="18">
        <v>1780</v>
      </c>
      <c r="J988" s="2"/>
      <c r="K988" s="1"/>
      <c r="L988" s="1"/>
      <c r="M988" s="1"/>
      <c r="N988" s="1"/>
      <c r="O988" s="1"/>
      <c r="P988" s="1"/>
      <c r="Q988" s="1"/>
      <c r="R988" s="1"/>
      <c r="S988" s="1"/>
    </row>
    <row r="989" spans="1:19" x14ac:dyDescent="0.3">
      <c r="A989" s="1"/>
      <c r="B989" s="17">
        <v>5</v>
      </c>
      <c r="C989" s="9" t="s">
        <v>12</v>
      </c>
      <c r="D989" s="17">
        <v>1</v>
      </c>
      <c r="E989" s="17">
        <v>1966</v>
      </c>
      <c r="F989" s="17">
        <v>1</v>
      </c>
      <c r="G989" s="17">
        <v>0</v>
      </c>
      <c r="H989" s="17">
        <v>0</v>
      </c>
      <c r="I989" s="18">
        <v>1570</v>
      </c>
      <c r="J989" s="2"/>
      <c r="K989" s="1"/>
      <c r="L989" s="1"/>
      <c r="M989" s="1"/>
      <c r="N989" s="1"/>
      <c r="O989" s="1"/>
      <c r="P989" s="1"/>
      <c r="Q989" s="1"/>
      <c r="R989" s="1"/>
      <c r="S989" s="1"/>
    </row>
    <row r="990" spans="1:19" x14ac:dyDescent="0.3">
      <c r="A990" s="1"/>
      <c r="B990" s="17">
        <v>6</v>
      </c>
      <c r="C990" s="9" t="s">
        <v>10</v>
      </c>
      <c r="D990" s="17">
        <v>1</v>
      </c>
      <c r="E990" s="17">
        <v>1966</v>
      </c>
      <c r="F990" s="17">
        <v>1</v>
      </c>
      <c r="G990" s="17">
        <v>0</v>
      </c>
      <c r="H990" s="17">
        <v>0</v>
      </c>
      <c r="I990" s="18">
        <v>37804</v>
      </c>
      <c r="J990" s="2"/>
      <c r="K990" s="1"/>
      <c r="L990" s="1"/>
      <c r="M990" s="1"/>
      <c r="N990" s="1"/>
      <c r="O990" s="1"/>
      <c r="P990" s="1"/>
      <c r="Q990" s="1"/>
      <c r="R990" s="1"/>
      <c r="S990" s="1"/>
    </row>
    <row r="991" spans="1:19" x14ac:dyDescent="0.3">
      <c r="A991" s="1"/>
      <c r="B991" s="17">
        <v>4</v>
      </c>
      <c r="C991" s="9" t="s">
        <v>10</v>
      </c>
      <c r="D991" s="17">
        <v>1</v>
      </c>
      <c r="E991" s="17">
        <v>1966</v>
      </c>
      <c r="F991" s="17">
        <v>1</v>
      </c>
      <c r="G991" s="17">
        <v>0</v>
      </c>
      <c r="H991" s="17">
        <v>0</v>
      </c>
      <c r="I991" s="18">
        <v>36505</v>
      </c>
      <c r="J991" s="2"/>
      <c r="K991" s="1"/>
      <c r="L991" s="1"/>
      <c r="M991" s="1"/>
      <c r="N991" s="1"/>
      <c r="O991" s="1"/>
      <c r="P991" s="1"/>
      <c r="Q991" s="1"/>
      <c r="R991" s="1"/>
      <c r="S991" s="1"/>
    </row>
    <row r="992" spans="1:19" x14ac:dyDescent="0.3">
      <c r="A992" s="1"/>
      <c r="B992" s="17">
        <v>3</v>
      </c>
      <c r="C992" s="9" t="s">
        <v>10</v>
      </c>
      <c r="D992" s="17">
        <v>1</v>
      </c>
      <c r="E992" s="17">
        <v>1966</v>
      </c>
      <c r="F992" s="17">
        <v>1</v>
      </c>
      <c r="G992" s="17">
        <v>0</v>
      </c>
      <c r="H992" s="17">
        <v>0</v>
      </c>
      <c r="I992" s="18">
        <v>35168</v>
      </c>
      <c r="J992" s="2"/>
      <c r="K992" s="1"/>
      <c r="L992" s="1"/>
      <c r="M992" s="1"/>
      <c r="N992" s="1"/>
      <c r="O992" s="1"/>
      <c r="P992" s="1"/>
      <c r="Q992" s="1"/>
      <c r="R992" s="1"/>
      <c r="S992" s="1"/>
    </row>
    <row r="993" spans="1:19" x14ac:dyDescent="0.3">
      <c r="A993" s="1"/>
      <c r="B993" s="17">
        <v>5</v>
      </c>
      <c r="C993" s="9" t="s">
        <v>10</v>
      </c>
      <c r="D993" s="17">
        <v>1</v>
      </c>
      <c r="E993" s="17">
        <v>1966</v>
      </c>
      <c r="F993" s="17">
        <v>1</v>
      </c>
      <c r="G993" s="17">
        <v>0</v>
      </c>
      <c r="H993" s="17">
        <v>0</v>
      </c>
      <c r="I993" s="18">
        <v>33142</v>
      </c>
      <c r="J993" s="2"/>
      <c r="K993" s="1"/>
      <c r="L993" s="1"/>
      <c r="M993" s="1"/>
      <c r="N993" s="1"/>
      <c r="O993" s="1"/>
      <c r="P993" s="1"/>
      <c r="Q993" s="1"/>
      <c r="R993" s="1"/>
      <c r="S993" s="1"/>
    </row>
    <row r="994" spans="1:19" x14ac:dyDescent="0.3">
      <c r="A994" s="1"/>
      <c r="B994" s="17">
        <v>3</v>
      </c>
      <c r="C994" s="9" t="s">
        <v>30</v>
      </c>
      <c r="D994" s="17">
        <v>2</v>
      </c>
      <c r="E994" s="17">
        <v>1966</v>
      </c>
      <c r="F994" s="17">
        <v>1</v>
      </c>
      <c r="G994" s="17">
        <v>0</v>
      </c>
      <c r="H994" s="17">
        <v>0</v>
      </c>
      <c r="I994" s="18">
        <v>7295</v>
      </c>
      <c r="J994" s="2"/>
      <c r="K994" s="1"/>
      <c r="L994" s="1"/>
      <c r="M994" s="1"/>
      <c r="N994" s="1"/>
      <c r="O994" s="1"/>
      <c r="P994" s="1"/>
      <c r="Q994" s="1"/>
      <c r="R994" s="1"/>
      <c r="S994" s="1"/>
    </row>
    <row r="995" spans="1:19" x14ac:dyDescent="0.3">
      <c r="A995" s="1"/>
      <c r="B995" s="17">
        <v>4</v>
      </c>
      <c r="C995" s="9" t="s">
        <v>17</v>
      </c>
      <c r="D995" s="17">
        <v>2</v>
      </c>
      <c r="E995" s="17">
        <v>1963</v>
      </c>
      <c r="F995" s="17">
        <v>1</v>
      </c>
      <c r="G995" s="17">
        <v>0</v>
      </c>
      <c r="H995" s="17">
        <v>0</v>
      </c>
      <c r="I995" s="18">
        <v>7761</v>
      </c>
      <c r="J995" s="2"/>
      <c r="K995" s="1"/>
      <c r="L995" s="1"/>
      <c r="M995" s="1"/>
      <c r="N995" s="1"/>
      <c r="O995" s="1"/>
      <c r="P995" s="1"/>
      <c r="Q995" s="1"/>
      <c r="R995" s="1"/>
      <c r="S995" s="1"/>
    </row>
    <row r="996" spans="1:19" x14ac:dyDescent="0.3">
      <c r="A996" s="1"/>
      <c r="B996" s="17">
        <v>4</v>
      </c>
      <c r="C996" s="9" t="s">
        <v>17</v>
      </c>
      <c r="D996" s="17">
        <v>2</v>
      </c>
      <c r="E996" s="17">
        <v>1963</v>
      </c>
      <c r="F996" s="17">
        <v>1</v>
      </c>
      <c r="G996" s="17">
        <v>0</v>
      </c>
      <c r="H996" s="17">
        <v>0</v>
      </c>
      <c r="I996" s="18">
        <v>73133</v>
      </c>
      <c r="J996" s="2"/>
      <c r="K996" s="1"/>
      <c r="L996" s="1"/>
      <c r="M996" s="1"/>
      <c r="N996" s="1"/>
      <c r="O996" s="1"/>
      <c r="P996" s="1"/>
      <c r="Q996" s="1"/>
      <c r="R996" s="1"/>
      <c r="S996" s="1"/>
    </row>
    <row r="997" spans="1:19" x14ac:dyDescent="0.3">
      <c r="A997" s="1"/>
      <c r="B997" s="17">
        <v>4</v>
      </c>
      <c r="C997" s="9" t="s">
        <v>12</v>
      </c>
      <c r="D997" s="17">
        <v>2</v>
      </c>
      <c r="E997" s="17">
        <v>1966</v>
      </c>
      <c r="F997" s="17">
        <v>1</v>
      </c>
      <c r="G997" s="17">
        <v>0</v>
      </c>
      <c r="H997" s="17">
        <v>0</v>
      </c>
      <c r="I997" s="18">
        <v>81154</v>
      </c>
      <c r="J997" s="2"/>
      <c r="K997" s="1"/>
      <c r="L997" s="1"/>
      <c r="M997" s="1"/>
      <c r="N997" s="1"/>
      <c r="O997" s="1"/>
      <c r="P997" s="1"/>
      <c r="Q997" s="1"/>
      <c r="R997" s="1"/>
      <c r="S997" s="1"/>
    </row>
    <row r="998" spans="1:19" x14ac:dyDescent="0.3">
      <c r="A998" s="1"/>
      <c r="B998" s="17">
        <v>5</v>
      </c>
      <c r="C998" s="9" t="s">
        <v>25</v>
      </c>
      <c r="D998" s="17">
        <v>3</v>
      </c>
      <c r="E998" s="17">
        <v>1963</v>
      </c>
      <c r="F998" s="17">
        <v>1</v>
      </c>
      <c r="G998" s="17">
        <v>0</v>
      </c>
      <c r="H998" s="17">
        <v>0</v>
      </c>
      <c r="I998" s="18">
        <v>2449</v>
      </c>
      <c r="J998" s="2"/>
      <c r="K998" s="1"/>
      <c r="L998" s="1"/>
      <c r="M998" s="1"/>
      <c r="N998" s="1"/>
      <c r="O998" s="1"/>
      <c r="P998" s="1"/>
      <c r="Q998" s="1"/>
      <c r="R998" s="1"/>
      <c r="S998" s="1"/>
    </row>
    <row r="999" spans="1:19" x14ac:dyDescent="0.3">
      <c r="A999" s="1"/>
      <c r="B999" s="17">
        <v>1</v>
      </c>
      <c r="C999" s="9" t="s">
        <v>25</v>
      </c>
      <c r="D999" s="17">
        <v>3</v>
      </c>
      <c r="E999" s="17">
        <v>1963</v>
      </c>
      <c r="F999" s="17">
        <v>1</v>
      </c>
      <c r="G999" s="17">
        <v>0</v>
      </c>
      <c r="H999" s="17">
        <v>0</v>
      </c>
      <c r="I999" s="18">
        <v>12962</v>
      </c>
      <c r="J999" s="2"/>
      <c r="K999" s="1"/>
      <c r="L999" s="1"/>
      <c r="M999" s="1"/>
      <c r="N999" s="1"/>
      <c r="O999" s="1"/>
      <c r="P999" s="1"/>
      <c r="Q999" s="1"/>
      <c r="R999" s="1"/>
      <c r="S999" s="1"/>
    </row>
    <row r="1000" spans="1:19" x14ac:dyDescent="0.3">
      <c r="A1000" s="1"/>
      <c r="B1000" s="17">
        <v>4</v>
      </c>
      <c r="C1000" s="9" t="s">
        <v>33</v>
      </c>
      <c r="D1000" s="17">
        <v>3</v>
      </c>
      <c r="E1000" s="17">
        <v>1963</v>
      </c>
      <c r="F1000" s="17">
        <v>1</v>
      </c>
      <c r="G1000" s="17">
        <v>0</v>
      </c>
      <c r="H1000" s="17">
        <v>0</v>
      </c>
      <c r="I1000" s="18">
        <v>71682</v>
      </c>
      <c r="J1000" s="2"/>
      <c r="K1000" s="1"/>
      <c r="L1000" s="1"/>
      <c r="M1000" s="1"/>
      <c r="N1000" s="1"/>
      <c r="O1000" s="1"/>
      <c r="P1000" s="1"/>
      <c r="Q1000" s="1"/>
      <c r="R1000" s="1"/>
      <c r="S1000" s="1"/>
    </row>
    <row r="1001" spans="1:19" x14ac:dyDescent="0.3">
      <c r="A1001" s="1"/>
      <c r="B1001" s="17">
        <v>4</v>
      </c>
      <c r="C1001" s="9" t="s">
        <v>33</v>
      </c>
      <c r="D1001" s="17">
        <v>3</v>
      </c>
      <c r="E1001" s="17">
        <v>1963</v>
      </c>
      <c r="F1001" s="17">
        <v>1</v>
      </c>
      <c r="G1001" s="17">
        <v>0</v>
      </c>
      <c r="H1001" s="17">
        <v>12</v>
      </c>
      <c r="I1001" s="18">
        <v>8464</v>
      </c>
      <c r="J1001" s="2"/>
      <c r="K1001" s="1"/>
      <c r="L1001" s="1"/>
      <c r="M1001" s="1"/>
      <c r="N1001" s="1"/>
      <c r="O1001" s="1"/>
      <c r="P1001" s="1"/>
      <c r="Q1001" s="1"/>
      <c r="R1001" s="1"/>
      <c r="S1001" s="1"/>
    </row>
    <row r="1002" spans="1:19" x14ac:dyDescent="0.3">
      <c r="A1002" s="1"/>
      <c r="B1002" s="17">
        <v>5</v>
      </c>
      <c r="C1002" s="9" t="s">
        <v>33</v>
      </c>
      <c r="D1002" s="17">
        <v>3</v>
      </c>
      <c r="E1002" s="17">
        <v>1963</v>
      </c>
      <c r="F1002" s="17">
        <v>1</v>
      </c>
      <c r="G1002" s="17">
        <v>0</v>
      </c>
      <c r="H1002" s="17">
        <v>0</v>
      </c>
      <c r="I1002" s="18">
        <v>72285</v>
      </c>
      <c r="J1002" s="2"/>
      <c r="K1002" s="1"/>
      <c r="L1002" s="1"/>
      <c r="M1002" s="1"/>
      <c r="N1002" s="1"/>
      <c r="O1002" s="1"/>
      <c r="P1002" s="1"/>
      <c r="Q1002" s="1"/>
      <c r="R1002" s="1"/>
      <c r="S1002" s="1"/>
    </row>
    <row r="1003" spans="1:19" x14ac:dyDescent="0.3">
      <c r="A1003" s="1"/>
      <c r="B1003" s="17">
        <v>4</v>
      </c>
      <c r="C1003" s="9" t="s">
        <v>33</v>
      </c>
      <c r="D1003" s="17">
        <v>3</v>
      </c>
      <c r="E1003" s="17">
        <v>1962</v>
      </c>
      <c r="F1003" s="17">
        <v>1</v>
      </c>
      <c r="G1003" s="17">
        <v>0</v>
      </c>
      <c r="H1003" s="17">
        <v>0</v>
      </c>
      <c r="I1003" s="18">
        <v>7181</v>
      </c>
      <c r="J1003" s="2"/>
      <c r="K1003" s="1"/>
      <c r="L1003" s="1"/>
      <c r="M1003" s="1"/>
      <c r="N1003" s="1"/>
      <c r="O1003" s="1"/>
      <c r="P1003" s="1"/>
      <c r="Q1003" s="1"/>
      <c r="R1003" s="1"/>
      <c r="S1003" s="1"/>
    </row>
    <row r="1004" spans="1:19" x14ac:dyDescent="0.3">
      <c r="A1004" s="1"/>
      <c r="B1004" s="17">
        <v>2</v>
      </c>
      <c r="C1004" s="9" t="s">
        <v>33</v>
      </c>
      <c r="D1004" s="17">
        <v>3</v>
      </c>
      <c r="E1004" s="17">
        <v>1962</v>
      </c>
      <c r="F1004" s="17">
        <v>1</v>
      </c>
      <c r="G1004" s="17">
        <v>0</v>
      </c>
      <c r="H1004" s="17">
        <v>0</v>
      </c>
      <c r="I1004" s="18">
        <v>79537</v>
      </c>
      <c r="J1004" s="2"/>
      <c r="K1004" s="1"/>
      <c r="L1004" s="1"/>
      <c r="M1004" s="1"/>
      <c r="N1004" s="1"/>
      <c r="O1004" s="1"/>
      <c r="P1004" s="1"/>
      <c r="Q1004" s="1"/>
      <c r="R1004" s="1"/>
      <c r="S1004" s="1"/>
    </row>
    <row r="1005" spans="1:19" x14ac:dyDescent="0.3">
      <c r="A1005" s="1"/>
      <c r="B1005" s="17">
        <v>6</v>
      </c>
      <c r="C1005" s="9" t="s">
        <v>23</v>
      </c>
      <c r="D1005" s="17">
        <v>1</v>
      </c>
      <c r="E1005" s="17">
        <v>1964</v>
      </c>
      <c r="F1005" s="17">
        <v>1</v>
      </c>
      <c r="G1005" s="17">
        <v>0</v>
      </c>
      <c r="H1005" s="17">
        <v>0</v>
      </c>
      <c r="I1005" s="18">
        <v>1715</v>
      </c>
      <c r="J1005" s="2"/>
      <c r="K1005" s="1"/>
      <c r="L1005" s="1"/>
      <c r="M1005" s="1"/>
      <c r="N1005" s="1"/>
      <c r="O1005" s="1"/>
      <c r="P1005" s="1"/>
      <c r="Q1005" s="1"/>
      <c r="R1005" s="1"/>
      <c r="S1005" s="1"/>
    </row>
    <row r="1006" spans="1:19" x14ac:dyDescent="0.3">
      <c r="A1006" s="1"/>
      <c r="B1006" s="17">
        <v>1</v>
      </c>
      <c r="C1006" s="9" t="s">
        <v>23</v>
      </c>
      <c r="D1006" s="17">
        <v>1</v>
      </c>
      <c r="E1006" s="17">
        <v>1964</v>
      </c>
      <c r="F1006" s="17">
        <v>1</v>
      </c>
      <c r="G1006" s="17">
        <v>0</v>
      </c>
      <c r="H1006" s="17">
        <v>3</v>
      </c>
      <c r="I1006" s="18">
        <v>1627</v>
      </c>
      <c r="J1006" s="2"/>
      <c r="K1006" s="1"/>
      <c r="L1006" s="1"/>
      <c r="M1006" s="1"/>
      <c r="N1006" s="1"/>
      <c r="O1006" s="1"/>
      <c r="P1006" s="1"/>
      <c r="Q1006" s="1"/>
      <c r="R1006" s="1"/>
      <c r="S1006" s="1"/>
    </row>
    <row r="1007" spans="1:19" x14ac:dyDescent="0.3">
      <c r="A1007" s="1"/>
      <c r="B1007" s="17">
        <v>2</v>
      </c>
      <c r="C1007" s="9" t="s">
        <v>23</v>
      </c>
      <c r="D1007" s="17">
        <v>1</v>
      </c>
      <c r="E1007" s="17">
        <v>1964</v>
      </c>
      <c r="F1007" s="17">
        <v>1</v>
      </c>
      <c r="G1007" s="17">
        <v>0</v>
      </c>
      <c r="H1007" s="17">
        <v>1</v>
      </c>
      <c r="I1007" s="18">
        <v>1846</v>
      </c>
      <c r="J1007" s="2"/>
      <c r="K1007" s="1"/>
      <c r="L1007" s="1"/>
      <c r="M1007" s="1"/>
      <c r="N1007" s="1"/>
      <c r="O1007" s="1"/>
      <c r="P1007" s="1"/>
      <c r="Q1007" s="1"/>
      <c r="R1007" s="1"/>
      <c r="S1007" s="1"/>
    </row>
    <row r="1008" spans="1:19" x14ac:dyDescent="0.3">
      <c r="A1008" s="1"/>
      <c r="B1008" s="17">
        <v>4</v>
      </c>
      <c r="C1008" s="9" t="s">
        <v>23</v>
      </c>
      <c r="D1008" s="17">
        <v>1</v>
      </c>
      <c r="E1008" s="17">
        <v>1964</v>
      </c>
      <c r="F1008" s="17">
        <v>1</v>
      </c>
      <c r="G1008" s="17">
        <v>0</v>
      </c>
      <c r="H1008" s="17">
        <v>2</v>
      </c>
      <c r="I1008" s="18">
        <v>1833</v>
      </c>
      <c r="J1008" s="2"/>
      <c r="K1008" s="1"/>
      <c r="L1008" s="1"/>
      <c r="M1008" s="1"/>
      <c r="N1008" s="1"/>
      <c r="O1008" s="1"/>
      <c r="P1008" s="1"/>
      <c r="Q1008" s="1"/>
      <c r="R1008" s="1"/>
      <c r="S1008" s="1"/>
    </row>
    <row r="1009" spans="1:19" x14ac:dyDescent="0.3">
      <c r="A1009" s="1"/>
      <c r="B1009" s="17">
        <v>3</v>
      </c>
      <c r="C1009" s="9" t="s">
        <v>23</v>
      </c>
      <c r="D1009" s="17">
        <v>1</v>
      </c>
      <c r="E1009" s="17">
        <v>1964</v>
      </c>
      <c r="F1009" s="17">
        <v>1</v>
      </c>
      <c r="G1009" s="17">
        <v>0</v>
      </c>
      <c r="H1009" s="17">
        <v>0</v>
      </c>
      <c r="I1009" s="18">
        <v>1766</v>
      </c>
      <c r="J1009" s="2"/>
      <c r="K1009" s="1"/>
      <c r="L1009" s="1"/>
      <c r="M1009" s="1"/>
      <c r="N1009" s="1"/>
      <c r="O1009" s="1"/>
      <c r="P1009" s="1"/>
      <c r="Q1009" s="1"/>
      <c r="R1009" s="1"/>
      <c r="S1009" s="1"/>
    </row>
    <row r="1010" spans="1:19" x14ac:dyDescent="0.3">
      <c r="A1010" s="1"/>
      <c r="B1010" s="17">
        <v>5</v>
      </c>
      <c r="C1010" s="9" t="s">
        <v>23</v>
      </c>
      <c r="D1010" s="17">
        <v>1</v>
      </c>
      <c r="E1010" s="17">
        <v>1964</v>
      </c>
      <c r="F1010" s="17">
        <v>1</v>
      </c>
      <c r="G1010" s="17">
        <v>0</v>
      </c>
      <c r="H1010" s="17">
        <v>0</v>
      </c>
      <c r="I1010" s="18">
        <v>1822</v>
      </c>
      <c r="J1010" s="2"/>
      <c r="K1010" s="1"/>
      <c r="L1010" s="1"/>
      <c r="M1010" s="1"/>
      <c r="N1010" s="1"/>
      <c r="O1010" s="1"/>
      <c r="P1010" s="1"/>
      <c r="Q1010" s="1"/>
      <c r="R1010" s="1"/>
      <c r="S1010" s="1"/>
    </row>
    <row r="1011" spans="1:19" x14ac:dyDescent="0.3">
      <c r="A1011" s="1"/>
      <c r="B1011" s="17">
        <v>6</v>
      </c>
      <c r="C1011" s="9" t="s">
        <v>10</v>
      </c>
      <c r="D1011" s="17">
        <v>1</v>
      </c>
      <c r="E1011" s="17">
        <v>1964</v>
      </c>
      <c r="F1011" s="17">
        <v>2</v>
      </c>
      <c r="G1011" s="17">
        <v>0</v>
      </c>
      <c r="H1011" s="17">
        <v>10</v>
      </c>
      <c r="I1011" s="18">
        <v>3930</v>
      </c>
      <c r="J1011" s="2"/>
      <c r="K1011" s="1"/>
      <c r="L1011" s="1"/>
      <c r="M1011" s="1"/>
      <c r="N1011" s="1"/>
      <c r="O1011" s="1"/>
      <c r="P1011" s="1"/>
      <c r="Q1011" s="1"/>
      <c r="R1011" s="1"/>
      <c r="S1011" s="1"/>
    </row>
    <row r="1012" spans="1:19" x14ac:dyDescent="0.3">
      <c r="A1012" s="1"/>
      <c r="B1012" s="17">
        <v>1</v>
      </c>
      <c r="C1012" s="9" t="s">
        <v>10</v>
      </c>
      <c r="D1012" s="17">
        <v>1</v>
      </c>
      <c r="E1012" s="17">
        <v>1964</v>
      </c>
      <c r="F1012" s="17">
        <v>2</v>
      </c>
      <c r="G1012" s="17">
        <v>0</v>
      </c>
      <c r="H1012" s="17">
        <v>10</v>
      </c>
      <c r="I1012" s="18">
        <v>3656</v>
      </c>
      <c r="J1012" s="2"/>
      <c r="K1012" s="1"/>
      <c r="L1012" s="1"/>
      <c r="M1012" s="1"/>
      <c r="N1012" s="1"/>
      <c r="O1012" s="1"/>
      <c r="P1012" s="1"/>
      <c r="Q1012" s="1"/>
      <c r="R1012" s="1"/>
      <c r="S1012" s="1"/>
    </row>
    <row r="1013" spans="1:19" x14ac:dyDescent="0.3">
      <c r="A1013" s="1"/>
      <c r="B1013" s="17">
        <v>3</v>
      </c>
      <c r="C1013" s="9" t="s">
        <v>35</v>
      </c>
      <c r="D1013" s="17">
        <v>1</v>
      </c>
      <c r="E1013" s="17">
        <v>1967</v>
      </c>
      <c r="F1013" s="17">
        <v>1</v>
      </c>
      <c r="G1013" s="17">
        <v>0</v>
      </c>
      <c r="H1013" s="17">
        <v>0</v>
      </c>
      <c r="I1013" s="18">
        <v>77278</v>
      </c>
      <c r="J1013" s="2"/>
      <c r="K1013" s="1"/>
      <c r="L1013" s="1"/>
      <c r="M1013" s="1"/>
      <c r="N1013" s="1"/>
      <c r="O1013" s="1"/>
      <c r="P1013" s="1"/>
      <c r="Q1013" s="1"/>
      <c r="R1013" s="1"/>
      <c r="S1013" s="1"/>
    </row>
    <row r="1014" spans="1:19" x14ac:dyDescent="0.3">
      <c r="A1014" s="1"/>
      <c r="B1014" s="17">
        <v>1</v>
      </c>
      <c r="C1014" s="9" t="s">
        <v>10</v>
      </c>
      <c r="D1014" s="17">
        <v>1</v>
      </c>
      <c r="E1014" s="17">
        <v>1967</v>
      </c>
      <c r="F1014" s="17">
        <v>3</v>
      </c>
      <c r="G1014" s="17">
        <v>0</v>
      </c>
      <c r="H1014" s="17">
        <v>0</v>
      </c>
      <c r="I1014" s="18">
        <v>0</v>
      </c>
      <c r="J1014" s="2"/>
      <c r="K1014" s="1"/>
      <c r="L1014" s="1"/>
      <c r="M1014" s="1"/>
      <c r="N1014" s="1"/>
      <c r="O1014" s="1"/>
      <c r="P1014" s="1"/>
      <c r="Q1014" s="1"/>
      <c r="R1014" s="1"/>
      <c r="S1014" s="1"/>
    </row>
    <row r="1015" spans="1:19" x14ac:dyDescent="0.3">
      <c r="A1015" s="1"/>
      <c r="B1015" s="17">
        <v>2</v>
      </c>
      <c r="C1015" s="9" t="s">
        <v>53</v>
      </c>
      <c r="D1015" s="17">
        <v>3</v>
      </c>
      <c r="E1015" s="17">
        <v>1966</v>
      </c>
      <c r="F1015" s="17">
        <v>1</v>
      </c>
      <c r="G1015" s="17">
        <v>0</v>
      </c>
      <c r="H1015" s="17">
        <v>0</v>
      </c>
      <c r="I1015" s="18">
        <v>0</v>
      </c>
      <c r="J1015" s="2"/>
      <c r="K1015" s="1"/>
      <c r="L1015" s="1"/>
      <c r="M1015" s="1"/>
      <c r="N1015" s="1"/>
      <c r="O1015" s="1"/>
      <c r="P1015" s="1"/>
      <c r="Q1015" s="1"/>
      <c r="R1015" s="1"/>
      <c r="S1015" s="1"/>
    </row>
    <row r="1016" spans="1:19" x14ac:dyDescent="0.3">
      <c r="A1016" s="1"/>
      <c r="B1016" s="17">
        <v>3</v>
      </c>
      <c r="C1016" s="9" t="s">
        <v>43</v>
      </c>
      <c r="D1016" s="17">
        <v>3</v>
      </c>
      <c r="E1016" s="17">
        <v>1966</v>
      </c>
      <c r="F1016" s="17">
        <v>1</v>
      </c>
      <c r="G1016" s="17">
        <v>0</v>
      </c>
      <c r="H1016" s="17">
        <v>0</v>
      </c>
      <c r="I1016" s="18">
        <v>36458</v>
      </c>
      <c r="J1016" s="2"/>
      <c r="K1016" s="1"/>
      <c r="L1016" s="1"/>
      <c r="M1016" s="1"/>
      <c r="N1016" s="1"/>
      <c r="O1016" s="1"/>
      <c r="P1016" s="1"/>
      <c r="Q1016" s="1"/>
      <c r="R1016" s="1"/>
      <c r="S1016" s="1"/>
    </row>
    <row r="1017" spans="1:19" x14ac:dyDescent="0.3">
      <c r="A1017" s="1"/>
      <c r="B1017" s="17">
        <v>3</v>
      </c>
      <c r="C1017" s="9" t="s">
        <v>30</v>
      </c>
      <c r="D1017" s="17">
        <v>3</v>
      </c>
      <c r="E1017" s="17">
        <v>1966</v>
      </c>
      <c r="F1017" s="17">
        <v>1</v>
      </c>
      <c r="G1017" s="17">
        <v>0</v>
      </c>
      <c r="H1017" s="17">
        <v>12</v>
      </c>
      <c r="I1017" s="18">
        <v>84792</v>
      </c>
      <c r="J1017" s="2"/>
      <c r="K1017" s="1"/>
      <c r="L1017" s="1"/>
      <c r="M1017" s="1"/>
      <c r="N1017" s="1"/>
      <c r="O1017" s="1"/>
      <c r="P1017" s="1"/>
      <c r="Q1017" s="1"/>
      <c r="R1017" s="1"/>
      <c r="S1017" s="1"/>
    </row>
    <row r="1018" spans="1:19" x14ac:dyDescent="0.3">
      <c r="A1018" s="1"/>
      <c r="B1018" s="17">
        <v>1</v>
      </c>
      <c r="C1018" s="9" t="s">
        <v>28</v>
      </c>
      <c r="D1018" s="17">
        <v>3</v>
      </c>
      <c r="E1018" s="17">
        <v>1966</v>
      </c>
      <c r="F1018" s="17">
        <v>1</v>
      </c>
      <c r="G1018" s="17">
        <v>0</v>
      </c>
      <c r="H1018" s="17">
        <v>0</v>
      </c>
      <c r="I1018" s="18">
        <v>7958</v>
      </c>
      <c r="J1018" s="2"/>
      <c r="K1018" s="1"/>
      <c r="L1018" s="1"/>
      <c r="M1018" s="1"/>
      <c r="N1018" s="1"/>
      <c r="O1018" s="1"/>
      <c r="P1018" s="1"/>
      <c r="Q1018" s="1"/>
      <c r="R1018" s="1"/>
      <c r="S1018" s="1"/>
    </row>
    <row r="1019" spans="1:19" x14ac:dyDescent="0.3">
      <c r="A1019" s="1"/>
      <c r="B1019" s="17">
        <v>1</v>
      </c>
      <c r="C1019" s="9" t="s">
        <v>58</v>
      </c>
      <c r="D1019" s="17">
        <v>3</v>
      </c>
      <c r="E1019" s="17">
        <v>1966</v>
      </c>
      <c r="F1019" s="17">
        <v>1</v>
      </c>
      <c r="G1019" s="17">
        <v>0</v>
      </c>
      <c r="H1019" s="17">
        <v>0</v>
      </c>
      <c r="I1019" s="18">
        <v>801</v>
      </c>
      <c r="J1019" s="2"/>
      <c r="K1019" s="1"/>
      <c r="L1019" s="1"/>
      <c r="M1019" s="1"/>
      <c r="N1019" s="1"/>
      <c r="O1019" s="1"/>
      <c r="P1019" s="1"/>
      <c r="Q1019" s="1"/>
      <c r="R1019" s="1"/>
      <c r="S1019" s="1"/>
    </row>
    <row r="1020" spans="1:19" x14ac:dyDescent="0.3">
      <c r="A1020" s="1"/>
      <c r="B1020" s="17">
        <v>6</v>
      </c>
      <c r="C1020" s="9" t="s">
        <v>10</v>
      </c>
      <c r="D1020" s="17">
        <v>1</v>
      </c>
      <c r="E1020" s="17">
        <v>1964</v>
      </c>
      <c r="F1020" s="17">
        <v>2</v>
      </c>
      <c r="G1020" s="17">
        <v>0</v>
      </c>
      <c r="H1020" s="17">
        <v>0</v>
      </c>
      <c r="I1020" s="18">
        <v>0</v>
      </c>
      <c r="J1020" s="2"/>
      <c r="K1020" s="1"/>
      <c r="L1020" s="1"/>
      <c r="M1020" s="1"/>
      <c r="N1020" s="1"/>
      <c r="O1020" s="1"/>
      <c r="P1020" s="1"/>
      <c r="Q1020" s="1"/>
      <c r="R1020" s="1"/>
      <c r="S1020" s="1"/>
    </row>
    <row r="1021" spans="1:19" x14ac:dyDescent="0.3">
      <c r="A1021" s="1"/>
      <c r="B1021" s="17">
        <v>1</v>
      </c>
      <c r="C1021" s="9" t="s">
        <v>10</v>
      </c>
      <c r="D1021" s="17">
        <v>1</v>
      </c>
      <c r="E1021" s="17">
        <v>1964</v>
      </c>
      <c r="F1021" s="17">
        <v>2</v>
      </c>
      <c r="G1021" s="17">
        <v>0</v>
      </c>
      <c r="H1021" s="17">
        <v>0</v>
      </c>
      <c r="I1021" s="18">
        <v>0</v>
      </c>
      <c r="J1021" s="2"/>
      <c r="K1021" s="1"/>
      <c r="L1021" s="1"/>
      <c r="M1021" s="1"/>
      <c r="N1021" s="1"/>
      <c r="O1021" s="1"/>
      <c r="P1021" s="1"/>
      <c r="Q1021" s="1"/>
      <c r="R1021" s="1"/>
      <c r="S1021" s="1"/>
    </row>
    <row r="1022" spans="1:19" x14ac:dyDescent="0.3">
      <c r="A1022" s="1"/>
      <c r="B1022" s="17">
        <v>2</v>
      </c>
      <c r="C1022" s="9" t="s">
        <v>10</v>
      </c>
      <c r="D1022" s="17">
        <v>1</v>
      </c>
      <c r="E1022" s="17">
        <v>1964</v>
      </c>
      <c r="F1022" s="17">
        <v>2</v>
      </c>
      <c r="G1022" s="17">
        <v>0</v>
      </c>
      <c r="H1022" s="17">
        <v>0</v>
      </c>
      <c r="I1022" s="18">
        <v>0</v>
      </c>
      <c r="J1022" s="2"/>
      <c r="K1022" s="1"/>
      <c r="L1022" s="1"/>
      <c r="M1022" s="1"/>
      <c r="N1022" s="1"/>
      <c r="O1022" s="1"/>
      <c r="P1022" s="1"/>
      <c r="Q1022" s="1"/>
      <c r="R1022" s="1"/>
      <c r="S1022" s="1"/>
    </row>
    <row r="1023" spans="1:19" x14ac:dyDescent="0.3">
      <c r="A1023" s="1"/>
      <c r="B1023" s="17">
        <v>4</v>
      </c>
      <c r="C1023" s="9" t="s">
        <v>10</v>
      </c>
      <c r="D1023" s="17">
        <v>1</v>
      </c>
      <c r="E1023" s="17">
        <v>1964</v>
      </c>
      <c r="F1023" s="17">
        <v>2</v>
      </c>
      <c r="G1023" s="17">
        <v>0</v>
      </c>
      <c r="H1023" s="17">
        <v>0</v>
      </c>
      <c r="I1023" s="18">
        <v>0</v>
      </c>
      <c r="J1023" s="2"/>
      <c r="K1023" s="1"/>
      <c r="L1023" s="1"/>
      <c r="M1023" s="1"/>
      <c r="N1023" s="1"/>
      <c r="O1023" s="1"/>
      <c r="P1023" s="1"/>
      <c r="Q1023" s="1"/>
      <c r="R1023" s="1"/>
      <c r="S1023" s="1"/>
    </row>
    <row r="1024" spans="1:19" x14ac:dyDescent="0.3">
      <c r="A1024" s="1"/>
      <c r="B1024" s="17">
        <v>3</v>
      </c>
      <c r="C1024" s="9" t="s">
        <v>10</v>
      </c>
      <c r="D1024" s="17">
        <v>1</v>
      </c>
      <c r="E1024" s="17">
        <v>1964</v>
      </c>
      <c r="F1024" s="17">
        <v>2</v>
      </c>
      <c r="G1024" s="17">
        <v>0</v>
      </c>
      <c r="H1024" s="17">
        <v>0</v>
      </c>
      <c r="I1024" s="18">
        <v>0</v>
      </c>
      <c r="J1024" s="2"/>
      <c r="K1024" s="1"/>
      <c r="L1024" s="1"/>
      <c r="M1024" s="1"/>
      <c r="N1024" s="1"/>
      <c r="O1024" s="1"/>
      <c r="P1024" s="1"/>
      <c r="Q1024" s="1"/>
      <c r="R1024" s="1"/>
      <c r="S1024" s="1"/>
    </row>
    <row r="1025" spans="1:19" x14ac:dyDescent="0.3">
      <c r="A1025" s="1"/>
      <c r="B1025" s="17">
        <v>5</v>
      </c>
      <c r="C1025" s="9" t="s">
        <v>10</v>
      </c>
      <c r="D1025" s="17">
        <v>1</v>
      </c>
      <c r="E1025" s="17">
        <v>1964</v>
      </c>
      <c r="F1025" s="17">
        <v>2</v>
      </c>
      <c r="G1025" s="17">
        <v>0</v>
      </c>
      <c r="H1025" s="17">
        <v>0</v>
      </c>
      <c r="I1025" s="18">
        <v>0</v>
      </c>
      <c r="J1025" s="2"/>
      <c r="K1025" s="1"/>
      <c r="L1025" s="1"/>
      <c r="M1025" s="1"/>
      <c r="N1025" s="1"/>
      <c r="O1025" s="1"/>
      <c r="P1025" s="1"/>
      <c r="Q1025" s="1"/>
      <c r="R1025" s="1"/>
      <c r="S1025" s="1"/>
    </row>
    <row r="1026" spans="1:19" x14ac:dyDescent="0.3">
      <c r="A1026" s="1"/>
      <c r="B1026" s="17">
        <v>6</v>
      </c>
      <c r="C1026" s="9" t="s">
        <v>19</v>
      </c>
      <c r="D1026" s="17">
        <v>1</v>
      </c>
      <c r="E1026" s="17">
        <v>1964</v>
      </c>
      <c r="F1026" s="17">
        <v>31</v>
      </c>
      <c r="G1026" s="17">
        <v>0</v>
      </c>
      <c r="H1026" s="17">
        <v>0</v>
      </c>
      <c r="I1026" s="18">
        <v>1840</v>
      </c>
      <c r="J1026" s="2"/>
      <c r="K1026" s="1"/>
      <c r="L1026" s="1"/>
      <c r="M1026" s="1"/>
      <c r="N1026" s="1"/>
      <c r="O1026" s="1"/>
      <c r="P1026" s="1"/>
      <c r="Q1026" s="1"/>
      <c r="R1026" s="1"/>
      <c r="S1026" s="1"/>
    </row>
    <row r="1027" spans="1:19" x14ac:dyDescent="0.3">
      <c r="A1027" s="1"/>
      <c r="B1027" s="17">
        <v>1</v>
      </c>
      <c r="C1027" s="9" t="s">
        <v>19</v>
      </c>
      <c r="D1027" s="17">
        <v>1</v>
      </c>
      <c r="E1027" s="17">
        <v>1964</v>
      </c>
      <c r="F1027" s="17">
        <v>31</v>
      </c>
      <c r="G1027" s="17">
        <v>0</v>
      </c>
      <c r="H1027" s="17">
        <v>0</v>
      </c>
      <c r="I1027" s="18">
        <v>1552</v>
      </c>
      <c r="J1027" s="2"/>
      <c r="K1027" s="1"/>
      <c r="L1027" s="1"/>
      <c r="M1027" s="1"/>
      <c r="N1027" s="1"/>
      <c r="O1027" s="1"/>
      <c r="P1027" s="1"/>
      <c r="Q1027" s="1"/>
      <c r="R1027" s="1"/>
      <c r="S1027" s="1"/>
    </row>
    <row r="1028" spans="1:19" x14ac:dyDescent="0.3">
      <c r="A1028" s="1"/>
      <c r="B1028" s="17">
        <v>2</v>
      </c>
      <c r="C1028" s="9" t="s">
        <v>19</v>
      </c>
      <c r="D1028" s="17">
        <v>1</v>
      </c>
      <c r="E1028" s="17">
        <v>1964</v>
      </c>
      <c r="F1028" s="17">
        <v>31</v>
      </c>
      <c r="G1028" s="17">
        <v>0</v>
      </c>
      <c r="H1028" s="17">
        <v>0</v>
      </c>
      <c r="I1028" s="18">
        <v>1701</v>
      </c>
      <c r="J1028" s="2"/>
      <c r="K1028" s="1"/>
      <c r="L1028" s="1"/>
      <c r="M1028" s="1"/>
      <c r="N1028" s="1"/>
      <c r="O1028" s="1"/>
      <c r="P1028" s="1"/>
      <c r="Q1028" s="1"/>
      <c r="R1028" s="1"/>
      <c r="S1028" s="1"/>
    </row>
    <row r="1029" spans="1:19" x14ac:dyDescent="0.3">
      <c r="A1029" s="1"/>
      <c r="B1029" s="17">
        <v>4</v>
      </c>
      <c r="C1029" s="9" t="s">
        <v>19</v>
      </c>
      <c r="D1029" s="17">
        <v>1</v>
      </c>
      <c r="E1029" s="17">
        <v>1964</v>
      </c>
      <c r="F1029" s="17">
        <v>31</v>
      </c>
      <c r="G1029" s="17">
        <v>0</v>
      </c>
      <c r="H1029" s="17">
        <v>0</v>
      </c>
      <c r="I1029" s="18">
        <v>1596</v>
      </c>
      <c r="J1029" s="2"/>
      <c r="K1029" s="1"/>
      <c r="L1029" s="1"/>
      <c r="M1029" s="1"/>
      <c r="N1029" s="1"/>
      <c r="O1029" s="1"/>
      <c r="P1029" s="1"/>
      <c r="Q1029" s="1"/>
      <c r="R1029" s="1"/>
      <c r="S1029" s="1"/>
    </row>
    <row r="1030" spans="1:19" x14ac:dyDescent="0.3">
      <c r="A1030" s="1"/>
      <c r="B1030" s="17">
        <v>3</v>
      </c>
      <c r="C1030" s="9" t="s">
        <v>19</v>
      </c>
      <c r="D1030" s="17">
        <v>1</v>
      </c>
      <c r="E1030" s="17">
        <v>1964</v>
      </c>
      <c r="F1030" s="17">
        <v>31</v>
      </c>
      <c r="G1030" s="17">
        <v>0</v>
      </c>
      <c r="H1030" s="17">
        <v>0</v>
      </c>
      <c r="I1030" s="18">
        <v>1861</v>
      </c>
      <c r="J1030" s="2"/>
      <c r="K1030" s="1"/>
      <c r="L1030" s="1"/>
      <c r="M1030" s="1"/>
      <c r="N1030" s="1"/>
      <c r="O1030" s="1"/>
      <c r="P1030" s="1"/>
      <c r="Q1030" s="1"/>
      <c r="R1030" s="1"/>
      <c r="S1030" s="1"/>
    </row>
    <row r="1031" spans="1:19" x14ac:dyDescent="0.3">
      <c r="A1031" s="1"/>
      <c r="B1031" s="17">
        <v>5</v>
      </c>
      <c r="C1031" s="9" t="s">
        <v>19</v>
      </c>
      <c r="D1031" s="17">
        <v>1</v>
      </c>
      <c r="E1031" s="17">
        <v>1964</v>
      </c>
      <c r="F1031" s="17">
        <v>31</v>
      </c>
      <c r="G1031" s="17">
        <v>0</v>
      </c>
      <c r="H1031" s="17">
        <v>0</v>
      </c>
      <c r="I1031" s="18">
        <v>1794</v>
      </c>
      <c r="J1031" s="2"/>
      <c r="K1031" s="1"/>
      <c r="L1031" s="1"/>
      <c r="M1031" s="1"/>
      <c r="N1031" s="1"/>
      <c r="O1031" s="1"/>
      <c r="P1031" s="1"/>
      <c r="Q1031" s="1"/>
      <c r="R1031" s="1"/>
      <c r="S1031" s="1"/>
    </row>
    <row r="1032" spans="1:19" x14ac:dyDescent="0.3">
      <c r="A1032" s="1"/>
      <c r="B1032" s="17">
        <v>1</v>
      </c>
      <c r="C1032" s="9" t="s">
        <v>17</v>
      </c>
      <c r="D1032" s="17">
        <v>2</v>
      </c>
      <c r="E1032" s="17">
        <v>1964</v>
      </c>
      <c r="F1032" s="17">
        <v>1</v>
      </c>
      <c r="G1032" s="17">
        <v>0</v>
      </c>
      <c r="H1032" s="17">
        <v>0</v>
      </c>
      <c r="I1032" s="18">
        <v>7530</v>
      </c>
      <c r="J1032" s="2"/>
      <c r="K1032" s="1"/>
      <c r="L1032" s="1"/>
      <c r="M1032" s="1"/>
      <c r="N1032" s="1"/>
      <c r="O1032" s="1"/>
      <c r="P1032" s="1"/>
      <c r="Q1032" s="1"/>
      <c r="R1032" s="1"/>
      <c r="S1032" s="1"/>
    </row>
    <row r="1033" spans="1:19" x14ac:dyDescent="0.3">
      <c r="A1033" s="1"/>
      <c r="B1033" s="17">
        <v>1</v>
      </c>
      <c r="C1033" s="9" t="s">
        <v>33</v>
      </c>
      <c r="D1033" s="17">
        <v>2</v>
      </c>
      <c r="E1033" s="17">
        <v>1967</v>
      </c>
      <c r="F1033" s="17">
        <v>1</v>
      </c>
      <c r="G1033" s="17">
        <v>0</v>
      </c>
      <c r="H1033" s="17">
        <v>0</v>
      </c>
      <c r="I1033" s="18">
        <v>86314</v>
      </c>
      <c r="J1033" s="2"/>
      <c r="K1033" s="1"/>
      <c r="L1033" s="1"/>
      <c r="M1033" s="1"/>
      <c r="N1033" s="1"/>
      <c r="O1033" s="1"/>
      <c r="P1033" s="1"/>
      <c r="Q1033" s="1"/>
      <c r="R1033" s="1"/>
      <c r="S1033" s="1"/>
    </row>
    <row r="1034" spans="1:19" x14ac:dyDescent="0.3">
      <c r="A1034" s="1"/>
      <c r="B1034" s="17">
        <v>5</v>
      </c>
      <c r="C1034" s="9" t="s">
        <v>59</v>
      </c>
      <c r="D1034" s="17">
        <v>2</v>
      </c>
      <c r="E1034" s="17">
        <v>1967</v>
      </c>
      <c r="F1034" s="17">
        <v>1</v>
      </c>
      <c r="G1034" s="17">
        <v>0</v>
      </c>
      <c r="H1034" s="17">
        <v>0</v>
      </c>
      <c r="I1034" s="18">
        <v>73902</v>
      </c>
      <c r="J1034" s="2"/>
      <c r="K1034" s="1"/>
      <c r="L1034" s="1"/>
      <c r="M1034" s="1"/>
      <c r="N1034" s="1"/>
      <c r="O1034" s="1"/>
      <c r="P1034" s="1"/>
      <c r="Q1034" s="1"/>
      <c r="R1034" s="1"/>
      <c r="S1034" s="1"/>
    </row>
    <row r="1035" spans="1:19" x14ac:dyDescent="0.3">
      <c r="A1035" s="1"/>
      <c r="B1035" s="17">
        <v>3</v>
      </c>
      <c r="C1035" s="9" t="s">
        <v>60</v>
      </c>
      <c r="D1035" s="17">
        <v>2</v>
      </c>
      <c r="E1035" s="17">
        <v>1967</v>
      </c>
      <c r="F1035" s="17">
        <v>1</v>
      </c>
      <c r="G1035" s="17">
        <v>0</v>
      </c>
      <c r="H1035" s="17">
        <v>38</v>
      </c>
      <c r="I1035" s="18">
        <v>8380</v>
      </c>
      <c r="J1035" s="2"/>
      <c r="K1035" s="1"/>
      <c r="L1035" s="1"/>
      <c r="M1035" s="1"/>
      <c r="N1035" s="1"/>
      <c r="O1035" s="1"/>
      <c r="P1035" s="1"/>
      <c r="Q1035" s="1"/>
      <c r="R1035" s="1"/>
      <c r="S1035" s="1"/>
    </row>
    <row r="1036" spans="1:19" x14ac:dyDescent="0.3">
      <c r="A1036" s="1"/>
      <c r="B1036" s="17">
        <v>2</v>
      </c>
      <c r="C1036" s="9" t="s">
        <v>24</v>
      </c>
      <c r="D1036" s="17">
        <v>2</v>
      </c>
      <c r="E1036" s="17">
        <v>1967</v>
      </c>
      <c r="F1036" s="17">
        <v>1</v>
      </c>
      <c r="G1036" s="17">
        <v>0</v>
      </c>
      <c r="H1036" s="17">
        <v>0</v>
      </c>
      <c r="I1036" s="18">
        <v>81059</v>
      </c>
      <c r="J1036" s="2"/>
      <c r="K1036" s="1"/>
      <c r="L1036" s="1"/>
      <c r="M1036" s="1"/>
      <c r="N1036" s="1"/>
      <c r="O1036" s="1"/>
      <c r="P1036" s="1"/>
      <c r="Q1036" s="1"/>
      <c r="R1036" s="1"/>
      <c r="S1036" s="1"/>
    </row>
    <row r="1037" spans="1:19" x14ac:dyDescent="0.3">
      <c r="A1037" s="1"/>
      <c r="B1037" s="17">
        <v>1</v>
      </c>
      <c r="C1037" s="9" t="s">
        <v>33</v>
      </c>
      <c r="D1037" s="17">
        <v>2</v>
      </c>
      <c r="E1037" s="17">
        <v>1964</v>
      </c>
      <c r="F1037" s="17">
        <v>1</v>
      </c>
      <c r="G1037" s="17">
        <v>0</v>
      </c>
      <c r="H1037" s="17">
        <v>0</v>
      </c>
      <c r="I1037" s="18">
        <v>83444</v>
      </c>
      <c r="J1037" s="2"/>
      <c r="K1037" s="1"/>
      <c r="L1037" s="1"/>
      <c r="M1037" s="1"/>
      <c r="N1037" s="1"/>
      <c r="O1037" s="1"/>
      <c r="P1037" s="1"/>
      <c r="Q1037" s="1"/>
      <c r="R1037" s="1"/>
      <c r="S1037" s="1"/>
    </row>
    <row r="1038" spans="1:19" x14ac:dyDescent="0.3">
      <c r="A1038" s="1"/>
      <c r="B1038" s="17">
        <v>1</v>
      </c>
      <c r="C1038" s="9" t="s">
        <v>14</v>
      </c>
      <c r="D1038" s="17">
        <v>2</v>
      </c>
      <c r="E1038" s="17">
        <v>1964</v>
      </c>
      <c r="F1038" s="17">
        <v>1</v>
      </c>
      <c r="G1038" s="17">
        <v>0</v>
      </c>
      <c r="H1038" s="17">
        <v>0</v>
      </c>
      <c r="I1038" s="18">
        <v>77484</v>
      </c>
      <c r="J1038" s="2"/>
      <c r="K1038" s="1"/>
      <c r="L1038" s="1"/>
      <c r="M1038" s="1"/>
      <c r="N1038" s="1"/>
      <c r="O1038" s="1"/>
      <c r="P1038" s="1"/>
      <c r="Q1038" s="1"/>
      <c r="R1038" s="1"/>
      <c r="S1038" s="1"/>
    </row>
    <row r="1039" spans="1:19" x14ac:dyDescent="0.3">
      <c r="A1039" s="1"/>
      <c r="B1039" s="17">
        <v>3</v>
      </c>
      <c r="C1039" s="9" t="s">
        <v>33</v>
      </c>
      <c r="D1039" s="17">
        <v>3</v>
      </c>
      <c r="E1039" s="17">
        <v>1964</v>
      </c>
      <c r="F1039" s="17">
        <v>1</v>
      </c>
      <c r="G1039" s="17">
        <v>0</v>
      </c>
      <c r="H1039" s="17">
        <v>0</v>
      </c>
      <c r="I1039" s="18">
        <v>75970</v>
      </c>
      <c r="J1039" s="2"/>
      <c r="K1039" s="1"/>
      <c r="L1039" s="1"/>
      <c r="M1039" s="1"/>
      <c r="N1039" s="1"/>
      <c r="O1039" s="1"/>
      <c r="P1039" s="1"/>
      <c r="Q1039" s="1"/>
      <c r="R1039" s="1"/>
      <c r="S1039" s="1"/>
    </row>
    <row r="1040" spans="1:19" x14ac:dyDescent="0.3">
      <c r="A1040" s="1"/>
      <c r="B1040" s="17">
        <v>5</v>
      </c>
      <c r="C1040" s="9" t="s">
        <v>14</v>
      </c>
      <c r="D1040" s="17">
        <v>3</v>
      </c>
      <c r="E1040" s="17">
        <v>1964</v>
      </c>
      <c r="F1040" s="17">
        <v>1</v>
      </c>
      <c r="G1040" s="17">
        <v>0</v>
      </c>
      <c r="H1040" s="17">
        <v>0</v>
      </c>
      <c r="I1040" s="18">
        <v>80219</v>
      </c>
      <c r="J1040" s="2"/>
      <c r="K1040" s="1"/>
      <c r="L1040" s="1"/>
      <c r="M1040" s="1"/>
      <c r="N1040" s="1"/>
      <c r="O1040" s="1"/>
      <c r="P1040" s="1"/>
      <c r="Q1040" s="1"/>
      <c r="R1040" s="1"/>
      <c r="S1040" s="1"/>
    </row>
    <row r="1041" spans="1:19" x14ac:dyDescent="0.3">
      <c r="A1041" s="1"/>
      <c r="B1041" s="17">
        <v>1</v>
      </c>
      <c r="C1041" s="9" t="s">
        <v>14</v>
      </c>
      <c r="D1041" s="17">
        <v>3</v>
      </c>
      <c r="E1041" s="17">
        <v>1964</v>
      </c>
      <c r="F1041" s="17">
        <v>1</v>
      </c>
      <c r="G1041" s="17">
        <v>0</v>
      </c>
      <c r="H1041" s="17">
        <v>0</v>
      </c>
      <c r="I1041" s="18">
        <v>74480</v>
      </c>
      <c r="J1041" s="2"/>
      <c r="K1041" s="1"/>
      <c r="L1041" s="1"/>
      <c r="M1041" s="1"/>
      <c r="N1041" s="1"/>
      <c r="O1041" s="1"/>
      <c r="P1041" s="1"/>
      <c r="Q1041" s="1"/>
      <c r="R1041" s="1"/>
      <c r="S1041" s="1"/>
    </row>
    <row r="1042" spans="1:19" x14ac:dyDescent="0.3">
      <c r="A1042" s="1"/>
      <c r="B1042" s="17">
        <v>1</v>
      </c>
      <c r="C1042" s="9" t="s">
        <v>33</v>
      </c>
      <c r="D1042" s="17">
        <v>3</v>
      </c>
      <c r="E1042" s="17">
        <v>1967</v>
      </c>
      <c r="F1042" s="17">
        <v>1</v>
      </c>
      <c r="G1042" s="17">
        <v>0</v>
      </c>
      <c r="H1042" s="17">
        <v>0</v>
      </c>
      <c r="I1042" s="18">
        <v>83555</v>
      </c>
      <c r="J1042" s="2"/>
      <c r="K1042" s="1"/>
      <c r="L1042" s="1"/>
      <c r="M1042" s="1"/>
      <c r="N1042" s="1"/>
      <c r="O1042" s="1"/>
      <c r="P1042" s="1"/>
      <c r="Q1042" s="1"/>
      <c r="R1042" s="1"/>
      <c r="S1042" s="1"/>
    </row>
    <row r="1043" spans="1:19" x14ac:dyDescent="0.3">
      <c r="A1043" s="1"/>
      <c r="B1043" s="17">
        <v>3</v>
      </c>
      <c r="C1043" s="9" t="s">
        <v>30</v>
      </c>
      <c r="D1043" s="17">
        <v>3</v>
      </c>
      <c r="E1043" s="17">
        <v>1967</v>
      </c>
      <c r="F1043" s="17">
        <v>1</v>
      </c>
      <c r="G1043" s="17">
        <v>0</v>
      </c>
      <c r="H1043" s="17">
        <v>0</v>
      </c>
      <c r="I1043" s="18">
        <v>80559</v>
      </c>
      <c r="J1043" s="2"/>
      <c r="K1043" s="1"/>
      <c r="L1043" s="1"/>
      <c r="M1043" s="1"/>
      <c r="N1043" s="1"/>
      <c r="O1043" s="1"/>
      <c r="P1043" s="1"/>
      <c r="Q1043" s="1"/>
      <c r="R1043" s="1"/>
      <c r="S1043" s="1"/>
    </row>
    <row r="1044" spans="1:19" x14ac:dyDescent="0.3">
      <c r="A1044" s="1"/>
      <c r="B1044" s="17">
        <v>2</v>
      </c>
      <c r="C1044" s="9" t="s">
        <v>59</v>
      </c>
      <c r="D1044" s="17">
        <v>4</v>
      </c>
      <c r="E1044" s="17">
        <v>1967</v>
      </c>
      <c r="F1044" s="17">
        <v>1</v>
      </c>
      <c r="G1044" s="17">
        <v>0</v>
      </c>
      <c r="H1044" s="17">
        <v>12</v>
      </c>
      <c r="I1044" s="18">
        <v>84831</v>
      </c>
      <c r="J1044" s="2"/>
      <c r="K1044" s="1"/>
      <c r="L1044" s="1"/>
      <c r="M1044" s="1"/>
      <c r="N1044" s="1"/>
      <c r="O1044" s="1"/>
      <c r="P1044" s="1"/>
      <c r="Q1044" s="1"/>
      <c r="R1044" s="1"/>
      <c r="S1044" s="1"/>
    </row>
    <row r="1045" spans="1:19" x14ac:dyDescent="0.3">
      <c r="A1045" s="1"/>
      <c r="B1045" s="17">
        <v>2</v>
      </c>
      <c r="C1045" s="9" t="s">
        <v>33</v>
      </c>
      <c r="D1045" s="17">
        <v>4</v>
      </c>
      <c r="E1045" s="17">
        <v>1967</v>
      </c>
      <c r="F1045" s="17">
        <v>1</v>
      </c>
      <c r="G1045" s="17">
        <v>0</v>
      </c>
      <c r="H1045" s="17">
        <v>12</v>
      </c>
      <c r="I1045" s="18">
        <v>83761</v>
      </c>
      <c r="J1045" s="2"/>
      <c r="K1045" s="1"/>
      <c r="L1045" s="1"/>
      <c r="M1045" s="1"/>
      <c r="N1045" s="1"/>
      <c r="O1045" s="1"/>
      <c r="P1045" s="1"/>
      <c r="Q1045" s="1"/>
      <c r="R1045" s="1"/>
      <c r="S1045" s="1"/>
    </row>
    <row r="1046" spans="1:19" x14ac:dyDescent="0.3">
      <c r="A1046" s="1"/>
      <c r="B1046" s="17">
        <v>4</v>
      </c>
      <c r="C1046" s="9" t="s">
        <v>42</v>
      </c>
      <c r="D1046" s="17">
        <v>4</v>
      </c>
      <c r="E1046" s="17">
        <v>1967</v>
      </c>
      <c r="F1046" s="17">
        <v>1</v>
      </c>
      <c r="G1046" s="17">
        <v>0</v>
      </c>
      <c r="H1046" s="17">
        <v>0</v>
      </c>
      <c r="I1046" s="18">
        <v>19407</v>
      </c>
      <c r="J1046" s="2"/>
      <c r="K1046" s="1"/>
      <c r="L1046" s="1"/>
      <c r="M1046" s="1"/>
      <c r="N1046" s="1"/>
      <c r="O1046" s="1"/>
      <c r="P1046" s="1"/>
      <c r="Q1046" s="1"/>
      <c r="R1046" s="1"/>
      <c r="S1046" s="1"/>
    </row>
    <row r="1047" spans="1:19" x14ac:dyDescent="0.3">
      <c r="A1047" s="1"/>
      <c r="B1047" s="17">
        <v>2</v>
      </c>
      <c r="C1047" s="9" t="s">
        <v>33</v>
      </c>
      <c r="D1047" s="17">
        <v>1</v>
      </c>
      <c r="E1047" s="17">
        <v>1968</v>
      </c>
      <c r="F1047" s="17">
        <v>1</v>
      </c>
      <c r="G1047" s="17">
        <v>0</v>
      </c>
      <c r="H1047" s="17">
        <v>0</v>
      </c>
      <c r="I1047" s="18">
        <v>854</v>
      </c>
      <c r="J1047" s="2"/>
      <c r="K1047" s="1"/>
      <c r="L1047" s="1"/>
      <c r="M1047" s="1"/>
      <c r="N1047" s="1"/>
      <c r="O1047" s="1"/>
      <c r="P1047" s="1"/>
      <c r="Q1047" s="1"/>
      <c r="R1047" s="1"/>
      <c r="S1047" s="1"/>
    </row>
    <row r="1048" spans="1:19" x14ac:dyDescent="0.3">
      <c r="A1048" s="1"/>
      <c r="B1048" s="17">
        <v>1</v>
      </c>
      <c r="C1048" s="9" t="s">
        <v>23</v>
      </c>
      <c r="D1048" s="17">
        <v>1</v>
      </c>
      <c r="E1048" s="17">
        <v>1968</v>
      </c>
      <c r="F1048" s="17">
        <v>1</v>
      </c>
      <c r="G1048" s="17">
        <v>0</v>
      </c>
      <c r="H1048" s="17">
        <v>0</v>
      </c>
      <c r="I1048" s="18">
        <v>26649</v>
      </c>
      <c r="J1048" s="2"/>
      <c r="K1048" s="1"/>
      <c r="L1048" s="1"/>
      <c r="M1048" s="1"/>
      <c r="N1048" s="1"/>
      <c r="O1048" s="1"/>
      <c r="P1048" s="1"/>
      <c r="Q1048" s="1"/>
      <c r="R1048" s="1"/>
      <c r="S1048" s="1"/>
    </row>
    <row r="1049" spans="1:19" x14ac:dyDescent="0.3">
      <c r="A1049" s="1"/>
      <c r="B1049" s="17">
        <v>1</v>
      </c>
      <c r="C1049" s="9" t="s">
        <v>25</v>
      </c>
      <c r="D1049" s="17">
        <v>2</v>
      </c>
      <c r="E1049" s="17">
        <v>1968</v>
      </c>
      <c r="F1049" s="17">
        <v>1</v>
      </c>
      <c r="G1049" s="17">
        <v>0</v>
      </c>
      <c r="H1049" s="17">
        <v>12</v>
      </c>
      <c r="I1049" s="18">
        <v>823</v>
      </c>
      <c r="J1049" s="2"/>
      <c r="K1049" s="1"/>
      <c r="L1049" s="1"/>
      <c r="M1049" s="1"/>
      <c r="N1049" s="1"/>
      <c r="O1049" s="1"/>
      <c r="P1049" s="1"/>
      <c r="Q1049" s="1"/>
      <c r="R1049" s="1"/>
      <c r="S1049" s="1"/>
    </row>
    <row r="1050" spans="1:19" x14ac:dyDescent="0.3">
      <c r="A1050" s="1"/>
      <c r="B1050" s="17">
        <v>6</v>
      </c>
      <c r="C1050" s="9" t="s">
        <v>17</v>
      </c>
      <c r="D1050" s="17">
        <v>2</v>
      </c>
      <c r="E1050" s="17">
        <v>1968</v>
      </c>
      <c r="F1050" s="17">
        <v>1</v>
      </c>
      <c r="G1050" s="17">
        <v>0</v>
      </c>
      <c r="H1050" s="17">
        <v>0</v>
      </c>
      <c r="I1050" s="18">
        <v>0</v>
      </c>
      <c r="J1050" s="2"/>
      <c r="K1050" s="1"/>
      <c r="L1050" s="1"/>
      <c r="M1050" s="1"/>
      <c r="N1050" s="1"/>
      <c r="O1050" s="1"/>
      <c r="P1050" s="1"/>
      <c r="Q1050" s="1"/>
      <c r="R1050" s="1"/>
      <c r="S1050" s="1"/>
    </row>
    <row r="1051" spans="1:19" x14ac:dyDescent="0.3">
      <c r="A1051" s="1"/>
      <c r="B1051" s="17">
        <v>1</v>
      </c>
      <c r="C1051" s="9" t="s">
        <v>17</v>
      </c>
      <c r="D1051" s="17">
        <v>2</v>
      </c>
      <c r="E1051" s="17">
        <v>1968</v>
      </c>
      <c r="F1051" s="17">
        <v>1</v>
      </c>
      <c r="G1051" s="17">
        <v>0</v>
      </c>
      <c r="H1051" s="17">
        <v>0</v>
      </c>
      <c r="I1051" s="18">
        <v>0</v>
      </c>
      <c r="J1051" s="2"/>
      <c r="K1051" s="1"/>
      <c r="L1051" s="1"/>
      <c r="M1051" s="1"/>
      <c r="N1051" s="1"/>
      <c r="O1051" s="1"/>
      <c r="P1051" s="1"/>
      <c r="Q1051" s="1"/>
      <c r="R1051" s="1"/>
      <c r="S1051" s="1"/>
    </row>
    <row r="1052" spans="1:19" x14ac:dyDescent="0.3">
      <c r="A1052" s="1"/>
      <c r="B1052" s="17">
        <v>6</v>
      </c>
      <c r="C1052" s="9" t="s">
        <v>23</v>
      </c>
      <c r="D1052" s="17">
        <v>2</v>
      </c>
      <c r="E1052" s="17">
        <v>1969</v>
      </c>
      <c r="F1052" s="17">
        <v>1</v>
      </c>
      <c r="G1052" s="17">
        <v>0</v>
      </c>
      <c r="H1052" s="17">
        <v>0</v>
      </c>
      <c r="I1052" s="18">
        <v>763</v>
      </c>
      <c r="J1052" s="2"/>
      <c r="K1052" s="1"/>
      <c r="L1052" s="1"/>
      <c r="M1052" s="1"/>
      <c r="N1052" s="1"/>
      <c r="O1052" s="1"/>
      <c r="P1052" s="1"/>
      <c r="Q1052" s="1"/>
      <c r="R1052" s="1"/>
      <c r="S1052" s="1"/>
    </row>
    <row r="1053" spans="1:19" x14ac:dyDescent="0.3">
      <c r="A1053" s="1"/>
      <c r="B1053" s="17">
        <v>3</v>
      </c>
      <c r="C1053" s="9" t="s">
        <v>23</v>
      </c>
      <c r="D1053" s="17">
        <v>2</v>
      </c>
      <c r="E1053" s="17">
        <v>1969</v>
      </c>
      <c r="F1053" s="17">
        <v>1</v>
      </c>
      <c r="G1053" s="17">
        <v>0</v>
      </c>
      <c r="H1053" s="17">
        <v>0</v>
      </c>
      <c r="I1053" s="18">
        <v>423</v>
      </c>
      <c r="J1053" s="2"/>
      <c r="K1053" s="1"/>
      <c r="L1053" s="1"/>
      <c r="M1053" s="1"/>
      <c r="N1053" s="1"/>
      <c r="O1053" s="1"/>
      <c r="P1053" s="1"/>
      <c r="Q1053" s="1"/>
      <c r="R1053" s="1"/>
      <c r="S1053" s="1"/>
    </row>
    <row r="1054" spans="1:19" x14ac:dyDescent="0.3">
      <c r="A1054" s="1"/>
      <c r="B1054" s="17">
        <v>1</v>
      </c>
      <c r="C1054" s="9" t="s">
        <v>12</v>
      </c>
      <c r="D1054" s="17">
        <v>2</v>
      </c>
      <c r="E1054" s="17">
        <v>1969</v>
      </c>
      <c r="F1054" s="17">
        <v>1</v>
      </c>
      <c r="G1054" s="17">
        <v>0</v>
      </c>
      <c r="H1054" s="17">
        <v>0</v>
      </c>
      <c r="I1054" s="18">
        <v>43376</v>
      </c>
      <c r="J1054" s="2"/>
      <c r="K1054" s="1"/>
      <c r="L1054" s="1"/>
      <c r="M1054" s="1"/>
      <c r="N1054" s="1"/>
      <c r="O1054" s="1"/>
      <c r="P1054" s="1"/>
      <c r="Q1054" s="1"/>
      <c r="R1054" s="1"/>
      <c r="S1054" s="1"/>
    </row>
    <row r="1055" spans="1:19" x14ac:dyDescent="0.3">
      <c r="A1055" s="1"/>
      <c r="B1055" s="17">
        <v>1</v>
      </c>
      <c r="C1055" s="9" t="s">
        <v>30</v>
      </c>
      <c r="D1055" s="17">
        <v>2</v>
      </c>
      <c r="E1055" s="17">
        <v>1969</v>
      </c>
      <c r="F1055" s="17">
        <v>1</v>
      </c>
      <c r="G1055" s="17">
        <v>0</v>
      </c>
      <c r="H1055" s="17">
        <v>0</v>
      </c>
      <c r="I1055" s="18">
        <v>36394</v>
      </c>
      <c r="J1055" s="2"/>
      <c r="K1055" s="1"/>
      <c r="L1055" s="1"/>
      <c r="M1055" s="1"/>
      <c r="N1055" s="1"/>
      <c r="O1055" s="1"/>
      <c r="P1055" s="1"/>
      <c r="Q1055" s="1"/>
      <c r="R1055" s="1"/>
      <c r="S1055" s="1"/>
    </row>
    <row r="1056" spans="1:19" x14ac:dyDescent="0.3">
      <c r="A1056" s="1"/>
      <c r="B1056" s="17">
        <v>6</v>
      </c>
      <c r="C1056" s="9" t="s">
        <v>24</v>
      </c>
      <c r="D1056" s="17">
        <v>2</v>
      </c>
      <c r="E1056" s="17">
        <v>1968</v>
      </c>
      <c r="F1056" s="17">
        <v>2</v>
      </c>
      <c r="G1056" s="17">
        <v>0</v>
      </c>
      <c r="H1056" s="17">
        <v>0</v>
      </c>
      <c r="I1056" s="18">
        <v>1705</v>
      </c>
      <c r="J1056" s="2"/>
      <c r="K1056" s="1"/>
      <c r="L1056" s="1"/>
      <c r="M1056" s="1"/>
      <c r="N1056" s="1"/>
      <c r="O1056" s="1"/>
      <c r="P1056" s="1"/>
      <c r="Q1056" s="1"/>
      <c r="R1056" s="1"/>
      <c r="S1056" s="1"/>
    </row>
    <row r="1057" spans="1:19" x14ac:dyDescent="0.3">
      <c r="A1057" s="1"/>
      <c r="B1057" s="17">
        <v>1</v>
      </c>
      <c r="C1057" s="9" t="s">
        <v>24</v>
      </c>
      <c r="D1057" s="17">
        <v>2</v>
      </c>
      <c r="E1057" s="17">
        <v>1968</v>
      </c>
      <c r="F1057" s="17">
        <v>2</v>
      </c>
      <c r="G1057" s="17">
        <v>0</v>
      </c>
      <c r="H1057" s="17">
        <v>0</v>
      </c>
      <c r="I1057" s="18">
        <v>1873</v>
      </c>
      <c r="J1057" s="2"/>
      <c r="K1057" s="1"/>
      <c r="L1057" s="1"/>
      <c r="M1057" s="1"/>
      <c r="N1057" s="1"/>
      <c r="O1057" s="1"/>
      <c r="P1057" s="1"/>
      <c r="Q1057" s="1"/>
      <c r="R1057" s="1"/>
      <c r="S1057" s="1"/>
    </row>
    <row r="1058" spans="1:19" x14ac:dyDescent="0.3">
      <c r="A1058" s="1"/>
      <c r="B1058" s="17">
        <v>2</v>
      </c>
      <c r="C1058" s="9" t="s">
        <v>24</v>
      </c>
      <c r="D1058" s="17">
        <v>2</v>
      </c>
      <c r="E1058" s="17">
        <v>1968</v>
      </c>
      <c r="F1058" s="17">
        <v>2</v>
      </c>
      <c r="G1058" s="17">
        <v>0</v>
      </c>
      <c r="H1058" s="17">
        <v>0</v>
      </c>
      <c r="I1058" s="18">
        <v>1652</v>
      </c>
      <c r="J1058" s="2"/>
      <c r="K1058" s="1"/>
      <c r="L1058" s="1"/>
      <c r="M1058" s="1"/>
      <c r="N1058" s="1"/>
      <c r="O1058" s="1"/>
      <c r="P1058" s="1"/>
      <c r="Q1058" s="1"/>
      <c r="R1058" s="1"/>
      <c r="S1058" s="1"/>
    </row>
    <row r="1059" spans="1:19" x14ac:dyDescent="0.3">
      <c r="A1059" s="1"/>
      <c r="B1059" s="17">
        <v>4</v>
      </c>
      <c r="C1059" s="9" t="s">
        <v>24</v>
      </c>
      <c r="D1059" s="17">
        <v>2</v>
      </c>
      <c r="E1059" s="17">
        <v>1968</v>
      </c>
      <c r="F1059" s="17">
        <v>2</v>
      </c>
      <c r="G1059" s="17">
        <v>0</v>
      </c>
      <c r="H1059" s="17">
        <v>0</v>
      </c>
      <c r="I1059" s="18">
        <v>1620</v>
      </c>
      <c r="J1059" s="2"/>
      <c r="K1059" s="1"/>
      <c r="L1059" s="1"/>
      <c r="M1059" s="1"/>
      <c r="N1059" s="1"/>
      <c r="O1059" s="1"/>
      <c r="P1059" s="1"/>
      <c r="Q1059" s="1"/>
      <c r="R1059" s="1"/>
      <c r="S1059" s="1"/>
    </row>
    <row r="1060" spans="1:19" x14ac:dyDescent="0.3">
      <c r="A1060" s="1"/>
      <c r="B1060" s="17">
        <v>3</v>
      </c>
      <c r="C1060" s="9" t="s">
        <v>24</v>
      </c>
      <c r="D1060" s="17">
        <v>2</v>
      </c>
      <c r="E1060" s="17">
        <v>1968</v>
      </c>
      <c r="F1060" s="17">
        <v>2</v>
      </c>
      <c r="G1060" s="17">
        <v>0</v>
      </c>
      <c r="H1060" s="17">
        <v>0</v>
      </c>
      <c r="I1060" s="18">
        <v>1580</v>
      </c>
      <c r="J1060" s="2"/>
      <c r="K1060" s="1"/>
      <c r="L1060" s="1"/>
      <c r="M1060" s="1"/>
      <c r="N1060" s="1"/>
      <c r="O1060" s="1"/>
      <c r="P1060" s="1"/>
      <c r="Q1060" s="1"/>
      <c r="R1060" s="1"/>
      <c r="S1060" s="1"/>
    </row>
    <row r="1061" spans="1:19" x14ac:dyDescent="0.3">
      <c r="A1061" s="1"/>
      <c r="B1061" s="17">
        <v>5</v>
      </c>
      <c r="C1061" s="9" t="s">
        <v>24</v>
      </c>
      <c r="D1061" s="17">
        <v>2</v>
      </c>
      <c r="E1061" s="17">
        <v>1968</v>
      </c>
      <c r="F1061" s="17">
        <v>2</v>
      </c>
      <c r="G1061" s="17">
        <v>0</v>
      </c>
      <c r="H1061" s="17">
        <v>0</v>
      </c>
      <c r="I1061" s="18">
        <v>1559</v>
      </c>
      <c r="J1061" s="2"/>
      <c r="K1061" s="1"/>
      <c r="L1061" s="1"/>
      <c r="M1061" s="1"/>
      <c r="N1061" s="1"/>
      <c r="O1061" s="1"/>
      <c r="P1061" s="1"/>
      <c r="Q1061" s="1"/>
      <c r="R1061" s="1"/>
      <c r="S1061" s="1"/>
    </row>
    <row r="1062" spans="1:19" x14ac:dyDescent="0.3">
      <c r="A1062" s="1"/>
      <c r="B1062" s="17">
        <v>6</v>
      </c>
      <c r="C1062" s="9" t="s">
        <v>24</v>
      </c>
      <c r="D1062" s="17">
        <v>3</v>
      </c>
      <c r="E1062" s="17">
        <v>1964</v>
      </c>
      <c r="F1062" s="17">
        <v>2</v>
      </c>
      <c r="G1062" s="17">
        <v>0</v>
      </c>
      <c r="H1062" s="17">
        <v>0</v>
      </c>
      <c r="I1062" s="18">
        <v>1744</v>
      </c>
      <c r="J1062" s="2"/>
      <c r="K1062" s="1"/>
      <c r="L1062" s="1"/>
      <c r="M1062" s="1"/>
      <c r="N1062" s="1"/>
      <c r="O1062" s="1"/>
      <c r="P1062" s="1"/>
      <c r="Q1062" s="1"/>
      <c r="R1062" s="1"/>
      <c r="S1062" s="1"/>
    </row>
    <row r="1063" spans="1:19" x14ac:dyDescent="0.3">
      <c r="A1063" s="1"/>
      <c r="B1063" s="17">
        <v>1</v>
      </c>
      <c r="C1063" s="9" t="s">
        <v>24</v>
      </c>
      <c r="D1063" s="17">
        <v>3</v>
      </c>
      <c r="E1063" s="17">
        <v>1964</v>
      </c>
      <c r="F1063" s="17">
        <v>2</v>
      </c>
      <c r="G1063" s="17">
        <v>0</v>
      </c>
      <c r="H1063" s="17">
        <v>0</v>
      </c>
      <c r="I1063" s="18">
        <v>1775</v>
      </c>
      <c r="J1063" s="2"/>
      <c r="K1063" s="1"/>
      <c r="L1063" s="1"/>
      <c r="M1063" s="1"/>
      <c r="N1063" s="1"/>
      <c r="O1063" s="1"/>
      <c r="P1063" s="1"/>
      <c r="Q1063" s="1"/>
      <c r="R1063" s="1"/>
      <c r="S1063" s="1"/>
    </row>
    <row r="1064" spans="1:19" x14ac:dyDescent="0.3">
      <c r="A1064" s="1"/>
      <c r="B1064" s="17">
        <v>2</v>
      </c>
      <c r="C1064" s="9" t="s">
        <v>24</v>
      </c>
      <c r="D1064" s="17">
        <v>3</v>
      </c>
      <c r="E1064" s="17">
        <v>1964</v>
      </c>
      <c r="F1064" s="17">
        <v>2</v>
      </c>
      <c r="G1064" s="17">
        <v>0</v>
      </c>
      <c r="H1064" s="17">
        <v>0</v>
      </c>
      <c r="I1064" s="18">
        <v>1571</v>
      </c>
      <c r="J1064" s="2"/>
      <c r="K1064" s="1"/>
      <c r="L1064" s="1"/>
      <c r="M1064" s="1"/>
      <c r="N1064" s="1"/>
      <c r="O1064" s="1"/>
      <c r="P1064" s="1"/>
      <c r="Q1064" s="1"/>
      <c r="R1064" s="1"/>
      <c r="S1064" s="1"/>
    </row>
    <row r="1065" spans="1:19" x14ac:dyDescent="0.3">
      <c r="A1065" s="1"/>
      <c r="B1065" s="17">
        <v>4</v>
      </c>
      <c r="C1065" s="9" t="s">
        <v>24</v>
      </c>
      <c r="D1065" s="17">
        <v>3</v>
      </c>
      <c r="E1065" s="17">
        <v>1964</v>
      </c>
      <c r="F1065" s="17">
        <v>2</v>
      </c>
      <c r="G1065" s="17">
        <v>0</v>
      </c>
      <c r="H1065" s="17">
        <v>0</v>
      </c>
      <c r="I1065" s="18">
        <v>1646</v>
      </c>
      <c r="J1065" s="2"/>
      <c r="K1065" s="1"/>
      <c r="L1065" s="1"/>
      <c r="M1065" s="1"/>
      <c r="N1065" s="1"/>
      <c r="O1065" s="1"/>
      <c r="P1065" s="1"/>
      <c r="Q1065" s="1"/>
      <c r="R1065" s="1"/>
      <c r="S1065" s="1"/>
    </row>
    <row r="1066" spans="1:19" x14ac:dyDescent="0.3">
      <c r="A1066" s="1"/>
      <c r="B1066" s="17">
        <v>3</v>
      </c>
      <c r="C1066" s="9" t="s">
        <v>24</v>
      </c>
      <c r="D1066" s="17">
        <v>3</v>
      </c>
      <c r="E1066" s="17">
        <v>1964</v>
      </c>
      <c r="F1066" s="17">
        <v>2</v>
      </c>
      <c r="G1066" s="17">
        <v>0</v>
      </c>
      <c r="H1066" s="17">
        <v>0</v>
      </c>
      <c r="I1066" s="18">
        <v>1608</v>
      </c>
      <c r="J1066" s="2"/>
      <c r="K1066" s="1"/>
      <c r="L1066" s="1"/>
      <c r="M1066" s="1"/>
      <c r="N1066" s="1"/>
      <c r="O1066" s="1"/>
      <c r="P1066" s="1"/>
      <c r="Q1066" s="1"/>
      <c r="R1066" s="1"/>
      <c r="S1066" s="1"/>
    </row>
    <row r="1067" spans="1:19" x14ac:dyDescent="0.3">
      <c r="A1067" s="1"/>
      <c r="B1067" s="17">
        <v>5</v>
      </c>
      <c r="C1067" s="9" t="s">
        <v>24</v>
      </c>
      <c r="D1067" s="17">
        <v>3</v>
      </c>
      <c r="E1067" s="17">
        <v>1964</v>
      </c>
      <c r="F1067" s="17">
        <v>2</v>
      </c>
      <c r="G1067" s="17">
        <v>0</v>
      </c>
      <c r="H1067" s="17">
        <v>0</v>
      </c>
      <c r="I1067" s="18">
        <v>1874</v>
      </c>
      <c r="J1067" s="2"/>
      <c r="K1067" s="1"/>
      <c r="L1067" s="1"/>
      <c r="M1067" s="1"/>
      <c r="N1067" s="1"/>
      <c r="O1067" s="1"/>
      <c r="P1067" s="1"/>
      <c r="Q1067" s="1"/>
      <c r="R1067" s="1"/>
      <c r="S1067" s="1"/>
    </row>
    <row r="1068" spans="1:19" x14ac:dyDescent="0.3">
      <c r="A1068" s="1"/>
      <c r="B1068" s="17">
        <v>2</v>
      </c>
      <c r="C1068" s="9" t="s">
        <v>33</v>
      </c>
      <c r="D1068" s="17">
        <v>3</v>
      </c>
      <c r="E1068" s="17">
        <v>1964</v>
      </c>
      <c r="F1068" s="17">
        <v>1</v>
      </c>
      <c r="G1068" s="17">
        <v>0</v>
      </c>
      <c r="H1068" s="17">
        <v>0</v>
      </c>
      <c r="I1068" s="18">
        <v>75772</v>
      </c>
      <c r="J1068" s="2"/>
      <c r="K1068" s="1"/>
      <c r="L1068" s="1"/>
      <c r="M1068" s="1"/>
      <c r="N1068" s="1"/>
      <c r="O1068" s="1"/>
      <c r="P1068" s="1"/>
      <c r="Q1068" s="1"/>
      <c r="R1068" s="1"/>
      <c r="S1068" s="1"/>
    </row>
    <row r="1069" spans="1:19" x14ac:dyDescent="0.3">
      <c r="A1069" s="1"/>
      <c r="B1069" s="17">
        <v>1</v>
      </c>
      <c r="C1069" s="9" t="s">
        <v>10</v>
      </c>
      <c r="D1069" s="17">
        <v>4</v>
      </c>
      <c r="E1069" s="17">
        <v>1969</v>
      </c>
      <c r="F1069" s="17">
        <v>1</v>
      </c>
      <c r="G1069" s="17">
        <v>0</v>
      </c>
      <c r="H1069" s="17">
        <v>0</v>
      </c>
      <c r="I1069" s="18">
        <v>164</v>
      </c>
      <c r="J1069" s="2"/>
      <c r="K1069" s="1"/>
      <c r="L1069" s="1"/>
      <c r="M1069" s="1"/>
      <c r="N1069" s="1"/>
      <c r="O1069" s="1"/>
      <c r="P1069" s="1"/>
      <c r="Q1069" s="1"/>
      <c r="R1069" s="1"/>
      <c r="S1069" s="1"/>
    </row>
    <row r="1070" spans="1:19" x14ac:dyDescent="0.3">
      <c r="A1070" s="1"/>
      <c r="B1070" s="17">
        <v>1</v>
      </c>
      <c r="C1070" s="9" t="s">
        <v>23</v>
      </c>
      <c r="D1070" s="17">
        <v>3</v>
      </c>
      <c r="E1070" s="17">
        <v>1968</v>
      </c>
      <c r="F1070" s="17">
        <v>1</v>
      </c>
      <c r="G1070" s="17">
        <v>0</v>
      </c>
      <c r="H1070" s="17">
        <v>0</v>
      </c>
      <c r="I1070" s="18">
        <v>38859</v>
      </c>
      <c r="J1070" s="2"/>
      <c r="K1070" s="1"/>
      <c r="L1070" s="1"/>
      <c r="M1070" s="1"/>
      <c r="N1070" s="1"/>
      <c r="O1070" s="1"/>
      <c r="P1070" s="1"/>
      <c r="Q1070" s="1"/>
      <c r="R1070" s="1"/>
      <c r="S1070" s="1"/>
    </row>
    <row r="1071" spans="1:19" x14ac:dyDescent="0.3">
      <c r="A1071" s="1"/>
      <c r="B1071" s="17">
        <v>2</v>
      </c>
      <c r="C1071" s="9" t="s">
        <v>33</v>
      </c>
      <c r="D1071" s="17">
        <v>4</v>
      </c>
      <c r="E1071" s="17">
        <v>1968</v>
      </c>
      <c r="F1071" s="17">
        <v>1</v>
      </c>
      <c r="G1071" s="17">
        <v>0</v>
      </c>
      <c r="H1071" s="17">
        <v>0</v>
      </c>
      <c r="I1071" s="18">
        <v>78205</v>
      </c>
      <c r="J1071" s="2"/>
      <c r="K1071" s="1"/>
      <c r="L1071" s="1"/>
      <c r="M1071" s="1"/>
      <c r="N1071" s="1"/>
      <c r="O1071" s="1"/>
      <c r="P1071" s="1"/>
      <c r="Q1071" s="1"/>
      <c r="R1071" s="1"/>
      <c r="S1071" s="1"/>
    </row>
    <row r="1072" spans="1:19" x14ac:dyDescent="0.3">
      <c r="A1072" s="1"/>
      <c r="B1072" s="17">
        <v>2</v>
      </c>
      <c r="C1072" s="9" t="s">
        <v>33</v>
      </c>
      <c r="D1072" s="17">
        <v>3</v>
      </c>
      <c r="E1072" s="17">
        <v>1968</v>
      </c>
      <c r="F1072" s="17">
        <v>1</v>
      </c>
      <c r="G1072" s="17">
        <v>0</v>
      </c>
      <c r="H1072" s="17">
        <v>0</v>
      </c>
      <c r="I1072" s="18">
        <v>748</v>
      </c>
      <c r="J1072" s="2"/>
      <c r="K1072" s="1"/>
      <c r="L1072" s="1"/>
      <c r="M1072" s="1"/>
      <c r="N1072" s="1"/>
      <c r="O1072" s="1"/>
      <c r="P1072" s="1"/>
      <c r="Q1072" s="1"/>
      <c r="R1072" s="1"/>
      <c r="S1072" s="1"/>
    </row>
    <row r="1073" spans="1:19" x14ac:dyDescent="0.3">
      <c r="A1073" s="1"/>
      <c r="B1073" s="17">
        <v>1</v>
      </c>
      <c r="C1073" s="9" t="s">
        <v>12</v>
      </c>
      <c r="D1073" s="17">
        <v>3</v>
      </c>
      <c r="E1073" s="17">
        <v>1968</v>
      </c>
      <c r="F1073" s="17">
        <v>1</v>
      </c>
      <c r="G1073" s="17">
        <v>0</v>
      </c>
      <c r="H1073" s="17">
        <v>0</v>
      </c>
      <c r="I1073" s="18">
        <v>76192</v>
      </c>
      <c r="J1073" s="2"/>
      <c r="K1073" s="1"/>
      <c r="L1073" s="1"/>
      <c r="M1073" s="1"/>
      <c r="N1073" s="1"/>
      <c r="O1073" s="1"/>
      <c r="P1073" s="1"/>
      <c r="Q1073" s="1"/>
      <c r="R1073" s="1"/>
      <c r="S1073" s="1"/>
    </row>
    <row r="1074" spans="1:19" x14ac:dyDescent="0.3">
      <c r="A1074" s="1"/>
      <c r="B1074" s="17">
        <v>1</v>
      </c>
      <c r="C1074" s="9" t="s">
        <v>10</v>
      </c>
      <c r="D1074" s="17">
        <v>1</v>
      </c>
      <c r="E1074" s="17">
        <v>1971</v>
      </c>
      <c r="F1074" s="17">
        <v>2</v>
      </c>
      <c r="G1074" s="17">
        <v>0</v>
      </c>
      <c r="H1074" s="17">
        <v>0</v>
      </c>
      <c r="I1074" s="18">
        <v>5887</v>
      </c>
      <c r="J1074" s="2"/>
      <c r="K1074" s="1"/>
      <c r="L1074" s="1"/>
      <c r="M1074" s="1"/>
      <c r="N1074" s="1"/>
      <c r="O1074" s="1"/>
      <c r="P1074" s="1"/>
      <c r="Q1074" s="1"/>
      <c r="R1074" s="1"/>
      <c r="S1074" s="1"/>
    </row>
    <row r="1075" spans="1:19" x14ac:dyDescent="0.3">
      <c r="A1075" s="1"/>
      <c r="B1075" s="17">
        <v>4</v>
      </c>
      <c r="C1075" s="9" t="s">
        <v>33</v>
      </c>
      <c r="D1075" s="17">
        <v>1</v>
      </c>
      <c r="E1075" s="17">
        <v>1971</v>
      </c>
      <c r="F1075" s="17">
        <v>1</v>
      </c>
      <c r="G1075" s="17">
        <v>0</v>
      </c>
      <c r="H1075" s="17">
        <v>0</v>
      </c>
      <c r="I1075" s="18">
        <v>79323</v>
      </c>
      <c r="J1075" s="2"/>
      <c r="K1075" s="1"/>
      <c r="L1075" s="1"/>
      <c r="M1075" s="1"/>
      <c r="N1075" s="1"/>
      <c r="O1075" s="1"/>
      <c r="P1075" s="1"/>
      <c r="Q1075" s="1"/>
      <c r="R1075" s="1"/>
      <c r="S1075" s="1"/>
    </row>
    <row r="1076" spans="1:19" x14ac:dyDescent="0.3">
      <c r="A1076" s="1"/>
      <c r="B1076" s="17">
        <v>6</v>
      </c>
      <c r="C1076" s="9" t="s">
        <v>12</v>
      </c>
      <c r="D1076" s="17">
        <v>1</v>
      </c>
      <c r="E1076" s="17">
        <v>1971</v>
      </c>
      <c r="F1076" s="17">
        <v>1</v>
      </c>
      <c r="G1076" s="17">
        <v>0</v>
      </c>
      <c r="H1076" s="17">
        <v>0</v>
      </c>
      <c r="I1076" s="18">
        <v>1853</v>
      </c>
      <c r="J1076" s="2"/>
      <c r="K1076" s="1"/>
      <c r="L1076" s="1"/>
      <c r="M1076" s="1"/>
      <c r="N1076" s="1"/>
      <c r="O1076" s="1"/>
      <c r="P1076" s="1"/>
      <c r="Q1076" s="1"/>
      <c r="R1076" s="1"/>
      <c r="S1076" s="1"/>
    </row>
    <row r="1077" spans="1:19" x14ac:dyDescent="0.3">
      <c r="A1077" s="1"/>
      <c r="B1077" s="17">
        <v>1</v>
      </c>
      <c r="C1077" s="9" t="s">
        <v>12</v>
      </c>
      <c r="D1077" s="17">
        <v>1</v>
      </c>
      <c r="E1077" s="17">
        <v>1971</v>
      </c>
      <c r="F1077" s="17">
        <v>1</v>
      </c>
      <c r="G1077" s="17">
        <v>0</v>
      </c>
      <c r="H1077" s="17">
        <v>0</v>
      </c>
      <c r="I1077" s="18">
        <v>1782</v>
      </c>
      <c r="J1077" s="2"/>
      <c r="K1077" s="1"/>
      <c r="L1077" s="1"/>
      <c r="M1077" s="1"/>
      <c r="N1077" s="1"/>
      <c r="O1077" s="1"/>
      <c r="P1077" s="1"/>
      <c r="Q1077" s="1"/>
      <c r="R1077" s="1"/>
      <c r="S1077" s="1"/>
    </row>
    <row r="1078" spans="1:19" x14ac:dyDescent="0.3">
      <c r="A1078" s="1"/>
      <c r="B1078" s="17">
        <v>2</v>
      </c>
      <c r="C1078" s="9" t="s">
        <v>12</v>
      </c>
      <c r="D1078" s="17">
        <v>1</v>
      </c>
      <c r="E1078" s="17">
        <v>1971</v>
      </c>
      <c r="F1078" s="17">
        <v>1</v>
      </c>
      <c r="G1078" s="17">
        <v>0</v>
      </c>
      <c r="H1078" s="17">
        <v>0</v>
      </c>
      <c r="I1078" s="18">
        <v>1788</v>
      </c>
      <c r="J1078" s="2"/>
      <c r="K1078" s="1"/>
      <c r="L1078" s="1"/>
      <c r="M1078" s="1"/>
      <c r="N1078" s="1"/>
      <c r="O1078" s="1"/>
      <c r="P1078" s="1"/>
      <c r="Q1078" s="1"/>
      <c r="R1078" s="1"/>
      <c r="S1078" s="1"/>
    </row>
    <row r="1079" spans="1:19" x14ac:dyDescent="0.3">
      <c r="A1079" s="1"/>
      <c r="B1079" s="17">
        <v>4</v>
      </c>
      <c r="C1079" s="9" t="s">
        <v>12</v>
      </c>
      <c r="D1079" s="17">
        <v>1</v>
      </c>
      <c r="E1079" s="17">
        <v>1971</v>
      </c>
      <c r="F1079" s="17">
        <v>1</v>
      </c>
      <c r="G1079" s="17">
        <v>0</v>
      </c>
      <c r="H1079" s="17">
        <v>0</v>
      </c>
      <c r="I1079" s="18">
        <v>1804</v>
      </c>
      <c r="J1079" s="2"/>
      <c r="K1079" s="1"/>
      <c r="L1079" s="1"/>
      <c r="M1079" s="1"/>
      <c r="N1079" s="1"/>
      <c r="O1079" s="1"/>
      <c r="P1079" s="1"/>
      <c r="Q1079" s="1"/>
      <c r="R1079" s="1"/>
      <c r="S1079" s="1"/>
    </row>
    <row r="1080" spans="1:19" x14ac:dyDescent="0.3">
      <c r="A1080" s="1"/>
      <c r="B1080" s="17">
        <v>3</v>
      </c>
      <c r="C1080" s="9" t="s">
        <v>12</v>
      </c>
      <c r="D1080" s="17">
        <v>1</v>
      </c>
      <c r="E1080" s="17">
        <v>1971</v>
      </c>
      <c r="F1080" s="17">
        <v>1</v>
      </c>
      <c r="G1080" s="17">
        <v>0</v>
      </c>
      <c r="H1080" s="17">
        <v>0</v>
      </c>
      <c r="I1080" s="18">
        <v>1654</v>
      </c>
      <c r="J1080" s="2"/>
      <c r="K1080" s="1"/>
      <c r="L1080" s="1"/>
      <c r="M1080" s="1"/>
      <c r="N1080" s="1"/>
      <c r="O1080" s="1"/>
      <c r="P1080" s="1"/>
      <c r="Q1080" s="1"/>
      <c r="R1080" s="1"/>
      <c r="S1080" s="1"/>
    </row>
    <row r="1081" spans="1:19" x14ac:dyDescent="0.3">
      <c r="A1081" s="1"/>
      <c r="B1081" s="17">
        <v>5</v>
      </c>
      <c r="C1081" s="9" t="s">
        <v>12</v>
      </c>
      <c r="D1081" s="17">
        <v>1</v>
      </c>
      <c r="E1081" s="17">
        <v>1971</v>
      </c>
      <c r="F1081" s="17">
        <v>1</v>
      </c>
      <c r="G1081" s="17">
        <v>0</v>
      </c>
      <c r="H1081" s="17">
        <v>0</v>
      </c>
      <c r="I1081" s="18">
        <v>1684</v>
      </c>
      <c r="J1081" s="2"/>
      <c r="K1081" s="1"/>
      <c r="L1081" s="1"/>
      <c r="M1081" s="1"/>
      <c r="N1081" s="1"/>
      <c r="O1081" s="1"/>
      <c r="P1081" s="1"/>
      <c r="Q1081" s="1"/>
      <c r="R1081" s="1"/>
      <c r="S1081" s="1"/>
    </row>
    <row r="1082" spans="1:19" x14ac:dyDescent="0.3">
      <c r="A1082" s="1"/>
      <c r="B1082" s="17">
        <v>3</v>
      </c>
      <c r="C1082" s="9" t="s">
        <v>33</v>
      </c>
      <c r="D1082" s="17">
        <v>2</v>
      </c>
      <c r="E1082" s="17">
        <v>1971</v>
      </c>
      <c r="F1082" s="17">
        <v>1</v>
      </c>
      <c r="G1082" s="17">
        <v>0</v>
      </c>
      <c r="H1082" s="17">
        <v>0</v>
      </c>
      <c r="I1082" s="18">
        <v>0</v>
      </c>
      <c r="J1082" s="2"/>
      <c r="K1082" s="1"/>
      <c r="L1082" s="1"/>
      <c r="M1082" s="1"/>
      <c r="N1082" s="1"/>
      <c r="O1082" s="1"/>
      <c r="P1082" s="1"/>
      <c r="Q1082" s="1"/>
      <c r="R1082" s="1"/>
      <c r="S1082" s="1"/>
    </row>
    <row r="1083" spans="1:19" x14ac:dyDescent="0.3">
      <c r="A1083" s="1"/>
      <c r="B1083" s="17">
        <v>4</v>
      </c>
      <c r="C1083" s="9" t="s">
        <v>53</v>
      </c>
      <c r="D1083" s="17">
        <v>2</v>
      </c>
      <c r="E1083" s="17">
        <v>1970</v>
      </c>
      <c r="F1083" s="17">
        <v>1</v>
      </c>
      <c r="G1083" s="17">
        <v>0</v>
      </c>
      <c r="H1083" s="17">
        <v>0</v>
      </c>
      <c r="I1083" s="18">
        <v>38875</v>
      </c>
      <c r="J1083" s="2"/>
      <c r="K1083" s="1"/>
      <c r="L1083" s="1"/>
      <c r="M1083" s="1"/>
      <c r="N1083" s="1"/>
      <c r="O1083" s="1"/>
      <c r="P1083" s="1"/>
      <c r="Q1083" s="1"/>
      <c r="R1083" s="1"/>
      <c r="S1083" s="1"/>
    </row>
    <row r="1084" spans="1:19" x14ac:dyDescent="0.3">
      <c r="A1084" s="1"/>
      <c r="B1084" s="17">
        <v>4</v>
      </c>
      <c r="C1084" s="9" t="s">
        <v>14</v>
      </c>
      <c r="D1084" s="17">
        <v>3</v>
      </c>
      <c r="E1084" s="17">
        <v>1970</v>
      </c>
      <c r="F1084" s="17">
        <v>1</v>
      </c>
      <c r="G1084" s="17">
        <v>0</v>
      </c>
      <c r="H1084" s="17">
        <v>0</v>
      </c>
      <c r="I1084" s="18">
        <v>81764</v>
      </c>
      <c r="J1084" s="2"/>
      <c r="K1084" s="1"/>
      <c r="L1084" s="1"/>
      <c r="M1084" s="1"/>
      <c r="N1084" s="1"/>
      <c r="O1084" s="1"/>
      <c r="P1084" s="1"/>
      <c r="Q1084" s="1"/>
      <c r="R1084" s="1"/>
      <c r="S1084" s="1"/>
    </row>
    <row r="1085" spans="1:19" x14ac:dyDescent="0.3">
      <c r="A1085" s="1"/>
      <c r="B1085" s="17">
        <v>2</v>
      </c>
      <c r="C1085" s="9" t="s">
        <v>14</v>
      </c>
      <c r="D1085" s="17">
        <v>3</v>
      </c>
      <c r="E1085" s="17">
        <v>1970</v>
      </c>
      <c r="F1085" s="17">
        <v>1</v>
      </c>
      <c r="G1085" s="17">
        <v>0</v>
      </c>
      <c r="H1085" s="17">
        <v>34</v>
      </c>
      <c r="I1085" s="18">
        <v>0</v>
      </c>
      <c r="J1085" s="2"/>
      <c r="K1085" s="1"/>
      <c r="L1085" s="1"/>
      <c r="M1085" s="1"/>
      <c r="N1085" s="1"/>
      <c r="O1085" s="1"/>
      <c r="P1085" s="1"/>
      <c r="Q1085" s="1"/>
      <c r="R1085" s="1"/>
      <c r="S1085" s="1"/>
    </row>
    <row r="1086" spans="1:19" x14ac:dyDescent="0.3">
      <c r="A1086" s="1"/>
      <c r="B1086" s="17">
        <v>5</v>
      </c>
      <c r="C1086" s="9" t="s">
        <v>33</v>
      </c>
      <c r="D1086" s="17">
        <v>3</v>
      </c>
      <c r="E1086" s="17">
        <v>1971</v>
      </c>
      <c r="F1086" s="17">
        <v>1</v>
      </c>
      <c r="G1086" s="17">
        <v>0</v>
      </c>
      <c r="H1086" s="17">
        <v>0</v>
      </c>
      <c r="I1086" s="18">
        <v>811</v>
      </c>
      <c r="J1086" s="2"/>
      <c r="K1086" s="1"/>
      <c r="L1086" s="1"/>
      <c r="M1086" s="1"/>
      <c r="N1086" s="1"/>
      <c r="O1086" s="1"/>
      <c r="P1086" s="1"/>
      <c r="Q1086" s="1"/>
      <c r="R1086" s="1"/>
      <c r="S1086" s="1"/>
    </row>
    <row r="1087" spans="1:19" x14ac:dyDescent="0.3">
      <c r="A1087" s="1"/>
      <c r="B1087" s="17">
        <v>3</v>
      </c>
      <c r="C1087" s="9" t="s">
        <v>23</v>
      </c>
      <c r="D1087" s="17">
        <v>1</v>
      </c>
      <c r="E1087" s="17">
        <v>1972</v>
      </c>
      <c r="F1087" s="17">
        <v>1</v>
      </c>
      <c r="G1087" s="17">
        <v>0</v>
      </c>
      <c r="H1087" s="17">
        <v>11</v>
      </c>
      <c r="I1087" s="18">
        <v>7649</v>
      </c>
      <c r="J1087" s="2"/>
      <c r="K1087" s="1"/>
      <c r="L1087" s="1"/>
      <c r="M1087" s="1"/>
      <c r="N1087" s="1"/>
      <c r="O1087" s="1"/>
      <c r="P1087" s="1"/>
      <c r="Q1087" s="1"/>
      <c r="R1087" s="1"/>
      <c r="S1087" s="1"/>
    </row>
    <row r="1088" spans="1:19" x14ac:dyDescent="0.3">
      <c r="A1088" s="1"/>
      <c r="B1088" s="17">
        <v>2</v>
      </c>
      <c r="C1088" s="9" t="s">
        <v>19</v>
      </c>
      <c r="D1088" s="17">
        <v>1</v>
      </c>
      <c r="E1088" s="17">
        <v>1973</v>
      </c>
      <c r="F1088" s="17">
        <v>17</v>
      </c>
      <c r="G1088" s="17">
        <v>0</v>
      </c>
      <c r="H1088" s="17">
        <v>0</v>
      </c>
      <c r="I1088" s="18">
        <v>84134</v>
      </c>
      <c r="J1088" s="2"/>
      <c r="K1088" s="1"/>
      <c r="L1088" s="1"/>
      <c r="M1088" s="1"/>
      <c r="N1088" s="1"/>
      <c r="O1088" s="1"/>
      <c r="P1088" s="1"/>
      <c r="Q1088" s="1"/>
      <c r="R1088" s="1"/>
      <c r="S1088" s="1"/>
    </row>
    <row r="1089" spans="1:19" x14ac:dyDescent="0.3">
      <c r="A1089" s="1"/>
      <c r="B1089" s="17">
        <v>1</v>
      </c>
      <c r="C1089" s="9" t="s">
        <v>12</v>
      </c>
      <c r="D1089" s="17">
        <v>3</v>
      </c>
      <c r="E1089" s="17">
        <v>1970</v>
      </c>
      <c r="F1089" s="17">
        <v>1</v>
      </c>
      <c r="G1089" s="17">
        <v>0</v>
      </c>
      <c r="H1089" s="17">
        <v>0</v>
      </c>
      <c r="I1089" s="18">
        <v>84150</v>
      </c>
      <c r="J1089" s="2"/>
      <c r="K1089" s="1"/>
      <c r="L1089" s="1"/>
      <c r="M1089" s="1"/>
      <c r="N1089" s="1"/>
      <c r="O1089" s="1"/>
      <c r="P1089" s="1"/>
      <c r="Q1089" s="1"/>
      <c r="R1089" s="1"/>
      <c r="S1089" s="1"/>
    </row>
    <row r="1090" spans="1:19" x14ac:dyDescent="0.3">
      <c r="A1090" s="1"/>
      <c r="B1090" s="17">
        <v>1</v>
      </c>
      <c r="C1090" s="9" t="s">
        <v>33</v>
      </c>
      <c r="D1090" s="17">
        <v>1</v>
      </c>
      <c r="E1090" s="17">
        <v>1973</v>
      </c>
      <c r="F1090" s="17">
        <v>1</v>
      </c>
      <c r="G1090" s="17">
        <v>0</v>
      </c>
      <c r="H1090" s="17">
        <v>0</v>
      </c>
      <c r="I1090" s="18">
        <v>39394</v>
      </c>
      <c r="J1090" s="2"/>
      <c r="K1090" s="1"/>
      <c r="L1090" s="1"/>
      <c r="M1090" s="1"/>
      <c r="N1090" s="1"/>
      <c r="O1090" s="1"/>
      <c r="P1090" s="1"/>
      <c r="Q1090" s="1"/>
      <c r="R1090" s="1"/>
      <c r="S1090" s="1"/>
    </row>
    <row r="1091" spans="1:19" x14ac:dyDescent="0.3">
      <c r="A1091" s="1"/>
      <c r="B1091" s="17">
        <v>2</v>
      </c>
      <c r="C1091" s="9" t="s">
        <v>19</v>
      </c>
      <c r="D1091" s="17">
        <v>1</v>
      </c>
      <c r="E1091" s="17">
        <v>1973</v>
      </c>
      <c r="F1091" s="17">
        <v>17</v>
      </c>
      <c r="G1091" s="17">
        <v>0</v>
      </c>
      <c r="H1091" s="17">
        <v>0</v>
      </c>
      <c r="I1091" s="18">
        <v>5226</v>
      </c>
      <c r="J1091" s="2"/>
      <c r="K1091" s="1"/>
      <c r="L1091" s="1"/>
      <c r="M1091" s="1"/>
      <c r="N1091" s="1"/>
      <c r="O1091" s="1"/>
      <c r="P1091" s="1"/>
      <c r="Q1091" s="1"/>
      <c r="R1091" s="1"/>
      <c r="S1091" s="1"/>
    </row>
    <row r="1092" spans="1:19" x14ac:dyDescent="0.3">
      <c r="A1092" s="1"/>
      <c r="B1092" s="17">
        <v>4</v>
      </c>
      <c r="C1092" s="9" t="s">
        <v>19</v>
      </c>
      <c r="D1092" s="17">
        <v>1</v>
      </c>
      <c r="E1092" s="17">
        <v>1973</v>
      </c>
      <c r="F1092" s="17">
        <v>17</v>
      </c>
      <c r="G1092" s="17">
        <v>0</v>
      </c>
      <c r="H1092" s="17">
        <v>0</v>
      </c>
      <c r="I1092" s="18">
        <v>4572</v>
      </c>
      <c r="J1092" s="2"/>
      <c r="K1092" s="1"/>
      <c r="L1092" s="1"/>
      <c r="M1092" s="1"/>
      <c r="N1092" s="1"/>
      <c r="O1092" s="1"/>
      <c r="P1092" s="1"/>
      <c r="Q1092" s="1"/>
      <c r="R1092" s="1"/>
      <c r="S1092" s="1"/>
    </row>
    <row r="1093" spans="1:19" x14ac:dyDescent="0.3">
      <c r="A1093" s="1"/>
      <c r="B1093" s="17">
        <v>3</v>
      </c>
      <c r="C1093" s="9" t="s">
        <v>19</v>
      </c>
      <c r="D1093" s="17">
        <v>1</v>
      </c>
      <c r="E1093" s="17">
        <v>1973</v>
      </c>
      <c r="F1093" s="17">
        <v>17</v>
      </c>
      <c r="G1093" s="17">
        <v>0</v>
      </c>
      <c r="H1093" s="17">
        <v>0</v>
      </c>
      <c r="I1093" s="18">
        <v>4473</v>
      </c>
      <c r="J1093" s="2"/>
      <c r="K1093" s="1"/>
      <c r="L1093" s="1"/>
      <c r="M1093" s="1"/>
      <c r="N1093" s="1"/>
      <c r="O1093" s="1"/>
      <c r="P1093" s="1"/>
      <c r="Q1093" s="1"/>
      <c r="R1093" s="1"/>
      <c r="S1093" s="1"/>
    </row>
    <row r="1094" spans="1:19" x14ac:dyDescent="0.3">
      <c r="A1094" s="1"/>
      <c r="B1094" s="17">
        <v>5</v>
      </c>
      <c r="C1094" s="9" t="s">
        <v>19</v>
      </c>
      <c r="D1094" s="17">
        <v>1</v>
      </c>
      <c r="E1094" s="17">
        <v>1973</v>
      </c>
      <c r="F1094" s="17">
        <v>17</v>
      </c>
      <c r="G1094" s="17">
        <v>0</v>
      </c>
      <c r="H1094" s="17">
        <v>0</v>
      </c>
      <c r="I1094" s="18">
        <v>4767</v>
      </c>
      <c r="J1094" s="2"/>
      <c r="K1094" s="1"/>
      <c r="L1094" s="1"/>
      <c r="M1094" s="1"/>
      <c r="N1094" s="1"/>
      <c r="O1094" s="1"/>
      <c r="P1094" s="1"/>
      <c r="Q1094" s="1"/>
      <c r="R1094" s="1"/>
      <c r="S1094" s="1"/>
    </row>
    <row r="1095" spans="1:19" x14ac:dyDescent="0.3">
      <c r="A1095" s="1"/>
      <c r="B1095" s="17">
        <v>6</v>
      </c>
      <c r="C1095" s="9" t="s">
        <v>23</v>
      </c>
      <c r="D1095" s="17">
        <v>1</v>
      </c>
      <c r="E1095" s="17">
        <v>1961</v>
      </c>
      <c r="F1095" s="17">
        <v>1</v>
      </c>
      <c r="G1095" s="17">
        <v>0</v>
      </c>
      <c r="H1095" s="17">
        <v>0</v>
      </c>
      <c r="I1095" s="18">
        <v>1843</v>
      </c>
      <c r="J1095" s="2"/>
      <c r="K1095" s="1"/>
      <c r="L1095" s="1"/>
      <c r="M1095" s="1"/>
      <c r="N1095" s="1"/>
      <c r="O1095" s="1"/>
      <c r="P1095" s="1"/>
      <c r="Q1095" s="1"/>
      <c r="R1095" s="1"/>
      <c r="S1095" s="1"/>
    </row>
    <row r="1096" spans="1:19" x14ac:dyDescent="0.3">
      <c r="A1096" s="1"/>
      <c r="B1096" s="17">
        <v>1</v>
      </c>
      <c r="C1096" s="9" t="s">
        <v>23</v>
      </c>
      <c r="D1096" s="17">
        <v>1</v>
      </c>
      <c r="E1096" s="17">
        <v>1961</v>
      </c>
      <c r="F1096" s="17">
        <v>1</v>
      </c>
      <c r="G1096" s="17">
        <v>0</v>
      </c>
      <c r="H1096" s="17">
        <v>0</v>
      </c>
      <c r="I1096" s="18">
        <v>1741</v>
      </c>
      <c r="J1096" s="2"/>
      <c r="K1096" s="1"/>
      <c r="L1096" s="1"/>
      <c r="M1096" s="1"/>
      <c r="N1096" s="1"/>
      <c r="O1096" s="1"/>
      <c r="P1096" s="1"/>
      <c r="Q1096" s="1"/>
      <c r="R1096" s="1"/>
      <c r="S1096" s="1"/>
    </row>
    <row r="1097" spans="1:19" x14ac:dyDescent="0.3">
      <c r="A1097" s="1"/>
      <c r="B1097" s="17">
        <v>2</v>
      </c>
      <c r="C1097" s="9" t="s">
        <v>23</v>
      </c>
      <c r="D1097" s="17">
        <v>1</v>
      </c>
      <c r="E1097" s="17">
        <v>1961</v>
      </c>
      <c r="F1097" s="17">
        <v>1</v>
      </c>
      <c r="G1097" s="17">
        <v>0</v>
      </c>
      <c r="H1097" s="17">
        <v>0</v>
      </c>
      <c r="I1097" s="18">
        <v>1736</v>
      </c>
      <c r="J1097" s="2"/>
      <c r="K1097" s="1"/>
      <c r="L1097" s="1"/>
      <c r="M1097" s="1"/>
      <c r="N1097" s="1"/>
      <c r="O1097" s="1"/>
      <c r="P1097" s="1"/>
      <c r="Q1097" s="1"/>
      <c r="R1097" s="1"/>
      <c r="S1097" s="1"/>
    </row>
    <row r="1098" spans="1:19" x14ac:dyDescent="0.3">
      <c r="A1098" s="1"/>
      <c r="B1098" s="17">
        <v>4</v>
      </c>
      <c r="C1098" s="9" t="s">
        <v>23</v>
      </c>
      <c r="D1098" s="17">
        <v>1</v>
      </c>
      <c r="E1098" s="17">
        <v>1961</v>
      </c>
      <c r="F1098" s="17">
        <v>1</v>
      </c>
      <c r="G1098" s="17">
        <v>0</v>
      </c>
      <c r="H1098" s="17">
        <v>0</v>
      </c>
      <c r="I1098" s="18">
        <v>1878</v>
      </c>
      <c r="J1098" s="2"/>
      <c r="K1098" s="1"/>
      <c r="L1098" s="1"/>
      <c r="M1098" s="1"/>
      <c r="N1098" s="1"/>
      <c r="O1098" s="1"/>
      <c r="P1098" s="1"/>
      <c r="Q1098" s="1"/>
      <c r="R1098" s="1"/>
      <c r="S1098" s="1"/>
    </row>
    <row r="1099" spans="1:19" x14ac:dyDescent="0.3">
      <c r="A1099" s="1"/>
      <c r="B1099" s="17">
        <v>3</v>
      </c>
      <c r="C1099" s="9" t="s">
        <v>23</v>
      </c>
      <c r="D1099" s="17">
        <v>1</v>
      </c>
      <c r="E1099" s="17">
        <v>1961</v>
      </c>
      <c r="F1099" s="17">
        <v>1</v>
      </c>
      <c r="G1099" s="17">
        <v>0</v>
      </c>
      <c r="H1099" s="17">
        <v>0</v>
      </c>
      <c r="I1099" s="18">
        <v>1621</v>
      </c>
      <c r="J1099" s="2"/>
      <c r="K1099" s="1"/>
      <c r="L1099" s="1"/>
      <c r="M1099" s="1"/>
      <c r="N1099" s="1"/>
      <c r="O1099" s="1"/>
      <c r="P1099" s="1"/>
      <c r="Q1099" s="1"/>
      <c r="R1099" s="1"/>
      <c r="S1099" s="1"/>
    </row>
    <row r="1100" spans="1:19" x14ac:dyDescent="0.3">
      <c r="A1100" s="1"/>
      <c r="B1100" s="17">
        <v>5</v>
      </c>
      <c r="C1100" s="9" t="s">
        <v>23</v>
      </c>
      <c r="D1100" s="17">
        <v>1</v>
      </c>
      <c r="E1100" s="17">
        <v>1961</v>
      </c>
      <c r="F1100" s="17">
        <v>1</v>
      </c>
      <c r="G1100" s="17">
        <v>0</v>
      </c>
      <c r="H1100" s="17">
        <v>0</v>
      </c>
      <c r="I1100" s="18">
        <v>1864</v>
      </c>
      <c r="J1100" s="2"/>
      <c r="K1100" s="1"/>
      <c r="L1100" s="1"/>
      <c r="M1100" s="1"/>
      <c r="N1100" s="1"/>
      <c r="O1100" s="1"/>
      <c r="P1100" s="1"/>
      <c r="Q1100" s="1"/>
      <c r="R1100" s="1"/>
      <c r="S1100" s="1"/>
    </row>
    <row r="1101" spans="1:19" x14ac:dyDescent="0.3">
      <c r="A1101" s="1"/>
      <c r="B1101" s="17">
        <v>3</v>
      </c>
      <c r="C1101" s="9" t="s">
        <v>25</v>
      </c>
      <c r="D1101" s="17">
        <v>3</v>
      </c>
      <c r="E1101" s="17">
        <v>1961</v>
      </c>
      <c r="F1101" s="17">
        <v>1</v>
      </c>
      <c r="G1101" s="17">
        <v>0</v>
      </c>
      <c r="H1101" s="17">
        <v>26</v>
      </c>
      <c r="I1101" s="18">
        <v>8660</v>
      </c>
      <c r="J1101" s="2"/>
      <c r="K1101" s="1"/>
      <c r="L1101" s="1"/>
      <c r="M1101" s="1"/>
      <c r="N1101" s="1"/>
      <c r="O1101" s="1"/>
      <c r="P1101" s="1"/>
      <c r="Q1101" s="1"/>
      <c r="R1101" s="1"/>
      <c r="S1101" s="1"/>
    </row>
    <row r="1102" spans="1:19" x14ac:dyDescent="0.3">
      <c r="A1102" s="1"/>
      <c r="B1102" s="17">
        <v>4</v>
      </c>
      <c r="C1102" s="9" t="s">
        <v>33</v>
      </c>
      <c r="D1102" s="17">
        <v>4</v>
      </c>
      <c r="E1102" s="17">
        <v>1961</v>
      </c>
      <c r="F1102" s="17">
        <v>1</v>
      </c>
      <c r="G1102" s="17">
        <v>0</v>
      </c>
      <c r="H1102" s="17">
        <v>0</v>
      </c>
      <c r="I1102" s="18">
        <v>8037</v>
      </c>
      <c r="J1102" s="2"/>
      <c r="K1102" s="1"/>
      <c r="L1102" s="1"/>
      <c r="M1102" s="1"/>
      <c r="N1102" s="1"/>
      <c r="O1102" s="1"/>
      <c r="P1102" s="1"/>
      <c r="Q1102" s="1"/>
      <c r="R1102" s="1"/>
      <c r="S1102" s="1"/>
    </row>
    <row r="1103" spans="1:19" x14ac:dyDescent="0.3">
      <c r="A1103" s="1"/>
      <c r="B1103" s="17">
        <v>4</v>
      </c>
      <c r="C1103" s="9" t="s">
        <v>33</v>
      </c>
      <c r="D1103" s="17">
        <v>2</v>
      </c>
      <c r="E1103" s="17">
        <v>1964</v>
      </c>
      <c r="F1103" s="17">
        <v>1</v>
      </c>
      <c r="G1103" s="17">
        <v>0</v>
      </c>
      <c r="H1103" s="17">
        <v>0</v>
      </c>
      <c r="I1103" s="18">
        <v>844</v>
      </c>
      <c r="J1103" s="2"/>
      <c r="K1103" s="1"/>
      <c r="L1103" s="1"/>
      <c r="M1103" s="1"/>
      <c r="N1103" s="1"/>
      <c r="O1103" s="1"/>
      <c r="P1103" s="1"/>
      <c r="Q1103" s="1"/>
      <c r="R1103" s="1"/>
      <c r="S1103" s="1"/>
    </row>
    <row r="1104" spans="1:19" x14ac:dyDescent="0.3">
      <c r="A1104" s="1"/>
      <c r="B1104" s="17">
        <v>5</v>
      </c>
      <c r="C1104" s="9" t="s">
        <v>33</v>
      </c>
      <c r="D1104" s="17">
        <v>2</v>
      </c>
      <c r="E1104" s="17">
        <v>1964</v>
      </c>
      <c r="F1104" s="17">
        <v>1</v>
      </c>
      <c r="G1104" s="17">
        <v>0</v>
      </c>
      <c r="H1104" s="17">
        <v>0</v>
      </c>
      <c r="I1104" s="18">
        <v>8389</v>
      </c>
      <c r="J1104" s="2"/>
      <c r="K1104" s="1"/>
      <c r="L1104" s="1"/>
      <c r="M1104" s="1"/>
      <c r="N1104" s="1"/>
      <c r="O1104" s="1"/>
      <c r="P1104" s="1"/>
      <c r="Q1104" s="1"/>
      <c r="R1104" s="1"/>
      <c r="S1104" s="1"/>
    </row>
    <row r="1105" spans="1:19" x14ac:dyDescent="0.3">
      <c r="A1105" s="1"/>
      <c r="B1105" s="17">
        <v>3</v>
      </c>
      <c r="C1105" s="9" t="s">
        <v>23</v>
      </c>
      <c r="D1105" s="17">
        <v>1</v>
      </c>
      <c r="E1105" s="17">
        <v>1965</v>
      </c>
      <c r="F1105" s="17">
        <v>1</v>
      </c>
      <c r="G1105" s="17">
        <v>0</v>
      </c>
      <c r="H1105" s="17">
        <v>61</v>
      </c>
      <c r="I1105" s="18">
        <v>8099</v>
      </c>
      <c r="J1105" s="2"/>
      <c r="K1105" s="1"/>
      <c r="L1105" s="1"/>
      <c r="M1105" s="1"/>
      <c r="N1105" s="1"/>
      <c r="O1105" s="1"/>
      <c r="P1105" s="1"/>
      <c r="Q1105" s="1"/>
      <c r="R1105" s="1"/>
      <c r="S1105" s="1"/>
    </row>
    <row r="1106" spans="1:19" x14ac:dyDescent="0.3">
      <c r="A1106" s="1"/>
      <c r="B1106" s="17">
        <v>2</v>
      </c>
      <c r="C1106" s="9" t="s">
        <v>30</v>
      </c>
      <c r="D1106" s="17">
        <v>2</v>
      </c>
      <c r="E1106" s="17">
        <v>1973</v>
      </c>
      <c r="F1106" s="17">
        <v>1</v>
      </c>
      <c r="G1106" s="17">
        <v>0</v>
      </c>
      <c r="H1106" s="17">
        <v>2</v>
      </c>
      <c r="I1106" s="18">
        <v>5217</v>
      </c>
      <c r="J1106" s="2"/>
      <c r="K1106" s="1"/>
      <c r="L1106" s="1"/>
      <c r="M1106" s="1"/>
      <c r="N1106" s="1"/>
      <c r="O1106" s="1"/>
      <c r="P1106" s="1"/>
      <c r="Q1106" s="1"/>
      <c r="R1106" s="1"/>
      <c r="S1106" s="1"/>
    </row>
    <row r="1107" spans="1:19" x14ac:dyDescent="0.3">
      <c r="A1107" s="1"/>
      <c r="B1107" s="17">
        <v>4</v>
      </c>
      <c r="C1107" s="9" t="s">
        <v>33</v>
      </c>
      <c r="D1107" s="17">
        <v>2</v>
      </c>
      <c r="E1107" s="17">
        <v>1973</v>
      </c>
      <c r="F1107" s="17">
        <v>1</v>
      </c>
      <c r="G1107" s="17">
        <v>0</v>
      </c>
      <c r="H1107" s="17">
        <v>0</v>
      </c>
      <c r="I1107" s="18">
        <v>36469</v>
      </c>
      <c r="J1107" s="2"/>
      <c r="K1107" s="1"/>
      <c r="L1107" s="1"/>
      <c r="M1107" s="1"/>
      <c r="N1107" s="1"/>
      <c r="O1107" s="1"/>
      <c r="P1107" s="1"/>
      <c r="Q1107" s="1"/>
      <c r="R1107" s="1"/>
      <c r="S1107" s="1"/>
    </row>
    <row r="1108" spans="1:19" x14ac:dyDescent="0.3">
      <c r="A1108" s="1"/>
      <c r="B1108" s="17">
        <v>1</v>
      </c>
      <c r="C1108" s="9" t="s">
        <v>33</v>
      </c>
      <c r="D1108" s="17">
        <v>2</v>
      </c>
      <c r="E1108" s="17">
        <v>1973</v>
      </c>
      <c r="F1108" s="17">
        <v>1</v>
      </c>
      <c r="G1108" s="17">
        <v>0</v>
      </c>
      <c r="H1108" s="17">
        <v>0</v>
      </c>
      <c r="I1108" s="18">
        <v>42060</v>
      </c>
      <c r="J1108" s="2"/>
      <c r="K1108" s="1"/>
      <c r="L1108" s="1"/>
      <c r="M1108" s="1"/>
      <c r="N1108" s="1"/>
      <c r="O1108" s="1"/>
      <c r="P1108" s="1"/>
      <c r="Q1108" s="1"/>
      <c r="R1108" s="1"/>
      <c r="S1108" s="1"/>
    </row>
    <row r="1109" spans="1:19" x14ac:dyDescent="0.3">
      <c r="A1109" s="1"/>
      <c r="B1109" s="17">
        <v>1</v>
      </c>
      <c r="C1109" s="9" t="s">
        <v>33</v>
      </c>
      <c r="D1109" s="17">
        <v>2</v>
      </c>
      <c r="E1109" s="17">
        <v>1973</v>
      </c>
      <c r="F1109" s="17">
        <v>1</v>
      </c>
      <c r="G1109" s="17">
        <v>0</v>
      </c>
      <c r="H1109" s="17">
        <v>0</v>
      </c>
      <c r="I1109" s="18">
        <v>7226</v>
      </c>
      <c r="J1109" s="2"/>
      <c r="K1109" s="1"/>
      <c r="L1109" s="1"/>
      <c r="M1109" s="1"/>
      <c r="N1109" s="1"/>
      <c r="O1109" s="1"/>
      <c r="P1109" s="1"/>
      <c r="Q1109" s="1"/>
      <c r="R1109" s="1"/>
      <c r="S1109" s="1"/>
    </row>
    <row r="1110" spans="1:19" x14ac:dyDescent="0.3">
      <c r="A1110" s="1"/>
      <c r="B1110" s="17">
        <v>6</v>
      </c>
      <c r="C1110" s="9" t="s">
        <v>44</v>
      </c>
      <c r="D1110" s="17">
        <v>2</v>
      </c>
      <c r="E1110" s="17">
        <v>1973</v>
      </c>
      <c r="F1110" s="17">
        <v>2</v>
      </c>
      <c r="G1110" s="17">
        <v>0</v>
      </c>
      <c r="H1110" s="17">
        <v>1</v>
      </c>
      <c r="I1110" s="18">
        <v>2693</v>
      </c>
      <c r="J1110" s="2"/>
      <c r="K1110" s="1"/>
      <c r="L1110" s="1"/>
      <c r="M1110" s="1"/>
      <c r="N1110" s="1"/>
      <c r="O1110" s="1"/>
      <c r="P1110" s="1"/>
      <c r="Q1110" s="1"/>
      <c r="R1110" s="1"/>
      <c r="S1110" s="1"/>
    </row>
    <row r="1111" spans="1:19" x14ac:dyDescent="0.3">
      <c r="A1111" s="1"/>
      <c r="B1111" s="17">
        <v>1</v>
      </c>
      <c r="C1111" s="9" t="s">
        <v>44</v>
      </c>
      <c r="D1111" s="17">
        <v>2</v>
      </c>
      <c r="E1111" s="17">
        <v>1973</v>
      </c>
      <c r="F1111" s="17">
        <v>2</v>
      </c>
      <c r="G1111" s="17">
        <v>0</v>
      </c>
      <c r="H1111" s="17">
        <v>1</v>
      </c>
      <c r="I1111" s="18">
        <v>2659</v>
      </c>
      <c r="J1111" s="2"/>
      <c r="K1111" s="1"/>
      <c r="L1111" s="1"/>
      <c r="M1111" s="1"/>
      <c r="N1111" s="1"/>
      <c r="O1111" s="1"/>
      <c r="P1111" s="1"/>
      <c r="Q1111" s="1"/>
      <c r="R1111" s="1"/>
      <c r="S1111" s="1"/>
    </row>
    <row r="1112" spans="1:19" x14ac:dyDescent="0.3">
      <c r="A1112" s="1"/>
      <c r="B1112" s="17">
        <v>4</v>
      </c>
      <c r="C1112" s="9" t="s">
        <v>33</v>
      </c>
      <c r="D1112" s="17">
        <v>1</v>
      </c>
      <c r="E1112" s="17">
        <v>1961</v>
      </c>
      <c r="F1112" s="17">
        <v>1</v>
      </c>
      <c r="G1112" s="17">
        <v>0</v>
      </c>
      <c r="H1112" s="17">
        <v>0</v>
      </c>
      <c r="I1112" s="18">
        <v>738</v>
      </c>
      <c r="J1112" s="2"/>
      <c r="K1112" s="1"/>
      <c r="L1112" s="1"/>
      <c r="M1112" s="1"/>
      <c r="N1112" s="1"/>
      <c r="O1112" s="1"/>
      <c r="P1112" s="1"/>
      <c r="Q1112" s="1"/>
      <c r="R1112" s="1"/>
      <c r="S1112" s="1"/>
    </row>
    <row r="1113" spans="1:19" x14ac:dyDescent="0.3">
      <c r="A1113" s="1"/>
      <c r="B1113" s="17">
        <v>6</v>
      </c>
      <c r="C1113" s="9" t="s">
        <v>31</v>
      </c>
      <c r="D1113" s="17">
        <v>2</v>
      </c>
      <c r="E1113" s="17">
        <v>1973</v>
      </c>
      <c r="F1113" s="17">
        <v>7</v>
      </c>
      <c r="G1113" s="17">
        <v>0</v>
      </c>
      <c r="H1113" s="17">
        <v>0</v>
      </c>
      <c r="I1113" s="18">
        <v>2538</v>
      </c>
      <c r="J1113" s="2"/>
      <c r="K1113" s="1"/>
      <c r="L1113" s="1"/>
      <c r="M1113" s="1"/>
      <c r="N1113" s="1"/>
      <c r="O1113" s="1"/>
      <c r="P1113" s="1"/>
      <c r="Q1113" s="1"/>
      <c r="R1113" s="1"/>
      <c r="S1113" s="1"/>
    </row>
    <row r="1114" spans="1:19" x14ac:dyDescent="0.3">
      <c r="A1114" s="1"/>
      <c r="B1114" s="17">
        <v>1</v>
      </c>
      <c r="C1114" s="9" t="s">
        <v>31</v>
      </c>
      <c r="D1114" s="17">
        <v>2</v>
      </c>
      <c r="E1114" s="17">
        <v>1973</v>
      </c>
      <c r="F1114" s="17">
        <v>7</v>
      </c>
      <c r="G1114" s="17">
        <v>0</v>
      </c>
      <c r="H1114" s="17">
        <v>0</v>
      </c>
      <c r="I1114" s="18">
        <v>2531</v>
      </c>
      <c r="J1114" s="2"/>
      <c r="K1114" s="1"/>
      <c r="L1114" s="1"/>
      <c r="M1114" s="1"/>
      <c r="N1114" s="1"/>
      <c r="O1114" s="1"/>
      <c r="P1114" s="1"/>
      <c r="Q1114" s="1"/>
      <c r="R1114" s="1"/>
      <c r="S1114" s="1"/>
    </row>
    <row r="1115" spans="1:19" x14ac:dyDescent="0.3">
      <c r="A1115" s="1"/>
      <c r="B1115" s="17">
        <v>3</v>
      </c>
      <c r="C1115" s="9" t="s">
        <v>31</v>
      </c>
      <c r="D1115" s="17">
        <v>2</v>
      </c>
      <c r="E1115" s="17">
        <v>1973</v>
      </c>
      <c r="F1115" s="17">
        <v>7</v>
      </c>
      <c r="G1115" s="17">
        <v>0</v>
      </c>
      <c r="H1115" s="17">
        <v>0</v>
      </c>
      <c r="I1115" s="18">
        <v>2950</v>
      </c>
      <c r="J1115" s="2"/>
      <c r="K1115" s="1"/>
      <c r="L1115" s="1"/>
      <c r="M1115" s="1"/>
      <c r="N1115" s="1"/>
      <c r="O1115" s="1"/>
      <c r="P1115" s="1"/>
      <c r="Q1115" s="1"/>
      <c r="R1115" s="1"/>
      <c r="S1115" s="1"/>
    </row>
    <row r="1116" spans="1:19" x14ac:dyDescent="0.3">
      <c r="A1116" s="1"/>
      <c r="B1116" s="17">
        <v>5</v>
      </c>
      <c r="C1116" s="9" t="s">
        <v>31</v>
      </c>
      <c r="D1116" s="17">
        <v>2</v>
      </c>
      <c r="E1116" s="17">
        <v>1973</v>
      </c>
      <c r="F1116" s="17">
        <v>7</v>
      </c>
      <c r="G1116" s="17">
        <v>0</v>
      </c>
      <c r="H1116" s="17">
        <v>0</v>
      </c>
      <c r="I1116" s="18">
        <v>2878</v>
      </c>
      <c r="J1116" s="2"/>
      <c r="K1116" s="1"/>
      <c r="L1116" s="1"/>
      <c r="M1116" s="1"/>
      <c r="N1116" s="1"/>
      <c r="O1116" s="1"/>
      <c r="P1116" s="1"/>
      <c r="Q1116" s="1"/>
      <c r="R1116" s="1"/>
      <c r="S1116" s="1"/>
    </row>
    <row r="1117" spans="1:19" x14ac:dyDescent="0.3">
      <c r="A1117" s="1"/>
      <c r="B1117" s="17">
        <v>6</v>
      </c>
      <c r="C1117" s="9" t="s">
        <v>25</v>
      </c>
      <c r="D1117" s="17">
        <v>1</v>
      </c>
      <c r="E1117" s="17">
        <v>1975</v>
      </c>
      <c r="F1117" s="17">
        <v>1</v>
      </c>
      <c r="G1117" s="17">
        <v>0</v>
      </c>
      <c r="H1117" s="17">
        <v>0</v>
      </c>
      <c r="I1117" s="18">
        <v>1875</v>
      </c>
      <c r="J1117" s="2"/>
      <c r="K1117" s="1"/>
      <c r="L1117" s="1"/>
      <c r="M1117" s="1"/>
      <c r="N1117" s="1"/>
      <c r="O1117" s="1"/>
      <c r="P1117" s="1"/>
      <c r="Q1117" s="1"/>
      <c r="R1117" s="1"/>
      <c r="S1117" s="1"/>
    </row>
    <row r="1118" spans="1:19" x14ac:dyDescent="0.3">
      <c r="A1118" s="1"/>
      <c r="B1118" s="17">
        <v>1</v>
      </c>
      <c r="C1118" s="9" t="s">
        <v>25</v>
      </c>
      <c r="D1118" s="17">
        <v>1</v>
      </c>
      <c r="E1118" s="17">
        <v>1975</v>
      </c>
      <c r="F1118" s="17">
        <v>1</v>
      </c>
      <c r="G1118" s="17">
        <v>0</v>
      </c>
      <c r="H1118" s="17">
        <v>0</v>
      </c>
      <c r="I1118" s="18">
        <v>1760</v>
      </c>
      <c r="J1118" s="2"/>
      <c r="K1118" s="1"/>
      <c r="L1118" s="1"/>
      <c r="M1118" s="1"/>
      <c r="N1118" s="1"/>
      <c r="O1118" s="1"/>
      <c r="P1118" s="1"/>
      <c r="Q1118" s="1"/>
      <c r="R1118" s="1"/>
      <c r="S1118" s="1"/>
    </row>
    <row r="1119" spans="1:19" x14ac:dyDescent="0.3">
      <c r="A1119" s="1"/>
      <c r="B1119" s="17">
        <v>2</v>
      </c>
      <c r="C1119" s="9" t="s">
        <v>25</v>
      </c>
      <c r="D1119" s="17">
        <v>1</v>
      </c>
      <c r="E1119" s="17">
        <v>1975</v>
      </c>
      <c r="F1119" s="17">
        <v>1</v>
      </c>
      <c r="G1119" s="17">
        <v>0</v>
      </c>
      <c r="H1119" s="17">
        <v>0</v>
      </c>
      <c r="I1119" s="18">
        <v>1823</v>
      </c>
      <c r="J1119" s="2"/>
      <c r="K1119" s="1"/>
      <c r="L1119" s="1"/>
      <c r="M1119" s="1"/>
      <c r="N1119" s="1"/>
      <c r="O1119" s="1"/>
      <c r="P1119" s="1"/>
      <c r="Q1119" s="1"/>
      <c r="R1119" s="1"/>
      <c r="S1119" s="1"/>
    </row>
    <row r="1120" spans="1:19" x14ac:dyDescent="0.3">
      <c r="A1120" s="1"/>
      <c r="B1120" s="17">
        <v>4</v>
      </c>
      <c r="C1120" s="9" t="s">
        <v>25</v>
      </c>
      <c r="D1120" s="17">
        <v>1</v>
      </c>
      <c r="E1120" s="17">
        <v>1975</v>
      </c>
      <c r="F1120" s="17">
        <v>1</v>
      </c>
      <c r="G1120" s="17">
        <v>0</v>
      </c>
      <c r="H1120" s="17">
        <v>0</v>
      </c>
      <c r="I1120" s="18">
        <v>1858</v>
      </c>
      <c r="J1120" s="2"/>
      <c r="K1120" s="1"/>
      <c r="L1120" s="1"/>
      <c r="M1120" s="1"/>
      <c r="N1120" s="1"/>
      <c r="O1120" s="1"/>
      <c r="P1120" s="1"/>
      <c r="Q1120" s="1"/>
      <c r="R1120" s="1"/>
      <c r="S1120" s="1"/>
    </row>
    <row r="1121" spans="1:19" x14ac:dyDescent="0.3">
      <c r="A1121" s="1"/>
      <c r="B1121" s="17">
        <v>3</v>
      </c>
      <c r="C1121" s="9" t="s">
        <v>25</v>
      </c>
      <c r="D1121" s="17">
        <v>1</v>
      </c>
      <c r="E1121" s="17">
        <v>1975</v>
      </c>
      <c r="F1121" s="17">
        <v>1</v>
      </c>
      <c r="G1121" s="17">
        <v>0</v>
      </c>
      <c r="H1121" s="17">
        <v>0</v>
      </c>
      <c r="I1121" s="18">
        <v>1834</v>
      </c>
      <c r="J1121" s="2"/>
      <c r="K1121" s="1"/>
      <c r="L1121" s="1"/>
      <c r="M1121" s="1"/>
      <c r="N1121" s="1"/>
      <c r="O1121" s="1"/>
      <c r="P1121" s="1"/>
      <c r="Q1121" s="1"/>
      <c r="R1121" s="1"/>
      <c r="S1121" s="1"/>
    </row>
    <row r="1122" spans="1:19" x14ac:dyDescent="0.3">
      <c r="A1122" s="1"/>
      <c r="B1122" s="17">
        <v>5</v>
      </c>
      <c r="C1122" s="9" t="s">
        <v>25</v>
      </c>
      <c r="D1122" s="17">
        <v>1</v>
      </c>
      <c r="E1122" s="17">
        <v>1975</v>
      </c>
      <c r="F1122" s="17">
        <v>1</v>
      </c>
      <c r="G1122" s="17">
        <v>0</v>
      </c>
      <c r="H1122" s="17">
        <v>0</v>
      </c>
      <c r="I1122" s="18">
        <v>1745</v>
      </c>
      <c r="J1122" s="2"/>
      <c r="K1122" s="1"/>
      <c r="L1122" s="1"/>
      <c r="M1122" s="1"/>
      <c r="N1122" s="1"/>
      <c r="O1122" s="1"/>
      <c r="P1122" s="1"/>
      <c r="Q1122" s="1"/>
      <c r="R1122" s="1"/>
      <c r="S1122" s="1"/>
    </row>
    <row r="1123" spans="1:19" x14ac:dyDescent="0.3">
      <c r="A1123" s="1"/>
      <c r="B1123" s="17">
        <v>4</v>
      </c>
      <c r="C1123" s="9" t="s">
        <v>31</v>
      </c>
      <c r="D1123" s="17">
        <v>2</v>
      </c>
      <c r="E1123" s="17">
        <v>1973</v>
      </c>
      <c r="F1123" s="17">
        <v>18</v>
      </c>
      <c r="G1123" s="17">
        <v>0</v>
      </c>
      <c r="H1123" s="17">
        <v>0</v>
      </c>
      <c r="I1123" s="18">
        <v>27168</v>
      </c>
      <c r="J1123" s="2"/>
      <c r="K1123" s="1"/>
      <c r="L1123" s="1"/>
      <c r="M1123" s="1"/>
      <c r="N1123" s="1"/>
      <c r="O1123" s="1"/>
      <c r="P1123" s="1"/>
      <c r="Q1123" s="1"/>
      <c r="R1123" s="1"/>
      <c r="S1123" s="1"/>
    </row>
    <row r="1124" spans="1:19" x14ac:dyDescent="0.3">
      <c r="A1124" s="1"/>
      <c r="B1124" s="17">
        <v>3</v>
      </c>
      <c r="C1124" s="9" t="s">
        <v>31</v>
      </c>
      <c r="D1124" s="17">
        <v>2</v>
      </c>
      <c r="E1124" s="17">
        <v>1973</v>
      </c>
      <c r="F1124" s="17">
        <v>18</v>
      </c>
      <c r="G1124" s="17">
        <v>0</v>
      </c>
      <c r="H1124" s="17">
        <v>0</v>
      </c>
      <c r="I1124" s="18">
        <v>29408</v>
      </c>
      <c r="J1124" s="2"/>
      <c r="K1124" s="1"/>
      <c r="L1124" s="1"/>
      <c r="M1124" s="1"/>
      <c r="N1124" s="1"/>
      <c r="O1124" s="1"/>
      <c r="P1124" s="1"/>
      <c r="Q1124" s="1"/>
      <c r="R1124" s="1"/>
      <c r="S1124" s="1"/>
    </row>
    <row r="1125" spans="1:19" x14ac:dyDescent="0.3">
      <c r="A1125" s="1"/>
      <c r="B1125" s="17">
        <v>5</v>
      </c>
      <c r="C1125" s="9" t="s">
        <v>31</v>
      </c>
      <c r="D1125" s="17">
        <v>2</v>
      </c>
      <c r="E1125" s="17">
        <v>1973</v>
      </c>
      <c r="F1125" s="17">
        <v>18</v>
      </c>
      <c r="G1125" s="17">
        <v>0</v>
      </c>
      <c r="H1125" s="17">
        <v>0</v>
      </c>
      <c r="I1125" s="18">
        <v>26389</v>
      </c>
      <c r="J1125" s="2"/>
      <c r="K1125" s="1"/>
      <c r="L1125" s="1"/>
      <c r="M1125" s="1"/>
      <c r="N1125" s="1"/>
      <c r="O1125" s="1"/>
      <c r="P1125" s="1"/>
      <c r="Q1125" s="1"/>
      <c r="R1125" s="1"/>
      <c r="S1125" s="1"/>
    </row>
    <row r="1126" spans="1:19" x14ac:dyDescent="0.3">
      <c r="A1126" s="1"/>
      <c r="B1126" s="17">
        <v>1</v>
      </c>
      <c r="C1126" s="9" t="s">
        <v>44</v>
      </c>
      <c r="D1126" s="17">
        <v>1</v>
      </c>
      <c r="E1126" s="17">
        <v>1975</v>
      </c>
      <c r="F1126" s="17">
        <v>1</v>
      </c>
      <c r="G1126" s="17">
        <v>0</v>
      </c>
      <c r="H1126" s="17">
        <v>0</v>
      </c>
      <c r="I1126" s="18">
        <v>2386</v>
      </c>
      <c r="J1126" s="2"/>
      <c r="K1126" s="1"/>
      <c r="L1126" s="1"/>
      <c r="M1126" s="1"/>
      <c r="N1126" s="1"/>
      <c r="O1126" s="1"/>
      <c r="P1126" s="1"/>
      <c r="Q1126" s="1"/>
      <c r="R1126" s="1"/>
      <c r="S1126" s="1"/>
    </row>
    <row r="1127" spans="1:19" x14ac:dyDescent="0.3">
      <c r="A1127" s="1"/>
      <c r="B1127" s="17">
        <v>2</v>
      </c>
      <c r="C1127" s="9" t="s">
        <v>44</v>
      </c>
      <c r="D1127" s="17">
        <v>1</v>
      </c>
      <c r="E1127" s="17">
        <v>1975</v>
      </c>
      <c r="F1127" s="17">
        <v>1</v>
      </c>
      <c r="G1127" s="17">
        <v>0</v>
      </c>
      <c r="H1127" s="17">
        <v>0</v>
      </c>
      <c r="I1127" s="18">
        <v>2182</v>
      </c>
      <c r="J1127" s="2"/>
      <c r="K1127" s="1"/>
      <c r="L1127" s="1"/>
      <c r="M1127" s="1"/>
      <c r="N1127" s="1"/>
      <c r="O1127" s="1"/>
      <c r="P1127" s="1"/>
      <c r="Q1127" s="1"/>
      <c r="R1127" s="1"/>
      <c r="S1127" s="1"/>
    </row>
    <row r="1128" spans="1:19" x14ac:dyDescent="0.3">
      <c r="A1128" s="1"/>
      <c r="B1128" s="17">
        <v>4</v>
      </c>
      <c r="C1128" s="9" t="s">
        <v>44</v>
      </c>
      <c r="D1128" s="17">
        <v>1</v>
      </c>
      <c r="E1128" s="17">
        <v>1975</v>
      </c>
      <c r="F1128" s="17">
        <v>1</v>
      </c>
      <c r="G1128" s="17">
        <v>0</v>
      </c>
      <c r="H1128" s="17">
        <v>0</v>
      </c>
      <c r="I1128" s="18">
        <v>2177</v>
      </c>
      <c r="J1128" s="2"/>
      <c r="K1128" s="1"/>
      <c r="L1128" s="1"/>
      <c r="M1128" s="1"/>
      <c r="N1128" s="1"/>
      <c r="O1128" s="1"/>
      <c r="P1128" s="1"/>
      <c r="Q1128" s="1"/>
      <c r="R1128" s="1"/>
      <c r="S1128" s="1"/>
    </row>
    <row r="1129" spans="1:19" x14ac:dyDescent="0.3">
      <c r="A1129" s="1"/>
      <c r="B1129" s="17">
        <v>3</v>
      </c>
      <c r="C1129" s="9" t="s">
        <v>44</v>
      </c>
      <c r="D1129" s="17">
        <v>1</v>
      </c>
      <c r="E1129" s="17">
        <v>1975</v>
      </c>
      <c r="F1129" s="17">
        <v>1</v>
      </c>
      <c r="G1129" s="17">
        <v>0</v>
      </c>
      <c r="H1129" s="17">
        <v>0</v>
      </c>
      <c r="I1129" s="18">
        <v>2277</v>
      </c>
      <c r="J1129" s="2"/>
      <c r="K1129" s="1"/>
      <c r="L1129" s="1"/>
      <c r="M1129" s="1"/>
      <c r="N1129" s="1"/>
      <c r="O1129" s="1"/>
      <c r="P1129" s="1"/>
      <c r="Q1129" s="1"/>
      <c r="R1129" s="1"/>
      <c r="S1129" s="1"/>
    </row>
    <row r="1130" spans="1:19" x14ac:dyDescent="0.3">
      <c r="A1130" s="1"/>
      <c r="B1130" s="17">
        <v>5</v>
      </c>
      <c r="C1130" s="9" t="s">
        <v>44</v>
      </c>
      <c r="D1130" s="17">
        <v>1</v>
      </c>
      <c r="E1130" s="17">
        <v>1975</v>
      </c>
      <c r="F1130" s="17">
        <v>1</v>
      </c>
      <c r="G1130" s="17">
        <v>0</v>
      </c>
      <c r="H1130" s="17">
        <v>0</v>
      </c>
      <c r="I1130" s="18">
        <v>2065</v>
      </c>
      <c r="J1130" s="2"/>
      <c r="K1130" s="1"/>
      <c r="L1130" s="1"/>
      <c r="M1130" s="1"/>
      <c r="N1130" s="1"/>
      <c r="O1130" s="1"/>
      <c r="P1130" s="1"/>
      <c r="Q1130" s="1"/>
      <c r="R1130" s="1"/>
      <c r="S1130" s="1"/>
    </row>
    <row r="1131" spans="1:19" x14ac:dyDescent="0.3">
      <c r="A1131" s="1"/>
      <c r="B1131" s="17">
        <v>1</v>
      </c>
      <c r="C1131" s="9" t="s">
        <v>23</v>
      </c>
      <c r="D1131" s="17">
        <v>1</v>
      </c>
      <c r="E1131" s="17">
        <v>1976</v>
      </c>
      <c r="F1131" s="17">
        <v>1</v>
      </c>
      <c r="G1131" s="17">
        <v>0</v>
      </c>
      <c r="H1131" s="17">
        <v>0</v>
      </c>
      <c r="I1131" s="18">
        <v>5605</v>
      </c>
      <c r="J1131" s="2"/>
      <c r="K1131" s="1"/>
      <c r="L1131" s="1"/>
      <c r="M1131" s="1"/>
      <c r="N1131" s="1"/>
      <c r="O1131" s="1"/>
      <c r="P1131" s="1"/>
      <c r="Q1131" s="1"/>
      <c r="R1131" s="1"/>
      <c r="S1131" s="1"/>
    </row>
    <row r="1132" spans="1:19" x14ac:dyDescent="0.3">
      <c r="A1132" s="1"/>
      <c r="B1132" s="17">
        <v>6</v>
      </c>
      <c r="C1132" s="9" t="s">
        <v>22</v>
      </c>
      <c r="D1132" s="17">
        <v>1</v>
      </c>
      <c r="E1132" s="17">
        <v>1976</v>
      </c>
      <c r="F1132" s="17">
        <v>29</v>
      </c>
      <c r="G1132" s="17">
        <v>0</v>
      </c>
      <c r="H1132" s="17">
        <v>0</v>
      </c>
      <c r="I1132" s="18">
        <v>1808</v>
      </c>
      <c r="J1132" s="2"/>
      <c r="K1132" s="1"/>
      <c r="L1132" s="1"/>
      <c r="M1132" s="1"/>
      <c r="N1132" s="1"/>
      <c r="O1132" s="1"/>
      <c r="P1132" s="1"/>
      <c r="Q1132" s="1"/>
      <c r="R1132" s="1"/>
      <c r="S1132" s="1"/>
    </row>
    <row r="1133" spans="1:19" x14ac:dyDescent="0.3">
      <c r="A1133" s="1"/>
      <c r="B1133" s="17">
        <v>1</v>
      </c>
      <c r="C1133" s="9" t="s">
        <v>22</v>
      </c>
      <c r="D1133" s="17">
        <v>1</v>
      </c>
      <c r="E1133" s="17">
        <v>1976</v>
      </c>
      <c r="F1133" s="17">
        <v>29</v>
      </c>
      <c r="G1133" s="17">
        <v>0</v>
      </c>
      <c r="H1133" s="17">
        <v>0</v>
      </c>
      <c r="I1133" s="18">
        <v>1830</v>
      </c>
      <c r="J1133" s="2"/>
      <c r="K1133" s="1"/>
      <c r="L1133" s="1"/>
      <c r="M1133" s="1"/>
      <c r="N1133" s="1"/>
      <c r="O1133" s="1"/>
      <c r="P1133" s="1"/>
      <c r="Q1133" s="1"/>
      <c r="R1133" s="1"/>
      <c r="S1133" s="1"/>
    </row>
    <row r="1134" spans="1:19" x14ac:dyDescent="0.3">
      <c r="A1134" s="1"/>
      <c r="B1134" s="17">
        <v>2</v>
      </c>
      <c r="C1134" s="9" t="s">
        <v>22</v>
      </c>
      <c r="D1134" s="17">
        <v>1</v>
      </c>
      <c r="E1134" s="17">
        <v>1976</v>
      </c>
      <c r="F1134" s="17">
        <v>29</v>
      </c>
      <c r="G1134" s="17">
        <v>0</v>
      </c>
      <c r="H1134" s="17">
        <v>0</v>
      </c>
      <c r="I1134" s="18">
        <v>1743</v>
      </c>
      <c r="J1134" s="2"/>
      <c r="K1134" s="1"/>
      <c r="L1134" s="1"/>
      <c r="M1134" s="1"/>
      <c r="N1134" s="1"/>
      <c r="O1134" s="1"/>
      <c r="P1134" s="1"/>
      <c r="Q1134" s="1"/>
      <c r="R1134" s="1"/>
      <c r="S1134" s="1"/>
    </row>
    <row r="1135" spans="1:19" x14ac:dyDescent="0.3">
      <c r="A1135" s="1"/>
      <c r="B1135" s="17">
        <v>4</v>
      </c>
      <c r="C1135" s="9" t="s">
        <v>22</v>
      </c>
      <c r="D1135" s="17">
        <v>1</v>
      </c>
      <c r="E1135" s="17">
        <v>1976</v>
      </c>
      <c r="F1135" s="17">
        <v>29</v>
      </c>
      <c r="G1135" s="17">
        <v>0</v>
      </c>
      <c r="H1135" s="17">
        <v>0</v>
      </c>
      <c r="I1135" s="18">
        <v>1596</v>
      </c>
      <c r="J1135" s="2"/>
      <c r="K1135" s="1"/>
      <c r="L1135" s="1"/>
      <c r="M1135" s="1"/>
      <c r="N1135" s="1"/>
      <c r="O1135" s="1"/>
      <c r="P1135" s="1"/>
      <c r="Q1135" s="1"/>
      <c r="R1135" s="1"/>
      <c r="S1135" s="1"/>
    </row>
    <row r="1136" spans="1:19" x14ac:dyDescent="0.3">
      <c r="A1136" s="1"/>
      <c r="B1136" s="17">
        <v>3</v>
      </c>
      <c r="C1136" s="9" t="s">
        <v>22</v>
      </c>
      <c r="D1136" s="17">
        <v>1</v>
      </c>
      <c r="E1136" s="17">
        <v>1976</v>
      </c>
      <c r="F1136" s="17">
        <v>29</v>
      </c>
      <c r="G1136" s="17">
        <v>0</v>
      </c>
      <c r="H1136" s="17">
        <v>0</v>
      </c>
      <c r="I1136" s="18">
        <v>1804</v>
      </c>
      <c r="J1136" s="2"/>
      <c r="K1136" s="1"/>
      <c r="L1136" s="1"/>
      <c r="M1136" s="1"/>
      <c r="N1136" s="1"/>
      <c r="O1136" s="1"/>
      <c r="P1136" s="1"/>
      <c r="Q1136" s="1"/>
      <c r="R1136" s="1"/>
      <c r="S1136" s="1"/>
    </row>
    <row r="1137" spans="1:19" x14ac:dyDescent="0.3">
      <c r="A1137" s="1"/>
      <c r="B1137" s="17">
        <v>5</v>
      </c>
      <c r="C1137" s="9" t="s">
        <v>22</v>
      </c>
      <c r="D1137" s="17">
        <v>1</v>
      </c>
      <c r="E1137" s="17">
        <v>1976</v>
      </c>
      <c r="F1137" s="17">
        <v>29</v>
      </c>
      <c r="G1137" s="17">
        <v>0</v>
      </c>
      <c r="H1137" s="17">
        <v>0</v>
      </c>
      <c r="I1137" s="18">
        <v>1612</v>
      </c>
      <c r="J1137" s="2"/>
      <c r="K1137" s="1"/>
      <c r="L1137" s="1"/>
      <c r="M1137" s="1"/>
      <c r="N1137" s="1"/>
      <c r="O1137" s="1"/>
      <c r="P1137" s="1"/>
      <c r="Q1137" s="1"/>
      <c r="R1137" s="1"/>
      <c r="S1137" s="1"/>
    </row>
    <row r="1138" spans="1:19" x14ac:dyDescent="0.3">
      <c r="A1138" s="1"/>
      <c r="B1138" s="17">
        <v>4</v>
      </c>
      <c r="C1138" s="9" t="s">
        <v>33</v>
      </c>
      <c r="D1138" s="17">
        <v>1</v>
      </c>
      <c r="E1138" s="17">
        <v>1976</v>
      </c>
      <c r="F1138" s="17">
        <v>1</v>
      </c>
      <c r="G1138" s="17">
        <v>0</v>
      </c>
      <c r="H1138" s="17">
        <v>0</v>
      </c>
      <c r="I1138" s="18">
        <v>86425</v>
      </c>
      <c r="J1138" s="2"/>
      <c r="K1138" s="1"/>
      <c r="L1138" s="1"/>
      <c r="M1138" s="1"/>
      <c r="N1138" s="1"/>
      <c r="O1138" s="1"/>
      <c r="P1138" s="1"/>
      <c r="Q1138" s="1"/>
      <c r="R1138" s="1"/>
      <c r="S1138" s="1"/>
    </row>
    <row r="1139" spans="1:19" x14ac:dyDescent="0.3">
      <c r="A1139" s="1"/>
      <c r="B1139" s="17">
        <v>4</v>
      </c>
      <c r="C1139" s="9" t="s">
        <v>35</v>
      </c>
      <c r="D1139" s="17">
        <v>3</v>
      </c>
      <c r="E1139" s="17">
        <v>1962</v>
      </c>
      <c r="F1139" s="17">
        <v>1</v>
      </c>
      <c r="G1139" s="17">
        <v>0</v>
      </c>
      <c r="H1139" s="17">
        <v>0</v>
      </c>
      <c r="I1139" s="18">
        <v>2624</v>
      </c>
      <c r="J1139" s="2"/>
      <c r="K1139" s="1"/>
      <c r="L1139" s="1"/>
      <c r="M1139" s="1"/>
      <c r="N1139" s="1"/>
      <c r="O1139" s="1"/>
      <c r="P1139" s="1"/>
      <c r="Q1139" s="1"/>
      <c r="R1139" s="1"/>
      <c r="S1139" s="1"/>
    </row>
    <row r="1140" spans="1:19" x14ac:dyDescent="0.3">
      <c r="A1140" s="1"/>
      <c r="B1140" s="17">
        <v>3</v>
      </c>
      <c r="C1140" s="9" t="s">
        <v>43</v>
      </c>
      <c r="D1140" s="17">
        <v>3</v>
      </c>
      <c r="E1140" s="17">
        <v>1973</v>
      </c>
      <c r="F1140" s="17">
        <v>1</v>
      </c>
      <c r="G1140" s="17">
        <v>0</v>
      </c>
      <c r="H1140" s="17">
        <v>0</v>
      </c>
      <c r="I1140" s="18">
        <v>80551</v>
      </c>
      <c r="J1140" s="2"/>
      <c r="K1140" s="1"/>
      <c r="L1140" s="1"/>
      <c r="M1140" s="1"/>
      <c r="N1140" s="1"/>
      <c r="O1140" s="1"/>
      <c r="P1140" s="1"/>
      <c r="Q1140" s="1"/>
      <c r="R1140" s="1"/>
      <c r="S1140" s="1"/>
    </row>
    <row r="1141" spans="1:19" x14ac:dyDescent="0.3">
      <c r="A1141" s="1"/>
      <c r="B1141" s="17">
        <v>2</v>
      </c>
      <c r="C1141" s="9" t="s">
        <v>23</v>
      </c>
      <c r="D1141" s="17">
        <v>2</v>
      </c>
      <c r="E1141" s="17">
        <v>1975</v>
      </c>
      <c r="F1141" s="17">
        <v>1</v>
      </c>
      <c r="G1141" s="17">
        <v>0</v>
      </c>
      <c r="H1141" s="17">
        <v>0</v>
      </c>
      <c r="I1141" s="18">
        <v>79180</v>
      </c>
      <c r="J1141" s="2"/>
      <c r="K1141" s="1"/>
      <c r="L1141" s="1"/>
      <c r="M1141" s="1"/>
      <c r="N1141" s="1"/>
      <c r="O1141" s="1"/>
      <c r="P1141" s="1"/>
      <c r="Q1141" s="1"/>
      <c r="R1141" s="1"/>
      <c r="S1141" s="1"/>
    </row>
    <row r="1142" spans="1:19" x14ac:dyDescent="0.3">
      <c r="A1142" s="1"/>
      <c r="B1142" s="17">
        <v>4</v>
      </c>
      <c r="C1142" s="9" t="s">
        <v>42</v>
      </c>
      <c r="D1142" s="17">
        <v>3</v>
      </c>
      <c r="E1142" s="17">
        <v>1973</v>
      </c>
      <c r="F1142" s="17">
        <v>1</v>
      </c>
      <c r="G1142" s="17">
        <v>0</v>
      </c>
      <c r="H1142" s="17">
        <v>0</v>
      </c>
      <c r="I1142" s="18">
        <v>413</v>
      </c>
      <c r="J1142" s="2"/>
      <c r="K1142" s="1"/>
      <c r="L1142" s="1"/>
      <c r="M1142" s="1"/>
      <c r="N1142" s="1"/>
      <c r="O1142" s="1"/>
      <c r="P1142" s="1"/>
      <c r="Q1142" s="1"/>
      <c r="R1142" s="1"/>
      <c r="S1142" s="1"/>
    </row>
    <row r="1143" spans="1:19" x14ac:dyDescent="0.3">
      <c r="A1143" s="1"/>
      <c r="B1143" s="17">
        <v>3</v>
      </c>
      <c r="C1143" s="9" t="s">
        <v>42</v>
      </c>
      <c r="D1143" s="17">
        <v>3</v>
      </c>
      <c r="E1143" s="17">
        <v>1973</v>
      </c>
      <c r="F1143" s="17">
        <v>1</v>
      </c>
      <c r="G1143" s="17">
        <v>0</v>
      </c>
      <c r="H1143" s="17">
        <v>0</v>
      </c>
      <c r="I1143" s="18">
        <v>460</v>
      </c>
      <c r="J1143" s="2"/>
      <c r="K1143" s="1"/>
      <c r="L1143" s="1"/>
      <c r="M1143" s="1"/>
      <c r="N1143" s="1"/>
      <c r="O1143" s="1"/>
      <c r="P1143" s="1"/>
      <c r="Q1143" s="1"/>
      <c r="R1143" s="1"/>
      <c r="S1143" s="1"/>
    </row>
    <row r="1144" spans="1:19" x14ac:dyDescent="0.3">
      <c r="A1144" s="1"/>
      <c r="B1144" s="17">
        <v>5</v>
      </c>
      <c r="C1144" s="9" t="s">
        <v>42</v>
      </c>
      <c r="D1144" s="17">
        <v>3</v>
      </c>
      <c r="E1144" s="17">
        <v>1973</v>
      </c>
      <c r="F1144" s="17">
        <v>1</v>
      </c>
      <c r="G1144" s="17">
        <v>0</v>
      </c>
      <c r="H1144" s="17">
        <v>0</v>
      </c>
      <c r="I1144" s="18">
        <v>448</v>
      </c>
      <c r="J1144" s="2"/>
      <c r="K1144" s="1"/>
      <c r="L1144" s="1"/>
      <c r="M1144" s="1"/>
      <c r="N1144" s="1"/>
      <c r="O1144" s="1"/>
      <c r="P1144" s="1"/>
      <c r="Q1144" s="1"/>
      <c r="R1144" s="1"/>
      <c r="S1144" s="1"/>
    </row>
    <row r="1145" spans="1:19" x14ac:dyDescent="0.3">
      <c r="A1145" s="1"/>
      <c r="B1145" s="17">
        <v>5</v>
      </c>
      <c r="C1145" s="9" t="s">
        <v>12</v>
      </c>
      <c r="D1145" s="17">
        <v>3</v>
      </c>
      <c r="E1145" s="17">
        <v>1973</v>
      </c>
      <c r="F1145" s="17">
        <v>1</v>
      </c>
      <c r="G1145" s="17">
        <v>0</v>
      </c>
      <c r="H1145" s="17">
        <v>0</v>
      </c>
      <c r="I1145" s="18">
        <v>7836</v>
      </c>
      <c r="J1145" s="2"/>
      <c r="K1145" s="1"/>
      <c r="L1145" s="1"/>
      <c r="M1145" s="1"/>
      <c r="N1145" s="1"/>
      <c r="O1145" s="1"/>
      <c r="P1145" s="1"/>
      <c r="Q1145" s="1"/>
      <c r="R1145" s="1"/>
      <c r="S1145" s="1"/>
    </row>
    <row r="1146" spans="1:19" x14ac:dyDescent="0.3">
      <c r="A1146" s="1"/>
      <c r="B1146" s="17">
        <v>1</v>
      </c>
      <c r="C1146" s="9" t="s">
        <v>42</v>
      </c>
      <c r="D1146" s="17">
        <v>3</v>
      </c>
      <c r="E1146" s="17">
        <v>1973</v>
      </c>
      <c r="F1146" s="17">
        <v>1</v>
      </c>
      <c r="G1146" s="17">
        <v>0</v>
      </c>
      <c r="H1146" s="17">
        <v>0</v>
      </c>
      <c r="I1146" s="18">
        <v>358</v>
      </c>
      <c r="J1146" s="2"/>
      <c r="K1146" s="1"/>
      <c r="L1146" s="1"/>
      <c r="M1146" s="1"/>
      <c r="N1146" s="1"/>
      <c r="O1146" s="1"/>
      <c r="P1146" s="1"/>
      <c r="Q1146" s="1"/>
      <c r="R1146" s="1"/>
      <c r="S1146" s="1"/>
    </row>
    <row r="1147" spans="1:19" x14ac:dyDescent="0.3">
      <c r="A1147" s="1"/>
      <c r="B1147" s="17">
        <v>4</v>
      </c>
      <c r="C1147" s="9" t="s">
        <v>42</v>
      </c>
      <c r="D1147" s="17">
        <v>3</v>
      </c>
      <c r="E1147" s="17">
        <v>1973</v>
      </c>
      <c r="F1147" s="17">
        <v>1</v>
      </c>
      <c r="G1147" s="17">
        <v>0</v>
      </c>
      <c r="H1147" s="17">
        <v>0</v>
      </c>
      <c r="I1147" s="18">
        <v>383</v>
      </c>
      <c r="J1147" s="2"/>
      <c r="K1147" s="1"/>
      <c r="L1147" s="1"/>
      <c r="M1147" s="1"/>
      <c r="N1147" s="1"/>
      <c r="O1147" s="1"/>
      <c r="P1147" s="1"/>
      <c r="Q1147" s="1"/>
      <c r="R1147" s="1"/>
      <c r="S1147" s="1"/>
    </row>
    <row r="1148" spans="1:19" x14ac:dyDescent="0.3">
      <c r="A1148" s="1"/>
      <c r="B1148" s="17">
        <v>3</v>
      </c>
      <c r="C1148" s="9" t="s">
        <v>42</v>
      </c>
      <c r="D1148" s="17">
        <v>3</v>
      </c>
      <c r="E1148" s="17">
        <v>1973</v>
      </c>
      <c r="F1148" s="17">
        <v>1</v>
      </c>
      <c r="G1148" s="17">
        <v>0</v>
      </c>
      <c r="H1148" s="17">
        <v>0</v>
      </c>
      <c r="I1148" s="18">
        <v>381</v>
      </c>
      <c r="J1148" s="2"/>
      <c r="K1148" s="1"/>
      <c r="L1148" s="1"/>
      <c r="M1148" s="1"/>
      <c r="N1148" s="1"/>
      <c r="O1148" s="1"/>
      <c r="P1148" s="1"/>
      <c r="Q1148" s="1"/>
      <c r="R1148" s="1"/>
      <c r="S1148" s="1"/>
    </row>
    <row r="1149" spans="1:19" x14ac:dyDescent="0.3">
      <c r="A1149" s="1"/>
      <c r="B1149" s="17">
        <v>5</v>
      </c>
      <c r="C1149" s="9" t="s">
        <v>42</v>
      </c>
      <c r="D1149" s="17">
        <v>3</v>
      </c>
      <c r="E1149" s="17">
        <v>1973</v>
      </c>
      <c r="F1149" s="17">
        <v>1</v>
      </c>
      <c r="G1149" s="17">
        <v>0</v>
      </c>
      <c r="H1149" s="17">
        <v>0</v>
      </c>
      <c r="I1149" s="18">
        <v>418</v>
      </c>
      <c r="J1149" s="2"/>
      <c r="K1149" s="1"/>
      <c r="L1149" s="1"/>
      <c r="M1149" s="1"/>
      <c r="N1149" s="1"/>
      <c r="O1149" s="1"/>
      <c r="P1149" s="1"/>
      <c r="Q1149" s="1"/>
      <c r="R1149" s="1"/>
      <c r="S1149" s="1"/>
    </row>
    <row r="1150" spans="1:19" x14ac:dyDescent="0.3">
      <c r="A1150" s="1"/>
      <c r="B1150" s="17">
        <v>3</v>
      </c>
      <c r="C1150" s="9" t="s">
        <v>14</v>
      </c>
      <c r="D1150" s="17">
        <v>3</v>
      </c>
      <c r="E1150" s="17">
        <v>1964</v>
      </c>
      <c r="F1150" s="17">
        <v>1</v>
      </c>
      <c r="G1150" s="17">
        <v>0</v>
      </c>
      <c r="H1150" s="17">
        <v>347</v>
      </c>
      <c r="I1150" s="18">
        <v>0</v>
      </c>
      <c r="J1150" s="2"/>
      <c r="K1150" s="1"/>
      <c r="L1150" s="1"/>
      <c r="M1150" s="1"/>
      <c r="N1150" s="1"/>
      <c r="O1150" s="1"/>
      <c r="P1150" s="1"/>
      <c r="Q1150" s="1"/>
      <c r="R1150" s="1"/>
      <c r="S1150" s="1"/>
    </row>
    <row r="1151" spans="1:19" x14ac:dyDescent="0.3">
      <c r="A1151" s="1"/>
      <c r="B1151" s="17">
        <v>2</v>
      </c>
      <c r="C1151" s="9" t="s">
        <v>52</v>
      </c>
      <c r="D1151" s="17">
        <v>4</v>
      </c>
      <c r="E1151" s="17">
        <v>1973</v>
      </c>
      <c r="F1151" s="17">
        <v>1</v>
      </c>
      <c r="G1151" s="17">
        <v>0</v>
      </c>
      <c r="H1151" s="17">
        <v>0</v>
      </c>
      <c r="I1151" s="18">
        <v>14212</v>
      </c>
      <c r="J1151" s="2"/>
      <c r="K1151" s="1"/>
      <c r="L1151" s="1"/>
      <c r="M1151" s="1"/>
      <c r="N1151" s="1"/>
      <c r="O1151" s="1"/>
      <c r="P1151" s="1"/>
      <c r="Q1151" s="1"/>
      <c r="R1151" s="1"/>
      <c r="S1151" s="1"/>
    </row>
    <row r="1152" spans="1:19" x14ac:dyDescent="0.3">
      <c r="A1152" s="1"/>
      <c r="B1152" s="17">
        <v>2</v>
      </c>
      <c r="C1152" s="9" t="s">
        <v>23</v>
      </c>
      <c r="D1152" s="17">
        <v>2</v>
      </c>
      <c r="E1152" s="17">
        <v>1970</v>
      </c>
      <c r="F1152" s="17">
        <v>1</v>
      </c>
      <c r="G1152" s="17">
        <v>0</v>
      </c>
      <c r="H1152" s="17">
        <v>22</v>
      </c>
      <c r="I1152" s="18">
        <v>754634</v>
      </c>
      <c r="J1152" s="2"/>
      <c r="K1152" s="1"/>
      <c r="L1152" s="1"/>
      <c r="M1152" s="1"/>
      <c r="N1152" s="1"/>
      <c r="O1152" s="1"/>
      <c r="P1152" s="1"/>
      <c r="Q1152" s="1"/>
      <c r="R1152" s="1"/>
      <c r="S1152" s="1"/>
    </row>
    <row r="1153" spans="1:19" x14ac:dyDescent="0.3">
      <c r="A1153" s="1"/>
      <c r="B1153" s="17">
        <v>3</v>
      </c>
      <c r="C1153" s="9" t="s">
        <v>27</v>
      </c>
      <c r="D1153" s="17">
        <v>2</v>
      </c>
      <c r="E1153" s="17">
        <v>1970</v>
      </c>
      <c r="F1153" s="17">
        <v>1</v>
      </c>
      <c r="G1153" s="17">
        <v>0</v>
      </c>
      <c r="H1153" s="17">
        <v>4</v>
      </c>
      <c r="I1153" s="18">
        <v>28292</v>
      </c>
      <c r="J1153" s="2"/>
      <c r="K1153" s="1"/>
      <c r="L1153" s="1"/>
      <c r="M1153" s="1"/>
      <c r="N1153" s="1"/>
      <c r="O1153" s="1"/>
      <c r="P1153" s="1"/>
      <c r="Q1153" s="1"/>
      <c r="R1153" s="1"/>
      <c r="S1153" s="1"/>
    </row>
    <row r="1154" spans="1:19" x14ac:dyDescent="0.3">
      <c r="A1154" s="1"/>
      <c r="B1154" s="17">
        <v>2</v>
      </c>
      <c r="C1154" s="9" t="s">
        <v>12</v>
      </c>
      <c r="D1154" s="17">
        <v>1</v>
      </c>
      <c r="E1154" s="17">
        <v>1977</v>
      </c>
      <c r="F1154" s="17">
        <v>1</v>
      </c>
      <c r="G1154" s="17">
        <v>0</v>
      </c>
      <c r="H1154" s="17">
        <v>1</v>
      </c>
      <c r="I1154" s="18">
        <v>3783</v>
      </c>
      <c r="J1154" s="2"/>
      <c r="K1154" s="1"/>
      <c r="L1154" s="1"/>
      <c r="M1154" s="1"/>
      <c r="N1154" s="1"/>
      <c r="O1154" s="1"/>
      <c r="P1154" s="1"/>
      <c r="Q1154" s="1"/>
      <c r="R1154" s="1"/>
      <c r="S1154" s="1"/>
    </row>
    <row r="1155" spans="1:19" x14ac:dyDescent="0.3">
      <c r="A1155" s="1"/>
      <c r="B1155" s="17">
        <v>4</v>
      </c>
      <c r="C1155" s="9" t="s">
        <v>12</v>
      </c>
      <c r="D1155" s="17">
        <v>1</v>
      </c>
      <c r="E1155" s="17">
        <v>1977</v>
      </c>
      <c r="F1155" s="17">
        <v>1</v>
      </c>
      <c r="G1155" s="17">
        <v>0</v>
      </c>
      <c r="H1155" s="17">
        <v>2</v>
      </c>
      <c r="I1155" s="18">
        <v>3303</v>
      </c>
      <c r="J1155" s="2"/>
      <c r="K1155" s="1"/>
      <c r="L1155" s="1"/>
      <c r="M1155" s="1"/>
      <c r="N1155" s="1"/>
      <c r="O1155" s="1"/>
      <c r="P1155" s="1"/>
      <c r="Q1155" s="1"/>
      <c r="R1155" s="1"/>
      <c r="S1155" s="1"/>
    </row>
    <row r="1156" spans="1:19" x14ac:dyDescent="0.3">
      <c r="A1156" s="1"/>
      <c r="B1156" s="17">
        <v>3</v>
      </c>
      <c r="C1156" s="9" t="s">
        <v>12</v>
      </c>
      <c r="D1156" s="17">
        <v>1</v>
      </c>
      <c r="E1156" s="17">
        <v>1977</v>
      </c>
      <c r="F1156" s="17">
        <v>1</v>
      </c>
      <c r="G1156" s="17">
        <v>0</v>
      </c>
      <c r="H1156" s="17">
        <v>2</v>
      </c>
      <c r="I1156" s="18">
        <v>3556</v>
      </c>
      <c r="J1156" s="2"/>
      <c r="K1156" s="1"/>
      <c r="L1156" s="1"/>
      <c r="M1156" s="1"/>
      <c r="N1156" s="1"/>
      <c r="O1156" s="1"/>
      <c r="P1156" s="1"/>
      <c r="Q1156" s="1"/>
      <c r="R1156" s="1"/>
      <c r="S1156" s="1"/>
    </row>
    <row r="1157" spans="1:19" x14ac:dyDescent="0.3">
      <c r="A1157" s="1"/>
      <c r="B1157" s="17">
        <v>5</v>
      </c>
      <c r="C1157" s="9" t="s">
        <v>12</v>
      </c>
      <c r="D1157" s="17">
        <v>1</v>
      </c>
      <c r="E1157" s="17">
        <v>1977</v>
      </c>
      <c r="F1157" s="17">
        <v>1</v>
      </c>
      <c r="G1157" s="17">
        <v>0</v>
      </c>
      <c r="H1157" s="17">
        <v>2</v>
      </c>
      <c r="I1157" s="18">
        <v>3726</v>
      </c>
      <c r="J1157" s="2"/>
      <c r="K1157" s="1"/>
      <c r="L1157" s="1"/>
      <c r="M1157" s="1"/>
      <c r="N1157" s="1"/>
      <c r="O1157" s="1"/>
      <c r="P1157" s="1"/>
      <c r="Q1157" s="1"/>
      <c r="R1157" s="1"/>
      <c r="S1157" s="1"/>
    </row>
    <row r="1158" spans="1:19" x14ac:dyDescent="0.3">
      <c r="A1158" s="1"/>
      <c r="B1158" s="17">
        <v>2</v>
      </c>
      <c r="C1158" s="9" t="s">
        <v>27</v>
      </c>
      <c r="D1158" s="17">
        <v>3</v>
      </c>
      <c r="E1158" s="17">
        <v>1972</v>
      </c>
      <c r="F1158" s="17">
        <v>1</v>
      </c>
      <c r="G1158" s="17">
        <v>0</v>
      </c>
      <c r="H1158" s="17">
        <v>0</v>
      </c>
      <c r="I1158" s="18">
        <v>85577</v>
      </c>
      <c r="J1158" s="2"/>
      <c r="K1158" s="1"/>
      <c r="L1158" s="1"/>
      <c r="M1158" s="1"/>
      <c r="N1158" s="1"/>
      <c r="O1158" s="1"/>
      <c r="P1158" s="1"/>
      <c r="Q1158" s="1"/>
      <c r="R1158" s="1"/>
      <c r="S1158" s="1"/>
    </row>
    <row r="1159" spans="1:19" x14ac:dyDescent="0.3">
      <c r="A1159" s="1"/>
      <c r="B1159" s="17">
        <v>5</v>
      </c>
      <c r="C1159" s="9" t="s">
        <v>42</v>
      </c>
      <c r="D1159" s="17">
        <v>3</v>
      </c>
      <c r="E1159" s="17">
        <v>1972</v>
      </c>
      <c r="F1159" s="17">
        <v>1</v>
      </c>
      <c r="G1159" s="17">
        <v>0</v>
      </c>
      <c r="H1159" s="17">
        <v>0</v>
      </c>
      <c r="I1159" s="18">
        <v>81724</v>
      </c>
      <c r="J1159" s="2"/>
      <c r="K1159" s="1"/>
      <c r="L1159" s="1"/>
      <c r="M1159" s="1"/>
      <c r="N1159" s="1"/>
      <c r="O1159" s="1"/>
      <c r="P1159" s="1"/>
      <c r="Q1159" s="1"/>
      <c r="R1159" s="1"/>
      <c r="S1159" s="1"/>
    </row>
    <row r="1160" spans="1:19" x14ac:dyDescent="0.3">
      <c r="A1160" s="1"/>
      <c r="B1160" s="17">
        <v>3</v>
      </c>
      <c r="C1160" s="9" t="s">
        <v>12</v>
      </c>
      <c r="D1160" s="17">
        <v>3</v>
      </c>
      <c r="E1160" s="17">
        <v>1972</v>
      </c>
      <c r="F1160" s="17">
        <v>1</v>
      </c>
      <c r="G1160" s="17">
        <v>0</v>
      </c>
      <c r="H1160" s="17">
        <v>0</v>
      </c>
      <c r="I1160" s="18">
        <v>79640</v>
      </c>
      <c r="J1160" s="2"/>
      <c r="K1160" s="1"/>
      <c r="L1160" s="1"/>
      <c r="M1160" s="1"/>
      <c r="N1160" s="1"/>
      <c r="O1160" s="1"/>
      <c r="P1160" s="1"/>
      <c r="Q1160" s="1"/>
      <c r="R1160" s="1"/>
      <c r="S1160" s="1"/>
    </row>
    <row r="1161" spans="1:19" x14ac:dyDescent="0.3">
      <c r="A1161" s="1"/>
      <c r="B1161" s="17">
        <v>4</v>
      </c>
      <c r="C1161" s="9" t="s">
        <v>28</v>
      </c>
      <c r="D1161" s="17">
        <v>3</v>
      </c>
      <c r="E1161" s="17">
        <v>1972</v>
      </c>
      <c r="F1161" s="17">
        <v>1</v>
      </c>
      <c r="G1161" s="17">
        <v>0</v>
      </c>
      <c r="H1161" s="17">
        <v>0</v>
      </c>
      <c r="I1161" s="18">
        <v>82145</v>
      </c>
      <c r="J1161" s="2"/>
      <c r="K1161" s="1"/>
      <c r="L1161" s="1"/>
      <c r="M1161" s="1"/>
      <c r="N1161" s="1"/>
      <c r="O1161" s="1"/>
      <c r="P1161" s="1"/>
      <c r="Q1161" s="1"/>
      <c r="R1161" s="1"/>
      <c r="S1161" s="1"/>
    </row>
    <row r="1162" spans="1:19" x14ac:dyDescent="0.3">
      <c r="A1162" s="1"/>
      <c r="B1162" s="17">
        <v>5</v>
      </c>
      <c r="C1162" s="9" t="s">
        <v>42</v>
      </c>
      <c r="D1162" s="17">
        <v>3</v>
      </c>
      <c r="E1162" s="17">
        <v>1972</v>
      </c>
      <c r="F1162" s="17">
        <v>1</v>
      </c>
      <c r="G1162" s="17">
        <v>0</v>
      </c>
      <c r="H1162" s="17">
        <v>0</v>
      </c>
      <c r="I1162" s="18">
        <v>79608</v>
      </c>
      <c r="J1162" s="2"/>
      <c r="K1162" s="1"/>
      <c r="L1162" s="1"/>
      <c r="M1162" s="1"/>
      <c r="N1162" s="1"/>
      <c r="O1162" s="1"/>
      <c r="P1162" s="1"/>
      <c r="Q1162" s="1"/>
      <c r="R1162" s="1"/>
      <c r="S1162" s="1"/>
    </row>
    <row r="1163" spans="1:19" x14ac:dyDescent="0.3">
      <c r="A1163" s="1"/>
      <c r="B1163" s="17">
        <v>1</v>
      </c>
      <c r="C1163" s="9" t="s">
        <v>31</v>
      </c>
      <c r="D1163" s="17">
        <v>4</v>
      </c>
      <c r="E1163" s="17">
        <v>1972</v>
      </c>
      <c r="F1163" s="17">
        <v>4</v>
      </c>
      <c r="G1163" s="17">
        <v>0</v>
      </c>
      <c r="H1163" s="17">
        <v>0</v>
      </c>
      <c r="I1163" s="18">
        <v>3519</v>
      </c>
      <c r="J1163" s="2"/>
      <c r="K1163" s="1"/>
      <c r="L1163" s="1"/>
      <c r="M1163" s="1"/>
      <c r="N1163" s="1"/>
      <c r="O1163" s="1"/>
      <c r="P1163" s="1"/>
      <c r="Q1163" s="1"/>
      <c r="R1163" s="1"/>
      <c r="S1163" s="1"/>
    </row>
    <row r="1164" spans="1:19" x14ac:dyDescent="0.3">
      <c r="A1164" s="1"/>
      <c r="B1164" s="17">
        <v>2</v>
      </c>
      <c r="C1164" s="9" t="s">
        <v>31</v>
      </c>
      <c r="D1164" s="17">
        <v>4</v>
      </c>
      <c r="E1164" s="17">
        <v>1972</v>
      </c>
      <c r="F1164" s="17">
        <v>4</v>
      </c>
      <c r="G1164" s="17">
        <v>0</v>
      </c>
      <c r="H1164" s="17">
        <v>0</v>
      </c>
      <c r="I1164" s="18">
        <v>3247</v>
      </c>
      <c r="J1164" s="2"/>
      <c r="K1164" s="1"/>
      <c r="L1164" s="1"/>
      <c r="M1164" s="1"/>
      <c r="N1164" s="1"/>
      <c r="O1164" s="1"/>
      <c r="P1164" s="1"/>
      <c r="Q1164" s="1"/>
      <c r="R1164" s="1"/>
      <c r="S1164" s="1"/>
    </row>
    <row r="1165" spans="1:19" x14ac:dyDescent="0.3">
      <c r="A1165" s="1"/>
      <c r="B1165" s="17">
        <v>6</v>
      </c>
      <c r="C1165" s="9" t="s">
        <v>23</v>
      </c>
      <c r="D1165" s="17">
        <v>4</v>
      </c>
      <c r="E1165" s="17">
        <v>1973</v>
      </c>
      <c r="F1165" s="17">
        <v>1</v>
      </c>
      <c r="G1165" s="17">
        <v>0</v>
      </c>
      <c r="H1165" s="17">
        <v>0</v>
      </c>
      <c r="I1165" s="18">
        <v>2201</v>
      </c>
      <c r="J1165" s="2"/>
      <c r="K1165" s="1"/>
      <c r="L1165" s="1"/>
      <c r="M1165" s="1"/>
      <c r="N1165" s="1"/>
      <c r="O1165" s="1"/>
      <c r="P1165" s="1"/>
      <c r="Q1165" s="1"/>
      <c r="R1165" s="1"/>
      <c r="S1165" s="1"/>
    </row>
    <row r="1166" spans="1:19" x14ac:dyDescent="0.3">
      <c r="A1166" s="1"/>
      <c r="B1166" s="17">
        <v>1</v>
      </c>
      <c r="C1166" s="9" t="s">
        <v>23</v>
      </c>
      <c r="D1166" s="17">
        <v>4</v>
      </c>
      <c r="E1166" s="17">
        <v>1973</v>
      </c>
      <c r="F1166" s="17">
        <v>1</v>
      </c>
      <c r="G1166" s="17">
        <v>0</v>
      </c>
      <c r="H1166" s="17">
        <v>0</v>
      </c>
      <c r="I1166" s="18">
        <v>2318</v>
      </c>
      <c r="J1166" s="2"/>
      <c r="K1166" s="1"/>
      <c r="L1166" s="1"/>
      <c r="M1166" s="1"/>
      <c r="N1166" s="1"/>
      <c r="O1166" s="1"/>
      <c r="P1166" s="1"/>
      <c r="Q1166" s="1"/>
      <c r="R1166" s="1"/>
      <c r="S1166" s="1"/>
    </row>
    <row r="1167" spans="1:19" x14ac:dyDescent="0.3">
      <c r="A1167" s="1"/>
      <c r="B1167" s="17">
        <v>2</v>
      </c>
      <c r="C1167" s="9" t="s">
        <v>23</v>
      </c>
      <c r="D1167" s="17">
        <v>4</v>
      </c>
      <c r="E1167" s="17">
        <v>1973</v>
      </c>
      <c r="F1167" s="17">
        <v>1</v>
      </c>
      <c r="G1167" s="17">
        <v>0</v>
      </c>
      <c r="H1167" s="17">
        <v>0</v>
      </c>
      <c r="I1167" s="18">
        <v>2512</v>
      </c>
      <c r="J1167" s="2"/>
      <c r="K1167" s="1"/>
      <c r="L1167" s="1"/>
      <c r="M1167" s="1"/>
      <c r="N1167" s="1"/>
      <c r="O1167" s="1"/>
      <c r="P1167" s="1"/>
      <c r="Q1167" s="1"/>
      <c r="R1167" s="1"/>
      <c r="S1167" s="1"/>
    </row>
    <row r="1168" spans="1:19" x14ac:dyDescent="0.3">
      <c r="A1168" s="1"/>
      <c r="B1168" s="17">
        <v>3</v>
      </c>
      <c r="C1168" s="9" t="s">
        <v>23</v>
      </c>
      <c r="D1168" s="17">
        <v>4</v>
      </c>
      <c r="E1168" s="17">
        <v>1973</v>
      </c>
      <c r="F1168" s="17">
        <v>1</v>
      </c>
      <c r="G1168" s="17">
        <v>0</v>
      </c>
      <c r="H1168" s="17">
        <v>0</v>
      </c>
      <c r="I1168" s="18">
        <v>2496</v>
      </c>
      <c r="J1168" s="2"/>
      <c r="K1168" s="1"/>
      <c r="L1168" s="1"/>
      <c r="M1168" s="1"/>
      <c r="N1168" s="1"/>
      <c r="O1168" s="1"/>
      <c r="P1168" s="1"/>
      <c r="Q1168" s="1"/>
      <c r="R1168" s="1"/>
      <c r="S1168" s="1"/>
    </row>
    <row r="1169" spans="1:19" x14ac:dyDescent="0.3">
      <c r="A1169" s="1"/>
      <c r="B1169" s="17">
        <v>5</v>
      </c>
      <c r="C1169" s="9" t="s">
        <v>23</v>
      </c>
      <c r="D1169" s="17">
        <v>4</v>
      </c>
      <c r="E1169" s="17">
        <v>1973</v>
      </c>
      <c r="F1169" s="17">
        <v>1</v>
      </c>
      <c r="G1169" s="17">
        <v>0</v>
      </c>
      <c r="H1169" s="17">
        <v>0</v>
      </c>
      <c r="I1169" s="18">
        <v>2518</v>
      </c>
      <c r="J1169" s="2"/>
      <c r="K1169" s="1"/>
      <c r="L1169" s="1"/>
      <c r="M1169" s="1"/>
      <c r="N1169" s="1"/>
      <c r="O1169" s="1"/>
      <c r="P1169" s="1"/>
      <c r="Q1169" s="1"/>
      <c r="R1169" s="1"/>
      <c r="S1169" s="1"/>
    </row>
    <row r="1170" spans="1:19" x14ac:dyDescent="0.3">
      <c r="A1170" s="1"/>
      <c r="B1170" s="17">
        <v>1</v>
      </c>
      <c r="C1170" s="9" t="s">
        <v>23</v>
      </c>
      <c r="D1170" s="17">
        <v>1</v>
      </c>
      <c r="E1170" s="17">
        <v>1972</v>
      </c>
      <c r="F1170" s="17">
        <v>1</v>
      </c>
      <c r="G1170" s="17">
        <v>0</v>
      </c>
      <c r="H1170" s="17">
        <v>0</v>
      </c>
      <c r="I1170" s="18">
        <v>27175</v>
      </c>
      <c r="J1170" s="2"/>
      <c r="K1170" s="1"/>
      <c r="L1170" s="1"/>
      <c r="M1170" s="1"/>
      <c r="N1170" s="1"/>
      <c r="O1170" s="1"/>
      <c r="P1170" s="1"/>
      <c r="Q1170" s="1"/>
      <c r="R1170" s="1"/>
      <c r="S1170" s="1"/>
    </row>
    <row r="1171" spans="1:19" x14ac:dyDescent="0.3">
      <c r="A1171" s="1"/>
      <c r="B1171" s="17">
        <v>4</v>
      </c>
      <c r="C1171" s="9" t="s">
        <v>33</v>
      </c>
      <c r="D1171" s="17">
        <v>1</v>
      </c>
      <c r="E1171" s="17">
        <v>1972</v>
      </c>
      <c r="F1171" s="17">
        <v>1</v>
      </c>
      <c r="G1171" s="17">
        <v>0</v>
      </c>
      <c r="H1171" s="17">
        <v>0</v>
      </c>
      <c r="I1171" s="18">
        <v>75891</v>
      </c>
      <c r="J1171" s="2"/>
      <c r="K1171" s="1"/>
      <c r="L1171" s="1"/>
      <c r="M1171" s="1"/>
      <c r="N1171" s="1"/>
      <c r="O1171" s="1"/>
      <c r="P1171" s="1"/>
      <c r="Q1171" s="1"/>
      <c r="R1171" s="1"/>
      <c r="S1171" s="1"/>
    </row>
    <row r="1172" spans="1:19" x14ac:dyDescent="0.3">
      <c r="A1172" s="1"/>
      <c r="B1172" s="17">
        <v>6</v>
      </c>
      <c r="C1172" s="9" t="s">
        <v>61</v>
      </c>
      <c r="D1172" s="17">
        <v>4</v>
      </c>
      <c r="E1172" s="17">
        <v>1973</v>
      </c>
      <c r="F1172" s="17">
        <v>1</v>
      </c>
      <c r="G1172" s="17">
        <v>0</v>
      </c>
      <c r="H1172" s="17">
        <v>0</v>
      </c>
      <c r="I1172" s="18">
        <v>25</v>
      </c>
      <c r="J1172" s="2"/>
      <c r="K1172" s="1"/>
      <c r="L1172" s="1"/>
      <c r="M1172" s="1"/>
      <c r="N1172" s="1"/>
      <c r="O1172" s="1"/>
      <c r="P1172" s="1"/>
      <c r="Q1172" s="1"/>
      <c r="R1172" s="1"/>
      <c r="S1172" s="1"/>
    </row>
    <row r="1173" spans="1:19" x14ac:dyDescent="0.3">
      <c r="A1173" s="1"/>
      <c r="B1173" s="17">
        <v>1</v>
      </c>
      <c r="C1173" s="9" t="s">
        <v>61</v>
      </c>
      <c r="D1173" s="17">
        <v>4</v>
      </c>
      <c r="E1173" s="17">
        <v>1973</v>
      </c>
      <c r="F1173" s="17">
        <v>1</v>
      </c>
      <c r="G1173" s="17">
        <v>0</v>
      </c>
      <c r="H1173" s="17">
        <v>0</v>
      </c>
      <c r="I1173" s="18">
        <v>24</v>
      </c>
      <c r="J1173" s="2"/>
      <c r="K1173" s="1"/>
      <c r="L1173" s="1"/>
      <c r="M1173" s="1"/>
      <c r="N1173" s="1"/>
      <c r="O1173" s="1"/>
      <c r="P1173" s="1"/>
      <c r="Q1173" s="1"/>
      <c r="R1173" s="1"/>
      <c r="S1173" s="1"/>
    </row>
    <row r="1174" spans="1:19" x14ac:dyDescent="0.3">
      <c r="A1174" s="1"/>
      <c r="B1174" s="17">
        <v>3</v>
      </c>
      <c r="C1174" s="9" t="s">
        <v>10</v>
      </c>
      <c r="D1174" s="17">
        <v>4</v>
      </c>
      <c r="E1174" s="17">
        <v>1973</v>
      </c>
      <c r="F1174" s="17">
        <v>1</v>
      </c>
      <c r="G1174" s="17">
        <v>0</v>
      </c>
      <c r="H1174" s="17">
        <v>0</v>
      </c>
      <c r="I1174" s="18">
        <v>9512</v>
      </c>
      <c r="J1174" s="2"/>
      <c r="K1174" s="1"/>
      <c r="L1174" s="1"/>
      <c r="M1174" s="1"/>
      <c r="N1174" s="1"/>
      <c r="O1174" s="1"/>
      <c r="P1174" s="1"/>
      <c r="Q1174" s="1"/>
      <c r="R1174" s="1"/>
      <c r="S1174" s="1"/>
    </row>
    <row r="1175" spans="1:19" x14ac:dyDescent="0.3">
      <c r="A1175" s="1"/>
      <c r="B1175" s="17">
        <v>5</v>
      </c>
      <c r="C1175" s="9" t="s">
        <v>10</v>
      </c>
      <c r="D1175" s="17">
        <v>4</v>
      </c>
      <c r="E1175" s="17">
        <v>1973</v>
      </c>
      <c r="F1175" s="17">
        <v>1</v>
      </c>
      <c r="G1175" s="17">
        <v>0</v>
      </c>
      <c r="H1175" s="17">
        <v>0</v>
      </c>
      <c r="I1175" s="18">
        <v>10243</v>
      </c>
      <c r="J1175" s="2"/>
      <c r="K1175" s="1"/>
      <c r="L1175" s="1"/>
      <c r="M1175" s="1"/>
      <c r="N1175" s="1"/>
      <c r="O1175" s="1"/>
      <c r="P1175" s="1"/>
      <c r="Q1175" s="1"/>
      <c r="R1175" s="1"/>
      <c r="S1175" s="1"/>
    </row>
    <row r="1176" spans="1:19" x14ac:dyDescent="0.3">
      <c r="A1176" s="1"/>
      <c r="B1176" s="17">
        <v>1</v>
      </c>
      <c r="C1176" s="9" t="s">
        <v>10</v>
      </c>
      <c r="D1176" s="17">
        <v>4</v>
      </c>
      <c r="E1176" s="17">
        <v>1973</v>
      </c>
      <c r="F1176" s="17">
        <v>1</v>
      </c>
      <c r="G1176" s="17">
        <v>0</v>
      </c>
      <c r="H1176" s="17">
        <v>0</v>
      </c>
      <c r="I1176" s="18">
        <v>541</v>
      </c>
      <c r="J1176" s="2"/>
      <c r="K1176" s="1"/>
      <c r="L1176" s="1"/>
      <c r="M1176" s="1"/>
      <c r="N1176" s="1"/>
      <c r="O1176" s="1"/>
      <c r="P1176" s="1"/>
      <c r="Q1176" s="1"/>
      <c r="R1176" s="1"/>
      <c r="S1176" s="1"/>
    </row>
    <row r="1177" spans="1:19" x14ac:dyDescent="0.3">
      <c r="A1177" s="1"/>
      <c r="B1177" s="17">
        <v>1</v>
      </c>
      <c r="C1177" s="9" t="s">
        <v>19</v>
      </c>
      <c r="D1177" s="17">
        <v>4</v>
      </c>
      <c r="E1177" s="17">
        <v>1973</v>
      </c>
      <c r="F1177" s="17">
        <v>1</v>
      </c>
      <c r="G1177" s="17">
        <v>0</v>
      </c>
      <c r="H1177" s="17">
        <v>0</v>
      </c>
      <c r="I1177" s="18">
        <v>1386</v>
      </c>
      <c r="J1177" s="2"/>
      <c r="K1177" s="1"/>
      <c r="L1177" s="1"/>
      <c r="M1177" s="1"/>
      <c r="N1177" s="1"/>
      <c r="O1177" s="1"/>
      <c r="P1177" s="1"/>
      <c r="Q1177" s="1"/>
      <c r="R1177" s="1"/>
      <c r="S1177" s="1"/>
    </row>
    <row r="1178" spans="1:19" x14ac:dyDescent="0.3">
      <c r="A1178" s="1"/>
      <c r="B1178" s="17">
        <v>2</v>
      </c>
      <c r="C1178" s="9" t="s">
        <v>44</v>
      </c>
      <c r="D1178" s="17">
        <v>2</v>
      </c>
      <c r="E1178" s="17">
        <v>1975</v>
      </c>
      <c r="F1178" s="17">
        <v>1</v>
      </c>
      <c r="G1178" s="17">
        <v>0</v>
      </c>
      <c r="H1178" s="17">
        <v>0</v>
      </c>
      <c r="I1178" s="18">
        <v>75875</v>
      </c>
      <c r="J1178" s="2"/>
      <c r="K1178" s="1"/>
      <c r="L1178" s="1"/>
      <c r="M1178" s="1"/>
      <c r="N1178" s="1"/>
      <c r="O1178" s="1"/>
      <c r="P1178" s="1"/>
      <c r="Q1178" s="1"/>
      <c r="R1178" s="1"/>
      <c r="S1178" s="1"/>
    </row>
    <row r="1179" spans="1:19" x14ac:dyDescent="0.3">
      <c r="A1179" s="1"/>
      <c r="B1179" s="17">
        <v>6</v>
      </c>
      <c r="C1179" s="9" t="s">
        <v>33</v>
      </c>
      <c r="D1179" s="17">
        <v>1</v>
      </c>
      <c r="E1179" s="17">
        <v>1974</v>
      </c>
      <c r="F1179" s="17">
        <v>1</v>
      </c>
      <c r="G1179" s="17">
        <v>0</v>
      </c>
      <c r="H1179" s="17">
        <v>12</v>
      </c>
      <c r="I1179" s="18">
        <v>80734</v>
      </c>
      <c r="J1179" s="2"/>
      <c r="K1179" s="1"/>
      <c r="L1179" s="1"/>
      <c r="M1179" s="1"/>
      <c r="N1179" s="1"/>
      <c r="O1179" s="1"/>
      <c r="P1179" s="1"/>
      <c r="Q1179" s="1"/>
      <c r="R1179" s="1"/>
      <c r="S1179" s="1"/>
    </row>
    <row r="1180" spans="1:19" x14ac:dyDescent="0.3">
      <c r="A1180" s="1"/>
      <c r="B1180" s="17">
        <v>1</v>
      </c>
      <c r="C1180" s="9" t="s">
        <v>35</v>
      </c>
      <c r="D1180" s="17">
        <v>1</v>
      </c>
      <c r="E1180" s="17">
        <v>1974</v>
      </c>
      <c r="F1180" s="17">
        <v>1</v>
      </c>
      <c r="G1180" s="17">
        <v>0</v>
      </c>
      <c r="H1180" s="17">
        <v>0</v>
      </c>
      <c r="I1180" s="18">
        <v>0</v>
      </c>
      <c r="J1180" s="2"/>
      <c r="K1180" s="1"/>
      <c r="L1180" s="1"/>
      <c r="M1180" s="1"/>
      <c r="N1180" s="1"/>
      <c r="O1180" s="1"/>
      <c r="P1180" s="1"/>
      <c r="Q1180" s="1"/>
      <c r="R1180" s="1"/>
      <c r="S1180" s="1"/>
    </row>
    <row r="1181" spans="1:19" x14ac:dyDescent="0.3">
      <c r="A1181" s="1"/>
      <c r="B1181" s="17">
        <v>6</v>
      </c>
      <c r="C1181" s="9" t="s">
        <v>25</v>
      </c>
      <c r="D1181" s="17">
        <v>1</v>
      </c>
      <c r="E1181" s="17">
        <v>1974</v>
      </c>
      <c r="F1181" s="17">
        <v>1</v>
      </c>
      <c r="G1181" s="17">
        <v>0</v>
      </c>
      <c r="H1181" s="17">
        <v>0</v>
      </c>
      <c r="I1181" s="18">
        <v>601</v>
      </c>
      <c r="J1181" s="2"/>
      <c r="K1181" s="1"/>
      <c r="L1181" s="1"/>
      <c r="M1181" s="1"/>
      <c r="N1181" s="1"/>
      <c r="O1181" s="1"/>
      <c r="P1181" s="1"/>
      <c r="Q1181" s="1"/>
      <c r="R1181" s="1"/>
      <c r="S1181" s="1"/>
    </row>
    <row r="1182" spans="1:19" x14ac:dyDescent="0.3">
      <c r="A1182" s="1"/>
      <c r="B1182" s="17">
        <v>4</v>
      </c>
      <c r="C1182" s="9" t="s">
        <v>25</v>
      </c>
      <c r="D1182" s="17">
        <v>1</v>
      </c>
      <c r="E1182" s="17">
        <v>1974</v>
      </c>
      <c r="F1182" s="17">
        <v>1</v>
      </c>
      <c r="G1182" s="17">
        <v>0</v>
      </c>
      <c r="H1182" s="17">
        <v>0</v>
      </c>
      <c r="I1182" s="18">
        <v>596</v>
      </c>
      <c r="J1182" s="2"/>
      <c r="K1182" s="1"/>
      <c r="L1182" s="1"/>
      <c r="M1182" s="1"/>
      <c r="N1182" s="1"/>
      <c r="O1182" s="1"/>
      <c r="P1182" s="1"/>
      <c r="Q1182" s="1"/>
      <c r="R1182" s="1"/>
      <c r="S1182" s="1"/>
    </row>
    <row r="1183" spans="1:19" x14ac:dyDescent="0.3">
      <c r="A1183" s="1"/>
      <c r="B1183" s="17">
        <v>3</v>
      </c>
      <c r="C1183" s="9" t="s">
        <v>25</v>
      </c>
      <c r="D1183" s="17">
        <v>1</v>
      </c>
      <c r="E1183" s="17">
        <v>1974</v>
      </c>
      <c r="F1183" s="17">
        <v>1</v>
      </c>
      <c r="G1183" s="17">
        <v>0</v>
      </c>
      <c r="H1183" s="17">
        <v>0</v>
      </c>
      <c r="I1183" s="18">
        <v>623</v>
      </c>
      <c r="J1183" s="2"/>
      <c r="K1183" s="1"/>
      <c r="L1183" s="1"/>
      <c r="M1183" s="1"/>
      <c r="N1183" s="1"/>
      <c r="O1183" s="1"/>
      <c r="P1183" s="1"/>
      <c r="Q1183" s="1"/>
      <c r="R1183" s="1"/>
      <c r="S1183" s="1"/>
    </row>
    <row r="1184" spans="1:19" x14ac:dyDescent="0.3">
      <c r="A1184" s="1"/>
      <c r="B1184" s="17">
        <v>6</v>
      </c>
      <c r="C1184" s="9" t="s">
        <v>10</v>
      </c>
      <c r="D1184" s="17">
        <v>1</v>
      </c>
      <c r="E1184" s="17">
        <v>1977</v>
      </c>
      <c r="F1184" s="17">
        <v>31</v>
      </c>
      <c r="G1184" s="17">
        <v>0</v>
      </c>
      <c r="H1184" s="17">
        <v>0</v>
      </c>
      <c r="I1184" s="18">
        <v>1761</v>
      </c>
      <c r="J1184" s="2"/>
      <c r="K1184" s="1"/>
      <c r="L1184" s="1"/>
      <c r="M1184" s="1"/>
      <c r="N1184" s="1"/>
      <c r="O1184" s="1"/>
      <c r="P1184" s="1"/>
      <c r="Q1184" s="1"/>
      <c r="R1184" s="1"/>
      <c r="S1184" s="1"/>
    </row>
    <row r="1185" spans="1:19" x14ac:dyDescent="0.3">
      <c r="A1185" s="1"/>
      <c r="B1185" s="17">
        <v>1</v>
      </c>
      <c r="C1185" s="9" t="s">
        <v>10</v>
      </c>
      <c r="D1185" s="17">
        <v>1</v>
      </c>
      <c r="E1185" s="17">
        <v>1977</v>
      </c>
      <c r="F1185" s="17">
        <v>31</v>
      </c>
      <c r="G1185" s="17">
        <v>0</v>
      </c>
      <c r="H1185" s="17">
        <v>0</v>
      </c>
      <c r="I1185" s="18">
        <v>1623</v>
      </c>
      <c r="J1185" s="2"/>
      <c r="K1185" s="1"/>
      <c r="L1185" s="1"/>
      <c r="M1185" s="1"/>
      <c r="N1185" s="1"/>
      <c r="O1185" s="1"/>
      <c r="P1185" s="1"/>
      <c r="Q1185" s="1"/>
      <c r="R1185" s="1"/>
      <c r="S1185" s="1"/>
    </row>
    <row r="1186" spans="1:19" x14ac:dyDescent="0.3">
      <c r="A1186" s="1"/>
      <c r="B1186" s="17">
        <v>2</v>
      </c>
      <c r="C1186" s="9" t="s">
        <v>10</v>
      </c>
      <c r="D1186" s="17">
        <v>1</v>
      </c>
      <c r="E1186" s="17">
        <v>1977</v>
      </c>
      <c r="F1186" s="17">
        <v>31</v>
      </c>
      <c r="G1186" s="17">
        <v>0</v>
      </c>
      <c r="H1186" s="17">
        <v>0</v>
      </c>
      <c r="I1186" s="18">
        <v>1670</v>
      </c>
      <c r="J1186" s="2"/>
      <c r="K1186" s="1"/>
      <c r="L1186" s="1"/>
      <c r="M1186" s="1"/>
      <c r="N1186" s="1"/>
      <c r="O1186" s="1"/>
      <c r="P1186" s="1"/>
      <c r="Q1186" s="1"/>
      <c r="R1186" s="1"/>
      <c r="S1186" s="1"/>
    </row>
    <row r="1187" spans="1:19" x14ac:dyDescent="0.3">
      <c r="A1187" s="1"/>
      <c r="B1187" s="17">
        <v>4</v>
      </c>
      <c r="C1187" s="9" t="s">
        <v>10</v>
      </c>
      <c r="D1187" s="17">
        <v>1</v>
      </c>
      <c r="E1187" s="17">
        <v>1977</v>
      </c>
      <c r="F1187" s="17">
        <v>31</v>
      </c>
      <c r="G1187" s="17">
        <v>0</v>
      </c>
      <c r="H1187" s="17">
        <v>0</v>
      </c>
      <c r="I1187" s="18">
        <v>1818</v>
      </c>
      <c r="J1187" s="2"/>
      <c r="K1187" s="1"/>
      <c r="L1187" s="1"/>
      <c r="M1187" s="1"/>
      <c r="N1187" s="1"/>
      <c r="O1187" s="1"/>
      <c r="P1187" s="1"/>
      <c r="Q1187" s="1"/>
      <c r="R1187" s="1"/>
      <c r="S1187" s="1"/>
    </row>
    <row r="1188" spans="1:19" x14ac:dyDescent="0.3">
      <c r="A1188" s="1"/>
      <c r="B1188" s="17">
        <v>3</v>
      </c>
      <c r="C1188" s="9" t="s">
        <v>10</v>
      </c>
      <c r="D1188" s="17">
        <v>1</v>
      </c>
      <c r="E1188" s="17">
        <v>1977</v>
      </c>
      <c r="F1188" s="17">
        <v>31</v>
      </c>
      <c r="G1188" s="17">
        <v>0</v>
      </c>
      <c r="H1188" s="17">
        <v>0</v>
      </c>
      <c r="I1188" s="18">
        <v>1599</v>
      </c>
      <c r="J1188" s="2"/>
      <c r="K1188" s="1"/>
      <c r="L1188" s="1"/>
      <c r="M1188" s="1"/>
      <c r="N1188" s="1"/>
      <c r="O1188" s="1"/>
      <c r="P1188" s="1"/>
      <c r="Q1188" s="1"/>
      <c r="R1188" s="1"/>
      <c r="S1188" s="1"/>
    </row>
    <row r="1189" spans="1:19" x14ac:dyDescent="0.3">
      <c r="A1189" s="1"/>
      <c r="B1189" s="17">
        <v>5</v>
      </c>
      <c r="C1189" s="9" t="s">
        <v>10</v>
      </c>
      <c r="D1189" s="17">
        <v>1</v>
      </c>
      <c r="E1189" s="17">
        <v>1977</v>
      </c>
      <c r="F1189" s="17">
        <v>31</v>
      </c>
      <c r="G1189" s="17">
        <v>0</v>
      </c>
      <c r="H1189" s="17">
        <v>0</v>
      </c>
      <c r="I1189" s="18">
        <v>1621</v>
      </c>
      <c r="J1189" s="2"/>
      <c r="K1189" s="1"/>
      <c r="L1189" s="1"/>
      <c r="M1189" s="1"/>
      <c r="N1189" s="1"/>
      <c r="O1189" s="1"/>
      <c r="P1189" s="1"/>
      <c r="Q1189" s="1"/>
      <c r="R1189" s="1"/>
      <c r="S1189" s="1"/>
    </row>
    <row r="1190" spans="1:19" x14ac:dyDescent="0.3">
      <c r="A1190" s="1"/>
      <c r="B1190" s="17">
        <v>1</v>
      </c>
      <c r="C1190" s="9" t="s">
        <v>28</v>
      </c>
      <c r="D1190" s="17">
        <v>3</v>
      </c>
      <c r="E1190" s="17">
        <v>1974</v>
      </c>
      <c r="F1190" s="17">
        <v>1</v>
      </c>
      <c r="G1190" s="17">
        <v>0</v>
      </c>
      <c r="H1190" s="17">
        <v>0</v>
      </c>
      <c r="I1190" s="18">
        <v>0</v>
      </c>
      <c r="J1190" s="2"/>
      <c r="K1190" s="1"/>
      <c r="L1190" s="1"/>
      <c r="M1190" s="1"/>
      <c r="N1190" s="1"/>
      <c r="O1190" s="1"/>
      <c r="P1190" s="1"/>
      <c r="Q1190" s="1"/>
      <c r="R1190" s="1"/>
      <c r="S1190" s="1"/>
    </row>
    <row r="1191" spans="1:19" x14ac:dyDescent="0.3">
      <c r="A1191" s="1"/>
      <c r="B1191" s="17">
        <v>4</v>
      </c>
      <c r="C1191" s="9" t="s">
        <v>43</v>
      </c>
      <c r="D1191" s="17">
        <v>3</v>
      </c>
      <c r="E1191" s="17">
        <v>1974</v>
      </c>
      <c r="F1191" s="17">
        <v>1</v>
      </c>
      <c r="G1191" s="17">
        <v>0</v>
      </c>
      <c r="H1191" s="17">
        <v>0</v>
      </c>
      <c r="I1191" s="18">
        <v>3916</v>
      </c>
      <c r="J1191" s="2"/>
      <c r="K1191" s="1"/>
      <c r="L1191" s="1"/>
      <c r="M1191" s="1"/>
      <c r="N1191" s="1"/>
      <c r="O1191" s="1"/>
      <c r="P1191" s="1"/>
      <c r="Q1191" s="1"/>
      <c r="R1191" s="1"/>
      <c r="S1191" s="1"/>
    </row>
    <row r="1192" spans="1:19" x14ac:dyDescent="0.3">
      <c r="A1192" s="1"/>
      <c r="B1192" s="17">
        <v>3</v>
      </c>
      <c r="C1192" s="9" t="s">
        <v>43</v>
      </c>
      <c r="D1192" s="17">
        <v>3</v>
      </c>
      <c r="E1192" s="17">
        <v>1974</v>
      </c>
      <c r="F1192" s="17">
        <v>1</v>
      </c>
      <c r="G1192" s="17">
        <v>0</v>
      </c>
      <c r="H1192" s="17">
        <v>0</v>
      </c>
      <c r="I1192" s="18">
        <v>3669</v>
      </c>
      <c r="J1192" s="2"/>
      <c r="K1192" s="1"/>
      <c r="L1192" s="1"/>
      <c r="M1192" s="1"/>
      <c r="N1192" s="1"/>
      <c r="O1192" s="1"/>
      <c r="P1192" s="1"/>
      <c r="Q1192" s="1"/>
      <c r="R1192" s="1"/>
      <c r="S1192" s="1"/>
    </row>
    <row r="1193" spans="1:19" x14ac:dyDescent="0.3">
      <c r="A1193" s="1"/>
      <c r="B1193" s="17">
        <v>5</v>
      </c>
      <c r="C1193" s="9" t="s">
        <v>43</v>
      </c>
      <c r="D1193" s="17">
        <v>3</v>
      </c>
      <c r="E1193" s="17">
        <v>1974</v>
      </c>
      <c r="F1193" s="17">
        <v>1</v>
      </c>
      <c r="G1193" s="17">
        <v>0</v>
      </c>
      <c r="H1193" s="17">
        <v>0</v>
      </c>
      <c r="I1193" s="18">
        <v>3429</v>
      </c>
      <c r="J1193" s="2"/>
      <c r="K1193" s="1"/>
      <c r="L1193" s="1"/>
      <c r="M1193" s="1"/>
      <c r="N1193" s="1"/>
      <c r="O1193" s="1"/>
      <c r="P1193" s="1"/>
      <c r="Q1193" s="1"/>
      <c r="R1193" s="1"/>
      <c r="S1193" s="1"/>
    </row>
    <row r="1194" spans="1:19" x14ac:dyDescent="0.3">
      <c r="A1194" s="1"/>
      <c r="B1194" s="17">
        <v>1</v>
      </c>
      <c r="C1194" s="9" t="s">
        <v>35</v>
      </c>
      <c r="D1194" s="17">
        <v>2</v>
      </c>
      <c r="E1194" s="17">
        <v>1975</v>
      </c>
      <c r="F1194" s="17">
        <v>1</v>
      </c>
      <c r="G1194" s="17">
        <v>0</v>
      </c>
      <c r="H1194" s="17">
        <v>0</v>
      </c>
      <c r="I1194" s="18">
        <v>5582</v>
      </c>
      <c r="J1194" s="2"/>
      <c r="K1194" s="1"/>
      <c r="L1194" s="1"/>
      <c r="M1194" s="1"/>
      <c r="N1194" s="1"/>
      <c r="O1194" s="1"/>
      <c r="P1194" s="1"/>
      <c r="Q1194" s="1"/>
      <c r="R1194" s="1"/>
      <c r="S1194" s="1"/>
    </row>
    <row r="1195" spans="1:19" x14ac:dyDescent="0.3">
      <c r="A1195" s="1"/>
      <c r="B1195" s="17">
        <v>6</v>
      </c>
      <c r="C1195" s="9" t="s">
        <v>44</v>
      </c>
      <c r="D1195" s="17">
        <v>2</v>
      </c>
      <c r="E1195" s="17">
        <v>1975</v>
      </c>
      <c r="F1195" s="17">
        <v>1</v>
      </c>
      <c r="G1195" s="17">
        <v>0</v>
      </c>
      <c r="H1195" s="17">
        <v>0</v>
      </c>
      <c r="I1195" s="18">
        <v>2354</v>
      </c>
      <c r="J1195" s="2"/>
      <c r="K1195" s="1"/>
      <c r="L1195" s="1"/>
      <c r="M1195" s="1"/>
      <c r="N1195" s="1"/>
      <c r="O1195" s="1"/>
      <c r="P1195" s="1"/>
      <c r="Q1195" s="1"/>
      <c r="R1195" s="1"/>
      <c r="S1195" s="1"/>
    </row>
    <row r="1196" spans="1:19" x14ac:dyDescent="0.3">
      <c r="A1196" s="1"/>
      <c r="B1196" s="17">
        <v>1</v>
      </c>
      <c r="C1196" s="9" t="s">
        <v>44</v>
      </c>
      <c r="D1196" s="17">
        <v>2</v>
      </c>
      <c r="E1196" s="17">
        <v>1975</v>
      </c>
      <c r="F1196" s="17">
        <v>1</v>
      </c>
      <c r="G1196" s="17">
        <v>0</v>
      </c>
      <c r="H1196" s="17">
        <v>0</v>
      </c>
      <c r="I1196" s="18">
        <v>2215</v>
      </c>
      <c r="J1196" s="2"/>
      <c r="K1196" s="1"/>
      <c r="L1196" s="1"/>
      <c r="M1196" s="1"/>
      <c r="N1196" s="1"/>
      <c r="O1196" s="1"/>
      <c r="P1196" s="1"/>
      <c r="Q1196" s="1"/>
      <c r="R1196" s="1"/>
      <c r="S1196" s="1"/>
    </row>
    <row r="1197" spans="1:19" x14ac:dyDescent="0.3">
      <c r="A1197" s="1"/>
      <c r="B1197" s="17">
        <v>2</v>
      </c>
      <c r="C1197" s="9" t="s">
        <v>44</v>
      </c>
      <c r="D1197" s="17">
        <v>2</v>
      </c>
      <c r="E1197" s="17">
        <v>1975</v>
      </c>
      <c r="F1197" s="17">
        <v>1</v>
      </c>
      <c r="G1197" s="17">
        <v>0</v>
      </c>
      <c r="H1197" s="17">
        <v>0</v>
      </c>
      <c r="I1197" s="18">
        <v>2194</v>
      </c>
      <c r="J1197" s="2"/>
      <c r="K1197" s="1"/>
      <c r="L1197" s="1"/>
      <c r="M1197" s="1"/>
      <c r="N1197" s="1"/>
      <c r="O1197" s="1"/>
      <c r="P1197" s="1"/>
      <c r="Q1197" s="1"/>
      <c r="R1197" s="1"/>
      <c r="S1197" s="1"/>
    </row>
    <row r="1198" spans="1:19" x14ac:dyDescent="0.3">
      <c r="A1198" s="1"/>
      <c r="B1198" s="17">
        <v>3</v>
      </c>
      <c r="C1198" s="9" t="s">
        <v>44</v>
      </c>
      <c r="D1198" s="17">
        <v>2</v>
      </c>
      <c r="E1198" s="17">
        <v>1975</v>
      </c>
      <c r="F1198" s="17">
        <v>1</v>
      </c>
      <c r="G1198" s="17">
        <v>0</v>
      </c>
      <c r="H1198" s="17">
        <v>0</v>
      </c>
      <c r="I1198" s="18">
        <v>2339</v>
      </c>
      <c r="J1198" s="2"/>
      <c r="K1198" s="1"/>
      <c r="L1198" s="1"/>
      <c r="M1198" s="1"/>
      <c r="N1198" s="1"/>
      <c r="O1198" s="1"/>
      <c r="P1198" s="1"/>
      <c r="Q1198" s="1"/>
      <c r="R1198" s="1"/>
      <c r="S1198" s="1"/>
    </row>
    <row r="1199" spans="1:19" x14ac:dyDescent="0.3">
      <c r="A1199" s="1"/>
      <c r="B1199" s="17">
        <v>5</v>
      </c>
      <c r="C1199" s="9" t="s">
        <v>44</v>
      </c>
      <c r="D1199" s="17">
        <v>2</v>
      </c>
      <c r="E1199" s="17">
        <v>1975</v>
      </c>
      <c r="F1199" s="17">
        <v>1</v>
      </c>
      <c r="G1199" s="17">
        <v>0</v>
      </c>
      <c r="H1199" s="17">
        <v>0</v>
      </c>
      <c r="I1199" s="18">
        <v>2281</v>
      </c>
      <c r="J1199" s="2"/>
      <c r="K1199" s="1"/>
      <c r="L1199" s="1"/>
      <c r="M1199" s="1"/>
      <c r="N1199" s="1"/>
      <c r="O1199" s="1"/>
      <c r="P1199" s="1"/>
      <c r="Q1199" s="1"/>
      <c r="R1199" s="1"/>
      <c r="S1199" s="1"/>
    </row>
    <row r="1200" spans="1:19" x14ac:dyDescent="0.3">
      <c r="A1200" s="1"/>
      <c r="B1200" s="17">
        <v>6</v>
      </c>
      <c r="C1200" s="9" t="s">
        <v>44</v>
      </c>
      <c r="D1200" s="17">
        <v>2</v>
      </c>
      <c r="E1200" s="17">
        <v>1975</v>
      </c>
      <c r="F1200" s="17">
        <v>1</v>
      </c>
      <c r="G1200" s="17">
        <v>0</v>
      </c>
      <c r="H1200" s="17">
        <v>0</v>
      </c>
      <c r="I1200" s="18">
        <v>2817</v>
      </c>
      <c r="J1200" s="2"/>
      <c r="K1200" s="1"/>
      <c r="L1200" s="1"/>
      <c r="M1200" s="1"/>
      <c r="N1200" s="1"/>
      <c r="O1200" s="1"/>
      <c r="P1200" s="1"/>
      <c r="Q1200" s="1"/>
      <c r="R1200" s="1"/>
      <c r="S1200" s="1"/>
    </row>
    <row r="1201" spans="1:19" x14ac:dyDescent="0.3">
      <c r="A1201" s="1"/>
      <c r="B1201" s="17">
        <v>1</v>
      </c>
      <c r="C1201" s="9" t="s">
        <v>44</v>
      </c>
      <c r="D1201" s="17">
        <v>2</v>
      </c>
      <c r="E1201" s="17">
        <v>1975</v>
      </c>
      <c r="F1201" s="17">
        <v>1</v>
      </c>
      <c r="G1201" s="17">
        <v>0</v>
      </c>
      <c r="H1201" s="17">
        <v>0</v>
      </c>
      <c r="I1201" s="18">
        <v>2949</v>
      </c>
      <c r="J1201" s="2"/>
      <c r="K1201" s="1"/>
      <c r="L1201" s="1"/>
      <c r="M1201" s="1"/>
      <c r="N1201" s="1"/>
      <c r="O1201" s="1"/>
      <c r="P1201" s="1"/>
      <c r="Q1201" s="1"/>
      <c r="R1201" s="1"/>
      <c r="S1201" s="1"/>
    </row>
    <row r="1202" spans="1:19" x14ac:dyDescent="0.3">
      <c r="A1202" s="1"/>
      <c r="B1202" s="17">
        <v>2</v>
      </c>
      <c r="C1202" s="9" t="s">
        <v>33</v>
      </c>
      <c r="D1202" s="17">
        <v>2</v>
      </c>
      <c r="E1202" s="17">
        <v>1974</v>
      </c>
      <c r="F1202" s="17">
        <v>1</v>
      </c>
      <c r="G1202" s="17">
        <v>0</v>
      </c>
      <c r="H1202" s="17">
        <v>0</v>
      </c>
      <c r="I1202" s="18">
        <v>87154</v>
      </c>
      <c r="J1202" s="2"/>
      <c r="K1202" s="1"/>
      <c r="L1202" s="1"/>
      <c r="M1202" s="1"/>
      <c r="N1202" s="1"/>
      <c r="O1202" s="1"/>
      <c r="P1202" s="1"/>
      <c r="Q1202" s="1"/>
      <c r="R1202" s="1"/>
      <c r="S1202" s="1"/>
    </row>
    <row r="1203" spans="1:19" x14ac:dyDescent="0.3">
      <c r="A1203" s="1"/>
      <c r="B1203" s="17">
        <v>4</v>
      </c>
      <c r="C1203" s="9" t="s">
        <v>43</v>
      </c>
      <c r="D1203" s="17">
        <v>2</v>
      </c>
      <c r="E1203" s="17">
        <v>1974</v>
      </c>
      <c r="F1203" s="17">
        <v>1</v>
      </c>
      <c r="G1203" s="17">
        <v>0</v>
      </c>
      <c r="H1203" s="17">
        <v>0</v>
      </c>
      <c r="I1203" s="18">
        <v>338</v>
      </c>
      <c r="J1203" s="2"/>
      <c r="K1203" s="1"/>
      <c r="L1203" s="1"/>
      <c r="M1203" s="1"/>
      <c r="N1203" s="1"/>
      <c r="O1203" s="1"/>
      <c r="P1203" s="1"/>
      <c r="Q1203" s="1"/>
      <c r="R1203" s="1"/>
      <c r="S1203" s="1"/>
    </row>
    <row r="1204" spans="1:19" x14ac:dyDescent="0.3">
      <c r="A1204" s="1"/>
      <c r="B1204" s="17">
        <v>3</v>
      </c>
      <c r="C1204" s="9" t="s">
        <v>43</v>
      </c>
      <c r="D1204" s="17">
        <v>2</v>
      </c>
      <c r="E1204" s="17">
        <v>1974</v>
      </c>
      <c r="F1204" s="17">
        <v>1</v>
      </c>
      <c r="G1204" s="17">
        <v>0</v>
      </c>
      <c r="H1204" s="17">
        <v>0</v>
      </c>
      <c r="I1204" s="18">
        <v>332</v>
      </c>
      <c r="J1204" s="2"/>
      <c r="K1204" s="1"/>
      <c r="L1204" s="1"/>
      <c r="M1204" s="1"/>
      <c r="N1204" s="1"/>
      <c r="O1204" s="1"/>
      <c r="P1204" s="1"/>
      <c r="Q1204" s="1"/>
      <c r="R1204" s="1"/>
      <c r="S1204" s="1"/>
    </row>
    <row r="1205" spans="1:19" x14ac:dyDescent="0.3">
      <c r="A1205" s="1"/>
      <c r="B1205" s="17">
        <v>5</v>
      </c>
      <c r="C1205" s="9" t="s">
        <v>43</v>
      </c>
      <c r="D1205" s="17">
        <v>2</v>
      </c>
      <c r="E1205" s="17">
        <v>1974</v>
      </c>
      <c r="F1205" s="17">
        <v>1</v>
      </c>
      <c r="G1205" s="17">
        <v>0</v>
      </c>
      <c r="H1205" s="17">
        <v>0</v>
      </c>
      <c r="I1205" s="18">
        <v>320</v>
      </c>
      <c r="J1205" s="2"/>
      <c r="K1205" s="1"/>
      <c r="L1205" s="1"/>
      <c r="M1205" s="1"/>
      <c r="N1205" s="1"/>
      <c r="O1205" s="1"/>
      <c r="P1205" s="1"/>
      <c r="Q1205" s="1"/>
      <c r="R1205" s="1"/>
      <c r="S1205" s="1"/>
    </row>
    <row r="1206" spans="1:19" x14ac:dyDescent="0.3">
      <c r="A1206" s="1"/>
      <c r="B1206" s="17">
        <v>2</v>
      </c>
      <c r="C1206" s="9" t="s">
        <v>43</v>
      </c>
      <c r="D1206" s="17">
        <v>2</v>
      </c>
      <c r="E1206" s="17">
        <v>1974</v>
      </c>
      <c r="F1206" s="17">
        <v>1</v>
      </c>
      <c r="G1206" s="17">
        <v>0</v>
      </c>
      <c r="H1206" s="17">
        <v>0</v>
      </c>
      <c r="I1206" s="18">
        <v>7958</v>
      </c>
      <c r="J1206" s="2"/>
      <c r="K1206" s="1"/>
      <c r="L1206" s="1"/>
      <c r="M1206" s="1"/>
      <c r="N1206" s="1"/>
      <c r="O1206" s="1"/>
      <c r="P1206" s="1"/>
      <c r="Q1206" s="1"/>
      <c r="R1206" s="1"/>
      <c r="S1206" s="1"/>
    </row>
    <row r="1207" spans="1:19" x14ac:dyDescent="0.3">
      <c r="A1207" s="1"/>
      <c r="B1207" s="17">
        <v>3</v>
      </c>
      <c r="C1207" s="9" t="s">
        <v>28</v>
      </c>
      <c r="D1207" s="17">
        <v>2</v>
      </c>
      <c r="E1207" s="17">
        <v>1974</v>
      </c>
      <c r="F1207" s="17">
        <v>1</v>
      </c>
      <c r="G1207" s="17">
        <v>0</v>
      </c>
      <c r="H1207" s="17">
        <v>0</v>
      </c>
      <c r="I1207" s="18">
        <v>7745</v>
      </c>
      <c r="J1207" s="2"/>
      <c r="K1207" s="1"/>
      <c r="L1207" s="1"/>
      <c r="M1207" s="1"/>
      <c r="N1207" s="1"/>
      <c r="O1207" s="1"/>
      <c r="P1207" s="1"/>
      <c r="Q1207" s="1"/>
      <c r="R1207" s="1"/>
      <c r="S1207" s="1"/>
    </row>
    <row r="1208" spans="1:19" x14ac:dyDescent="0.3">
      <c r="A1208" s="1"/>
      <c r="B1208" s="17">
        <v>5</v>
      </c>
      <c r="C1208" s="9" t="s">
        <v>44</v>
      </c>
      <c r="D1208" s="17">
        <v>2</v>
      </c>
      <c r="E1208" s="17">
        <v>1974</v>
      </c>
      <c r="F1208" s="17">
        <v>1</v>
      </c>
      <c r="G1208" s="17">
        <v>0</v>
      </c>
      <c r="H1208" s="17">
        <v>0</v>
      </c>
      <c r="I1208" s="18">
        <v>1655</v>
      </c>
      <c r="J1208" s="2"/>
      <c r="K1208" s="1"/>
      <c r="L1208" s="1"/>
      <c r="M1208" s="1"/>
      <c r="N1208" s="1"/>
      <c r="O1208" s="1"/>
      <c r="P1208" s="1"/>
      <c r="Q1208" s="1"/>
      <c r="R1208" s="1"/>
      <c r="S1208" s="1"/>
    </row>
    <row r="1209" spans="1:19" x14ac:dyDescent="0.3">
      <c r="A1209" s="1"/>
      <c r="B1209" s="17">
        <v>2</v>
      </c>
      <c r="C1209" s="9" t="s">
        <v>30</v>
      </c>
      <c r="D1209" s="17">
        <v>2</v>
      </c>
      <c r="E1209" s="17">
        <v>1974</v>
      </c>
      <c r="F1209" s="17">
        <v>1</v>
      </c>
      <c r="G1209" s="17">
        <v>0</v>
      </c>
      <c r="H1209" s="17">
        <v>0</v>
      </c>
      <c r="I1209" s="18">
        <v>831</v>
      </c>
      <c r="J1209" s="2"/>
      <c r="K1209" s="1"/>
      <c r="L1209" s="1"/>
      <c r="M1209" s="1"/>
      <c r="N1209" s="1"/>
      <c r="O1209" s="1"/>
      <c r="P1209" s="1"/>
      <c r="Q1209" s="1"/>
      <c r="R1209" s="1"/>
      <c r="S1209" s="1"/>
    </row>
    <row r="1210" spans="1:19" x14ac:dyDescent="0.3">
      <c r="A1210" s="1"/>
      <c r="B1210" s="17">
        <v>6</v>
      </c>
      <c r="C1210" s="9" t="s">
        <v>23</v>
      </c>
      <c r="D1210" s="17">
        <v>4</v>
      </c>
      <c r="E1210" s="17">
        <v>1974</v>
      </c>
      <c r="F1210" s="17">
        <v>1</v>
      </c>
      <c r="G1210" s="17">
        <v>0</v>
      </c>
      <c r="H1210" s="17">
        <v>0</v>
      </c>
      <c r="I1210" s="18">
        <v>3979</v>
      </c>
      <c r="J1210" s="2"/>
      <c r="K1210" s="1"/>
      <c r="L1210" s="1"/>
      <c r="M1210" s="1"/>
      <c r="N1210" s="1"/>
      <c r="O1210" s="1"/>
      <c r="P1210" s="1"/>
      <c r="Q1210" s="1"/>
      <c r="R1210" s="1"/>
      <c r="S1210" s="1"/>
    </row>
    <row r="1211" spans="1:19" x14ac:dyDescent="0.3">
      <c r="A1211" s="1"/>
      <c r="B1211" s="17">
        <v>1</v>
      </c>
      <c r="C1211" s="9" t="s">
        <v>23</v>
      </c>
      <c r="D1211" s="17">
        <v>4</v>
      </c>
      <c r="E1211" s="17">
        <v>1974</v>
      </c>
      <c r="F1211" s="17">
        <v>1</v>
      </c>
      <c r="G1211" s="17">
        <v>0</v>
      </c>
      <c r="H1211" s="17">
        <v>0</v>
      </c>
      <c r="I1211" s="18">
        <v>3417</v>
      </c>
      <c r="J1211" s="2"/>
      <c r="K1211" s="1"/>
      <c r="L1211" s="1"/>
      <c r="M1211" s="1"/>
      <c r="N1211" s="1"/>
      <c r="O1211" s="1"/>
      <c r="P1211" s="1"/>
      <c r="Q1211" s="1"/>
      <c r="R1211" s="1"/>
      <c r="S1211" s="1"/>
    </row>
    <row r="1212" spans="1:19" x14ac:dyDescent="0.3">
      <c r="A1212" s="1"/>
      <c r="B1212" s="17">
        <v>6</v>
      </c>
      <c r="C1212" s="9" t="s">
        <v>12</v>
      </c>
      <c r="D1212" s="17">
        <v>3</v>
      </c>
      <c r="E1212" s="17">
        <v>1975</v>
      </c>
      <c r="F1212" s="17">
        <v>1</v>
      </c>
      <c r="G1212" s="17">
        <v>0</v>
      </c>
      <c r="H1212" s="17">
        <v>0</v>
      </c>
      <c r="I1212" s="18">
        <v>208</v>
      </c>
      <c r="J1212" s="2"/>
      <c r="K1212" s="1"/>
      <c r="L1212" s="1"/>
      <c r="M1212" s="1"/>
      <c r="N1212" s="1"/>
      <c r="O1212" s="1"/>
      <c r="P1212" s="1"/>
      <c r="Q1212" s="1"/>
      <c r="R1212" s="1"/>
      <c r="S1212" s="1"/>
    </row>
    <row r="1213" spans="1:19" x14ac:dyDescent="0.3">
      <c r="A1213" s="1"/>
      <c r="B1213" s="17">
        <v>1</v>
      </c>
      <c r="C1213" s="9" t="s">
        <v>12</v>
      </c>
      <c r="D1213" s="17">
        <v>3</v>
      </c>
      <c r="E1213" s="17">
        <v>1975</v>
      </c>
      <c r="F1213" s="17">
        <v>1</v>
      </c>
      <c r="G1213" s="17">
        <v>0</v>
      </c>
      <c r="H1213" s="17">
        <v>0</v>
      </c>
      <c r="I1213" s="18">
        <v>230</v>
      </c>
      <c r="J1213" s="2"/>
      <c r="K1213" s="1"/>
      <c r="L1213" s="1"/>
      <c r="M1213" s="1"/>
      <c r="N1213" s="1"/>
      <c r="O1213" s="1"/>
      <c r="P1213" s="1"/>
      <c r="Q1213" s="1"/>
      <c r="R1213" s="1"/>
      <c r="S1213" s="1"/>
    </row>
    <row r="1214" spans="1:19" x14ac:dyDescent="0.3">
      <c r="A1214" s="1"/>
      <c r="B1214" s="17">
        <v>2</v>
      </c>
      <c r="C1214" s="9" t="s">
        <v>12</v>
      </c>
      <c r="D1214" s="17">
        <v>3</v>
      </c>
      <c r="E1214" s="17">
        <v>1975</v>
      </c>
      <c r="F1214" s="17">
        <v>1</v>
      </c>
      <c r="G1214" s="17">
        <v>0</v>
      </c>
      <c r="H1214" s="17">
        <v>0</v>
      </c>
      <c r="I1214" s="18">
        <v>219</v>
      </c>
      <c r="J1214" s="2"/>
      <c r="K1214" s="1"/>
      <c r="L1214" s="1"/>
      <c r="M1214" s="1"/>
      <c r="N1214" s="1"/>
      <c r="O1214" s="1"/>
      <c r="P1214" s="1"/>
      <c r="Q1214" s="1"/>
      <c r="R1214" s="1"/>
      <c r="S1214" s="1"/>
    </row>
    <row r="1215" spans="1:19" x14ac:dyDescent="0.3">
      <c r="A1215" s="1"/>
      <c r="B1215" s="17">
        <v>3</v>
      </c>
      <c r="C1215" s="9" t="s">
        <v>12</v>
      </c>
      <c r="D1215" s="17">
        <v>3</v>
      </c>
      <c r="E1215" s="17">
        <v>1975</v>
      </c>
      <c r="F1215" s="17">
        <v>1</v>
      </c>
      <c r="G1215" s="17">
        <v>0</v>
      </c>
      <c r="H1215" s="17">
        <v>0</v>
      </c>
      <c r="I1215" s="18">
        <v>208</v>
      </c>
      <c r="J1215" s="2"/>
      <c r="K1215" s="1"/>
      <c r="L1215" s="1"/>
      <c r="M1215" s="1"/>
      <c r="N1215" s="1"/>
      <c r="O1215" s="1"/>
      <c r="P1215" s="1"/>
      <c r="Q1215" s="1"/>
      <c r="R1215" s="1"/>
      <c r="S1215" s="1"/>
    </row>
    <row r="1216" spans="1:19" x14ac:dyDescent="0.3">
      <c r="A1216" s="1"/>
      <c r="B1216" s="17">
        <v>5</v>
      </c>
      <c r="C1216" s="9" t="s">
        <v>12</v>
      </c>
      <c r="D1216" s="17">
        <v>3</v>
      </c>
      <c r="E1216" s="17">
        <v>1975</v>
      </c>
      <c r="F1216" s="17">
        <v>1</v>
      </c>
      <c r="G1216" s="17">
        <v>0</v>
      </c>
      <c r="H1216" s="17">
        <v>0</v>
      </c>
      <c r="I1216" s="18">
        <v>219</v>
      </c>
      <c r="J1216" s="2"/>
      <c r="K1216" s="1"/>
      <c r="L1216" s="1"/>
      <c r="M1216" s="1"/>
      <c r="N1216" s="1"/>
      <c r="O1216" s="1"/>
      <c r="P1216" s="1"/>
      <c r="Q1216" s="1"/>
      <c r="R1216" s="1"/>
      <c r="S1216" s="1"/>
    </row>
    <row r="1217" spans="1:19" x14ac:dyDescent="0.3">
      <c r="A1217" s="1"/>
      <c r="B1217" s="17">
        <v>6</v>
      </c>
      <c r="C1217" s="9" t="s">
        <v>14</v>
      </c>
      <c r="D1217" s="17">
        <v>3</v>
      </c>
      <c r="E1217" s="17">
        <v>1975</v>
      </c>
      <c r="F1217" s="17">
        <v>1</v>
      </c>
      <c r="G1217" s="17">
        <v>0</v>
      </c>
      <c r="H1217" s="17">
        <v>0</v>
      </c>
      <c r="I1217" s="18">
        <v>2202</v>
      </c>
      <c r="J1217" s="2"/>
      <c r="K1217" s="1"/>
      <c r="L1217" s="1"/>
      <c r="M1217" s="1"/>
      <c r="N1217" s="1"/>
      <c r="O1217" s="1"/>
      <c r="P1217" s="1"/>
      <c r="Q1217" s="1"/>
      <c r="R1217" s="1"/>
      <c r="S1217" s="1"/>
    </row>
    <row r="1218" spans="1:19" x14ac:dyDescent="0.3">
      <c r="A1218" s="1"/>
      <c r="B1218" s="17">
        <v>1</v>
      </c>
      <c r="C1218" s="9" t="s">
        <v>14</v>
      </c>
      <c r="D1218" s="17">
        <v>3</v>
      </c>
      <c r="E1218" s="17">
        <v>1975</v>
      </c>
      <c r="F1218" s="17">
        <v>1</v>
      </c>
      <c r="G1218" s="17">
        <v>0</v>
      </c>
      <c r="H1218" s="17">
        <v>0</v>
      </c>
      <c r="I1218" s="18">
        <v>2426</v>
      </c>
      <c r="J1218" s="2"/>
      <c r="K1218" s="1"/>
      <c r="L1218" s="1"/>
      <c r="M1218" s="1"/>
      <c r="N1218" s="1"/>
      <c r="O1218" s="1"/>
      <c r="P1218" s="1"/>
      <c r="Q1218" s="1"/>
      <c r="R1218" s="1"/>
      <c r="S1218" s="1"/>
    </row>
    <row r="1219" spans="1:19" x14ac:dyDescent="0.3">
      <c r="A1219" s="1"/>
      <c r="B1219" s="17">
        <v>4</v>
      </c>
      <c r="C1219" s="9" t="s">
        <v>14</v>
      </c>
      <c r="D1219" s="17">
        <v>3</v>
      </c>
      <c r="E1219" s="17">
        <v>1975</v>
      </c>
      <c r="F1219" s="17">
        <v>1</v>
      </c>
      <c r="G1219" s="17">
        <v>0</v>
      </c>
      <c r="H1219" s="17">
        <v>0</v>
      </c>
      <c r="I1219" s="18">
        <v>2071</v>
      </c>
      <c r="J1219" s="2"/>
      <c r="K1219" s="1"/>
      <c r="L1219" s="1"/>
      <c r="M1219" s="1"/>
      <c r="N1219" s="1"/>
      <c r="O1219" s="1"/>
      <c r="P1219" s="1"/>
      <c r="Q1219" s="1"/>
      <c r="R1219" s="1"/>
      <c r="S1219" s="1"/>
    </row>
    <row r="1220" spans="1:19" x14ac:dyDescent="0.3">
      <c r="A1220" s="1"/>
      <c r="B1220" s="17">
        <v>3</v>
      </c>
      <c r="C1220" s="9" t="s">
        <v>14</v>
      </c>
      <c r="D1220" s="17">
        <v>3</v>
      </c>
      <c r="E1220" s="17">
        <v>1975</v>
      </c>
      <c r="F1220" s="17">
        <v>1</v>
      </c>
      <c r="G1220" s="17">
        <v>0</v>
      </c>
      <c r="H1220" s="17">
        <v>0</v>
      </c>
      <c r="I1220" s="18">
        <v>2207</v>
      </c>
      <c r="J1220" s="2"/>
      <c r="K1220" s="1"/>
      <c r="L1220" s="1"/>
      <c r="M1220" s="1"/>
      <c r="N1220" s="1"/>
      <c r="O1220" s="1"/>
      <c r="P1220" s="1"/>
      <c r="Q1220" s="1"/>
      <c r="R1220" s="1"/>
      <c r="S1220" s="1"/>
    </row>
    <row r="1221" spans="1:19" x14ac:dyDescent="0.3">
      <c r="A1221" s="1"/>
      <c r="B1221" s="17">
        <v>5</v>
      </c>
      <c r="C1221" s="9" t="s">
        <v>14</v>
      </c>
      <c r="D1221" s="17">
        <v>3</v>
      </c>
      <c r="E1221" s="17">
        <v>1975</v>
      </c>
      <c r="F1221" s="17">
        <v>1</v>
      </c>
      <c r="G1221" s="17">
        <v>0</v>
      </c>
      <c r="H1221" s="17">
        <v>0</v>
      </c>
      <c r="I1221" s="18">
        <v>2377</v>
      </c>
      <c r="J1221" s="2"/>
      <c r="K1221" s="1"/>
      <c r="L1221" s="1"/>
      <c r="M1221" s="1"/>
      <c r="N1221" s="1"/>
      <c r="O1221" s="1"/>
      <c r="P1221" s="1"/>
      <c r="Q1221" s="1"/>
      <c r="R1221" s="1"/>
      <c r="S1221" s="1"/>
    </row>
    <row r="1222" spans="1:19" x14ac:dyDescent="0.3">
      <c r="A1222" s="1"/>
      <c r="B1222" s="17">
        <v>2</v>
      </c>
      <c r="C1222" s="9" t="s">
        <v>52</v>
      </c>
      <c r="D1222" s="17">
        <v>4</v>
      </c>
      <c r="E1222" s="17">
        <v>1974</v>
      </c>
      <c r="F1222" s="17">
        <v>1</v>
      </c>
      <c r="G1222" s="17">
        <v>0</v>
      </c>
      <c r="H1222" s="17">
        <v>0</v>
      </c>
      <c r="I1222" s="18">
        <v>12360</v>
      </c>
      <c r="J1222" s="2"/>
      <c r="K1222" s="1"/>
      <c r="L1222" s="1"/>
      <c r="M1222" s="1"/>
      <c r="N1222" s="1"/>
      <c r="O1222" s="1"/>
      <c r="P1222" s="1"/>
      <c r="Q1222" s="1"/>
      <c r="R1222" s="1"/>
      <c r="S1222" s="1"/>
    </row>
    <row r="1223" spans="1:19" x14ac:dyDescent="0.3">
      <c r="A1223" s="1"/>
      <c r="B1223" s="17">
        <v>1</v>
      </c>
      <c r="C1223" s="9" t="s">
        <v>27</v>
      </c>
      <c r="D1223" s="17">
        <v>3</v>
      </c>
      <c r="E1223" s="17">
        <v>1975</v>
      </c>
      <c r="F1223" s="17">
        <v>1</v>
      </c>
      <c r="G1223" s="17">
        <v>0</v>
      </c>
      <c r="H1223" s="17">
        <v>0</v>
      </c>
      <c r="I1223" s="18">
        <v>6892</v>
      </c>
      <c r="J1223" s="2"/>
      <c r="K1223" s="1"/>
      <c r="L1223" s="1"/>
      <c r="M1223" s="1"/>
      <c r="N1223" s="1"/>
      <c r="O1223" s="1"/>
      <c r="P1223" s="1"/>
      <c r="Q1223" s="1"/>
      <c r="R1223" s="1"/>
      <c r="S1223" s="1"/>
    </row>
    <row r="1224" spans="1:19" x14ac:dyDescent="0.3">
      <c r="A1224" s="1"/>
      <c r="B1224" s="17">
        <v>4</v>
      </c>
      <c r="C1224" s="9" t="s">
        <v>27</v>
      </c>
      <c r="D1224" s="17">
        <v>3</v>
      </c>
      <c r="E1224" s="17">
        <v>1975</v>
      </c>
      <c r="F1224" s="17">
        <v>1</v>
      </c>
      <c r="G1224" s="17">
        <v>0</v>
      </c>
      <c r="H1224" s="17">
        <v>0</v>
      </c>
      <c r="I1224" s="18">
        <v>7540</v>
      </c>
      <c r="J1224" s="2"/>
      <c r="K1224" s="1"/>
      <c r="L1224" s="1"/>
      <c r="M1224" s="1"/>
      <c r="N1224" s="1"/>
      <c r="O1224" s="1"/>
      <c r="P1224" s="1"/>
      <c r="Q1224" s="1"/>
      <c r="R1224" s="1"/>
      <c r="S1224" s="1"/>
    </row>
    <row r="1225" spans="1:19" x14ac:dyDescent="0.3">
      <c r="A1225" s="1"/>
      <c r="B1225" s="17">
        <v>3</v>
      </c>
      <c r="C1225" s="9" t="s">
        <v>27</v>
      </c>
      <c r="D1225" s="17">
        <v>3</v>
      </c>
      <c r="E1225" s="17">
        <v>1975</v>
      </c>
      <c r="F1225" s="17">
        <v>1</v>
      </c>
      <c r="G1225" s="17">
        <v>0</v>
      </c>
      <c r="H1225" s="17">
        <v>0</v>
      </c>
      <c r="I1225" s="18">
        <v>7919</v>
      </c>
      <c r="J1225" s="2"/>
      <c r="K1225" s="1"/>
      <c r="L1225" s="1"/>
      <c r="M1225" s="1"/>
      <c r="N1225" s="1"/>
      <c r="O1225" s="1"/>
      <c r="P1225" s="1"/>
      <c r="Q1225" s="1"/>
      <c r="R1225" s="1"/>
      <c r="S1225" s="1"/>
    </row>
    <row r="1226" spans="1:19" x14ac:dyDescent="0.3">
      <c r="A1226" s="1"/>
      <c r="B1226" s="17">
        <v>5</v>
      </c>
      <c r="C1226" s="9" t="s">
        <v>27</v>
      </c>
      <c r="D1226" s="17">
        <v>3</v>
      </c>
      <c r="E1226" s="17">
        <v>1975</v>
      </c>
      <c r="F1226" s="17">
        <v>1</v>
      </c>
      <c r="G1226" s="17">
        <v>0</v>
      </c>
      <c r="H1226" s="17">
        <v>0</v>
      </c>
      <c r="I1226" s="18">
        <v>7492</v>
      </c>
      <c r="J1226" s="2"/>
      <c r="K1226" s="1"/>
      <c r="L1226" s="1"/>
      <c r="M1226" s="1"/>
      <c r="N1226" s="1"/>
      <c r="O1226" s="1"/>
      <c r="P1226" s="1"/>
      <c r="Q1226" s="1"/>
      <c r="R1226" s="1"/>
      <c r="S1226" s="1"/>
    </row>
    <row r="1227" spans="1:19" x14ac:dyDescent="0.3">
      <c r="A1227" s="1"/>
      <c r="B1227" s="17">
        <v>1</v>
      </c>
      <c r="C1227" s="9" t="s">
        <v>25</v>
      </c>
      <c r="D1227" s="17">
        <v>3</v>
      </c>
      <c r="E1227" s="17">
        <v>1975</v>
      </c>
      <c r="F1227" s="17">
        <v>1</v>
      </c>
      <c r="G1227" s="17">
        <v>0</v>
      </c>
      <c r="H1227" s="17">
        <v>0</v>
      </c>
      <c r="I1227" s="18">
        <v>18639</v>
      </c>
      <c r="J1227" s="2"/>
      <c r="K1227" s="1"/>
      <c r="L1227" s="1"/>
      <c r="M1227" s="1"/>
      <c r="N1227" s="1"/>
      <c r="O1227" s="1"/>
      <c r="P1227" s="1"/>
      <c r="Q1227" s="1"/>
      <c r="R1227" s="1"/>
      <c r="S1227" s="1"/>
    </row>
    <row r="1228" spans="1:19" x14ac:dyDescent="0.3">
      <c r="A1228" s="1"/>
      <c r="B1228" s="17">
        <v>2</v>
      </c>
      <c r="C1228" s="9" t="s">
        <v>31</v>
      </c>
      <c r="D1228" s="17">
        <v>4</v>
      </c>
      <c r="E1228" s="17">
        <v>1975</v>
      </c>
      <c r="F1228" s="17">
        <v>1</v>
      </c>
      <c r="G1228" s="17">
        <v>0</v>
      </c>
      <c r="H1228" s="17">
        <v>0</v>
      </c>
      <c r="I1228" s="18">
        <v>73323</v>
      </c>
      <c r="J1228" s="2"/>
      <c r="K1228" s="1"/>
      <c r="L1228" s="1"/>
      <c r="M1228" s="1"/>
      <c r="N1228" s="1"/>
      <c r="O1228" s="1"/>
      <c r="P1228" s="1"/>
      <c r="Q1228" s="1"/>
      <c r="R1228" s="1"/>
      <c r="S1228" s="1"/>
    </row>
    <row r="1229" spans="1:19" x14ac:dyDescent="0.3">
      <c r="A1229" s="1"/>
      <c r="B1229" s="17">
        <v>1</v>
      </c>
      <c r="C1229" s="9" t="s">
        <v>31</v>
      </c>
      <c r="D1229" s="17">
        <v>4</v>
      </c>
      <c r="E1229" s="17">
        <v>1975</v>
      </c>
      <c r="F1229" s="17">
        <v>1</v>
      </c>
      <c r="G1229" s="17">
        <v>0</v>
      </c>
      <c r="H1229" s="17">
        <v>0</v>
      </c>
      <c r="I1229" s="18">
        <v>6358</v>
      </c>
      <c r="J1229" s="2"/>
      <c r="K1229" s="1"/>
      <c r="L1229" s="1"/>
      <c r="M1229" s="1"/>
      <c r="N1229" s="1"/>
      <c r="O1229" s="1"/>
      <c r="P1229" s="1"/>
      <c r="Q1229" s="1"/>
      <c r="R1229" s="1"/>
      <c r="S1229" s="1"/>
    </row>
    <row r="1230" spans="1:19" x14ac:dyDescent="0.3">
      <c r="A1230" s="1"/>
      <c r="B1230" s="17">
        <v>5</v>
      </c>
      <c r="C1230" s="9" t="s">
        <v>23</v>
      </c>
      <c r="D1230" s="17">
        <v>3</v>
      </c>
      <c r="E1230" s="17">
        <v>1975</v>
      </c>
      <c r="F1230" s="17">
        <v>1</v>
      </c>
      <c r="G1230" s="17">
        <v>0</v>
      </c>
      <c r="H1230" s="17">
        <v>0</v>
      </c>
      <c r="I1230" s="18">
        <v>43340</v>
      </c>
      <c r="J1230" s="2"/>
      <c r="K1230" s="1"/>
      <c r="L1230" s="1"/>
      <c r="M1230" s="1"/>
      <c r="N1230" s="1"/>
      <c r="O1230" s="1"/>
      <c r="P1230" s="1"/>
      <c r="Q1230" s="1"/>
      <c r="R1230" s="1"/>
      <c r="S1230" s="1"/>
    </row>
    <row r="1231" spans="1:19" x14ac:dyDescent="0.3">
      <c r="A1231" s="1"/>
      <c r="B1231" s="17">
        <v>6</v>
      </c>
      <c r="C1231" s="9" t="s">
        <v>23</v>
      </c>
      <c r="D1231" s="17">
        <v>4</v>
      </c>
      <c r="E1231" s="17">
        <v>1975</v>
      </c>
      <c r="F1231" s="17">
        <v>1</v>
      </c>
      <c r="G1231" s="17">
        <v>0</v>
      </c>
      <c r="H1231" s="17">
        <v>0</v>
      </c>
      <c r="I1231" s="18">
        <v>1632</v>
      </c>
      <c r="J1231" s="2"/>
      <c r="K1231" s="1"/>
      <c r="L1231" s="1"/>
      <c r="M1231" s="1"/>
      <c r="N1231" s="1"/>
      <c r="O1231" s="1"/>
      <c r="P1231" s="1"/>
      <c r="Q1231" s="1"/>
      <c r="R1231" s="1"/>
      <c r="S1231" s="1"/>
    </row>
    <row r="1232" spans="1:19" x14ac:dyDescent="0.3">
      <c r="A1232" s="1"/>
      <c r="B1232" s="17">
        <v>1</v>
      </c>
      <c r="C1232" s="9" t="s">
        <v>23</v>
      </c>
      <c r="D1232" s="17">
        <v>4</v>
      </c>
      <c r="E1232" s="17">
        <v>1975</v>
      </c>
      <c r="F1232" s="17">
        <v>1</v>
      </c>
      <c r="G1232" s="17">
        <v>0</v>
      </c>
      <c r="H1232" s="17">
        <v>0</v>
      </c>
      <c r="I1232" s="18">
        <v>1609</v>
      </c>
      <c r="J1232" s="2"/>
      <c r="K1232" s="1"/>
      <c r="L1232" s="1"/>
      <c r="M1232" s="1"/>
      <c r="N1232" s="1"/>
      <c r="O1232" s="1"/>
      <c r="P1232" s="1"/>
      <c r="Q1232" s="1"/>
      <c r="R1232" s="1"/>
      <c r="S1232" s="1"/>
    </row>
    <row r="1233" spans="1:19" x14ac:dyDescent="0.3">
      <c r="A1233" s="1"/>
      <c r="B1233" s="17">
        <v>2</v>
      </c>
      <c r="C1233" s="9" t="s">
        <v>23</v>
      </c>
      <c r="D1233" s="17">
        <v>4</v>
      </c>
      <c r="E1233" s="17">
        <v>1975</v>
      </c>
      <c r="F1233" s="17">
        <v>1</v>
      </c>
      <c r="G1233" s="17">
        <v>0</v>
      </c>
      <c r="H1233" s="17">
        <v>0</v>
      </c>
      <c r="I1233" s="18">
        <v>1840</v>
      </c>
      <c r="J1233" s="2"/>
      <c r="K1233" s="1"/>
      <c r="L1233" s="1"/>
      <c r="M1233" s="1"/>
      <c r="N1233" s="1"/>
      <c r="O1233" s="1"/>
      <c r="P1233" s="1"/>
      <c r="Q1233" s="1"/>
      <c r="R1233" s="1"/>
      <c r="S1233" s="1"/>
    </row>
    <row r="1234" spans="1:19" x14ac:dyDescent="0.3">
      <c r="A1234" s="1"/>
      <c r="B1234" s="17">
        <v>4</v>
      </c>
      <c r="C1234" s="9" t="s">
        <v>23</v>
      </c>
      <c r="D1234" s="17">
        <v>4</v>
      </c>
      <c r="E1234" s="17">
        <v>1975</v>
      </c>
      <c r="F1234" s="17">
        <v>1</v>
      </c>
      <c r="G1234" s="17">
        <v>0</v>
      </c>
      <c r="H1234" s="17">
        <v>0</v>
      </c>
      <c r="I1234" s="18">
        <v>1870</v>
      </c>
      <c r="J1234" s="2"/>
      <c r="K1234" s="1"/>
      <c r="L1234" s="1"/>
      <c r="M1234" s="1"/>
      <c r="N1234" s="1"/>
      <c r="O1234" s="1"/>
      <c r="P1234" s="1"/>
      <c r="Q1234" s="1"/>
      <c r="R1234" s="1"/>
      <c r="S1234" s="1"/>
    </row>
    <row r="1235" spans="1:19" x14ac:dyDescent="0.3">
      <c r="A1235" s="1"/>
      <c r="B1235" s="17">
        <v>3</v>
      </c>
      <c r="C1235" s="9" t="s">
        <v>23</v>
      </c>
      <c r="D1235" s="17">
        <v>4</v>
      </c>
      <c r="E1235" s="17">
        <v>1975</v>
      </c>
      <c r="F1235" s="17">
        <v>1</v>
      </c>
      <c r="G1235" s="17">
        <v>0</v>
      </c>
      <c r="H1235" s="17">
        <v>0</v>
      </c>
      <c r="I1235" s="18">
        <v>1692</v>
      </c>
      <c r="J1235" s="2"/>
      <c r="K1235" s="1"/>
      <c r="L1235" s="1"/>
      <c r="M1235" s="1"/>
      <c r="N1235" s="1"/>
      <c r="O1235" s="1"/>
      <c r="P1235" s="1"/>
      <c r="Q1235" s="1"/>
      <c r="R1235" s="1"/>
      <c r="S1235" s="1"/>
    </row>
    <row r="1236" spans="1:19" x14ac:dyDescent="0.3">
      <c r="A1236" s="1"/>
      <c r="B1236" s="17">
        <v>5</v>
      </c>
      <c r="C1236" s="9" t="s">
        <v>23</v>
      </c>
      <c r="D1236" s="17">
        <v>4</v>
      </c>
      <c r="E1236" s="17">
        <v>1975</v>
      </c>
      <c r="F1236" s="17">
        <v>1</v>
      </c>
      <c r="G1236" s="17">
        <v>0</v>
      </c>
      <c r="H1236" s="17">
        <v>0</v>
      </c>
      <c r="I1236" s="18">
        <v>1676</v>
      </c>
      <c r="J1236" s="2"/>
      <c r="K1236" s="1"/>
      <c r="L1236" s="1"/>
      <c r="M1236" s="1"/>
      <c r="N1236" s="1"/>
      <c r="O1236" s="1"/>
      <c r="P1236" s="1"/>
      <c r="Q1236" s="1"/>
      <c r="R1236" s="1"/>
      <c r="S1236" s="1"/>
    </row>
    <row r="1237" spans="1:19" x14ac:dyDescent="0.3">
      <c r="A1237" s="1"/>
      <c r="B1237" s="17">
        <v>4</v>
      </c>
      <c r="C1237" s="9" t="s">
        <v>35</v>
      </c>
      <c r="D1237" s="17">
        <v>3</v>
      </c>
      <c r="E1237" s="17">
        <v>1974</v>
      </c>
      <c r="F1237" s="17">
        <v>1</v>
      </c>
      <c r="G1237" s="17">
        <v>0</v>
      </c>
      <c r="H1237" s="17">
        <v>0</v>
      </c>
      <c r="I1237" s="18">
        <v>3094</v>
      </c>
      <c r="J1237" s="2"/>
      <c r="K1237" s="1"/>
      <c r="L1237" s="1"/>
      <c r="M1237" s="1"/>
      <c r="N1237" s="1"/>
      <c r="O1237" s="1"/>
      <c r="P1237" s="1"/>
      <c r="Q1237" s="1"/>
      <c r="R1237" s="1"/>
      <c r="S1237" s="1"/>
    </row>
    <row r="1238" spans="1:19" x14ac:dyDescent="0.3">
      <c r="A1238" s="1"/>
      <c r="B1238" s="17">
        <v>3</v>
      </c>
      <c r="C1238" s="9" t="s">
        <v>35</v>
      </c>
      <c r="D1238" s="17">
        <v>3</v>
      </c>
      <c r="E1238" s="17">
        <v>1974</v>
      </c>
      <c r="F1238" s="17">
        <v>1</v>
      </c>
      <c r="G1238" s="17">
        <v>0</v>
      </c>
      <c r="H1238" s="17">
        <v>0</v>
      </c>
      <c r="I1238" s="18">
        <v>3298</v>
      </c>
      <c r="J1238" s="2"/>
      <c r="K1238" s="1"/>
      <c r="L1238" s="1"/>
      <c r="M1238" s="1"/>
      <c r="N1238" s="1"/>
      <c r="O1238" s="1"/>
      <c r="P1238" s="1"/>
      <c r="Q1238" s="1"/>
      <c r="R1238" s="1"/>
      <c r="S1238" s="1"/>
    </row>
    <row r="1239" spans="1:19" x14ac:dyDescent="0.3">
      <c r="A1239" s="1"/>
      <c r="B1239" s="17">
        <v>5</v>
      </c>
      <c r="C1239" s="9" t="s">
        <v>35</v>
      </c>
      <c r="D1239" s="17">
        <v>3</v>
      </c>
      <c r="E1239" s="17">
        <v>1974</v>
      </c>
      <c r="F1239" s="17">
        <v>1</v>
      </c>
      <c r="G1239" s="17">
        <v>0</v>
      </c>
      <c r="H1239" s="17">
        <v>0</v>
      </c>
      <c r="I1239" s="18">
        <v>2956</v>
      </c>
      <c r="J1239" s="2"/>
      <c r="K1239" s="1"/>
      <c r="L1239" s="1"/>
      <c r="M1239" s="1"/>
      <c r="N1239" s="1"/>
      <c r="O1239" s="1"/>
      <c r="P1239" s="1"/>
      <c r="Q1239" s="1"/>
      <c r="R1239" s="1"/>
      <c r="S1239" s="1"/>
    </row>
    <row r="1240" spans="1:19" x14ac:dyDescent="0.3">
      <c r="A1240" s="1"/>
      <c r="B1240" s="17">
        <v>2</v>
      </c>
      <c r="C1240" s="9" t="s">
        <v>44</v>
      </c>
      <c r="D1240" s="17">
        <v>2</v>
      </c>
      <c r="E1240" s="17">
        <v>1974</v>
      </c>
      <c r="F1240" s="17">
        <v>1</v>
      </c>
      <c r="G1240" s="17">
        <v>0</v>
      </c>
      <c r="H1240" s="17">
        <v>0</v>
      </c>
      <c r="I1240" s="18">
        <v>2589</v>
      </c>
      <c r="J1240" s="2"/>
      <c r="K1240" s="1"/>
      <c r="L1240" s="1"/>
      <c r="M1240" s="1"/>
      <c r="N1240" s="1"/>
      <c r="O1240" s="1"/>
      <c r="P1240" s="1"/>
      <c r="Q1240" s="1"/>
      <c r="R1240" s="1"/>
      <c r="S1240" s="1"/>
    </row>
    <row r="1241" spans="1:19" x14ac:dyDescent="0.3">
      <c r="A1241" s="1"/>
      <c r="B1241" s="17">
        <v>4</v>
      </c>
      <c r="C1241" s="9" t="s">
        <v>44</v>
      </c>
      <c r="D1241" s="17">
        <v>2</v>
      </c>
      <c r="E1241" s="17">
        <v>1974</v>
      </c>
      <c r="F1241" s="17">
        <v>1</v>
      </c>
      <c r="G1241" s="17">
        <v>0</v>
      </c>
      <c r="H1241" s="17">
        <v>0</v>
      </c>
      <c r="I1241" s="18">
        <v>2559</v>
      </c>
      <c r="J1241" s="2"/>
      <c r="K1241" s="1"/>
      <c r="L1241" s="1"/>
      <c r="M1241" s="1"/>
      <c r="N1241" s="1"/>
      <c r="O1241" s="1"/>
      <c r="P1241" s="1"/>
      <c r="Q1241" s="1"/>
      <c r="R1241" s="1"/>
      <c r="S1241" s="1"/>
    </row>
    <row r="1242" spans="1:19" x14ac:dyDescent="0.3">
      <c r="A1242" s="1"/>
      <c r="B1242" s="17">
        <v>5</v>
      </c>
      <c r="C1242" s="9" t="s">
        <v>44</v>
      </c>
      <c r="D1242" s="17">
        <v>2</v>
      </c>
      <c r="E1242" s="17">
        <v>1974</v>
      </c>
      <c r="F1242" s="17">
        <v>1</v>
      </c>
      <c r="G1242" s="17">
        <v>0</v>
      </c>
      <c r="H1242" s="17">
        <v>0</v>
      </c>
      <c r="I1242" s="18">
        <v>2736</v>
      </c>
      <c r="J1242" s="2"/>
      <c r="K1242" s="1"/>
      <c r="L1242" s="1"/>
      <c r="M1242" s="1"/>
      <c r="N1242" s="1"/>
      <c r="O1242" s="1"/>
      <c r="P1242" s="1"/>
      <c r="Q1242" s="1"/>
      <c r="R1242" s="1"/>
      <c r="S1242" s="1"/>
    </row>
    <row r="1243" spans="1:19" x14ac:dyDescent="0.3">
      <c r="A1243" s="1"/>
      <c r="B1243" s="17">
        <v>6</v>
      </c>
      <c r="C1243" s="9" t="s">
        <v>10</v>
      </c>
      <c r="D1243" s="17">
        <v>1</v>
      </c>
      <c r="E1243" s="17">
        <v>1977</v>
      </c>
      <c r="F1243" s="17">
        <v>31</v>
      </c>
      <c r="G1243" s="17">
        <v>0</v>
      </c>
      <c r="H1243" s="17">
        <v>0</v>
      </c>
      <c r="I1243" s="18">
        <v>1820</v>
      </c>
      <c r="J1243" s="2"/>
      <c r="K1243" s="1"/>
      <c r="L1243" s="1"/>
      <c r="M1243" s="1"/>
      <c r="N1243" s="1"/>
      <c r="O1243" s="1"/>
      <c r="P1243" s="1"/>
      <c r="Q1243" s="1"/>
      <c r="R1243" s="1"/>
      <c r="S1243" s="1"/>
    </row>
    <row r="1244" spans="1:19" x14ac:dyDescent="0.3">
      <c r="A1244" s="1"/>
      <c r="B1244" s="17">
        <v>1</v>
      </c>
      <c r="C1244" s="9" t="s">
        <v>10</v>
      </c>
      <c r="D1244" s="17">
        <v>1</v>
      </c>
      <c r="E1244" s="17">
        <v>1977</v>
      </c>
      <c r="F1244" s="17">
        <v>31</v>
      </c>
      <c r="G1244" s="17">
        <v>0</v>
      </c>
      <c r="H1244" s="17">
        <v>0</v>
      </c>
      <c r="I1244" s="18">
        <v>1557</v>
      </c>
      <c r="J1244" s="2"/>
      <c r="K1244" s="1"/>
      <c r="L1244" s="1"/>
      <c r="M1244" s="1"/>
      <c r="N1244" s="1"/>
      <c r="O1244" s="1"/>
      <c r="P1244" s="1"/>
      <c r="Q1244" s="1"/>
      <c r="R1244" s="1"/>
      <c r="S1244" s="1"/>
    </row>
    <row r="1245" spans="1:19" x14ac:dyDescent="0.3">
      <c r="A1245" s="1"/>
      <c r="B1245" s="17">
        <v>2</v>
      </c>
      <c r="C1245" s="9" t="s">
        <v>10</v>
      </c>
      <c r="D1245" s="17">
        <v>1</v>
      </c>
      <c r="E1245" s="17">
        <v>1977</v>
      </c>
      <c r="F1245" s="17">
        <v>31</v>
      </c>
      <c r="G1245" s="17">
        <v>0</v>
      </c>
      <c r="H1245" s="17">
        <v>0</v>
      </c>
      <c r="I1245" s="18">
        <v>1781</v>
      </c>
      <c r="J1245" s="2"/>
      <c r="K1245" s="1"/>
      <c r="L1245" s="1"/>
      <c r="M1245" s="1"/>
      <c r="N1245" s="1"/>
      <c r="O1245" s="1"/>
      <c r="P1245" s="1"/>
      <c r="Q1245" s="1"/>
      <c r="R1245" s="1"/>
      <c r="S1245" s="1"/>
    </row>
    <row r="1246" spans="1:19" x14ac:dyDescent="0.3">
      <c r="A1246" s="1"/>
      <c r="B1246" s="17">
        <v>4</v>
      </c>
      <c r="C1246" s="9" t="s">
        <v>10</v>
      </c>
      <c r="D1246" s="17">
        <v>1</v>
      </c>
      <c r="E1246" s="17">
        <v>1977</v>
      </c>
      <c r="F1246" s="17">
        <v>31</v>
      </c>
      <c r="G1246" s="17">
        <v>0</v>
      </c>
      <c r="H1246" s="17">
        <v>0</v>
      </c>
      <c r="I1246" s="18">
        <v>1619</v>
      </c>
      <c r="J1246" s="2"/>
      <c r="K1246" s="1"/>
      <c r="L1246" s="1"/>
      <c r="M1246" s="1"/>
      <c r="N1246" s="1"/>
      <c r="O1246" s="1"/>
      <c r="P1246" s="1"/>
      <c r="Q1246" s="1"/>
      <c r="R1246" s="1"/>
      <c r="S1246" s="1"/>
    </row>
    <row r="1247" spans="1:19" x14ac:dyDescent="0.3">
      <c r="A1247" s="1"/>
      <c r="B1247" s="17">
        <v>3</v>
      </c>
      <c r="C1247" s="9" t="s">
        <v>10</v>
      </c>
      <c r="D1247" s="17">
        <v>1</v>
      </c>
      <c r="E1247" s="17">
        <v>1977</v>
      </c>
      <c r="F1247" s="17">
        <v>31</v>
      </c>
      <c r="G1247" s="17">
        <v>0</v>
      </c>
      <c r="H1247" s="17">
        <v>0</v>
      </c>
      <c r="I1247" s="18">
        <v>1853</v>
      </c>
      <c r="J1247" s="2"/>
      <c r="K1247" s="1"/>
      <c r="L1247" s="1"/>
      <c r="M1247" s="1"/>
      <c r="N1247" s="1"/>
      <c r="O1247" s="1"/>
      <c r="P1247" s="1"/>
      <c r="Q1247" s="1"/>
      <c r="R1247" s="1"/>
      <c r="S1247" s="1"/>
    </row>
    <row r="1248" spans="1:19" x14ac:dyDescent="0.3">
      <c r="A1248" s="1"/>
      <c r="B1248" s="17">
        <v>5</v>
      </c>
      <c r="C1248" s="9" t="s">
        <v>10</v>
      </c>
      <c r="D1248" s="17">
        <v>1</v>
      </c>
      <c r="E1248" s="17">
        <v>1977</v>
      </c>
      <c r="F1248" s="17">
        <v>31</v>
      </c>
      <c r="G1248" s="17">
        <v>0</v>
      </c>
      <c r="H1248" s="17">
        <v>0</v>
      </c>
      <c r="I1248" s="18">
        <v>1733</v>
      </c>
      <c r="J1248" s="2"/>
      <c r="K1248" s="1"/>
      <c r="L1248" s="1"/>
      <c r="M1248" s="1"/>
      <c r="N1248" s="1"/>
      <c r="O1248" s="1"/>
      <c r="P1248" s="1"/>
      <c r="Q1248" s="1"/>
      <c r="R1248" s="1"/>
      <c r="S1248" s="1"/>
    </row>
    <row r="1249" spans="1:19" x14ac:dyDescent="0.3">
      <c r="A1249" s="1"/>
      <c r="B1249" s="17">
        <v>5</v>
      </c>
      <c r="C1249" s="9" t="s">
        <v>44</v>
      </c>
      <c r="D1249" s="17">
        <v>2</v>
      </c>
      <c r="E1249" s="17">
        <v>1976</v>
      </c>
      <c r="F1249" s="17">
        <v>1</v>
      </c>
      <c r="G1249" s="17">
        <v>0</v>
      </c>
      <c r="H1249" s="17">
        <v>0</v>
      </c>
      <c r="I1249" s="18">
        <v>7711</v>
      </c>
      <c r="J1249" s="2"/>
      <c r="K1249" s="1"/>
      <c r="L1249" s="1"/>
      <c r="M1249" s="1"/>
      <c r="N1249" s="1"/>
      <c r="O1249" s="1"/>
      <c r="P1249" s="1"/>
      <c r="Q1249" s="1"/>
      <c r="R1249" s="1"/>
      <c r="S1249" s="1"/>
    </row>
    <row r="1250" spans="1:19" x14ac:dyDescent="0.3">
      <c r="A1250" s="1"/>
      <c r="B1250" s="17">
        <v>3</v>
      </c>
      <c r="C1250" s="9" t="s">
        <v>17</v>
      </c>
      <c r="D1250" s="17">
        <v>2</v>
      </c>
      <c r="E1250" s="17">
        <v>1976</v>
      </c>
      <c r="F1250" s="17">
        <v>1</v>
      </c>
      <c r="G1250" s="17">
        <v>0</v>
      </c>
      <c r="H1250" s="17">
        <v>0</v>
      </c>
      <c r="I1250" s="18">
        <v>857</v>
      </c>
      <c r="J1250" s="2"/>
      <c r="K1250" s="1"/>
      <c r="L1250" s="1"/>
      <c r="M1250" s="1"/>
      <c r="N1250" s="1"/>
      <c r="O1250" s="1"/>
      <c r="P1250" s="1"/>
      <c r="Q1250" s="1"/>
      <c r="R1250" s="1"/>
      <c r="S1250" s="1"/>
    </row>
    <row r="1251" spans="1:19" x14ac:dyDescent="0.3">
      <c r="A1251" s="1"/>
      <c r="B1251" s="17">
        <v>3</v>
      </c>
      <c r="C1251" s="9" t="s">
        <v>25</v>
      </c>
      <c r="D1251" s="17">
        <v>2</v>
      </c>
      <c r="E1251" s="17">
        <v>1976</v>
      </c>
      <c r="F1251" s="17">
        <v>1</v>
      </c>
      <c r="G1251" s="17">
        <v>0</v>
      </c>
      <c r="H1251" s="17">
        <v>0</v>
      </c>
      <c r="I1251" s="18">
        <v>3905</v>
      </c>
      <c r="J1251" s="2"/>
      <c r="K1251" s="1"/>
      <c r="L1251" s="1"/>
      <c r="M1251" s="1"/>
      <c r="N1251" s="1"/>
      <c r="O1251" s="1"/>
      <c r="P1251" s="1"/>
      <c r="Q1251" s="1"/>
      <c r="R1251" s="1"/>
      <c r="S1251" s="1"/>
    </row>
    <row r="1252" spans="1:19" x14ac:dyDescent="0.3">
      <c r="A1252" s="1"/>
      <c r="B1252" s="17">
        <v>3</v>
      </c>
      <c r="C1252" s="9" t="s">
        <v>25</v>
      </c>
      <c r="D1252" s="17">
        <v>2</v>
      </c>
      <c r="E1252" s="17">
        <v>1976</v>
      </c>
      <c r="F1252" s="17">
        <v>2</v>
      </c>
      <c r="G1252" s="17">
        <v>0</v>
      </c>
      <c r="H1252" s="17">
        <v>0</v>
      </c>
      <c r="I1252" s="18">
        <v>4194</v>
      </c>
      <c r="J1252" s="2"/>
      <c r="K1252" s="1"/>
      <c r="L1252" s="1"/>
      <c r="M1252" s="1"/>
      <c r="N1252" s="1"/>
      <c r="O1252" s="1"/>
      <c r="P1252" s="1"/>
      <c r="Q1252" s="1"/>
      <c r="R1252" s="1"/>
      <c r="S1252" s="1"/>
    </row>
    <row r="1253" spans="1:19" x14ac:dyDescent="0.3">
      <c r="A1253" s="1"/>
      <c r="B1253" s="17">
        <v>3</v>
      </c>
      <c r="C1253" s="9" t="s">
        <v>19</v>
      </c>
      <c r="D1253" s="17">
        <v>3</v>
      </c>
      <c r="E1253" s="17">
        <v>1976</v>
      </c>
      <c r="F1253" s="17">
        <v>2</v>
      </c>
      <c r="G1253" s="17">
        <v>0</v>
      </c>
      <c r="H1253" s="17">
        <v>0</v>
      </c>
      <c r="I1253" s="18">
        <v>3981</v>
      </c>
      <c r="J1253" s="2"/>
      <c r="K1253" s="1"/>
      <c r="L1253" s="1"/>
      <c r="M1253" s="1"/>
      <c r="N1253" s="1"/>
      <c r="O1253" s="1"/>
      <c r="P1253" s="1"/>
      <c r="Q1253" s="1"/>
      <c r="R1253" s="1"/>
      <c r="S1253" s="1"/>
    </row>
    <row r="1254" spans="1:19" x14ac:dyDescent="0.3">
      <c r="A1254" s="1"/>
      <c r="B1254" s="17">
        <v>1</v>
      </c>
      <c r="C1254" s="9" t="s">
        <v>42</v>
      </c>
      <c r="D1254" s="17">
        <v>3</v>
      </c>
      <c r="E1254" s="17">
        <v>1976</v>
      </c>
      <c r="F1254" s="17">
        <v>2</v>
      </c>
      <c r="G1254" s="17">
        <v>0</v>
      </c>
      <c r="H1254" s="17">
        <v>0</v>
      </c>
      <c r="I1254" s="18">
        <v>5899</v>
      </c>
      <c r="J1254" s="2"/>
      <c r="K1254" s="1"/>
      <c r="L1254" s="1"/>
      <c r="M1254" s="1"/>
      <c r="N1254" s="1"/>
      <c r="O1254" s="1"/>
      <c r="P1254" s="1"/>
      <c r="Q1254" s="1"/>
      <c r="R1254" s="1"/>
      <c r="S1254" s="1"/>
    </row>
    <row r="1255" spans="1:19" x14ac:dyDescent="0.3">
      <c r="A1255" s="1"/>
      <c r="B1255" s="17">
        <v>1</v>
      </c>
      <c r="C1255" s="9" t="s">
        <v>42</v>
      </c>
      <c r="D1255" s="17">
        <v>3</v>
      </c>
      <c r="E1255" s="17">
        <v>1976</v>
      </c>
      <c r="F1255" s="17">
        <v>1</v>
      </c>
      <c r="G1255" s="17">
        <v>0</v>
      </c>
      <c r="H1255" s="17">
        <v>0</v>
      </c>
      <c r="I1255" s="18">
        <v>5836</v>
      </c>
      <c r="J1255" s="2"/>
      <c r="K1255" s="1"/>
      <c r="L1255" s="1"/>
      <c r="M1255" s="1"/>
      <c r="N1255" s="1"/>
      <c r="O1255" s="1"/>
      <c r="P1255" s="1"/>
      <c r="Q1255" s="1"/>
      <c r="R1255" s="1"/>
      <c r="S1255" s="1"/>
    </row>
    <row r="1256" spans="1:19" x14ac:dyDescent="0.3">
      <c r="A1256" s="1"/>
      <c r="B1256" s="17">
        <v>1</v>
      </c>
      <c r="C1256" s="9" t="s">
        <v>12</v>
      </c>
      <c r="D1256" s="17">
        <v>3</v>
      </c>
      <c r="E1256" s="17">
        <v>1976</v>
      </c>
      <c r="F1256" s="17">
        <v>1</v>
      </c>
      <c r="G1256" s="17">
        <v>0</v>
      </c>
      <c r="H1256" s="17">
        <v>0</v>
      </c>
      <c r="I1256" s="18">
        <v>86377</v>
      </c>
      <c r="J1256" s="2"/>
      <c r="K1256" s="1"/>
      <c r="L1256" s="1"/>
      <c r="M1256" s="1"/>
      <c r="N1256" s="1"/>
      <c r="O1256" s="1"/>
      <c r="P1256" s="1"/>
      <c r="Q1256" s="1"/>
      <c r="R1256" s="1"/>
      <c r="S1256" s="1"/>
    </row>
    <row r="1257" spans="1:19" x14ac:dyDescent="0.3">
      <c r="A1257" s="1"/>
      <c r="B1257" s="17">
        <v>2</v>
      </c>
      <c r="C1257" s="9" t="s">
        <v>42</v>
      </c>
      <c r="D1257" s="17">
        <v>3</v>
      </c>
      <c r="E1257" s="17">
        <v>1976</v>
      </c>
      <c r="F1257" s="17">
        <v>1</v>
      </c>
      <c r="G1257" s="17">
        <v>0</v>
      </c>
      <c r="H1257" s="17">
        <v>0</v>
      </c>
      <c r="I1257" s="18">
        <v>7659</v>
      </c>
      <c r="J1257" s="2"/>
      <c r="K1257" s="1"/>
      <c r="L1257" s="1"/>
      <c r="M1257" s="1"/>
      <c r="N1257" s="1"/>
      <c r="O1257" s="1"/>
      <c r="P1257" s="1"/>
      <c r="Q1257" s="1"/>
      <c r="R1257" s="1"/>
      <c r="S1257" s="1"/>
    </row>
    <row r="1258" spans="1:19" x14ac:dyDescent="0.3">
      <c r="A1258" s="1"/>
      <c r="B1258" s="17">
        <v>2</v>
      </c>
      <c r="C1258" s="9" t="s">
        <v>12</v>
      </c>
      <c r="D1258" s="17">
        <v>4</v>
      </c>
      <c r="E1258" s="17">
        <v>1976</v>
      </c>
      <c r="F1258" s="17">
        <v>1</v>
      </c>
      <c r="G1258" s="17">
        <v>0</v>
      </c>
      <c r="H1258" s="17">
        <v>2</v>
      </c>
      <c r="I1258" s="18">
        <v>3730</v>
      </c>
      <c r="J1258" s="2"/>
      <c r="K1258" s="1"/>
      <c r="L1258" s="1"/>
      <c r="M1258" s="1"/>
      <c r="N1258" s="1"/>
      <c r="O1258" s="1"/>
      <c r="P1258" s="1"/>
      <c r="Q1258" s="1"/>
      <c r="R1258" s="1"/>
      <c r="S1258" s="1"/>
    </row>
    <row r="1259" spans="1:19" x14ac:dyDescent="0.3">
      <c r="A1259" s="1"/>
      <c r="B1259" s="17">
        <v>4</v>
      </c>
      <c r="C1259" s="9" t="s">
        <v>12</v>
      </c>
      <c r="D1259" s="17">
        <v>4</v>
      </c>
      <c r="E1259" s="17">
        <v>1976</v>
      </c>
      <c r="F1259" s="17">
        <v>1</v>
      </c>
      <c r="G1259" s="17">
        <v>0</v>
      </c>
      <c r="H1259" s="17">
        <v>3</v>
      </c>
      <c r="I1259" s="18">
        <v>3200</v>
      </c>
      <c r="J1259" s="2"/>
      <c r="K1259" s="1"/>
      <c r="L1259" s="1"/>
      <c r="M1259" s="1"/>
      <c r="N1259" s="1"/>
      <c r="O1259" s="1"/>
      <c r="P1259" s="1"/>
      <c r="Q1259" s="1"/>
      <c r="R1259" s="1"/>
      <c r="S1259" s="1"/>
    </row>
    <row r="1260" spans="1:19" x14ac:dyDescent="0.3">
      <c r="A1260" s="1"/>
      <c r="B1260" s="17">
        <v>3</v>
      </c>
      <c r="C1260" s="9" t="s">
        <v>12</v>
      </c>
      <c r="D1260" s="17">
        <v>4</v>
      </c>
      <c r="E1260" s="17">
        <v>1976</v>
      </c>
      <c r="F1260" s="17">
        <v>1</v>
      </c>
      <c r="G1260" s="17">
        <v>0</v>
      </c>
      <c r="H1260" s="17">
        <v>2</v>
      </c>
      <c r="I1260" s="18">
        <v>3605</v>
      </c>
      <c r="J1260" s="2"/>
      <c r="K1260" s="1"/>
      <c r="L1260" s="1"/>
      <c r="M1260" s="1"/>
      <c r="N1260" s="1"/>
      <c r="O1260" s="1"/>
      <c r="P1260" s="1"/>
      <c r="Q1260" s="1"/>
      <c r="R1260" s="1"/>
      <c r="S1260" s="1"/>
    </row>
    <row r="1261" spans="1:19" x14ac:dyDescent="0.3">
      <c r="A1261" s="1"/>
      <c r="B1261" s="17">
        <v>5</v>
      </c>
      <c r="C1261" s="9" t="s">
        <v>12</v>
      </c>
      <c r="D1261" s="17">
        <v>4</v>
      </c>
      <c r="E1261" s="17">
        <v>1976</v>
      </c>
      <c r="F1261" s="17">
        <v>1</v>
      </c>
      <c r="G1261" s="17">
        <v>0</v>
      </c>
      <c r="H1261" s="17">
        <v>1</v>
      </c>
      <c r="I1261" s="18">
        <v>3258</v>
      </c>
      <c r="J1261" s="2"/>
      <c r="K1261" s="1"/>
      <c r="L1261" s="1"/>
      <c r="M1261" s="1"/>
      <c r="N1261" s="1"/>
      <c r="O1261" s="1"/>
      <c r="P1261" s="1"/>
      <c r="Q1261" s="1"/>
      <c r="R1261" s="1"/>
      <c r="S1261" s="1"/>
    </row>
    <row r="1262" spans="1:19" x14ac:dyDescent="0.3">
      <c r="A1262" s="1"/>
      <c r="B1262" s="17">
        <v>2</v>
      </c>
      <c r="C1262" s="9" t="s">
        <v>12</v>
      </c>
      <c r="D1262" s="17">
        <v>1</v>
      </c>
      <c r="E1262" s="17">
        <v>1977</v>
      </c>
      <c r="F1262" s="17">
        <v>1</v>
      </c>
      <c r="G1262" s="17">
        <v>0</v>
      </c>
      <c r="H1262" s="17">
        <v>0</v>
      </c>
      <c r="I1262" s="18">
        <v>3704</v>
      </c>
      <c r="J1262" s="2"/>
      <c r="K1262" s="1"/>
      <c r="L1262" s="1"/>
      <c r="M1262" s="1"/>
      <c r="N1262" s="1"/>
      <c r="O1262" s="1"/>
      <c r="P1262" s="1"/>
      <c r="Q1262" s="1"/>
      <c r="R1262" s="1"/>
      <c r="S1262" s="1"/>
    </row>
    <row r="1263" spans="1:19" x14ac:dyDescent="0.3">
      <c r="A1263" s="1"/>
      <c r="B1263" s="17">
        <v>4</v>
      </c>
      <c r="C1263" s="9" t="s">
        <v>12</v>
      </c>
      <c r="D1263" s="17">
        <v>1</v>
      </c>
      <c r="E1263" s="17">
        <v>1977</v>
      </c>
      <c r="F1263" s="17">
        <v>1</v>
      </c>
      <c r="G1263" s="17">
        <v>0</v>
      </c>
      <c r="H1263" s="17">
        <v>0</v>
      </c>
      <c r="I1263" s="18">
        <v>3220</v>
      </c>
      <c r="J1263" s="2"/>
      <c r="K1263" s="1"/>
      <c r="L1263" s="1"/>
      <c r="M1263" s="1"/>
      <c r="N1263" s="1"/>
      <c r="O1263" s="1"/>
      <c r="P1263" s="1"/>
      <c r="Q1263" s="1"/>
      <c r="R1263" s="1"/>
      <c r="S1263" s="1"/>
    </row>
    <row r="1264" spans="1:19" x14ac:dyDescent="0.3">
      <c r="A1264" s="1"/>
      <c r="B1264" s="17">
        <v>3</v>
      </c>
      <c r="C1264" s="9" t="s">
        <v>12</v>
      </c>
      <c r="D1264" s="17">
        <v>1</v>
      </c>
      <c r="E1264" s="17">
        <v>1977</v>
      </c>
      <c r="F1264" s="17">
        <v>1</v>
      </c>
      <c r="G1264" s="17">
        <v>0</v>
      </c>
      <c r="H1264" s="17">
        <v>0</v>
      </c>
      <c r="I1264" s="18">
        <v>3787</v>
      </c>
      <c r="J1264" s="2"/>
      <c r="K1264" s="1"/>
      <c r="L1264" s="1"/>
      <c r="M1264" s="1"/>
      <c r="N1264" s="1"/>
      <c r="O1264" s="1"/>
      <c r="P1264" s="1"/>
      <c r="Q1264" s="1"/>
      <c r="R1264" s="1"/>
      <c r="S1264" s="1"/>
    </row>
    <row r="1265" spans="1:19" x14ac:dyDescent="0.3">
      <c r="A1265" s="1"/>
      <c r="B1265" s="17">
        <v>5</v>
      </c>
      <c r="C1265" s="9" t="s">
        <v>12</v>
      </c>
      <c r="D1265" s="17">
        <v>1</v>
      </c>
      <c r="E1265" s="17">
        <v>1977</v>
      </c>
      <c r="F1265" s="17">
        <v>1</v>
      </c>
      <c r="G1265" s="17">
        <v>0</v>
      </c>
      <c r="H1265" s="17">
        <v>0</v>
      </c>
      <c r="I1265" s="18">
        <v>3415</v>
      </c>
      <c r="J1265" s="2"/>
      <c r="K1265" s="1"/>
      <c r="L1265" s="1"/>
      <c r="M1265" s="1"/>
      <c r="N1265" s="1"/>
      <c r="O1265" s="1"/>
      <c r="P1265" s="1"/>
      <c r="Q1265" s="1"/>
      <c r="R1265" s="1"/>
      <c r="S1265" s="1"/>
    </row>
    <row r="1266" spans="1:19" x14ac:dyDescent="0.3">
      <c r="A1266" s="1"/>
      <c r="B1266" s="17">
        <v>6</v>
      </c>
      <c r="C1266" s="9" t="s">
        <v>23</v>
      </c>
      <c r="D1266" s="17">
        <v>1</v>
      </c>
      <c r="E1266" s="17">
        <v>1977</v>
      </c>
      <c r="F1266" s="17">
        <v>1</v>
      </c>
      <c r="G1266" s="17">
        <v>0</v>
      </c>
      <c r="H1266" s="17">
        <v>0</v>
      </c>
      <c r="I1266" s="18">
        <v>159</v>
      </c>
      <c r="J1266" s="2"/>
      <c r="K1266" s="1"/>
      <c r="L1266" s="1"/>
      <c r="M1266" s="1"/>
      <c r="N1266" s="1"/>
      <c r="O1266" s="1"/>
      <c r="P1266" s="1"/>
      <c r="Q1266" s="1"/>
      <c r="R1266" s="1"/>
      <c r="S1266" s="1"/>
    </row>
    <row r="1267" spans="1:19" x14ac:dyDescent="0.3">
      <c r="A1267" s="1"/>
      <c r="B1267" s="17">
        <v>1</v>
      </c>
      <c r="C1267" s="9" t="s">
        <v>23</v>
      </c>
      <c r="D1267" s="17">
        <v>1</v>
      </c>
      <c r="E1267" s="17">
        <v>1977</v>
      </c>
      <c r="F1267" s="17">
        <v>1</v>
      </c>
      <c r="G1267" s="17">
        <v>0</v>
      </c>
      <c r="H1267" s="17">
        <v>0</v>
      </c>
      <c r="I1267" s="18">
        <v>181</v>
      </c>
      <c r="J1267" s="2"/>
      <c r="K1267" s="1"/>
      <c r="L1267" s="1"/>
      <c r="M1267" s="1"/>
      <c r="N1267" s="1"/>
      <c r="O1267" s="1"/>
      <c r="P1267" s="1"/>
      <c r="Q1267" s="1"/>
      <c r="R1267" s="1"/>
      <c r="S1267" s="1"/>
    </row>
    <row r="1268" spans="1:19" x14ac:dyDescent="0.3">
      <c r="A1268" s="1"/>
      <c r="B1268" s="17">
        <v>2</v>
      </c>
      <c r="C1268" s="9" t="s">
        <v>23</v>
      </c>
      <c r="D1268" s="17">
        <v>1</v>
      </c>
      <c r="E1268" s="17">
        <v>1977</v>
      </c>
      <c r="F1268" s="17">
        <v>1</v>
      </c>
      <c r="G1268" s="17">
        <v>0</v>
      </c>
      <c r="H1268" s="17">
        <v>0</v>
      </c>
      <c r="I1268" s="18">
        <v>184</v>
      </c>
      <c r="J1268" s="2"/>
      <c r="K1268" s="1"/>
      <c r="L1268" s="1"/>
      <c r="M1268" s="1"/>
      <c r="N1268" s="1"/>
      <c r="O1268" s="1"/>
      <c r="P1268" s="1"/>
      <c r="Q1268" s="1"/>
      <c r="R1268" s="1"/>
      <c r="S1268" s="1"/>
    </row>
    <row r="1269" spans="1:19" x14ac:dyDescent="0.3">
      <c r="A1269" s="1"/>
      <c r="B1269" s="17">
        <v>4</v>
      </c>
      <c r="C1269" s="9" t="s">
        <v>23</v>
      </c>
      <c r="D1269" s="17">
        <v>1</v>
      </c>
      <c r="E1269" s="17">
        <v>1977</v>
      </c>
      <c r="F1269" s="17">
        <v>1</v>
      </c>
      <c r="G1269" s="17">
        <v>0</v>
      </c>
      <c r="H1269" s="17">
        <v>0</v>
      </c>
      <c r="I1269" s="18">
        <v>181</v>
      </c>
      <c r="J1269" s="2"/>
      <c r="K1269" s="1"/>
      <c r="L1269" s="1"/>
      <c r="M1269" s="1"/>
      <c r="N1269" s="1"/>
      <c r="O1269" s="1"/>
      <c r="P1269" s="1"/>
      <c r="Q1269" s="1"/>
      <c r="R1269" s="1"/>
      <c r="S1269" s="1"/>
    </row>
    <row r="1270" spans="1:19" x14ac:dyDescent="0.3">
      <c r="A1270" s="1"/>
      <c r="B1270" s="17">
        <v>3</v>
      </c>
      <c r="C1270" s="9" t="s">
        <v>23</v>
      </c>
      <c r="D1270" s="17">
        <v>1</v>
      </c>
      <c r="E1270" s="17">
        <v>1977</v>
      </c>
      <c r="F1270" s="17">
        <v>1</v>
      </c>
      <c r="G1270" s="17">
        <v>0</v>
      </c>
      <c r="H1270" s="17">
        <v>0</v>
      </c>
      <c r="I1270" s="18">
        <v>169</v>
      </c>
      <c r="J1270" s="2"/>
      <c r="K1270" s="1"/>
      <c r="L1270" s="1"/>
      <c r="M1270" s="1"/>
      <c r="N1270" s="1"/>
      <c r="O1270" s="1"/>
      <c r="P1270" s="1"/>
      <c r="Q1270" s="1"/>
      <c r="R1270" s="1"/>
      <c r="S1270" s="1"/>
    </row>
    <row r="1271" spans="1:19" x14ac:dyDescent="0.3">
      <c r="A1271" s="1"/>
      <c r="B1271" s="17">
        <v>5</v>
      </c>
      <c r="C1271" s="9" t="s">
        <v>23</v>
      </c>
      <c r="D1271" s="17">
        <v>1</v>
      </c>
      <c r="E1271" s="17">
        <v>1977</v>
      </c>
      <c r="F1271" s="17">
        <v>1</v>
      </c>
      <c r="G1271" s="17">
        <v>0</v>
      </c>
      <c r="H1271" s="17">
        <v>0</v>
      </c>
      <c r="I1271" s="18">
        <v>171</v>
      </c>
      <c r="J1271" s="2"/>
      <c r="K1271" s="1"/>
      <c r="L1271" s="1"/>
      <c r="M1271" s="1"/>
      <c r="N1271" s="1"/>
      <c r="O1271" s="1"/>
      <c r="P1271" s="1"/>
      <c r="Q1271" s="1"/>
      <c r="R1271" s="1"/>
      <c r="S1271" s="1"/>
    </row>
    <row r="1272" spans="1:19" x14ac:dyDescent="0.3">
      <c r="A1272" s="1"/>
      <c r="B1272" s="17">
        <v>6</v>
      </c>
      <c r="C1272" s="9" t="s">
        <v>12</v>
      </c>
      <c r="D1272" s="17">
        <v>1</v>
      </c>
      <c r="E1272" s="17">
        <v>1977</v>
      </c>
      <c r="F1272" s="17">
        <v>1</v>
      </c>
      <c r="G1272" s="17">
        <v>0</v>
      </c>
      <c r="H1272" s="17">
        <v>0</v>
      </c>
      <c r="I1272" s="18">
        <v>178</v>
      </c>
      <c r="J1272" s="2"/>
      <c r="K1272" s="1"/>
      <c r="L1272" s="1"/>
      <c r="M1272" s="1"/>
      <c r="N1272" s="1"/>
      <c r="O1272" s="1"/>
      <c r="P1272" s="1"/>
      <c r="Q1272" s="1"/>
      <c r="R1272" s="1"/>
      <c r="S1272" s="1"/>
    </row>
    <row r="1273" spans="1:19" x14ac:dyDescent="0.3">
      <c r="A1273" s="1"/>
      <c r="B1273" s="17">
        <v>1</v>
      </c>
      <c r="C1273" s="9" t="s">
        <v>12</v>
      </c>
      <c r="D1273" s="17">
        <v>1</v>
      </c>
      <c r="E1273" s="17">
        <v>1977</v>
      </c>
      <c r="F1273" s="17">
        <v>1</v>
      </c>
      <c r="G1273" s="17">
        <v>0</v>
      </c>
      <c r="H1273" s="17">
        <v>0</v>
      </c>
      <c r="I1273" s="18">
        <v>161</v>
      </c>
      <c r="J1273" s="2"/>
      <c r="K1273" s="1"/>
      <c r="L1273" s="1"/>
      <c r="M1273" s="1"/>
      <c r="N1273" s="1"/>
      <c r="O1273" s="1"/>
      <c r="P1273" s="1"/>
      <c r="Q1273" s="1"/>
      <c r="R1273" s="1"/>
      <c r="S1273" s="1"/>
    </row>
    <row r="1274" spans="1:19" x14ac:dyDescent="0.3">
      <c r="A1274" s="1"/>
      <c r="B1274" s="17">
        <v>2</v>
      </c>
      <c r="C1274" s="9" t="s">
        <v>12</v>
      </c>
      <c r="D1274" s="17">
        <v>1</v>
      </c>
      <c r="E1274" s="17">
        <v>1977</v>
      </c>
      <c r="F1274" s="17">
        <v>1</v>
      </c>
      <c r="G1274" s="17">
        <v>0</v>
      </c>
      <c r="H1274" s="17">
        <v>0</v>
      </c>
      <c r="I1274" s="18">
        <v>184</v>
      </c>
      <c r="J1274" s="2"/>
      <c r="K1274" s="1"/>
      <c r="L1274" s="1"/>
      <c r="M1274" s="1"/>
      <c r="N1274" s="1"/>
      <c r="O1274" s="1"/>
      <c r="P1274" s="1"/>
      <c r="Q1274" s="1"/>
      <c r="R1274" s="1"/>
      <c r="S1274" s="1"/>
    </row>
    <row r="1275" spans="1:19" x14ac:dyDescent="0.3">
      <c r="A1275" s="1"/>
      <c r="B1275" s="17">
        <v>4</v>
      </c>
      <c r="C1275" s="9" t="s">
        <v>12</v>
      </c>
      <c r="D1275" s="17">
        <v>1</v>
      </c>
      <c r="E1275" s="17">
        <v>1977</v>
      </c>
      <c r="F1275" s="17">
        <v>1</v>
      </c>
      <c r="G1275" s="17">
        <v>0</v>
      </c>
      <c r="H1275" s="17">
        <v>0</v>
      </c>
      <c r="I1275" s="18">
        <v>174</v>
      </c>
      <c r="J1275" s="2"/>
      <c r="K1275" s="1"/>
      <c r="L1275" s="1"/>
      <c r="M1275" s="1"/>
      <c r="N1275" s="1"/>
      <c r="O1275" s="1"/>
      <c r="P1275" s="1"/>
      <c r="Q1275" s="1"/>
      <c r="R1275" s="1"/>
      <c r="S1275" s="1"/>
    </row>
    <row r="1276" spans="1:19" x14ac:dyDescent="0.3">
      <c r="A1276" s="1"/>
      <c r="B1276" s="17">
        <v>3</v>
      </c>
      <c r="C1276" s="9" t="s">
        <v>12</v>
      </c>
      <c r="D1276" s="17">
        <v>1</v>
      </c>
      <c r="E1276" s="17">
        <v>1977</v>
      </c>
      <c r="F1276" s="17">
        <v>1</v>
      </c>
      <c r="G1276" s="17">
        <v>0</v>
      </c>
      <c r="H1276" s="17">
        <v>0</v>
      </c>
      <c r="I1276" s="18">
        <v>178</v>
      </c>
      <c r="J1276" s="2"/>
      <c r="K1276" s="1"/>
      <c r="L1276" s="1"/>
      <c r="M1276" s="1"/>
      <c r="N1276" s="1"/>
      <c r="O1276" s="1"/>
      <c r="P1276" s="1"/>
      <c r="Q1276" s="1"/>
      <c r="R1276" s="1"/>
      <c r="S1276" s="1"/>
    </row>
    <row r="1277" spans="1:19" x14ac:dyDescent="0.3">
      <c r="A1277" s="1"/>
      <c r="B1277" s="17">
        <v>5</v>
      </c>
      <c r="C1277" s="9" t="s">
        <v>12</v>
      </c>
      <c r="D1277" s="17">
        <v>1</v>
      </c>
      <c r="E1277" s="17">
        <v>1977</v>
      </c>
      <c r="F1277" s="17">
        <v>1</v>
      </c>
      <c r="G1277" s="17">
        <v>0</v>
      </c>
      <c r="H1277" s="17">
        <v>0</v>
      </c>
      <c r="I1277" s="18">
        <v>171</v>
      </c>
      <c r="J1277" s="2"/>
      <c r="K1277" s="1"/>
      <c r="L1277" s="1"/>
      <c r="M1277" s="1"/>
      <c r="N1277" s="1"/>
      <c r="O1277" s="1"/>
      <c r="P1277" s="1"/>
      <c r="Q1277" s="1"/>
      <c r="R1277" s="1"/>
      <c r="S1277" s="1"/>
    </row>
    <row r="1278" spans="1:19" x14ac:dyDescent="0.3">
      <c r="A1278" s="1"/>
      <c r="B1278" s="17">
        <v>1</v>
      </c>
      <c r="C1278" s="9" t="s">
        <v>25</v>
      </c>
      <c r="D1278" s="17">
        <v>4</v>
      </c>
      <c r="E1278" s="17">
        <v>1977</v>
      </c>
      <c r="F1278" s="17">
        <v>1</v>
      </c>
      <c r="G1278" s="17">
        <v>0</v>
      </c>
      <c r="H1278" s="17">
        <v>0</v>
      </c>
      <c r="I1278" s="18">
        <v>642</v>
      </c>
      <c r="J1278" s="2"/>
      <c r="K1278" s="1"/>
      <c r="L1278" s="1"/>
      <c r="M1278" s="1"/>
      <c r="N1278" s="1"/>
      <c r="O1278" s="1"/>
      <c r="P1278" s="1"/>
      <c r="Q1278" s="1"/>
      <c r="R1278" s="1"/>
      <c r="S1278" s="1"/>
    </row>
    <row r="1279" spans="1:19" x14ac:dyDescent="0.3">
      <c r="A1279" s="1"/>
      <c r="B1279" s="17">
        <v>1</v>
      </c>
      <c r="C1279" s="9" t="s">
        <v>19</v>
      </c>
      <c r="D1279" s="17">
        <v>4</v>
      </c>
      <c r="E1279" s="17">
        <v>1977</v>
      </c>
      <c r="F1279" s="17">
        <v>2</v>
      </c>
      <c r="G1279" s="17">
        <v>0</v>
      </c>
      <c r="H1279" s="17">
        <v>0</v>
      </c>
      <c r="I1279" s="18">
        <v>28332</v>
      </c>
      <c r="J1279" s="2"/>
      <c r="K1279" s="1"/>
      <c r="L1279" s="1"/>
      <c r="M1279" s="1"/>
      <c r="N1279" s="1"/>
      <c r="O1279" s="1"/>
      <c r="P1279" s="1"/>
      <c r="Q1279" s="1"/>
      <c r="R1279" s="1"/>
      <c r="S1279" s="1"/>
    </row>
    <row r="1280" spans="1:19" x14ac:dyDescent="0.3">
      <c r="A1280" s="1"/>
      <c r="B1280" s="17">
        <v>6</v>
      </c>
      <c r="C1280" s="9" t="s">
        <v>25</v>
      </c>
      <c r="D1280" s="17">
        <v>4</v>
      </c>
      <c r="E1280" s="17">
        <v>1977</v>
      </c>
      <c r="F1280" s="17">
        <v>1</v>
      </c>
      <c r="G1280" s="17">
        <v>0</v>
      </c>
      <c r="H1280" s="17">
        <v>0</v>
      </c>
      <c r="I1280" s="18">
        <v>167</v>
      </c>
      <c r="J1280" s="2"/>
      <c r="K1280" s="1"/>
      <c r="L1280" s="1"/>
      <c r="M1280" s="1"/>
      <c r="N1280" s="1"/>
      <c r="O1280" s="1"/>
      <c r="P1280" s="1"/>
      <c r="Q1280" s="1"/>
      <c r="R1280" s="1"/>
      <c r="S1280" s="1"/>
    </row>
    <row r="1281" spans="1:19" x14ac:dyDescent="0.3">
      <c r="A1281" s="1"/>
      <c r="B1281" s="17">
        <v>1</v>
      </c>
      <c r="C1281" s="9" t="s">
        <v>25</v>
      </c>
      <c r="D1281" s="17">
        <v>4</v>
      </c>
      <c r="E1281" s="17">
        <v>1977</v>
      </c>
      <c r="F1281" s="17">
        <v>1</v>
      </c>
      <c r="G1281" s="17">
        <v>0</v>
      </c>
      <c r="H1281" s="17">
        <v>0</v>
      </c>
      <c r="I1281" s="18">
        <v>177</v>
      </c>
      <c r="J1281" s="2"/>
      <c r="K1281" s="1"/>
      <c r="L1281" s="1"/>
      <c r="M1281" s="1"/>
      <c r="N1281" s="1"/>
      <c r="O1281" s="1"/>
      <c r="P1281" s="1"/>
      <c r="Q1281" s="1"/>
      <c r="R1281" s="1"/>
      <c r="S1281" s="1"/>
    </row>
    <row r="1282" spans="1:19" x14ac:dyDescent="0.3">
      <c r="A1282" s="1"/>
      <c r="B1282" s="17">
        <v>2</v>
      </c>
      <c r="C1282" s="9" t="s">
        <v>25</v>
      </c>
      <c r="D1282" s="17">
        <v>4</v>
      </c>
      <c r="E1282" s="17">
        <v>1977</v>
      </c>
      <c r="F1282" s="17">
        <v>1</v>
      </c>
      <c r="G1282" s="17">
        <v>0</v>
      </c>
      <c r="H1282" s="17">
        <v>0</v>
      </c>
      <c r="I1282" s="18">
        <v>180</v>
      </c>
      <c r="J1282" s="2"/>
      <c r="K1282" s="1"/>
      <c r="L1282" s="1"/>
      <c r="M1282" s="1"/>
      <c r="N1282" s="1"/>
      <c r="O1282" s="1"/>
      <c r="P1282" s="1"/>
      <c r="Q1282" s="1"/>
      <c r="R1282" s="1"/>
      <c r="S1282" s="1"/>
    </row>
    <row r="1283" spans="1:19" x14ac:dyDescent="0.3">
      <c r="A1283" s="1"/>
      <c r="B1283" s="17">
        <v>4</v>
      </c>
      <c r="C1283" s="9" t="s">
        <v>25</v>
      </c>
      <c r="D1283" s="17">
        <v>4</v>
      </c>
      <c r="E1283" s="17">
        <v>1977</v>
      </c>
      <c r="F1283" s="17">
        <v>1</v>
      </c>
      <c r="G1283" s="17">
        <v>0</v>
      </c>
      <c r="H1283" s="17">
        <v>0</v>
      </c>
      <c r="I1283" s="18">
        <v>184</v>
      </c>
      <c r="J1283" s="2"/>
      <c r="K1283" s="1"/>
      <c r="L1283" s="1"/>
      <c r="M1283" s="1"/>
      <c r="N1283" s="1"/>
      <c r="O1283" s="1"/>
      <c r="P1283" s="1"/>
      <c r="Q1283" s="1"/>
      <c r="R1283" s="1"/>
      <c r="S1283" s="1"/>
    </row>
    <row r="1284" spans="1:19" x14ac:dyDescent="0.3">
      <c r="A1284" s="1"/>
      <c r="B1284" s="17">
        <v>3</v>
      </c>
      <c r="C1284" s="9" t="s">
        <v>25</v>
      </c>
      <c r="D1284" s="17">
        <v>4</v>
      </c>
      <c r="E1284" s="17">
        <v>1977</v>
      </c>
      <c r="F1284" s="17">
        <v>1</v>
      </c>
      <c r="G1284" s="17">
        <v>0</v>
      </c>
      <c r="H1284" s="17">
        <v>0</v>
      </c>
      <c r="I1284" s="18">
        <v>169</v>
      </c>
      <c r="J1284" s="2"/>
      <c r="K1284" s="1"/>
      <c r="L1284" s="1"/>
      <c r="M1284" s="1"/>
      <c r="N1284" s="1"/>
      <c r="O1284" s="1"/>
      <c r="P1284" s="1"/>
      <c r="Q1284" s="1"/>
      <c r="R1284" s="1"/>
      <c r="S1284" s="1"/>
    </row>
    <row r="1285" spans="1:19" x14ac:dyDescent="0.3">
      <c r="A1285" s="1"/>
      <c r="B1285" s="17">
        <v>5</v>
      </c>
      <c r="C1285" s="9" t="s">
        <v>25</v>
      </c>
      <c r="D1285" s="17">
        <v>4</v>
      </c>
      <c r="E1285" s="17">
        <v>1977</v>
      </c>
      <c r="F1285" s="17">
        <v>1</v>
      </c>
      <c r="G1285" s="17">
        <v>0</v>
      </c>
      <c r="H1285" s="17">
        <v>0</v>
      </c>
      <c r="I1285" s="18">
        <v>168</v>
      </c>
      <c r="J1285" s="2"/>
      <c r="K1285" s="1"/>
      <c r="L1285" s="1"/>
      <c r="M1285" s="1"/>
      <c r="N1285" s="1"/>
      <c r="O1285" s="1"/>
      <c r="P1285" s="1"/>
      <c r="Q1285" s="1"/>
      <c r="R1285" s="1"/>
      <c r="S1285" s="1"/>
    </row>
    <row r="1286" spans="1:19" x14ac:dyDescent="0.3">
      <c r="A1286" s="1"/>
      <c r="B1286" s="17">
        <v>2</v>
      </c>
      <c r="C1286" s="9" t="s">
        <v>25</v>
      </c>
      <c r="D1286" s="17">
        <v>2</v>
      </c>
      <c r="E1286" s="17">
        <v>1977</v>
      </c>
      <c r="F1286" s="17">
        <v>1</v>
      </c>
      <c r="G1286" s="17">
        <v>0</v>
      </c>
      <c r="H1286" s="17">
        <v>0</v>
      </c>
      <c r="I1286" s="18">
        <v>84610</v>
      </c>
      <c r="J1286" s="2"/>
      <c r="K1286" s="1"/>
      <c r="L1286" s="1"/>
      <c r="M1286" s="1"/>
      <c r="N1286" s="1"/>
      <c r="O1286" s="1"/>
      <c r="P1286" s="1"/>
      <c r="Q1286" s="1"/>
      <c r="R1286" s="1"/>
      <c r="S1286" s="1"/>
    </row>
    <row r="1287" spans="1:19" x14ac:dyDescent="0.3">
      <c r="A1287" s="1"/>
      <c r="B1287" s="17">
        <v>1</v>
      </c>
      <c r="C1287" s="9" t="s">
        <v>25</v>
      </c>
      <c r="D1287" s="17">
        <v>3</v>
      </c>
      <c r="E1287" s="17">
        <v>1977</v>
      </c>
      <c r="F1287" s="17">
        <v>1</v>
      </c>
      <c r="G1287" s="17">
        <v>0</v>
      </c>
      <c r="H1287" s="17">
        <v>3</v>
      </c>
      <c r="I1287" s="18">
        <v>6229</v>
      </c>
      <c r="J1287" s="2"/>
      <c r="K1287" s="1"/>
      <c r="L1287" s="1"/>
      <c r="M1287" s="1"/>
      <c r="N1287" s="1"/>
      <c r="O1287" s="1"/>
      <c r="P1287" s="1"/>
      <c r="Q1287" s="1"/>
      <c r="R1287" s="1"/>
      <c r="S1287" s="1"/>
    </row>
    <row r="1288" spans="1:19" x14ac:dyDescent="0.3">
      <c r="A1288" s="1"/>
      <c r="B1288" s="17">
        <v>6</v>
      </c>
      <c r="C1288" s="9" t="s">
        <v>12</v>
      </c>
      <c r="D1288" s="17">
        <v>3</v>
      </c>
      <c r="E1288" s="17">
        <v>1977</v>
      </c>
      <c r="F1288" s="17">
        <v>1</v>
      </c>
      <c r="G1288" s="17">
        <v>0</v>
      </c>
      <c r="H1288" s="17">
        <v>0</v>
      </c>
      <c r="I1288" s="18">
        <v>1802</v>
      </c>
      <c r="J1288" s="2"/>
      <c r="K1288" s="1"/>
      <c r="L1288" s="1"/>
      <c r="M1288" s="1"/>
      <c r="N1288" s="1"/>
      <c r="O1288" s="1"/>
      <c r="P1288" s="1"/>
      <c r="Q1288" s="1"/>
      <c r="R1288" s="1"/>
      <c r="S1288" s="1"/>
    </row>
    <row r="1289" spans="1:19" x14ac:dyDescent="0.3">
      <c r="A1289" s="1"/>
      <c r="B1289" s="17">
        <v>1</v>
      </c>
      <c r="C1289" s="9" t="s">
        <v>12</v>
      </c>
      <c r="D1289" s="17">
        <v>3</v>
      </c>
      <c r="E1289" s="17">
        <v>1977</v>
      </c>
      <c r="F1289" s="17">
        <v>1</v>
      </c>
      <c r="G1289" s="17">
        <v>0</v>
      </c>
      <c r="H1289" s="17">
        <v>0</v>
      </c>
      <c r="I1289" s="18">
        <v>1562</v>
      </c>
      <c r="J1289" s="2"/>
      <c r="K1289" s="1"/>
      <c r="L1289" s="1"/>
      <c r="M1289" s="1"/>
      <c r="N1289" s="1"/>
      <c r="O1289" s="1"/>
      <c r="P1289" s="1"/>
      <c r="Q1289" s="1"/>
      <c r="R1289" s="1"/>
      <c r="S1289" s="1"/>
    </row>
    <row r="1290" spans="1:19" x14ac:dyDescent="0.3">
      <c r="A1290" s="1"/>
      <c r="B1290" s="17">
        <v>2</v>
      </c>
      <c r="C1290" s="9" t="s">
        <v>12</v>
      </c>
      <c r="D1290" s="17">
        <v>3</v>
      </c>
      <c r="E1290" s="17">
        <v>1977</v>
      </c>
      <c r="F1290" s="17">
        <v>1</v>
      </c>
      <c r="G1290" s="17">
        <v>0</v>
      </c>
      <c r="H1290" s="17">
        <v>0</v>
      </c>
      <c r="I1290" s="18">
        <v>1724</v>
      </c>
      <c r="J1290" s="2"/>
      <c r="K1290" s="1"/>
      <c r="L1290" s="1"/>
      <c r="M1290" s="1"/>
      <c r="N1290" s="1"/>
      <c r="O1290" s="1"/>
      <c r="P1290" s="1"/>
      <c r="Q1290" s="1"/>
      <c r="R1290" s="1"/>
      <c r="S1290" s="1"/>
    </row>
    <row r="1291" spans="1:19" x14ac:dyDescent="0.3">
      <c r="A1291" s="1"/>
      <c r="B1291" s="17">
        <v>4</v>
      </c>
      <c r="C1291" s="9" t="s">
        <v>12</v>
      </c>
      <c r="D1291" s="17">
        <v>3</v>
      </c>
      <c r="E1291" s="17">
        <v>1977</v>
      </c>
      <c r="F1291" s="17">
        <v>1</v>
      </c>
      <c r="G1291" s="17">
        <v>0</v>
      </c>
      <c r="H1291" s="17">
        <v>0</v>
      </c>
      <c r="I1291" s="18">
        <v>1838</v>
      </c>
      <c r="J1291" s="2"/>
      <c r="K1291" s="1"/>
      <c r="L1291" s="1"/>
      <c r="M1291" s="1"/>
      <c r="N1291" s="1"/>
      <c r="O1291" s="1"/>
      <c r="P1291" s="1"/>
      <c r="Q1291" s="1"/>
      <c r="R1291" s="1"/>
      <c r="S1291" s="1"/>
    </row>
    <row r="1292" spans="1:19" x14ac:dyDescent="0.3">
      <c r="A1292" s="1"/>
      <c r="B1292" s="17">
        <v>3</v>
      </c>
      <c r="C1292" s="9" t="s">
        <v>12</v>
      </c>
      <c r="D1292" s="17">
        <v>3</v>
      </c>
      <c r="E1292" s="17">
        <v>1977</v>
      </c>
      <c r="F1292" s="17">
        <v>1</v>
      </c>
      <c r="G1292" s="17">
        <v>0</v>
      </c>
      <c r="H1292" s="17">
        <v>0</v>
      </c>
      <c r="I1292" s="18">
        <v>1764</v>
      </c>
      <c r="J1292" s="2"/>
      <c r="K1292" s="1"/>
      <c r="L1292" s="1"/>
      <c r="M1292" s="1"/>
      <c r="N1292" s="1"/>
      <c r="O1292" s="1"/>
      <c r="P1292" s="1"/>
      <c r="Q1292" s="1"/>
      <c r="R1292" s="1"/>
      <c r="S1292" s="1"/>
    </row>
    <row r="1293" spans="1:19" x14ac:dyDescent="0.3">
      <c r="A1293" s="1"/>
      <c r="B1293" s="17">
        <v>5</v>
      </c>
      <c r="C1293" s="9" t="s">
        <v>12</v>
      </c>
      <c r="D1293" s="17">
        <v>3</v>
      </c>
      <c r="E1293" s="17">
        <v>1977</v>
      </c>
      <c r="F1293" s="17">
        <v>1</v>
      </c>
      <c r="G1293" s="17">
        <v>0</v>
      </c>
      <c r="H1293" s="17">
        <v>0</v>
      </c>
      <c r="I1293" s="18">
        <v>1608</v>
      </c>
      <c r="J1293" s="2"/>
      <c r="K1293" s="1"/>
      <c r="L1293" s="1"/>
      <c r="M1293" s="1"/>
      <c r="N1293" s="1"/>
      <c r="O1293" s="1"/>
      <c r="P1293" s="1"/>
      <c r="Q1293" s="1"/>
      <c r="R1293" s="1"/>
      <c r="S1293" s="1"/>
    </row>
    <row r="1294" spans="1:19" x14ac:dyDescent="0.3">
      <c r="A1294" s="1"/>
      <c r="B1294" s="17">
        <v>1</v>
      </c>
      <c r="C1294" s="9" t="s">
        <v>32</v>
      </c>
      <c r="D1294" s="17">
        <v>3</v>
      </c>
      <c r="E1294" s="17">
        <v>1977</v>
      </c>
      <c r="F1294" s="17">
        <v>1</v>
      </c>
      <c r="G1294" s="17">
        <v>0</v>
      </c>
      <c r="H1294" s="17">
        <v>0</v>
      </c>
      <c r="I1294" s="18">
        <v>3960</v>
      </c>
      <c r="J1294" s="2"/>
      <c r="K1294" s="1"/>
      <c r="L1294" s="1"/>
      <c r="M1294" s="1"/>
      <c r="N1294" s="1"/>
      <c r="O1294" s="1"/>
      <c r="P1294" s="1"/>
      <c r="Q1294" s="1"/>
      <c r="R1294" s="1"/>
      <c r="S1294" s="1"/>
    </row>
    <row r="1295" spans="1:19" x14ac:dyDescent="0.3">
      <c r="A1295" s="1"/>
      <c r="B1295" s="17">
        <v>1</v>
      </c>
      <c r="C1295" s="9" t="s">
        <v>12</v>
      </c>
      <c r="D1295" s="17">
        <v>3</v>
      </c>
      <c r="E1295" s="17">
        <v>1977</v>
      </c>
      <c r="F1295" s="17">
        <v>1</v>
      </c>
      <c r="G1295" s="17">
        <v>0</v>
      </c>
      <c r="H1295" s="17">
        <v>0</v>
      </c>
      <c r="I1295" s="18">
        <v>8565</v>
      </c>
      <c r="J1295" s="2"/>
      <c r="K1295" s="1"/>
      <c r="L1295" s="1"/>
      <c r="M1295" s="1"/>
      <c r="N1295" s="1"/>
      <c r="O1295" s="1"/>
      <c r="P1295" s="1"/>
      <c r="Q1295" s="1"/>
      <c r="R1295" s="1"/>
      <c r="S1295" s="1"/>
    </row>
    <row r="1296" spans="1:19" x14ac:dyDescent="0.3">
      <c r="A1296" s="1"/>
      <c r="B1296" s="17">
        <v>6</v>
      </c>
      <c r="C1296" s="9" t="s">
        <v>23</v>
      </c>
      <c r="D1296" s="17">
        <v>2</v>
      </c>
      <c r="E1296" s="17">
        <v>1977</v>
      </c>
      <c r="F1296" s="17">
        <v>1</v>
      </c>
      <c r="G1296" s="17">
        <v>0</v>
      </c>
      <c r="H1296" s="17">
        <v>0</v>
      </c>
      <c r="I1296" s="18">
        <v>1705</v>
      </c>
      <c r="J1296" s="2"/>
      <c r="K1296" s="1"/>
      <c r="L1296" s="1"/>
      <c r="M1296" s="1"/>
      <c r="N1296" s="1"/>
      <c r="O1296" s="1"/>
      <c r="P1296" s="1"/>
      <c r="Q1296" s="1"/>
      <c r="R1296" s="1"/>
      <c r="S1296" s="1"/>
    </row>
    <row r="1297" spans="1:19" x14ac:dyDescent="0.3">
      <c r="A1297" s="1"/>
      <c r="B1297" s="17">
        <v>1</v>
      </c>
      <c r="C1297" s="9" t="s">
        <v>23</v>
      </c>
      <c r="D1297" s="17">
        <v>2</v>
      </c>
      <c r="E1297" s="17">
        <v>1977</v>
      </c>
      <c r="F1297" s="17">
        <v>1</v>
      </c>
      <c r="G1297" s="17">
        <v>0</v>
      </c>
      <c r="H1297" s="17">
        <v>0</v>
      </c>
      <c r="I1297" s="18">
        <v>1752</v>
      </c>
      <c r="J1297" s="2"/>
      <c r="K1297" s="1"/>
      <c r="L1297" s="1"/>
      <c r="M1297" s="1"/>
      <c r="N1297" s="1"/>
      <c r="O1297" s="1"/>
      <c r="P1297" s="1"/>
      <c r="Q1297" s="1"/>
      <c r="R1297" s="1"/>
      <c r="S1297" s="1"/>
    </row>
    <row r="1298" spans="1:19" x14ac:dyDescent="0.3">
      <c r="A1298" s="1"/>
      <c r="B1298" s="17">
        <v>2</v>
      </c>
      <c r="C1298" s="9" t="s">
        <v>23</v>
      </c>
      <c r="D1298" s="17">
        <v>2</v>
      </c>
      <c r="E1298" s="17">
        <v>1977</v>
      </c>
      <c r="F1298" s="17">
        <v>1</v>
      </c>
      <c r="G1298" s="17">
        <v>0</v>
      </c>
      <c r="H1298" s="17">
        <v>0</v>
      </c>
      <c r="I1298" s="18">
        <v>1816</v>
      </c>
      <c r="J1298" s="2"/>
      <c r="K1298" s="1"/>
      <c r="L1298" s="1"/>
      <c r="M1298" s="1"/>
      <c r="N1298" s="1"/>
      <c r="O1298" s="1"/>
      <c r="P1298" s="1"/>
      <c r="Q1298" s="1"/>
      <c r="R1298" s="1"/>
      <c r="S1298" s="1"/>
    </row>
    <row r="1299" spans="1:19" x14ac:dyDescent="0.3">
      <c r="A1299" s="1"/>
      <c r="B1299" s="17">
        <v>4</v>
      </c>
      <c r="C1299" s="9" t="s">
        <v>23</v>
      </c>
      <c r="D1299" s="17">
        <v>2</v>
      </c>
      <c r="E1299" s="17">
        <v>1977</v>
      </c>
      <c r="F1299" s="17">
        <v>1</v>
      </c>
      <c r="G1299" s="17">
        <v>0</v>
      </c>
      <c r="H1299" s="17">
        <v>0</v>
      </c>
      <c r="I1299" s="18">
        <v>1575</v>
      </c>
      <c r="J1299" s="2"/>
      <c r="K1299" s="1"/>
      <c r="L1299" s="1"/>
      <c r="M1299" s="1"/>
      <c r="N1299" s="1"/>
      <c r="O1299" s="1"/>
      <c r="P1299" s="1"/>
      <c r="Q1299" s="1"/>
      <c r="R1299" s="1"/>
      <c r="S1299" s="1"/>
    </row>
    <row r="1300" spans="1:19" x14ac:dyDescent="0.3">
      <c r="A1300" s="1"/>
      <c r="B1300" s="17">
        <v>3</v>
      </c>
      <c r="C1300" s="9" t="s">
        <v>23</v>
      </c>
      <c r="D1300" s="17">
        <v>2</v>
      </c>
      <c r="E1300" s="17">
        <v>1977</v>
      </c>
      <c r="F1300" s="17">
        <v>1</v>
      </c>
      <c r="G1300" s="17">
        <v>0</v>
      </c>
      <c r="H1300" s="17">
        <v>0</v>
      </c>
      <c r="I1300" s="18">
        <v>1878</v>
      </c>
      <c r="J1300" s="2"/>
      <c r="K1300" s="1"/>
      <c r="L1300" s="1"/>
      <c r="M1300" s="1"/>
      <c r="N1300" s="1"/>
      <c r="O1300" s="1"/>
      <c r="P1300" s="1"/>
      <c r="Q1300" s="1"/>
      <c r="R1300" s="1"/>
      <c r="S1300" s="1"/>
    </row>
    <row r="1301" spans="1:19" x14ac:dyDescent="0.3">
      <c r="A1301" s="1"/>
      <c r="B1301" s="17">
        <v>5</v>
      </c>
      <c r="C1301" s="9" t="s">
        <v>23</v>
      </c>
      <c r="D1301" s="17">
        <v>2</v>
      </c>
      <c r="E1301" s="17">
        <v>1977</v>
      </c>
      <c r="F1301" s="17">
        <v>1</v>
      </c>
      <c r="G1301" s="17">
        <v>0</v>
      </c>
      <c r="H1301" s="17">
        <v>0</v>
      </c>
      <c r="I1301" s="18">
        <v>1670</v>
      </c>
      <c r="J1301" s="2"/>
      <c r="K1301" s="1"/>
      <c r="L1301" s="1"/>
      <c r="M1301" s="1"/>
      <c r="N1301" s="1"/>
      <c r="O1301" s="1"/>
      <c r="P1301" s="1"/>
      <c r="Q1301" s="1"/>
      <c r="R1301" s="1"/>
      <c r="S1301" s="1"/>
    </row>
    <row r="1302" spans="1:19" x14ac:dyDescent="0.3">
      <c r="A1302" s="1"/>
      <c r="B1302" s="17">
        <v>1</v>
      </c>
      <c r="C1302" s="9" t="s">
        <v>10</v>
      </c>
      <c r="D1302" s="17">
        <v>1</v>
      </c>
      <c r="E1302" s="17">
        <v>1978</v>
      </c>
      <c r="F1302" s="17">
        <v>1</v>
      </c>
      <c r="G1302" s="17">
        <v>0</v>
      </c>
      <c r="H1302" s="17">
        <v>0</v>
      </c>
      <c r="I1302" s="18">
        <v>6151</v>
      </c>
      <c r="J1302" s="2"/>
      <c r="K1302" s="1"/>
      <c r="L1302" s="1"/>
      <c r="M1302" s="1"/>
      <c r="N1302" s="1"/>
      <c r="O1302" s="1"/>
      <c r="P1302" s="1"/>
      <c r="Q1302" s="1"/>
      <c r="R1302" s="1"/>
      <c r="S1302" s="1"/>
    </row>
    <row r="1303" spans="1:19" x14ac:dyDescent="0.3">
      <c r="A1303" s="1"/>
      <c r="B1303" s="17">
        <v>6</v>
      </c>
      <c r="C1303" s="9" t="s">
        <v>19</v>
      </c>
      <c r="D1303" s="17">
        <v>1</v>
      </c>
      <c r="E1303" s="17">
        <v>1978</v>
      </c>
      <c r="F1303" s="17">
        <v>6</v>
      </c>
      <c r="G1303" s="17">
        <v>0</v>
      </c>
      <c r="H1303" s="17">
        <v>0</v>
      </c>
      <c r="I1303" s="18">
        <v>17617</v>
      </c>
      <c r="J1303" s="2"/>
      <c r="K1303" s="1"/>
      <c r="L1303" s="1"/>
      <c r="M1303" s="1"/>
      <c r="N1303" s="1"/>
      <c r="O1303" s="1"/>
      <c r="P1303" s="1"/>
      <c r="Q1303" s="1"/>
      <c r="R1303" s="1"/>
      <c r="S1303" s="1"/>
    </row>
    <row r="1304" spans="1:19" x14ac:dyDescent="0.3">
      <c r="A1304" s="1"/>
      <c r="B1304" s="17">
        <v>1</v>
      </c>
      <c r="C1304" s="9" t="s">
        <v>19</v>
      </c>
      <c r="D1304" s="17">
        <v>1</v>
      </c>
      <c r="E1304" s="17">
        <v>1978</v>
      </c>
      <c r="F1304" s="17">
        <v>6</v>
      </c>
      <c r="G1304" s="17">
        <v>0</v>
      </c>
      <c r="H1304" s="17">
        <v>0</v>
      </c>
      <c r="I1304" s="18">
        <v>17788</v>
      </c>
      <c r="J1304" s="2"/>
      <c r="K1304" s="1"/>
      <c r="L1304" s="1"/>
      <c r="M1304" s="1"/>
      <c r="N1304" s="1"/>
      <c r="O1304" s="1"/>
      <c r="P1304" s="1"/>
      <c r="Q1304" s="1"/>
      <c r="R1304" s="1"/>
      <c r="S1304" s="1"/>
    </row>
    <row r="1305" spans="1:19" x14ac:dyDescent="0.3">
      <c r="A1305" s="1"/>
      <c r="B1305" s="17">
        <v>2</v>
      </c>
      <c r="C1305" s="9" t="s">
        <v>19</v>
      </c>
      <c r="D1305" s="17">
        <v>1</v>
      </c>
      <c r="E1305" s="17">
        <v>1978</v>
      </c>
      <c r="F1305" s="17">
        <v>6</v>
      </c>
      <c r="G1305" s="17">
        <v>0</v>
      </c>
      <c r="H1305" s="17">
        <v>0</v>
      </c>
      <c r="I1305" s="18">
        <v>17543</v>
      </c>
      <c r="J1305" s="2"/>
      <c r="K1305" s="1"/>
      <c r="L1305" s="1"/>
      <c r="M1305" s="1"/>
      <c r="N1305" s="1"/>
      <c r="O1305" s="1"/>
      <c r="P1305" s="1"/>
      <c r="Q1305" s="1"/>
      <c r="R1305" s="1"/>
      <c r="S1305" s="1"/>
    </row>
    <row r="1306" spans="1:19" x14ac:dyDescent="0.3">
      <c r="A1306" s="1"/>
      <c r="B1306" s="17">
        <v>4</v>
      </c>
      <c r="C1306" s="9" t="s">
        <v>19</v>
      </c>
      <c r="D1306" s="17">
        <v>1</v>
      </c>
      <c r="E1306" s="17">
        <v>1978</v>
      </c>
      <c r="F1306" s="17">
        <v>6</v>
      </c>
      <c r="G1306" s="17">
        <v>0</v>
      </c>
      <c r="H1306" s="17">
        <v>0</v>
      </c>
      <c r="I1306" s="18">
        <v>15590</v>
      </c>
      <c r="J1306" s="2"/>
      <c r="K1306" s="1"/>
      <c r="L1306" s="1"/>
      <c r="M1306" s="1"/>
      <c r="N1306" s="1"/>
      <c r="O1306" s="1"/>
      <c r="P1306" s="1"/>
      <c r="Q1306" s="1"/>
      <c r="R1306" s="1"/>
      <c r="S1306" s="1"/>
    </row>
    <row r="1307" spans="1:19" x14ac:dyDescent="0.3">
      <c r="A1307" s="1"/>
      <c r="B1307" s="17">
        <v>3</v>
      </c>
      <c r="C1307" s="9" t="s">
        <v>19</v>
      </c>
      <c r="D1307" s="17">
        <v>1</v>
      </c>
      <c r="E1307" s="17">
        <v>1978</v>
      </c>
      <c r="F1307" s="17">
        <v>6</v>
      </c>
      <c r="G1307" s="17">
        <v>0</v>
      </c>
      <c r="H1307" s="17">
        <v>0</v>
      </c>
      <c r="I1307" s="18">
        <v>16706</v>
      </c>
      <c r="J1307" s="2"/>
      <c r="K1307" s="1"/>
      <c r="L1307" s="1"/>
      <c r="M1307" s="1"/>
      <c r="N1307" s="1"/>
      <c r="O1307" s="1"/>
      <c r="P1307" s="1"/>
      <c r="Q1307" s="1"/>
      <c r="R1307" s="1"/>
      <c r="S1307" s="1"/>
    </row>
    <row r="1308" spans="1:19" x14ac:dyDescent="0.3">
      <c r="A1308" s="1"/>
      <c r="B1308" s="17">
        <v>5</v>
      </c>
      <c r="C1308" s="9" t="s">
        <v>19</v>
      </c>
      <c r="D1308" s="17">
        <v>1</v>
      </c>
      <c r="E1308" s="17">
        <v>1978</v>
      </c>
      <c r="F1308" s="17">
        <v>6</v>
      </c>
      <c r="G1308" s="17">
        <v>0</v>
      </c>
      <c r="H1308" s="17">
        <v>0</v>
      </c>
      <c r="I1308" s="18">
        <v>17698</v>
      </c>
      <c r="J1308" s="2"/>
      <c r="K1308" s="1"/>
      <c r="L1308" s="1"/>
      <c r="M1308" s="1"/>
      <c r="N1308" s="1"/>
      <c r="O1308" s="1"/>
      <c r="P1308" s="1"/>
      <c r="Q1308" s="1"/>
      <c r="R1308" s="1"/>
      <c r="S1308" s="1"/>
    </row>
    <row r="1309" spans="1:19" x14ac:dyDescent="0.3">
      <c r="A1309" s="1"/>
      <c r="B1309" s="17">
        <v>2</v>
      </c>
      <c r="C1309" s="9" t="s">
        <v>30</v>
      </c>
      <c r="D1309" s="17">
        <v>2</v>
      </c>
      <c r="E1309" s="17">
        <v>1977</v>
      </c>
      <c r="F1309" s="17">
        <v>1</v>
      </c>
      <c r="G1309" s="17">
        <v>0</v>
      </c>
      <c r="H1309" s="17">
        <v>0</v>
      </c>
      <c r="I1309" s="18">
        <v>739</v>
      </c>
      <c r="J1309" s="2"/>
      <c r="K1309" s="1"/>
      <c r="L1309" s="1"/>
      <c r="M1309" s="1"/>
      <c r="N1309" s="1"/>
      <c r="O1309" s="1"/>
      <c r="P1309" s="1"/>
      <c r="Q1309" s="1"/>
      <c r="R1309" s="1"/>
      <c r="S1309" s="1"/>
    </row>
    <row r="1310" spans="1:19" x14ac:dyDescent="0.3">
      <c r="A1310" s="1"/>
      <c r="B1310" s="17">
        <v>6</v>
      </c>
      <c r="C1310" s="9" t="s">
        <v>44</v>
      </c>
      <c r="D1310" s="17">
        <v>2</v>
      </c>
      <c r="E1310" s="17">
        <v>1977</v>
      </c>
      <c r="F1310" s="17">
        <v>1</v>
      </c>
      <c r="G1310" s="17">
        <v>0</v>
      </c>
      <c r="H1310" s="17">
        <v>2</v>
      </c>
      <c r="I1310" s="18">
        <v>1883</v>
      </c>
      <c r="J1310" s="2"/>
      <c r="K1310" s="1"/>
      <c r="L1310" s="1"/>
      <c r="M1310" s="1"/>
      <c r="N1310" s="1"/>
      <c r="O1310" s="1"/>
      <c r="P1310" s="1"/>
      <c r="Q1310" s="1"/>
      <c r="R1310" s="1"/>
      <c r="S1310" s="1"/>
    </row>
    <row r="1311" spans="1:19" x14ac:dyDescent="0.3">
      <c r="A1311" s="1"/>
      <c r="B1311" s="17">
        <v>1</v>
      </c>
      <c r="C1311" s="9" t="s">
        <v>44</v>
      </c>
      <c r="D1311" s="17">
        <v>2</v>
      </c>
      <c r="E1311" s="17">
        <v>1977</v>
      </c>
      <c r="F1311" s="17">
        <v>1</v>
      </c>
      <c r="G1311" s="17">
        <v>0</v>
      </c>
      <c r="H1311" s="17">
        <v>3</v>
      </c>
      <c r="I1311" s="18">
        <v>1819</v>
      </c>
      <c r="J1311" s="2"/>
      <c r="K1311" s="1"/>
      <c r="L1311" s="1"/>
      <c r="M1311" s="1"/>
      <c r="N1311" s="1"/>
      <c r="O1311" s="1"/>
      <c r="P1311" s="1"/>
      <c r="Q1311" s="1"/>
      <c r="R1311" s="1"/>
      <c r="S1311" s="1"/>
    </row>
    <row r="1312" spans="1:19" x14ac:dyDescent="0.3">
      <c r="A1312" s="1"/>
      <c r="B1312" s="17">
        <v>2</v>
      </c>
      <c r="C1312" s="9" t="s">
        <v>44</v>
      </c>
      <c r="D1312" s="17">
        <v>2</v>
      </c>
      <c r="E1312" s="17">
        <v>1977</v>
      </c>
      <c r="F1312" s="17">
        <v>1</v>
      </c>
      <c r="G1312" s="17">
        <v>0</v>
      </c>
      <c r="H1312" s="17">
        <v>0</v>
      </c>
      <c r="I1312" s="18">
        <v>1722</v>
      </c>
      <c r="J1312" s="2"/>
      <c r="K1312" s="1"/>
      <c r="L1312" s="1"/>
      <c r="M1312" s="1"/>
      <c r="N1312" s="1"/>
      <c r="O1312" s="1"/>
      <c r="P1312" s="1"/>
      <c r="Q1312" s="1"/>
      <c r="R1312" s="1"/>
      <c r="S1312" s="1"/>
    </row>
    <row r="1313" spans="1:19" x14ac:dyDescent="0.3">
      <c r="A1313" s="1"/>
      <c r="B1313" s="17">
        <v>4</v>
      </c>
      <c r="C1313" s="9" t="s">
        <v>44</v>
      </c>
      <c r="D1313" s="17">
        <v>2</v>
      </c>
      <c r="E1313" s="17">
        <v>1977</v>
      </c>
      <c r="F1313" s="17">
        <v>1</v>
      </c>
      <c r="G1313" s="17">
        <v>0</v>
      </c>
      <c r="H1313" s="17">
        <v>2</v>
      </c>
      <c r="I1313" s="18">
        <v>1814</v>
      </c>
      <c r="J1313" s="2"/>
      <c r="K1313" s="1"/>
      <c r="L1313" s="1"/>
      <c r="M1313" s="1"/>
      <c r="N1313" s="1"/>
      <c r="O1313" s="1"/>
      <c r="P1313" s="1"/>
      <c r="Q1313" s="1"/>
      <c r="R1313" s="1"/>
      <c r="S1313" s="1"/>
    </row>
    <row r="1314" spans="1:19" x14ac:dyDescent="0.3">
      <c r="A1314" s="1"/>
      <c r="B1314" s="17">
        <v>3</v>
      </c>
      <c r="C1314" s="9" t="s">
        <v>44</v>
      </c>
      <c r="D1314" s="17">
        <v>2</v>
      </c>
      <c r="E1314" s="17">
        <v>1977</v>
      </c>
      <c r="F1314" s="17">
        <v>1</v>
      </c>
      <c r="G1314" s="17">
        <v>0</v>
      </c>
      <c r="H1314" s="17">
        <v>2</v>
      </c>
      <c r="I1314" s="18">
        <v>1864</v>
      </c>
      <c r="J1314" s="2"/>
      <c r="K1314" s="1"/>
      <c r="L1314" s="1"/>
      <c r="M1314" s="1"/>
      <c r="N1314" s="1"/>
      <c r="O1314" s="1"/>
      <c r="P1314" s="1"/>
      <c r="Q1314" s="1"/>
      <c r="R1314" s="1"/>
      <c r="S1314" s="1"/>
    </row>
    <row r="1315" spans="1:19" x14ac:dyDescent="0.3">
      <c r="A1315" s="1"/>
      <c r="B1315" s="17">
        <v>5</v>
      </c>
      <c r="C1315" s="9" t="s">
        <v>44</v>
      </c>
      <c r="D1315" s="17">
        <v>2</v>
      </c>
      <c r="E1315" s="17">
        <v>1977</v>
      </c>
      <c r="F1315" s="17">
        <v>1</v>
      </c>
      <c r="G1315" s="17">
        <v>0</v>
      </c>
      <c r="H1315" s="17">
        <v>0</v>
      </c>
      <c r="I1315" s="18">
        <v>1596</v>
      </c>
      <c r="J1315" s="2"/>
      <c r="K1315" s="1"/>
      <c r="L1315" s="1"/>
      <c r="M1315" s="1"/>
      <c r="N1315" s="1"/>
      <c r="O1315" s="1"/>
      <c r="P1315" s="1"/>
      <c r="Q1315" s="1"/>
      <c r="R1315" s="1"/>
      <c r="S1315" s="1"/>
    </row>
    <row r="1316" spans="1:19" x14ac:dyDescent="0.3">
      <c r="A1316" s="1"/>
      <c r="B1316" s="17">
        <v>3</v>
      </c>
      <c r="C1316" s="9" t="s">
        <v>23</v>
      </c>
      <c r="D1316" s="17">
        <v>2</v>
      </c>
      <c r="E1316" s="17">
        <v>1977</v>
      </c>
      <c r="F1316" s="17">
        <v>1</v>
      </c>
      <c r="G1316" s="17">
        <v>0</v>
      </c>
      <c r="H1316" s="17">
        <v>0</v>
      </c>
      <c r="I1316" s="18">
        <v>8681</v>
      </c>
      <c r="J1316" s="2"/>
      <c r="K1316" s="1"/>
      <c r="L1316" s="1"/>
      <c r="M1316" s="1"/>
      <c r="N1316" s="1"/>
      <c r="O1316" s="1"/>
      <c r="P1316" s="1"/>
      <c r="Q1316" s="1"/>
      <c r="R1316" s="1"/>
      <c r="S1316" s="1"/>
    </row>
    <row r="1317" spans="1:19" x14ac:dyDescent="0.3">
      <c r="A1317" s="1"/>
      <c r="B1317" s="17">
        <v>2</v>
      </c>
      <c r="C1317" s="9" t="s">
        <v>30</v>
      </c>
      <c r="D1317" s="17">
        <v>2</v>
      </c>
      <c r="E1317" s="17">
        <v>1977</v>
      </c>
      <c r="F1317" s="17">
        <v>1</v>
      </c>
      <c r="G1317" s="17">
        <v>0</v>
      </c>
      <c r="H1317" s="17">
        <v>0</v>
      </c>
      <c r="I1317" s="18">
        <v>78261</v>
      </c>
      <c r="J1317" s="2"/>
      <c r="K1317" s="1"/>
      <c r="L1317" s="1"/>
      <c r="M1317" s="1"/>
      <c r="N1317" s="1"/>
      <c r="O1317" s="1"/>
      <c r="P1317" s="1"/>
      <c r="Q1317" s="1"/>
      <c r="R1317" s="1"/>
      <c r="S1317" s="1"/>
    </row>
    <row r="1318" spans="1:19" x14ac:dyDescent="0.3">
      <c r="A1318" s="1"/>
      <c r="B1318" s="17">
        <v>3</v>
      </c>
      <c r="C1318" s="9" t="s">
        <v>33</v>
      </c>
      <c r="D1318" s="17">
        <v>2</v>
      </c>
      <c r="E1318" s="17">
        <v>1977</v>
      </c>
      <c r="F1318" s="17">
        <v>1</v>
      </c>
      <c r="G1318" s="17">
        <v>0</v>
      </c>
      <c r="H1318" s="17">
        <v>0</v>
      </c>
      <c r="I1318" s="18">
        <v>86409</v>
      </c>
      <c r="J1318" s="2"/>
      <c r="K1318" s="1"/>
      <c r="L1318" s="1"/>
      <c r="M1318" s="1"/>
      <c r="N1318" s="1"/>
      <c r="O1318" s="1"/>
      <c r="P1318" s="1"/>
      <c r="Q1318" s="1"/>
      <c r="R1318" s="1"/>
      <c r="S1318" s="1"/>
    </row>
    <row r="1319" spans="1:19" x14ac:dyDescent="0.3">
      <c r="A1319" s="1"/>
      <c r="B1319" s="17">
        <v>5</v>
      </c>
      <c r="C1319" s="9" t="s">
        <v>44</v>
      </c>
      <c r="D1319" s="17">
        <v>2</v>
      </c>
      <c r="E1319" s="17">
        <v>1977</v>
      </c>
      <c r="F1319" s="17">
        <v>1</v>
      </c>
      <c r="G1319" s="17">
        <v>0</v>
      </c>
      <c r="H1319" s="17">
        <v>0</v>
      </c>
      <c r="I1319" s="18">
        <v>7214</v>
      </c>
      <c r="J1319" s="2"/>
      <c r="K1319" s="1"/>
      <c r="L1319" s="1"/>
      <c r="M1319" s="1"/>
      <c r="N1319" s="1"/>
      <c r="O1319" s="1"/>
      <c r="P1319" s="1"/>
      <c r="Q1319" s="1"/>
      <c r="R1319" s="1"/>
      <c r="S1319" s="1"/>
    </row>
    <row r="1320" spans="1:19" x14ac:dyDescent="0.3">
      <c r="A1320" s="1"/>
      <c r="B1320" s="17">
        <v>1</v>
      </c>
      <c r="C1320" s="9" t="s">
        <v>25</v>
      </c>
      <c r="D1320" s="17">
        <v>2</v>
      </c>
      <c r="E1320" s="17">
        <v>1978</v>
      </c>
      <c r="F1320" s="17">
        <v>1</v>
      </c>
      <c r="G1320" s="17">
        <v>0</v>
      </c>
      <c r="H1320" s="17">
        <v>0</v>
      </c>
      <c r="I1320" s="18">
        <v>6080</v>
      </c>
      <c r="J1320" s="2"/>
      <c r="K1320" s="1"/>
      <c r="L1320" s="1"/>
      <c r="M1320" s="1"/>
      <c r="N1320" s="1"/>
      <c r="O1320" s="1"/>
      <c r="P1320" s="1"/>
      <c r="Q1320" s="1"/>
      <c r="R1320" s="1"/>
      <c r="S1320" s="1"/>
    </row>
    <row r="1321" spans="1:19" x14ac:dyDescent="0.3">
      <c r="A1321" s="1"/>
      <c r="B1321" s="17">
        <v>1</v>
      </c>
      <c r="C1321" s="9" t="s">
        <v>17</v>
      </c>
      <c r="D1321" s="17">
        <v>2</v>
      </c>
      <c r="E1321" s="17">
        <v>1978</v>
      </c>
      <c r="F1321" s="17">
        <v>1</v>
      </c>
      <c r="G1321" s="17">
        <v>0</v>
      </c>
      <c r="H1321" s="17">
        <v>0</v>
      </c>
      <c r="I1321" s="18">
        <v>5432</v>
      </c>
      <c r="J1321" s="2"/>
      <c r="K1321" s="1"/>
      <c r="L1321" s="1"/>
      <c r="M1321" s="1"/>
      <c r="N1321" s="1"/>
      <c r="O1321" s="1"/>
      <c r="P1321" s="1"/>
      <c r="Q1321" s="1"/>
      <c r="R1321" s="1"/>
      <c r="S1321" s="1"/>
    </row>
    <row r="1322" spans="1:19" x14ac:dyDescent="0.3">
      <c r="A1322" s="1"/>
      <c r="B1322" s="17">
        <v>1</v>
      </c>
      <c r="C1322" s="9" t="s">
        <v>53</v>
      </c>
      <c r="D1322" s="17">
        <v>2</v>
      </c>
      <c r="E1322" s="17">
        <v>1978</v>
      </c>
      <c r="F1322" s="17">
        <v>1</v>
      </c>
      <c r="G1322" s="17">
        <v>0</v>
      </c>
      <c r="H1322" s="17">
        <v>0</v>
      </c>
      <c r="I1322" s="18">
        <v>45</v>
      </c>
      <c r="J1322" s="2"/>
      <c r="K1322" s="1"/>
      <c r="L1322" s="1"/>
      <c r="M1322" s="1"/>
      <c r="N1322" s="1"/>
      <c r="O1322" s="1"/>
      <c r="P1322" s="1"/>
      <c r="Q1322" s="1"/>
      <c r="R1322" s="1"/>
      <c r="S1322" s="1"/>
    </row>
    <row r="1323" spans="1:19" x14ac:dyDescent="0.3">
      <c r="A1323" s="1"/>
      <c r="B1323" s="17">
        <v>1</v>
      </c>
      <c r="C1323" s="9" t="s">
        <v>10</v>
      </c>
      <c r="D1323" s="17">
        <v>1</v>
      </c>
      <c r="E1323" s="17">
        <v>1978</v>
      </c>
      <c r="F1323" s="17">
        <v>2</v>
      </c>
      <c r="G1323" s="17">
        <v>0</v>
      </c>
      <c r="H1323" s="17">
        <v>0</v>
      </c>
      <c r="I1323" s="18">
        <v>5886</v>
      </c>
      <c r="J1323" s="2"/>
      <c r="K1323" s="1"/>
      <c r="L1323" s="1"/>
      <c r="M1323" s="1"/>
      <c r="N1323" s="1"/>
      <c r="O1323" s="1"/>
      <c r="P1323" s="1"/>
      <c r="Q1323" s="1"/>
      <c r="R1323" s="1"/>
      <c r="S1323" s="1"/>
    </row>
    <row r="1324" spans="1:19" x14ac:dyDescent="0.3">
      <c r="A1324" s="1"/>
      <c r="B1324" s="17">
        <v>3</v>
      </c>
      <c r="C1324" s="9" t="s">
        <v>25</v>
      </c>
      <c r="D1324" s="17">
        <v>2</v>
      </c>
      <c r="E1324" s="17">
        <v>1978</v>
      </c>
      <c r="F1324" s="17">
        <v>1</v>
      </c>
      <c r="G1324" s="17">
        <v>0</v>
      </c>
      <c r="H1324" s="17">
        <v>0</v>
      </c>
      <c r="I1324" s="18">
        <v>85886</v>
      </c>
      <c r="J1324" s="2"/>
      <c r="K1324" s="1"/>
      <c r="L1324" s="1"/>
      <c r="M1324" s="1"/>
      <c r="N1324" s="1"/>
      <c r="O1324" s="1"/>
      <c r="P1324" s="1"/>
      <c r="Q1324" s="1"/>
      <c r="R1324" s="1"/>
      <c r="S1324" s="1"/>
    </row>
    <row r="1325" spans="1:19" x14ac:dyDescent="0.3">
      <c r="A1325" s="1"/>
      <c r="B1325" s="17">
        <v>4</v>
      </c>
      <c r="C1325" s="9" t="s">
        <v>33</v>
      </c>
      <c r="D1325" s="17">
        <v>2</v>
      </c>
      <c r="E1325" s="17">
        <v>1978</v>
      </c>
      <c r="F1325" s="17">
        <v>1</v>
      </c>
      <c r="G1325" s="17">
        <v>0</v>
      </c>
      <c r="H1325" s="17">
        <v>0</v>
      </c>
      <c r="I1325" s="18">
        <v>74250</v>
      </c>
      <c r="J1325" s="2"/>
      <c r="K1325" s="1"/>
      <c r="L1325" s="1"/>
      <c r="M1325" s="1"/>
      <c r="N1325" s="1"/>
      <c r="O1325" s="1"/>
      <c r="P1325" s="1"/>
      <c r="Q1325" s="1"/>
      <c r="R1325" s="1"/>
      <c r="S1325" s="1"/>
    </row>
    <row r="1326" spans="1:19" x14ac:dyDescent="0.3">
      <c r="A1326" s="1"/>
      <c r="B1326" s="17">
        <v>4</v>
      </c>
      <c r="C1326" s="9" t="s">
        <v>12</v>
      </c>
      <c r="D1326" s="17">
        <v>2</v>
      </c>
      <c r="E1326" s="17">
        <v>1978</v>
      </c>
      <c r="F1326" s="17">
        <v>1</v>
      </c>
      <c r="G1326" s="17">
        <v>0</v>
      </c>
      <c r="H1326" s="17">
        <v>0</v>
      </c>
      <c r="I1326" s="18">
        <v>77191</v>
      </c>
      <c r="J1326" s="2"/>
      <c r="K1326" s="1"/>
      <c r="L1326" s="1"/>
      <c r="M1326" s="1"/>
      <c r="N1326" s="1"/>
      <c r="O1326" s="1"/>
      <c r="P1326" s="1"/>
      <c r="Q1326" s="1"/>
      <c r="R1326" s="1"/>
      <c r="S1326" s="1"/>
    </row>
    <row r="1327" spans="1:19" x14ac:dyDescent="0.3">
      <c r="A1327" s="1"/>
      <c r="B1327" s="17">
        <v>4</v>
      </c>
      <c r="C1327" s="9" t="s">
        <v>33</v>
      </c>
      <c r="D1327" s="17">
        <v>3</v>
      </c>
      <c r="E1327" s="17">
        <v>1978</v>
      </c>
      <c r="F1327" s="17">
        <v>1</v>
      </c>
      <c r="G1327" s="17">
        <v>0</v>
      </c>
      <c r="H1327" s="17">
        <v>0</v>
      </c>
      <c r="I1327" s="18">
        <v>7335</v>
      </c>
      <c r="J1327" s="2"/>
      <c r="K1327" s="1"/>
      <c r="L1327" s="1"/>
      <c r="M1327" s="1"/>
      <c r="N1327" s="1"/>
      <c r="O1327" s="1"/>
      <c r="P1327" s="1"/>
      <c r="Q1327" s="1"/>
      <c r="R1327" s="1"/>
      <c r="S1327" s="1"/>
    </row>
    <row r="1328" spans="1:19" x14ac:dyDescent="0.3">
      <c r="A1328" s="1"/>
      <c r="B1328" s="17">
        <v>4</v>
      </c>
      <c r="C1328" s="9" t="s">
        <v>33</v>
      </c>
      <c r="D1328" s="17">
        <v>3</v>
      </c>
      <c r="E1328" s="17">
        <v>1978</v>
      </c>
      <c r="F1328" s="17">
        <v>1</v>
      </c>
      <c r="G1328" s="17">
        <v>0</v>
      </c>
      <c r="H1328" s="17">
        <v>0</v>
      </c>
      <c r="I1328" s="18">
        <v>7161</v>
      </c>
      <c r="J1328" s="2"/>
      <c r="K1328" s="1"/>
      <c r="L1328" s="1"/>
      <c r="M1328" s="1"/>
      <c r="N1328" s="1"/>
      <c r="O1328" s="1"/>
      <c r="P1328" s="1"/>
      <c r="Q1328" s="1"/>
      <c r="R1328" s="1"/>
      <c r="S1328" s="1"/>
    </row>
    <row r="1329" spans="1:19" x14ac:dyDescent="0.3">
      <c r="A1329" s="1"/>
      <c r="B1329" s="17">
        <v>4</v>
      </c>
      <c r="C1329" s="9" t="s">
        <v>33</v>
      </c>
      <c r="D1329" s="17">
        <v>2</v>
      </c>
      <c r="E1329" s="17">
        <v>1979</v>
      </c>
      <c r="F1329" s="17">
        <v>1</v>
      </c>
      <c r="G1329" s="17">
        <v>0</v>
      </c>
      <c r="H1329" s="17">
        <v>0</v>
      </c>
      <c r="I1329" s="18">
        <v>80559</v>
      </c>
      <c r="J1329" s="2"/>
      <c r="K1329" s="1"/>
      <c r="L1329" s="1"/>
      <c r="M1329" s="1"/>
      <c r="N1329" s="1"/>
      <c r="O1329" s="1"/>
      <c r="P1329" s="1"/>
      <c r="Q1329" s="1"/>
      <c r="R1329" s="1"/>
      <c r="S1329" s="1"/>
    </row>
    <row r="1330" spans="1:19" x14ac:dyDescent="0.3">
      <c r="A1330" s="1"/>
      <c r="B1330" s="17">
        <v>5</v>
      </c>
      <c r="C1330" s="9" t="s">
        <v>33</v>
      </c>
      <c r="D1330" s="17">
        <v>3</v>
      </c>
      <c r="E1330" s="17">
        <v>1979</v>
      </c>
      <c r="F1330" s="17">
        <v>1</v>
      </c>
      <c r="G1330" s="17">
        <v>0</v>
      </c>
      <c r="H1330" s="17">
        <v>0</v>
      </c>
      <c r="I1330" s="18">
        <v>851</v>
      </c>
      <c r="J1330" s="2"/>
      <c r="K1330" s="1"/>
      <c r="L1330" s="1"/>
      <c r="M1330" s="1"/>
      <c r="N1330" s="1"/>
      <c r="O1330" s="1"/>
      <c r="P1330" s="1"/>
      <c r="Q1330" s="1"/>
      <c r="R1330" s="1"/>
      <c r="S1330" s="1"/>
    </row>
    <row r="1331" spans="1:19" x14ac:dyDescent="0.3">
      <c r="A1331" s="1"/>
      <c r="B1331" s="17">
        <v>3</v>
      </c>
      <c r="C1331" s="9" t="s">
        <v>25</v>
      </c>
      <c r="D1331" s="17">
        <v>3</v>
      </c>
      <c r="E1331" s="17">
        <v>1979</v>
      </c>
      <c r="F1331" s="17">
        <v>1</v>
      </c>
      <c r="G1331" s="17">
        <v>0</v>
      </c>
      <c r="H1331" s="17">
        <v>0</v>
      </c>
      <c r="I1331" s="18">
        <v>36275</v>
      </c>
      <c r="J1331" s="2"/>
      <c r="K1331" s="1"/>
      <c r="L1331" s="1"/>
      <c r="M1331" s="1"/>
      <c r="N1331" s="1"/>
      <c r="O1331" s="1"/>
      <c r="P1331" s="1"/>
      <c r="Q1331" s="1"/>
      <c r="R1331" s="1"/>
      <c r="S1331" s="1"/>
    </row>
    <row r="1332" spans="1:19" x14ac:dyDescent="0.3">
      <c r="A1332" s="1"/>
      <c r="B1332" s="17">
        <v>1</v>
      </c>
      <c r="C1332" s="9" t="s">
        <v>19</v>
      </c>
      <c r="D1332" s="17">
        <v>4</v>
      </c>
      <c r="E1332" s="17">
        <v>1979</v>
      </c>
      <c r="F1332" s="17">
        <v>1</v>
      </c>
      <c r="G1332" s="17">
        <v>0</v>
      </c>
      <c r="H1332" s="17">
        <v>0</v>
      </c>
      <c r="I1332" s="18">
        <v>2433</v>
      </c>
      <c r="J1332" s="2"/>
      <c r="K1332" s="1"/>
      <c r="L1332" s="1"/>
      <c r="M1332" s="1"/>
      <c r="N1332" s="1"/>
      <c r="O1332" s="1"/>
      <c r="P1332" s="1"/>
      <c r="Q1332" s="1"/>
      <c r="R1332" s="1"/>
      <c r="S1332" s="1"/>
    </row>
    <row r="1333" spans="1:19" x14ac:dyDescent="0.3">
      <c r="A1333" s="1"/>
      <c r="B1333" s="17">
        <v>1</v>
      </c>
      <c r="C1333" s="9" t="s">
        <v>25</v>
      </c>
      <c r="D1333" s="17">
        <v>1</v>
      </c>
      <c r="E1333" s="17">
        <v>1979</v>
      </c>
      <c r="F1333" s="17">
        <v>1</v>
      </c>
      <c r="G1333" s="17">
        <v>0</v>
      </c>
      <c r="H1333" s="17">
        <v>15</v>
      </c>
      <c r="I1333" s="18">
        <v>253888</v>
      </c>
      <c r="J1333" s="2"/>
      <c r="K1333" s="1"/>
      <c r="L1333" s="1"/>
      <c r="M1333" s="1"/>
      <c r="N1333" s="1"/>
      <c r="O1333" s="1"/>
      <c r="P1333" s="1"/>
      <c r="Q1333" s="1"/>
      <c r="R1333" s="1"/>
      <c r="S1333" s="1"/>
    </row>
    <row r="1334" spans="1:19" x14ac:dyDescent="0.3">
      <c r="A1334" s="1"/>
      <c r="B1334" s="17">
        <v>1</v>
      </c>
      <c r="C1334" s="9" t="s">
        <v>10</v>
      </c>
      <c r="D1334" s="17">
        <v>1</v>
      </c>
      <c r="E1334" s="17">
        <v>1980</v>
      </c>
      <c r="F1334" s="17">
        <v>1</v>
      </c>
      <c r="G1334" s="17">
        <v>0</v>
      </c>
      <c r="H1334" s="17">
        <v>0</v>
      </c>
      <c r="I1334" s="18">
        <v>1682</v>
      </c>
      <c r="J1334" s="2"/>
      <c r="K1334" s="1"/>
      <c r="L1334" s="1"/>
      <c r="M1334" s="1"/>
      <c r="N1334" s="1"/>
      <c r="O1334" s="1"/>
      <c r="P1334" s="1"/>
      <c r="Q1334" s="1"/>
      <c r="R1334" s="1"/>
      <c r="S1334" s="1"/>
    </row>
    <row r="1335" spans="1:19" x14ac:dyDescent="0.3">
      <c r="A1335" s="1"/>
      <c r="B1335" s="17">
        <v>1</v>
      </c>
      <c r="C1335" s="9" t="s">
        <v>10</v>
      </c>
      <c r="D1335" s="17">
        <v>1</v>
      </c>
      <c r="E1335" s="17">
        <v>1980</v>
      </c>
      <c r="F1335" s="17">
        <v>2</v>
      </c>
      <c r="G1335" s="17">
        <v>0</v>
      </c>
      <c r="H1335" s="17">
        <v>0</v>
      </c>
      <c r="I1335" s="18">
        <v>4421</v>
      </c>
      <c r="J1335" s="2"/>
      <c r="K1335" s="1"/>
      <c r="L1335" s="1"/>
      <c r="M1335" s="1"/>
      <c r="N1335" s="1"/>
      <c r="O1335" s="1"/>
      <c r="P1335" s="1"/>
      <c r="Q1335" s="1"/>
      <c r="R1335" s="1"/>
      <c r="S1335" s="1"/>
    </row>
    <row r="1336" spans="1:19" x14ac:dyDescent="0.3">
      <c r="A1336" s="1"/>
      <c r="B1336" s="17">
        <v>2</v>
      </c>
      <c r="C1336" s="9" t="s">
        <v>10</v>
      </c>
      <c r="D1336" s="17">
        <v>1</v>
      </c>
      <c r="E1336" s="17">
        <v>1980</v>
      </c>
      <c r="F1336" s="17">
        <v>2</v>
      </c>
      <c r="G1336" s="17">
        <v>0</v>
      </c>
      <c r="H1336" s="17">
        <v>0</v>
      </c>
      <c r="I1336" s="18">
        <v>4233</v>
      </c>
      <c r="J1336" s="2"/>
      <c r="K1336" s="1"/>
      <c r="L1336" s="1"/>
      <c r="M1336" s="1"/>
      <c r="N1336" s="1"/>
      <c r="O1336" s="1"/>
      <c r="P1336" s="1"/>
      <c r="Q1336" s="1"/>
      <c r="R1336" s="1"/>
      <c r="S1336" s="1"/>
    </row>
    <row r="1337" spans="1:19" x14ac:dyDescent="0.3">
      <c r="A1337" s="1"/>
      <c r="B1337" s="17">
        <v>1</v>
      </c>
      <c r="C1337" s="9" t="s">
        <v>10</v>
      </c>
      <c r="D1337" s="17">
        <v>4</v>
      </c>
      <c r="E1337" s="17">
        <v>1980</v>
      </c>
      <c r="F1337" s="17">
        <v>1</v>
      </c>
      <c r="G1337" s="17">
        <v>0</v>
      </c>
      <c r="H1337" s="17">
        <v>0</v>
      </c>
      <c r="I1337" s="18">
        <v>381</v>
      </c>
      <c r="J1337" s="2"/>
      <c r="K1337" s="1"/>
      <c r="L1337" s="1"/>
      <c r="M1337" s="1"/>
      <c r="N1337" s="1"/>
      <c r="O1337" s="1"/>
      <c r="P1337" s="1"/>
      <c r="Q1337" s="1"/>
      <c r="R1337" s="1"/>
      <c r="S1337" s="1"/>
    </row>
    <row r="1338" spans="1:19" x14ac:dyDescent="0.3">
      <c r="A1338" s="1"/>
      <c r="B1338" s="17">
        <v>4</v>
      </c>
      <c r="C1338" s="9" t="s">
        <v>10</v>
      </c>
      <c r="D1338" s="17">
        <v>4</v>
      </c>
      <c r="E1338" s="17">
        <v>1980</v>
      </c>
      <c r="F1338" s="17">
        <v>1</v>
      </c>
      <c r="G1338" s="17">
        <v>0</v>
      </c>
      <c r="H1338" s="17">
        <v>0</v>
      </c>
      <c r="I1338" s="18">
        <v>394</v>
      </c>
      <c r="J1338" s="2"/>
      <c r="K1338" s="1"/>
      <c r="L1338" s="1"/>
      <c r="M1338" s="1"/>
      <c r="N1338" s="1"/>
      <c r="O1338" s="1"/>
      <c r="P1338" s="1"/>
      <c r="Q1338" s="1"/>
      <c r="R1338" s="1"/>
      <c r="S1338" s="1"/>
    </row>
    <row r="1339" spans="1:19" x14ac:dyDescent="0.3">
      <c r="A1339" s="1"/>
      <c r="B1339" s="17">
        <v>3</v>
      </c>
      <c r="C1339" s="9" t="s">
        <v>10</v>
      </c>
      <c r="D1339" s="17">
        <v>4</v>
      </c>
      <c r="E1339" s="17">
        <v>1980</v>
      </c>
      <c r="F1339" s="17">
        <v>1</v>
      </c>
      <c r="G1339" s="17">
        <v>0</v>
      </c>
      <c r="H1339" s="17">
        <v>0</v>
      </c>
      <c r="I1339" s="18">
        <v>380</v>
      </c>
      <c r="J1339" s="2"/>
      <c r="K1339" s="1"/>
      <c r="L1339" s="1"/>
      <c r="M1339" s="1"/>
      <c r="N1339" s="1"/>
      <c r="O1339" s="1"/>
      <c r="P1339" s="1"/>
      <c r="Q1339" s="1"/>
      <c r="R1339" s="1"/>
      <c r="S1339" s="1"/>
    </row>
    <row r="1340" spans="1:19" x14ac:dyDescent="0.3">
      <c r="A1340" s="1"/>
      <c r="B1340" s="17">
        <v>5</v>
      </c>
      <c r="C1340" s="9" t="s">
        <v>10</v>
      </c>
      <c r="D1340" s="17">
        <v>4</v>
      </c>
      <c r="E1340" s="17">
        <v>1980</v>
      </c>
      <c r="F1340" s="17">
        <v>1</v>
      </c>
      <c r="G1340" s="17">
        <v>0</v>
      </c>
      <c r="H1340" s="17">
        <v>0</v>
      </c>
      <c r="I1340" s="18">
        <v>378</v>
      </c>
      <c r="J1340" s="2"/>
      <c r="K1340" s="1"/>
      <c r="L1340" s="1"/>
      <c r="M1340" s="1"/>
      <c r="N1340" s="1"/>
      <c r="O1340" s="1"/>
      <c r="P1340" s="1"/>
      <c r="Q1340" s="1"/>
      <c r="R1340" s="1"/>
      <c r="S1340" s="1"/>
    </row>
    <row r="1341" spans="1:19" x14ac:dyDescent="0.3">
      <c r="A1341" s="1"/>
      <c r="B1341" s="17">
        <v>2</v>
      </c>
      <c r="C1341" s="9" t="s">
        <v>10</v>
      </c>
      <c r="D1341" s="17">
        <v>4</v>
      </c>
      <c r="E1341" s="17">
        <v>1980</v>
      </c>
      <c r="F1341" s="17">
        <v>3</v>
      </c>
      <c r="G1341" s="17">
        <v>0</v>
      </c>
      <c r="H1341" s="17">
        <v>0</v>
      </c>
      <c r="I1341" s="18">
        <v>686</v>
      </c>
      <c r="J1341" s="2"/>
      <c r="K1341" s="1"/>
      <c r="L1341" s="1"/>
      <c r="M1341" s="1"/>
      <c r="N1341" s="1"/>
      <c r="O1341" s="1"/>
      <c r="P1341" s="1"/>
      <c r="Q1341" s="1"/>
      <c r="R1341" s="1"/>
      <c r="S1341" s="1"/>
    </row>
    <row r="1342" spans="1:19" x14ac:dyDescent="0.3">
      <c r="A1342" s="1"/>
      <c r="B1342" s="17">
        <v>5</v>
      </c>
      <c r="C1342" s="9" t="s">
        <v>14</v>
      </c>
      <c r="D1342" s="17">
        <v>3</v>
      </c>
      <c r="E1342" s="17">
        <v>1980</v>
      </c>
      <c r="F1342" s="17">
        <v>1</v>
      </c>
      <c r="G1342" s="17">
        <v>0</v>
      </c>
      <c r="H1342" s="17">
        <v>0</v>
      </c>
      <c r="I1342" s="18">
        <v>83674</v>
      </c>
      <c r="J1342" s="2"/>
      <c r="K1342" s="1"/>
      <c r="L1342" s="1"/>
      <c r="M1342" s="1"/>
      <c r="N1342" s="1"/>
      <c r="O1342" s="1"/>
      <c r="P1342" s="1"/>
      <c r="Q1342" s="1"/>
      <c r="R1342" s="1"/>
      <c r="S1342" s="1"/>
    </row>
    <row r="1343" spans="1:19" x14ac:dyDescent="0.3">
      <c r="A1343" s="1"/>
      <c r="B1343" s="17">
        <v>1</v>
      </c>
      <c r="C1343" s="9" t="s">
        <v>10</v>
      </c>
      <c r="D1343" s="17">
        <v>1</v>
      </c>
      <c r="E1343" s="17">
        <v>1981</v>
      </c>
      <c r="F1343" s="17">
        <v>1</v>
      </c>
      <c r="G1343" s="17">
        <v>0</v>
      </c>
      <c r="H1343" s="17">
        <v>0</v>
      </c>
      <c r="I1343" s="18">
        <v>460</v>
      </c>
      <c r="J1343" s="2"/>
      <c r="K1343" s="1"/>
      <c r="L1343" s="1"/>
      <c r="M1343" s="1"/>
      <c r="N1343" s="1"/>
      <c r="O1343" s="1"/>
      <c r="P1343" s="1"/>
      <c r="Q1343" s="1"/>
      <c r="R1343" s="1"/>
      <c r="S1343" s="1"/>
    </row>
    <row r="1344" spans="1:19" x14ac:dyDescent="0.3">
      <c r="A1344" s="1"/>
      <c r="B1344" s="17">
        <v>4</v>
      </c>
      <c r="C1344" s="9" t="s">
        <v>33</v>
      </c>
      <c r="D1344" s="17">
        <v>1</v>
      </c>
      <c r="E1344" s="17">
        <v>1981</v>
      </c>
      <c r="F1344" s="17">
        <v>1</v>
      </c>
      <c r="G1344" s="17">
        <v>0</v>
      </c>
      <c r="H1344" s="17">
        <v>0</v>
      </c>
      <c r="I1344" s="18">
        <v>4227</v>
      </c>
      <c r="J1344" s="2"/>
      <c r="K1344" s="1"/>
      <c r="L1344" s="1"/>
      <c r="M1344" s="1"/>
      <c r="N1344" s="1"/>
      <c r="O1344" s="1"/>
      <c r="P1344" s="1"/>
      <c r="Q1344" s="1"/>
      <c r="R1344" s="1"/>
      <c r="S1344" s="1"/>
    </row>
    <row r="1345" spans="1:19" x14ac:dyDescent="0.3">
      <c r="A1345" s="1"/>
      <c r="B1345" s="17">
        <v>2</v>
      </c>
      <c r="C1345" s="9" t="s">
        <v>31</v>
      </c>
      <c r="D1345" s="17">
        <v>1</v>
      </c>
      <c r="E1345" s="17">
        <v>1983</v>
      </c>
      <c r="F1345" s="17">
        <v>1</v>
      </c>
      <c r="G1345" s="17">
        <v>0</v>
      </c>
      <c r="H1345" s="17">
        <v>0</v>
      </c>
      <c r="I1345" s="18">
        <v>7717</v>
      </c>
      <c r="J1345" s="2"/>
      <c r="K1345" s="1"/>
      <c r="L1345" s="1"/>
      <c r="M1345" s="1"/>
      <c r="N1345" s="1"/>
      <c r="O1345" s="1"/>
      <c r="P1345" s="1"/>
      <c r="Q1345" s="1"/>
      <c r="R1345" s="1"/>
      <c r="S1345" s="1"/>
    </row>
    <row r="1346" spans="1:19" x14ac:dyDescent="0.3">
      <c r="A1346" s="1"/>
      <c r="B1346" s="17">
        <v>4</v>
      </c>
      <c r="C1346" s="9" t="s">
        <v>23</v>
      </c>
      <c r="D1346" s="17">
        <v>1</v>
      </c>
      <c r="E1346" s="17">
        <v>1983</v>
      </c>
      <c r="F1346" s="17">
        <v>1</v>
      </c>
      <c r="G1346" s="17">
        <v>0</v>
      </c>
      <c r="H1346" s="17">
        <v>0</v>
      </c>
      <c r="I1346" s="18">
        <v>78895</v>
      </c>
      <c r="J1346" s="2"/>
      <c r="K1346" s="1"/>
      <c r="L1346" s="1"/>
      <c r="M1346" s="1"/>
      <c r="N1346" s="1"/>
      <c r="O1346" s="1"/>
      <c r="P1346" s="1"/>
      <c r="Q1346" s="1"/>
      <c r="R1346" s="1"/>
      <c r="S1346" s="1"/>
    </row>
    <row r="1347" spans="1:19" x14ac:dyDescent="0.3">
      <c r="A1347" s="1"/>
      <c r="B1347" s="17">
        <v>6</v>
      </c>
      <c r="C1347" s="9" t="s">
        <v>39</v>
      </c>
      <c r="D1347" s="17">
        <v>1</v>
      </c>
      <c r="E1347" s="17">
        <v>1983</v>
      </c>
      <c r="F1347" s="17">
        <v>1</v>
      </c>
      <c r="G1347" s="17">
        <v>0</v>
      </c>
      <c r="H1347" s="17">
        <v>0</v>
      </c>
      <c r="I1347" s="18">
        <v>1613</v>
      </c>
      <c r="J1347" s="2"/>
      <c r="K1347" s="1"/>
      <c r="L1347" s="1"/>
      <c r="M1347" s="1"/>
      <c r="N1347" s="1"/>
      <c r="O1347" s="1"/>
      <c r="P1347" s="1"/>
      <c r="Q1347" s="1"/>
      <c r="R1347" s="1"/>
      <c r="S1347" s="1"/>
    </row>
    <row r="1348" spans="1:19" x14ac:dyDescent="0.3">
      <c r="A1348" s="1"/>
      <c r="B1348" s="17">
        <v>1</v>
      </c>
      <c r="C1348" s="9" t="s">
        <v>39</v>
      </c>
      <c r="D1348" s="17">
        <v>1</v>
      </c>
      <c r="E1348" s="17">
        <v>1983</v>
      </c>
      <c r="F1348" s="17">
        <v>1</v>
      </c>
      <c r="G1348" s="17">
        <v>0</v>
      </c>
      <c r="H1348" s="17">
        <v>0</v>
      </c>
      <c r="I1348" s="18">
        <v>1851</v>
      </c>
      <c r="J1348" s="2"/>
      <c r="K1348" s="1"/>
      <c r="L1348" s="1"/>
      <c r="M1348" s="1"/>
      <c r="N1348" s="1"/>
      <c r="O1348" s="1"/>
      <c r="P1348" s="1"/>
      <c r="Q1348" s="1"/>
      <c r="R1348" s="1"/>
      <c r="S1348" s="1"/>
    </row>
    <row r="1349" spans="1:19" x14ac:dyDescent="0.3">
      <c r="A1349" s="1"/>
      <c r="B1349" s="17">
        <v>2</v>
      </c>
      <c r="C1349" s="9" t="s">
        <v>39</v>
      </c>
      <c r="D1349" s="17">
        <v>1</v>
      </c>
      <c r="E1349" s="17">
        <v>1983</v>
      </c>
      <c r="F1349" s="17">
        <v>1</v>
      </c>
      <c r="G1349" s="17">
        <v>0</v>
      </c>
      <c r="H1349" s="17">
        <v>0</v>
      </c>
      <c r="I1349" s="18">
        <v>1877</v>
      </c>
      <c r="J1349" s="2"/>
      <c r="K1349" s="1"/>
      <c r="L1349" s="1"/>
      <c r="M1349" s="1"/>
      <c r="N1349" s="1"/>
      <c r="O1349" s="1"/>
      <c r="P1349" s="1"/>
      <c r="Q1349" s="1"/>
      <c r="R1349" s="1"/>
      <c r="S1349" s="1"/>
    </row>
    <row r="1350" spans="1:19" x14ac:dyDescent="0.3">
      <c r="A1350" s="1"/>
      <c r="B1350" s="17">
        <v>4</v>
      </c>
      <c r="C1350" s="9" t="s">
        <v>39</v>
      </c>
      <c r="D1350" s="17">
        <v>1</v>
      </c>
      <c r="E1350" s="17">
        <v>1983</v>
      </c>
      <c r="F1350" s="17">
        <v>1</v>
      </c>
      <c r="G1350" s="17">
        <v>0</v>
      </c>
      <c r="H1350" s="17">
        <v>0</v>
      </c>
      <c r="I1350" s="18">
        <v>1579</v>
      </c>
      <c r="J1350" s="2"/>
      <c r="K1350" s="1"/>
      <c r="L1350" s="1"/>
      <c r="M1350" s="1"/>
      <c r="N1350" s="1"/>
      <c r="O1350" s="1"/>
      <c r="P1350" s="1"/>
      <c r="Q1350" s="1"/>
      <c r="R1350" s="1"/>
      <c r="S1350" s="1"/>
    </row>
    <row r="1351" spans="1:19" x14ac:dyDescent="0.3">
      <c r="A1351" s="1"/>
      <c r="B1351" s="17">
        <v>3</v>
      </c>
      <c r="C1351" s="9" t="s">
        <v>39</v>
      </c>
      <c r="D1351" s="17">
        <v>1</v>
      </c>
      <c r="E1351" s="17">
        <v>1983</v>
      </c>
      <c r="F1351" s="17">
        <v>1</v>
      </c>
      <c r="G1351" s="17">
        <v>0</v>
      </c>
      <c r="H1351" s="17">
        <v>0</v>
      </c>
      <c r="I1351" s="18">
        <v>1812</v>
      </c>
      <c r="J1351" s="2"/>
      <c r="K1351" s="1"/>
      <c r="L1351" s="1"/>
      <c r="M1351" s="1"/>
      <c r="N1351" s="1"/>
      <c r="O1351" s="1"/>
      <c r="P1351" s="1"/>
      <c r="Q1351" s="1"/>
      <c r="R1351" s="1"/>
      <c r="S1351" s="1"/>
    </row>
    <row r="1352" spans="1:19" x14ac:dyDescent="0.3">
      <c r="A1352" s="1"/>
      <c r="B1352" s="17">
        <v>5</v>
      </c>
      <c r="C1352" s="9" t="s">
        <v>39</v>
      </c>
      <c r="D1352" s="17">
        <v>1</v>
      </c>
      <c r="E1352" s="17">
        <v>1983</v>
      </c>
      <c r="F1352" s="17">
        <v>1</v>
      </c>
      <c r="G1352" s="17">
        <v>0</v>
      </c>
      <c r="H1352" s="17">
        <v>0</v>
      </c>
      <c r="I1352" s="18">
        <v>1575</v>
      </c>
      <c r="J1352" s="2"/>
      <c r="K1352" s="1"/>
      <c r="L1352" s="1"/>
      <c r="M1352" s="1"/>
      <c r="N1352" s="1"/>
      <c r="O1352" s="1"/>
      <c r="P1352" s="1"/>
      <c r="Q1352" s="1"/>
      <c r="R1352" s="1"/>
      <c r="S1352" s="1"/>
    </row>
    <row r="1353" spans="1:19" x14ac:dyDescent="0.3">
      <c r="A1353" s="1"/>
      <c r="B1353" s="17">
        <v>2</v>
      </c>
      <c r="C1353" s="9" t="s">
        <v>12</v>
      </c>
      <c r="D1353" s="17">
        <v>1</v>
      </c>
      <c r="E1353" s="17">
        <v>1983</v>
      </c>
      <c r="F1353" s="17">
        <v>1</v>
      </c>
      <c r="G1353" s="17">
        <v>0</v>
      </c>
      <c r="H1353" s="17">
        <v>0</v>
      </c>
      <c r="I1353" s="18">
        <v>8319</v>
      </c>
      <c r="J1353" s="2"/>
      <c r="K1353" s="1"/>
      <c r="L1353" s="1"/>
      <c r="M1353" s="1"/>
      <c r="N1353" s="1"/>
      <c r="O1353" s="1"/>
      <c r="P1353" s="1"/>
      <c r="Q1353" s="1"/>
      <c r="R1353" s="1"/>
      <c r="S1353" s="1"/>
    </row>
    <row r="1354" spans="1:19" x14ac:dyDescent="0.3">
      <c r="A1354" s="1"/>
      <c r="B1354" s="17">
        <v>1</v>
      </c>
      <c r="C1354" s="9" t="s">
        <v>19</v>
      </c>
      <c r="D1354" s="17">
        <v>1</v>
      </c>
      <c r="E1354" s="17">
        <v>1982</v>
      </c>
      <c r="F1354" s="17">
        <v>14</v>
      </c>
      <c r="G1354" s="17">
        <v>0</v>
      </c>
      <c r="H1354" s="17">
        <v>0</v>
      </c>
      <c r="I1354" s="18">
        <v>3516</v>
      </c>
      <c r="J1354" s="2"/>
      <c r="K1354" s="1"/>
      <c r="L1354" s="1"/>
      <c r="M1354" s="1"/>
      <c r="N1354" s="1"/>
      <c r="O1354" s="1"/>
      <c r="P1354" s="1"/>
      <c r="Q1354" s="1"/>
      <c r="R1354" s="1"/>
      <c r="S1354" s="1"/>
    </row>
    <row r="1355" spans="1:19" x14ac:dyDescent="0.3">
      <c r="A1355" s="1"/>
      <c r="B1355" s="17">
        <v>4</v>
      </c>
      <c r="C1355" s="9" t="s">
        <v>19</v>
      </c>
      <c r="D1355" s="17">
        <v>1</v>
      </c>
      <c r="E1355" s="17">
        <v>1982</v>
      </c>
      <c r="F1355" s="17">
        <v>14</v>
      </c>
      <c r="G1355" s="17">
        <v>0</v>
      </c>
      <c r="H1355" s="17">
        <v>0</v>
      </c>
      <c r="I1355" s="18">
        <v>3367</v>
      </c>
      <c r="J1355" s="2"/>
      <c r="K1355" s="1"/>
      <c r="L1355" s="1"/>
      <c r="M1355" s="1"/>
      <c r="N1355" s="1"/>
      <c r="O1355" s="1"/>
      <c r="P1355" s="1"/>
      <c r="Q1355" s="1"/>
      <c r="R1355" s="1"/>
      <c r="S1355" s="1"/>
    </row>
    <row r="1356" spans="1:19" x14ac:dyDescent="0.3">
      <c r="A1356" s="1"/>
      <c r="B1356" s="17">
        <v>3</v>
      </c>
      <c r="C1356" s="9" t="s">
        <v>19</v>
      </c>
      <c r="D1356" s="17">
        <v>1</v>
      </c>
      <c r="E1356" s="17">
        <v>1982</v>
      </c>
      <c r="F1356" s="17">
        <v>14</v>
      </c>
      <c r="G1356" s="17">
        <v>0</v>
      </c>
      <c r="H1356" s="17">
        <v>0</v>
      </c>
      <c r="I1356" s="18">
        <v>3828</v>
      </c>
      <c r="J1356" s="2"/>
      <c r="K1356" s="1"/>
      <c r="L1356" s="1"/>
      <c r="M1356" s="1"/>
      <c r="N1356" s="1"/>
      <c r="O1356" s="1"/>
      <c r="P1356" s="1"/>
      <c r="Q1356" s="1"/>
      <c r="R1356" s="1"/>
      <c r="S1356" s="1"/>
    </row>
    <row r="1357" spans="1:19" x14ac:dyDescent="0.3">
      <c r="A1357" s="1"/>
      <c r="B1357" s="17">
        <v>4</v>
      </c>
      <c r="C1357" s="9" t="s">
        <v>27</v>
      </c>
      <c r="D1357" s="17">
        <v>2</v>
      </c>
      <c r="E1357" s="17">
        <v>1983</v>
      </c>
      <c r="F1357" s="17">
        <v>1</v>
      </c>
      <c r="G1357" s="17">
        <v>0</v>
      </c>
      <c r="H1357" s="17">
        <v>0</v>
      </c>
      <c r="I1357" s="18">
        <v>7201</v>
      </c>
      <c r="J1357" s="2"/>
      <c r="K1357" s="1"/>
      <c r="L1357" s="1"/>
      <c r="M1357" s="1"/>
      <c r="N1357" s="1"/>
      <c r="O1357" s="1"/>
      <c r="P1357" s="1"/>
      <c r="Q1357" s="1"/>
      <c r="R1357" s="1"/>
      <c r="S1357" s="1"/>
    </row>
    <row r="1358" spans="1:19" x14ac:dyDescent="0.3">
      <c r="A1358" s="1"/>
      <c r="B1358" s="17">
        <v>5</v>
      </c>
      <c r="C1358" s="9" t="s">
        <v>12</v>
      </c>
      <c r="D1358" s="17">
        <v>1</v>
      </c>
      <c r="E1358" s="17">
        <v>1982</v>
      </c>
      <c r="F1358" s="17">
        <v>1</v>
      </c>
      <c r="G1358" s="17">
        <v>0</v>
      </c>
      <c r="H1358" s="17">
        <v>0</v>
      </c>
      <c r="I1358" s="18">
        <v>7725</v>
      </c>
      <c r="J1358" s="2"/>
      <c r="K1358" s="1"/>
      <c r="L1358" s="1"/>
      <c r="M1358" s="1"/>
      <c r="N1358" s="1"/>
      <c r="O1358" s="1"/>
      <c r="P1358" s="1"/>
      <c r="Q1358" s="1"/>
      <c r="R1358" s="1"/>
      <c r="S1358" s="1"/>
    </row>
    <row r="1359" spans="1:19" x14ac:dyDescent="0.3">
      <c r="A1359" s="1"/>
      <c r="B1359" s="17">
        <v>1</v>
      </c>
      <c r="C1359" s="9" t="s">
        <v>23</v>
      </c>
      <c r="D1359" s="17">
        <v>2</v>
      </c>
      <c r="E1359" s="17">
        <v>1982</v>
      </c>
      <c r="F1359" s="17">
        <v>1</v>
      </c>
      <c r="G1359" s="17">
        <v>0</v>
      </c>
      <c r="H1359" s="17">
        <v>0</v>
      </c>
      <c r="I1359" s="18">
        <v>41728</v>
      </c>
      <c r="J1359" s="2"/>
      <c r="K1359" s="1"/>
      <c r="L1359" s="1"/>
      <c r="M1359" s="1"/>
      <c r="N1359" s="1"/>
      <c r="O1359" s="1"/>
      <c r="P1359" s="1"/>
      <c r="Q1359" s="1"/>
      <c r="R1359" s="1"/>
      <c r="S1359" s="1"/>
    </row>
    <row r="1360" spans="1:19" x14ac:dyDescent="0.3">
      <c r="A1360" s="1"/>
      <c r="B1360" s="17">
        <v>3</v>
      </c>
      <c r="C1360" s="9" t="s">
        <v>12</v>
      </c>
      <c r="D1360" s="17">
        <v>2</v>
      </c>
      <c r="E1360" s="17">
        <v>1982</v>
      </c>
      <c r="F1360" s="17">
        <v>1</v>
      </c>
      <c r="G1360" s="17">
        <v>0</v>
      </c>
      <c r="H1360" s="17">
        <v>0</v>
      </c>
      <c r="I1360" s="18">
        <v>0</v>
      </c>
      <c r="J1360" s="2"/>
      <c r="K1360" s="1"/>
      <c r="L1360" s="1"/>
      <c r="M1360" s="1"/>
      <c r="N1360" s="1"/>
      <c r="O1360" s="1"/>
      <c r="P1360" s="1"/>
      <c r="Q1360" s="1"/>
      <c r="R1360" s="1"/>
      <c r="S1360" s="1"/>
    </row>
    <row r="1361" spans="1:19" x14ac:dyDescent="0.3">
      <c r="A1361" s="1"/>
      <c r="B1361" s="17">
        <v>1</v>
      </c>
      <c r="C1361" s="9" t="s">
        <v>17</v>
      </c>
      <c r="D1361" s="17">
        <v>2</v>
      </c>
      <c r="E1361" s="17">
        <v>1982</v>
      </c>
      <c r="F1361" s="17">
        <v>1</v>
      </c>
      <c r="G1361" s="17">
        <v>0</v>
      </c>
      <c r="H1361" s="17">
        <v>0</v>
      </c>
      <c r="I1361" s="18">
        <v>769</v>
      </c>
      <c r="J1361" s="2"/>
      <c r="K1361" s="1"/>
      <c r="L1361" s="1"/>
      <c r="M1361" s="1"/>
      <c r="N1361" s="1"/>
      <c r="O1361" s="1"/>
      <c r="P1361" s="1"/>
      <c r="Q1361" s="1"/>
      <c r="R1361" s="1"/>
      <c r="S1361" s="1"/>
    </row>
    <row r="1362" spans="1:19" x14ac:dyDescent="0.3">
      <c r="A1362" s="1"/>
      <c r="B1362" s="17">
        <v>6</v>
      </c>
      <c r="C1362" s="9" t="s">
        <v>10</v>
      </c>
      <c r="D1362" s="17">
        <v>2</v>
      </c>
      <c r="E1362" s="17">
        <v>1982</v>
      </c>
      <c r="F1362" s="17">
        <v>2</v>
      </c>
      <c r="G1362" s="17">
        <v>0</v>
      </c>
      <c r="H1362" s="17">
        <v>0</v>
      </c>
      <c r="I1362" s="18">
        <v>0</v>
      </c>
      <c r="J1362" s="2"/>
      <c r="K1362" s="1"/>
      <c r="L1362" s="1"/>
      <c r="M1362" s="1"/>
      <c r="N1362" s="1"/>
      <c r="O1362" s="1"/>
      <c r="P1362" s="1"/>
      <c r="Q1362" s="1"/>
      <c r="R1362" s="1"/>
      <c r="S1362" s="1"/>
    </row>
    <row r="1363" spans="1:19" x14ac:dyDescent="0.3">
      <c r="A1363" s="1"/>
      <c r="B1363" s="17">
        <v>1</v>
      </c>
      <c r="C1363" s="9" t="s">
        <v>10</v>
      </c>
      <c r="D1363" s="17">
        <v>2</v>
      </c>
      <c r="E1363" s="17">
        <v>1982</v>
      </c>
      <c r="F1363" s="17">
        <v>2</v>
      </c>
      <c r="G1363" s="17">
        <v>0</v>
      </c>
      <c r="H1363" s="17">
        <v>0</v>
      </c>
      <c r="I1363" s="18">
        <v>0</v>
      </c>
      <c r="J1363" s="2"/>
      <c r="K1363" s="1"/>
      <c r="L1363" s="1"/>
      <c r="M1363" s="1"/>
      <c r="N1363" s="1"/>
      <c r="O1363" s="1"/>
      <c r="P1363" s="1"/>
      <c r="Q1363" s="1"/>
      <c r="R1363" s="1"/>
      <c r="S1363" s="1"/>
    </row>
    <row r="1364" spans="1:19" x14ac:dyDescent="0.3">
      <c r="A1364" s="1"/>
      <c r="B1364" s="17">
        <v>2</v>
      </c>
      <c r="C1364" s="9" t="s">
        <v>10</v>
      </c>
      <c r="D1364" s="17">
        <v>2</v>
      </c>
      <c r="E1364" s="17">
        <v>1982</v>
      </c>
      <c r="F1364" s="17">
        <v>2</v>
      </c>
      <c r="G1364" s="17">
        <v>0</v>
      </c>
      <c r="H1364" s="17">
        <v>0</v>
      </c>
      <c r="I1364" s="18">
        <v>0</v>
      </c>
      <c r="J1364" s="2"/>
      <c r="K1364" s="1"/>
      <c r="L1364" s="1"/>
      <c r="M1364" s="1"/>
      <c r="N1364" s="1"/>
      <c r="O1364" s="1"/>
      <c r="P1364" s="1"/>
      <c r="Q1364" s="1"/>
      <c r="R1364" s="1"/>
      <c r="S1364" s="1"/>
    </row>
    <row r="1365" spans="1:19" x14ac:dyDescent="0.3">
      <c r="A1365" s="1"/>
      <c r="B1365" s="17">
        <v>4</v>
      </c>
      <c r="C1365" s="9" t="s">
        <v>10</v>
      </c>
      <c r="D1365" s="17">
        <v>2</v>
      </c>
      <c r="E1365" s="17">
        <v>1982</v>
      </c>
      <c r="F1365" s="17">
        <v>2</v>
      </c>
      <c r="G1365" s="17">
        <v>0</v>
      </c>
      <c r="H1365" s="17">
        <v>0</v>
      </c>
      <c r="I1365" s="18">
        <v>0</v>
      </c>
      <c r="J1365" s="2"/>
      <c r="K1365" s="1"/>
      <c r="L1365" s="1"/>
      <c r="M1365" s="1"/>
      <c r="N1365" s="1"/>
      <c r="O1365" s="1"/>
      <c r="P1365" s="1"/>
      <c r="Q1365" s="1"/>
      <c r="R1365" s="1"/>
      <c r="S1365" s="1"/>
    </row>
    <row r="1366" spans="1:19" x14ac:dyDescent="0.3">
      <c r="A1366" s="1"/>
      <c r="B1366" s="17">
        <v>3</v>
      </c>
      <c r="C1366" s="9" t="s">
        <v>10</v>
      </c>
      <c r="D1366" s="17">
        <v>2</v>
      </c>
      <c r="E1366" s="17">
        <v>1982</v>
      </c>
      <c r="F1366" s="17">
        <v>2</v>
      </c>
      <c r="G1366" s="17">
        <v>0</v>
      </c>
      <c r="H1366" s="17">
        <v>0</v>
      </c>
      <c r="I1366" s="18">
        <v>0</v>
      </c>
      <c r="J1366" s="2"/>
      <c r="K1366" s="1"/>
      <c r="L1366" s="1"/>
      <c r="M1366" s="1"/>
      <c r="N1366" s="1"/>
      <c r="O1366" s="1"/>
      <c r="P1366" s="1"/>
      <c r="Q1366" s="1"/>
      <c r="R1366" s="1"/>
      <c r="S1366" s="1"/>
    </row>
    <row r="1367" spans="1:19" x14ac:dyDescent="0.3">
      <c r="A1367" s="1"/>
      <c r="B1367" s="17">
        <v>5</v>
      </c>
      <c r="C1367" s="9" t="s">
        <v>10</v>
      </c>
      <c r="D1367" s="17">
        <v>2</v>
      </c>
      <c r="E1367" s="17">
        <v>1982</v>
      </c>
      <c r="F1367" s="17">
        <v>2</v>
      </c>
      <c r="G1367" s="17">
        <v>0</v>
      </c>
      <c r="H1367" s="17">
        <v>0</v>
      </c>
      <c r="I1367" s="18">
        <v>0</v>
      </c>
      <c r="J1367" s="2"/>
      <c r="K1367" s="1"/>
      <c r="L1367" s="1"/>
      <c r="M1367" s="1"/>
      <c r="N1367" s="1"/>
      <c r="O1367" s="1"/>
      <c r="P1367" s="1"/>
      <c r="Q1367" s="1"/>
      <c r="R1367" s="1"/>
      <c r="S1367" s="1"/>
    </row>
    <row r="1368" spans="1:19" x14ac:dyDescent="0.3">
      <c r="A1368" s="1"/>
      <c r="B1368" s="17">
        <v>6</v>
      </c>
      <c r="C1368" s="9" t="s">
        <v>30</v>
      </c>
      <c r="D1368" s="17">
        <v>2</v>
      </c>
      <c r="E1368" s="17">
        <v>1982</v>
      </c>
      <c r="F1368" s="17">
        <v>2</v>
      </c>
      <c r="G1368" s="17">
        <v>0</v>
      </c>
      <c r="H1368" s="17">
        <v>0</v>
      </c>
      <c r="I1368" s="18">
        <v>166</v>
      </c>
      <c r="J1368" s="2"/>
      <c r="K1368" s="1"/>
      <c r="L1368" s="1"/>
      <c r="M1368" s="1"/>
      <c r="N1368" s="1"/>
      <c r="O1368" s="1"/>
      <c r="P1368" s="1"/>
      <c r="Q1368" s="1"/>
      <c r="R1368" s="1"/>
      <c r="S1368" s="1"/>
    </row>
    <row r="1369" spans="1:19" x14ac:dyDescent="0.3">
      <c r="A1369" s="1"/>
      <c r="B1369" s="17">
        <v>1</v>
      </c>
      <c r="C1369" s="9" t="s">
        <v>30</v>
      </c>
      <c r="D1369" s="17">
        <v>2</v>
      </c>
      <c r="E1369" s="17">
        <v>1982</v>
      </c>
      <c r="F1369" s="17">
        <v>2</v>
      </c>
      <c r="G1369" s="17">
        <v>0</v>
      </c>
      <c r="H1369" s="17">
        <v>0</v>
      </c>
      <c r="I1369" s="18">
        <v>168</v>
      </c>
      <c r="J1369" s="2"/>
      <c r="K1369" s="1"/>
      <c r="L1369" s="1"/>
      <c r="M1369" s="1"/>
      <c r="N1369" s="1"/>
      <c r="O1369" s="1"/>
      <c r="P1369" s="1"/>
      <c r="Q1369" s="1"/>
      <c r="R1369" s="1"/>
      <c r="S1369" s="1"/>
    </row>
    <row r="1370" spans="1:19" x14ac:dyDescent="0.3">
      <c r="A1370" s="1"/>
      <c r="B1370" s="17">
        <v>2</v>
      </c>
      <c r="C1370" s="9" t="s">
        <v>30</v>
      </c>
      <c r="D1370" s="17">
        <v>2</v>
      </c>
      <c r="E1370" s="17">
        <v>1982</v>
      </c>
      <c r="F1370" s="17">
        <v>2</v>
      </c>
      <c r="G1370" s="17">
        <v>0</v>
      </c>
      <c r="H1370" s="17">
        <v>0</v>
      </c>
      <c r="I1370" s="18">
        <v>170</v>
      </c>
      <c r="J1370" s="2"/>
      <c r="K1370" s="1"/>
      <c r="L1370" s="1"/>
      <c r="M1370" s="1"/>
      <c r="N1370" s="1"/>
      <c r="O1370" s="1"/>
      <c r="P1370" s="1"/>
      <c r="Q1370" s="1"/>
      <c r="R1370" s="1"/>
      <c r="S1370" s="1"/>
    </row>
    <row r="1371" spans="1:19" x14ac:dyDescent="0.3">
      <c r="A1371" s="1"/>
      <c r="B1371" s="17">
        <v>4</v>
      </c>
      <c r="C1371" s="9" t="s">
        <v>30</v>
      </c>
      <c r="D1371" s="17">
        <v>2</v>
      </c>
      <c r="E1371" s="17">
        <v>1982</v>
      </c>
      <c r="F1371" s="17">
        <v>2</v>
      </c>
      <c r="G1371" s="17">
        <v>0</v>
      </c>
      <c r="H1371" s="17">
        <v>0</v>
      </c>
      <c r="I1371" s="18">
        <v>155</v>
      </c>
      <c r="J1371" s="2"/>
      <c r="K1371" s="1"/>
      <c r="L1371" s="1"/>
      <c r="M1371" s="1"/>
      <c r="N1371" s="1"/>
      <c r="O1371" s="1"/>
      <c r="P1371" s="1"/>
      <c r="Q1371" s="1"/>
      <c r="R1371" s="1"/>
      <c r="S1371" s="1"/>
    </row>
    <row r="1372" spans="1:19" x14ac:dyDescent="0.3">
      <c r="A1372" s="1"/>
      <c r="B1372" s="17">
        <v>3</v>
      </c>
      <c r="C1372" s="9" t="s">
        <v>30</v>
      </c>
      <c r="D1372" s="17">
        <v>2</v>
      </c>
      <c r="E1372" s="17">
        <v>1982</v>
      </c>
      <c r="F1372" s="17">
        <v>2</v>
      </c>
      <c r="G1372" s="17">
        <v>0</v>
      </c>
      <c r="H1372" s="17">
        <v>0</v>
      </c>
      <c r="I1372" s="18">
        <v>156</v>
      </c>
      <c r="J1372" s="2"/>
      <c r="K1372" s="1"/>
      <c r="L1372" s="1"/>
      <c r="M1372" s="1"/>
      <c r="N1372" s="1"/>
      <c r="O1372" s="1"/>
      <c r="P1372" s="1"/>
      <c r="Q1372" s="1"/>
      <c r="R1372" s="1"/>
      <c r="S1372" s="1"/>
    </row>
    <row r="1373" spans="1:19" x14ac:dyDescent="0.3">
      <c r="A1373" s="1"/>
      <c r="B1373" s="17">
        <v>5</v>
      </c>
      <c r="C1373" s="9" t="s">
        <v>30</v>
      </c>
      <c r="D1373" s="17">
        <v>2</v>
      </c>
      <c r="E1373" s="17">
        <v>1982</v>
      </c>
      <c r="F1373" s="17">
        <v>2</v>
      </c>
      <c r="G1373" s="17">
        <v>0</v>
      </c>
      <c r="H1373" s="17">
        <v>0</v>
      </c>
      <c r="I1373" s="18">
        <v>164</v>
      </c>
      <c r="J1373" s="2"/>
      <c r="K1373" s="1"/>
      <c r="L1373" s="1"/>
      <c r="M1373" s="1"/>
      <c r="N1373" s="1"/>
      <c r="O1373" s="1"/>
      <c r="P1373" s="1"/>
      <c r="Q1373" s="1"/>
      <c r="R1373" s="1"/>
      <c r="S1373" s="1"/>
    </row>
    <row r="1374" spans="1:19" x14ac:dyDescent="0.3">
      <c r="A1374" s="1"/>
      <c r="B1374" s="17">
        <v>2</v>
      </c>
      <c r="C1374" s="9" t="s">
        <v>62</v>
      </c>
      <c r="D1374" s="17">
        <v>2</v>
      </c>
      <c r="E1374" s="17">
        <v>1982</v>
      </c>
      <c r="F1374" s="17">
        <v>1</v>
      </c>
      <c r="G1374" s="17">
        <v>0</v>
      </c>
      <c r="H1374" s="17">
        <v>0</v>
      </c>
      <c r="I1374" s="18">
        <v>3950</v>
      </c>
      <c r="J1374" s="2"/>
      <c r="K1374" s="1"/>
      <c r="L1374" s="1"/>
      <c r="M1374" s="1"/>
      <c r="N1374" s="1"/>
      <c r="O1374" s="1"/>
      <c r="P1374" s="1"/>
      <c r="Q1374" s="1"/>
      <c r="R1374" s="1"/>
      <c r="S1374" s="1"/>
    </row>
    <row r="1375" spans="1:19" x14ac:dyDescent="0.3">
      <c r="A1375" s="1"/>
      <c r="B1375" s="17">
        <v>4</v>
      </c>
      <c r="C1375" s="9" t="s">
        <v>62</v>
      </c>
      <c r="D1375" s="17">
        <v>2</v>
      </c>
      <c r="E1375" s="17">
        <v>1982</v>
      </c>
      <c r="F1375" s="17">
        <v>1</v>
      </c>
      <c r="G1375" s="17">
        <v>0</v>
      </c>
      <c r="H1375" s="17">
        <v>0</v>
      </c>
      <c r="I1375" s="18">
        <v>3973</v>
      </c>
      <c r="J1375" s="2"/>
      <c r="K1375" s="1"/>
      <c r="L1375" s="1"/>
      <c r="M1375" s="1"/>
      <c r="N1375" s="1"/>
      <c r="O1375" s="1"/>
      <c r="P1375" s="1"/>
      <c r="Q1375" s="1"/>
      <c r="R1375" s="1"/>
      <c r="S1375" s="1"/>
    </row>
    <row r="1376" spans="1:19" x14ac:dyDescent="0.3">
      <c r="A1376" s="1"/>
      <c r="B1376" s="17">
        <v>3</v>
      </c>
      <c r="C1376" s="9" t="s">
        <v>62</v>
      </c>
      <c r="D1376" s="17">
        <v>2</v>
      </c>
      <c r="E1376" s="17">
        <v>1982</v>
      </c>
      <c r="F1376" s="17">
        <v>1</v>
      </c>
      <c r="G1376" s="17">
        <v>0</v>
      </c>
      <c r="H1376" s="17">
        <v>0</v>
      </c>
      <c r="I1376" s="18">
        <v>3997</v>
      </c>
      <c r="J1376" s="2"/>
      <c r="K1376" s="1"/>
      <c r="L1376" s="1"/>
      <c r="M1376" s="1"/>
      <c r="N1376" s="1"/>
      <c r="O1376" s="1"/>
      <c r="P1376" s="1"/>
      <c r="Q1376" s="1"/>
      <c r="R1376" s="1"/>
      <c r="S1376" s="1"/>
    </row>
    <row r="1377" spans="1:19" x14ac:dyDescent="0.3">
      <c r="A1377" s="1"/>
      <c r="B1377" s="17">
        <v>5</v>
      </c>
      <c r="C1377" s="9" t="s">
        <v>62</v>
      </c>
      <c r="D1377" s="17">
        <v>2</v>
      </c>
      <c r="E1377" s="17">
        <v>1982</v>
      </c>
      <c r="F1377" s="17">
        <v>1</v>
      </c>
      <c r="G1377" s="17">
        <v>0</v>
      </c>
      <c r="H1377" s="17">
        <v>0</v>
      </c>
      <c r="I1377" s="18">
        <v>4218</v>
      </c>
      <c r="J1377" s="2"/>
      <c r="K1377" s="1"/>
      <c r="L1377" s="1"/>
      <c r="M1377" s="1"/>
      <c r="N1377" s="1"/>
      <c r="O1377" s="1"/>
      <c r="P1377" s="1"/>
      <c r="Q1377" s="1"/>
      <c r="R1377" s="1"/>
      <c r="S1377" s="1"/>
    </row>
    <row r="1378" spans="1:19" x14ac:dyDescent="0.3">
      <c r="A1378" s="1"/>
      <c r="B1378" s="17">
        <v>3</v>
      </c>
      <c r="C1378" s="9" t="s">
        <v>14</v>
      </c>
      <c r="D1378" s="17">
        <v>3</v>
      </c>
      <c r="E1378" s="17">
        <v>1983</v>
      </c>
      <c r="F1378" s="17">
        <v>1</v>
      </c>
      <c r="G1378" s="17">
        <v>0</v>
      </c>
      <c r="H1378" s="17">
        <v>25</v>
      </c>
      <c r="I1378" s="18">
        <v>8397</v>
      </c>
      <c r="J1378" s="2"/>
      <c r="K1378" s="1"/>
      <c r="L1378" s="1"/>
      <c r="M1378" s="1"/>
      <c r="N1378" s="1"/>
      <c r="O1378" s="1"/>
      <c r="P1378" s="1"/>
      <c r="Q1378" s="1"/>
      <c r="R1378" s="1"/>
      <c r="S1378" s="1"/>
    </row>
    <row r="1379" spans="1:19" x14ac:dyDescent="0.3">
      <c r="A1379" s="1"/>
      <c r="B1379" s="17">
        <v>4</v>
      </c>
      <c r="C1379" s="9" t="s">
        <v>33</v>
      </c>
      <c r="D1379" s="17">
        <v>3</v>
      </c>
      <c r="E1379" s="17">
        <v>1983</v>
      </c>
      <c r="F1379" s="17">
        <v>1</v>
      </c>
      <c r="G1379" s="17">
        <v>0</v>
      </c>
      <c r="H1379" s="17">
        <v>0</v>
      </c>
      <c r="I1379" s="18">
        <v>71968</v>
      </c>
      <c r="J1379" s="2"/>
      <c r="K1379" s="1"/>
      <c r="L1379" s="1"/>
      <c r="M1379" s="1"/>
      <c r="N1379" s="1"/>
      <c r="O1379" s="1"/>
      <c r="P1379" s="1"/>
      <c r="Q1379" s="1"/>
      <c r="R1379" s="1"/>
      <c r="S1379" s="1"/>
    </row>
    <row r="1380" spans="1:19" x14ac:dyDescent="0.3">
      <c r="A1380" s="1"/>
      <c r="B1380" s="17">
        <v>1</v>
      </c>
      <c r="C1380" s="9" t="s">
        <v>12</v>
      </c>
      <c r="D1380" s="17">
        <v>3</v>
      </c>
      <c r="E1380" s="17">
        <v>1983</v>
      </c>
      <c r="F1380" s="17">
        <v>1</v>
      </c>
      <c r="G1380" s="17">
        <v>0</v>
      </c>
      <c r="H1380" s="17">
        <v>0</v>
      </c>
      <c r="I1380" s="18">
        <v>77658</v>
      </c>
      <c r="J1380" s="2"/>
      <c r="K1380" s="1"/>
      <c r="L1380" s="1"/>
      <c r="M1380" s="1"/>
      <c r="N1380" s="1"/>
      <c r="O1380" s="1"/>
      <c r="P1380" s="1"/>
      <c r="Q1380" s="1"/>
      <c r="R1380" s="1"/>
      <c r="S1380" s="1"/>
    </row>
    <row r="1381" spans="1:19" x14ac:dyDescent="0.3">
      <c r="A1381" s="1"/>
      <c r="B1381" s="17">
        <v>1</v>
      </c>
      <c r="C1381" s="9" t="s">
        <v>12</v>
      </c>
      <c r="D1381" s="17">
        <v>3</v>
      </c>
      <c r="E1381" s="17">
        <v>1983</v>
      </c>
      <c r="F1381" s="17">
        <v>1</v>
      </c>
      <c r="G1381" s="17">
        <v>0</v>
      </c>
      <c r="H1381" s="17">
        <v>0</v>
      </c>
      <c r="I1381" s="18">
        <v>7186</v>
      </c>
      <c r="J1381" s="2"/>
      <c r="K1381" s="1"/>
      <c r="L1381" s="1"/>
      <c r="M1381" s="1"/>
      <c r="N1381" s="1"/>
      <c r="O1381" s="1"/>
      <c r="P1381" s="1"/>
      <c r="Q1381" s="1"/>
      <c r="R1381" s="1"/>
      <c r="S1381" s="1"/>
    </row>
    <row r="1382" spans="1:19" x14ac:dyDescent="0.3">
      <c r="A1382" s="1"/>
      <c r="B1382" s="17">
        <v>5</v>
      </c>
      <c r="C1382" s="9" t="s">
        <v>63</v>
      </c>
      <c r="D1382" s="17">
        <v>3</v>
      </c>
      <c r="E1382" s="17">
        <v>1983</v>
      </c>
      <c r="F1382" s="17">
        <v>1</v>
      </c>
      <c r="G1382" s="17">
        <v>0</v>
      </c>
      <c r="H1382" s="17">
        <v>0</v>
      </c>
      <c r="I1382" s="18">
        <v>8510</v>
      </c>
      <c r="J1382" s="2"/>
      <c r="K1382" s="1"/>
      <c r="L1382" s="1"/>
      <c r="M1382" s="1"/>
      <c r="N1382" s="1"/>
      <c r="O1382" s="1"/>
      <c r="P1382" s="1"/>
      <c r="Q1382" s="1"/>
      <c r="R1382" s="1"/>
      <c r="S1382" s="1"/>
    </row>
    <row r="1383" spans="1:19" x14ac:dyDescent="0.3">
      <c r="A1383" s="1"/>
      <c r="B1383" s="17">
        <v>2</v>
      </c>
      <c r="C1383" s="9" t="s">
        <v>30</v>
      </c>
      <c r="D1383" s="17">
        <v>3</v>
      </c>
      <c r="E1383" s="17">
        <v>1983</v>
      </c>
      <c r="F1383" s="17">
        <v>1</v>
      </c>
      <c r="G1383" s="17">
        <v>0</v>
      </c>
      <c r="H1383" s="17">
        <v>12</v>
      </c>
      <c r="I1383" s="18">
        <v>27838</v>
      </c>
      <c r="J1383" s="2"/>
      <c r="K1383" s="1"/>
      <c r="L1383" s="1"/>
      <c r="M1383" s="1"/>
      <c r="N1383" s="1"/>
      <c r="O1383" s="1"/>
      <c r="P1383" s="1"/>
      <c r="Q1383" s="1"/>
      <c r="R1383" s="1"/>
      <c r="S1383" s="1"/>
    </row>
    <row r="1384" spans="1:19" x14ac:dyDescent="0.3">
      <c r="A1384" s="1"/>
      <c r="B1384" s="17">
        <v>5</v>
      </c>
      <c r="C1384" s="9" t="s">
        <v>43</v>
      </c>
      <c r="D1384" s="17">
        <v>3</v>
      </c>
      <c r="E1384" s="17">
        <v>1983</v>
      </c>
      <c r="F1384" s="17">
        <v>1</v>
      </c>
      <c r="G1384" s="17">
        <v>0</v>
      </c>
      <c r="H1384" s="17">
        <v>0</v>
      </c>
      <c r="I1384" s="18">
        <v>82779</v>
      </c>
      <c r="J1384" s="2"/>
      <c r="K1384" s="1"/>
      <c r="L1384" s="1"/>
      <c r="M1384" s="1"/>
      <c r="N1384" s="1"/>
      <c r="O1384" s="1"/>
      <c r="P1384" s="1"/>
      <c r="Q1384" s="1"/>
      <c r="R1384" s="1"/>
      <c r="S1384" s="1"/>
    </row>
    <row r="1385" spans="1:19" x14ac:dyDescent="0.3">
      <c r="A1385" s="1"/>
      <c r="B1385" s="17">
        <v>4</v>
      </c>
      <c r="C1385" s="9" t="s">
        <v>23</v>
      </c>
      <c r="D1385" s="17">
        <v>3</v>
      </c>
      <c r="E1385" s="17">
        <v>1983</v>
      </c>
      <c r="F1385" s="17">
        <v>1</v>
      </c>
      <c r="G1385" s="17">
        <v>0</v>
      </c>
      <c r="H1385" s="17">
        <v>0</v>
      </c>
      <c r="I1385" s="18">
        <v>8319</v>
      </c>
      <c r="J1385" s="2"/>
      <c r="K1385" s="1"/>
      <c r="L1385" s="1"/>
      <c r="M1385" s="1"/>
      <c r="N1385" s="1"/>
      <c r="O1385" s="1"/>
      <c r="P1385" s="1"/>
      <c r="Q1385" s="1"/>
      <c r="R1385" s="1"/>
      <c r="S1385" s="1"/>
    </row>
    <row r="1386" spans="1:19" x14ac:dyDescent="0.3">
      <c r="A1386" s="1"/>
      <c r="B1386" s="17">
        <v>3</v>
      </c>
      <c r="C1386" s="9" t="s">
        <v>23</v>
      </c>
      <c r="D1386" s="17">
        <v>4</v>
      </c>
      <c r="E1386" s="17">
        <v>1983</v>
      </c>
      <c r="F1386" s="17">
        <v>1</v>
      </c>
      <c r="G1386" s="17">
        <v>0</v>
      </c>
      <c r="H1386" s="17">
        <v>0</v>
      </c>
      <c r="I1386" s="18">
        <v>35784</v>
      </c>
      <c r="J1386" s="2"/>
      <c r="K1386" s="1"/>
      <c r="L1386" s="1"/>
      <c r="M1386" s="1"/>
      <c r="N1386" s="1"/>
      <c r="O1386" s="1"/>
      <c r="P1386" s="1"/>
      <c r="Q1386" s="1"/>
      <c r="R1386" s="1"/>
      <c r="S1386" s="1"/>
    </row>
    <row r="1387" spans="1:19" x14ac:dyDescent="0.3">
      <c r="A1387" s="1"/>
      <c r="B1387" s="17">
        <v>1</v>
      </c>
      <c r="C1387" s="9" t="s">
        <v>10</v>
      </c>
      <c r="D1387" s="17">
        <v>4</v>
      </c>
      <c r="E1387" s="17">
        <v>1983</v>
      </c>
      <c r="F1387" s="17">
        <v>1</v>
      </c>
      <c r="G1387" s="17">
        <v>0</v>
      </c>
      <c r="H1387" s="17">
        <v>0</v>
      </c>
      <c r="I1387" s="18">
        <v>6557</v>
      </c>
      <c r="J1387" s="2"/>
      <c r="K1387" s="1"/>
      <c r="L1387" s="1"/>
      <c r="M1387" s="1"/>
      <c r="N1387" s="1"/>
      <c r="O1387" s="1"/>
      <c r="P1387" s="1"/>
      <c r="Q1387" s="1"/>
      <c r="R1387" s="1"/>
      <c r="S1387" s="1"/>
    </row>
    <row r="1388" spans="1:19" x14ac:dyDescent="0.3">
      <c r="A1388" s="1"/>
      <c r="B1388" s="17">
        <v>1</v>
      </c>
      <c r="C1388" s="9" t="s">
        <v>31</v>
      </c>
      <c r="D1388" s="17">
        <v>1</v>
      </c>
      <c r="E1388" s="17">
        <v>1984</v>
      </c>
      <c r="F1388" s="17">
        <v>1</v>
      </c>
      <c r="G1388" s="17">
        <v>0</v>
      </c>
      <c r="H1388" s="17">
        <v>0</v>
      </c>
      <c r="I1388" s="18">
        <v>11847</v>
      </c>
      <c r="J1388" s="2"/>
      <c r="K1388" s="1"/>
      <c r="L1388" s="1"/>
      <c r="M1388" s="1"/>
      <c r="N1388" s="1"/>
      <c r="O1388" s="1"/>
      <c r="P1388" s="1"/>
      <c r="Q1388" s="1"/>
      <c r="R1388" s="1"/>
      <c r="S1388" s="1"/>
    </row>
    <row r="1389" spans="1:19" x14ac:dyDescent="0.3">
      <c r="A1389" s="1"/>
      <c r="B1389" s="17">
        <v>1</v>
      </c>
      <c r="C1389" s="9" t="s">
        <v>10</v>
      </c>
      <c r="D1389" s="17">
        <v>1</v>
      </c>
      <c r="E1389" s="17">
        <v>1984</v>
      </c>
      <c r="F1389" s="17">
        <v>1</v>
      </c>
      <c r="G1389" s="17">
        <v>0</v>
      </c>
      <c r="H1389" s="17">
        <v>0</v>
      </c>
      <c r="I1389" s="18">
        <v>4753</v>
      </c>
      <c r="J1389" s="2"/>
      <c r="K1389" s="1"/>
      <c r="L1389" s="1"/>
      <c r="M1389" s="1"/>
      <c r="N1389" s="1"/>
      <c r="O1389" s="1"/>
      <c r="P1389" s="1"/>
      <c r="Q1389" s="1"/>
      <c r="R1389" s="1"/>
      <c r="S1389" s="1"/>
    </row>
    <row r="1390" spans="1:19" x14ac:dyDescent="0.3">
      <c r="A1390" s="1"/>
      <c r="B1390" s="17">
        <v>1</v>
      </c>
      <c r="C1390" s="9" t="s">
        <v>31</v>
      </c>
      <c r="D1390" s="17">
        <v>1</v>
      </c>
      <c r="E1390" s="17">
        <v>1984</v>
      </c>
      <c r="F1390" s="17">
        <v>2</v>
      </c>
      <c r="G1390" s="17">
        <v>0</v>
      </c>
      <c r="H1390" s="17">
        <v>0</v>
      </c>
      <c r="I1390" s="18">
        <v>12429</v>
      </c>
      <c r="J1390" s="2"/>
      <c r="K1390" s="1"/>
      <c r="L1390" s="1"/>
      <c r="M1390" s="1"/>
      <c r="N1390" s="1"/>
      <c r="O1390" s="1"/>
      <c r="P1390" s="1"/>
      <c r="Q1390" s="1"/>
      <c r="R1390" s="1"/>
      <c r="S1390" s="1"/>
    </row>
    <row r="1391" spans="1:19" x14ac:dyDescent="0.3">
      <c r="A1391" s="1"/>
      <c r="B1391" s="17">
        <v>1</v>
      </c>
      <c r="C1391" s="9" t="s">
        <v>25</v>
      </c>
      <c r="D1391" s="17">
        <v>1</v>
      </c>
      <c r="E1391" s="17">
        <v>1984</v>
      </c>
      <c r="F1391" s="17">
        <v>2</v>
      </c>
      <c r="G1391" s="17">
        <v>0</v>
      </c>
      <c r="H1391" s="17">
        <v>0</v>
      </c>
      <c r="I1391" s="18">
        <v>1367</v>
      </c>
      <c r="J1391" s="2"/>
      <c r="K1391" s="1"/>
      <c r="L1391" s="1"/>
      <c r="M1391" s="1"/>
      <c r="N1391" s="1"/>
      <c r="O1391" s="1"/>
      <c r="P1391" s="1"/>
      <c r="Q1391" s="1"/>
      <c r="R1391" s="1"/>
      <c r="S1391" s="1"/>
    </row>
    <row r="1392" spans="1:19" x14ac:dyDescent="0.3">
      <c r="A1392" s="1"/>
      <c r="B1392" s="17">
        <v>6</v>
      </c>
      <c r="C1392" s="9" t="s">
        <v>23</v>
      </c>
      <c r="D1392" s="17">
        <v>1</v>
      </c>
      <c r="E1392" s="17">
        <v>1984</v>
      </c>
      <c r="F1392" s="17">
        <v>1</v>
      </c>
      <c r="G1392" s="17">
        <v>0</v>
      </c>
      <c r="H1392" s="17">
        <v>0</v>
      </c>
      <c r="I1392" s="18">
        <v>1757</v>
      </c>
      <c r="J1392" s="2"/>
      <c r="K1392" s="1"/>
      <c r="L1392" s="1"/>
      <c r="M1392" s="1"/>
      <c r="N1392" s="1"/>
      <c r="O1392" s="1"/>
      <c r="P1392" s="1"/>
      <c r="Q1392" s="1"/>
      <c r="R1392" s="1"/>
      <c r="S1392" s="1"/>
    </row>
    <row r="1393" spans="1:19" x14ac:dyDescent="0.3">
      <c r="A1393" s="1"/>
      <c r="B1393" s="17">
        <v>1</v>
      </c>
      <c r="C1393" s="9" t="s">
        <v>23</v>
      </c>
      <c r="D1393" s="17">
        <v>1</v>
      </c>
      <c r="E1393" s="17">
        <v>1984</v>
      </c>
      <c r="F1393" s="17">
        <v>1</v>
      </c>
      <c r="G1393" s="17">
        <v>0</v>
      </c>
      <c r="H1393" s="17">
        <v>0</v>
      </c>
      <c r="I1393" s="18">
        <v>1734</v>
      </c>
      <c r="J1393" s="2"/>
      <c r="K1393" s="1"/>
      <c r="L1393" s="1"/>
      <c r="M1393" s="1"/>
      <c r="N1393" s="1"/>
      <c r="O1393" s="1"/>
      <c r="P1393" s="1"/>
      <c r="Q1393" s="1"/>
      <c r="R1393" s="1"/>
      <c r="S1393" s="1"/>
    </row>
    <row r="1394" spans="1:19" x14ac:dyDescent="0.3">
      <c r="A1394" s="1"/>
      <c r="B1394" s="17">
        <v>2</v>
      </c>
      <c r="C1394" s="9" t="s">
        <v>23</v>
      </c>
      <c r="D1394" s="17">
        <v>1</v>
      </c>
      <c r="E1394" s="17">
        <v>1984</v>
      </c>
      <c r="F1394" s="17">
        <v>1</v>
      </c>
      <c r="G1394" s="17">
        <v>0</v>
      </c>
      <c r="H1394" s="17">
        <v>0</v>
      </c>
      <c r="I1394" s="18">
        <v>1659</v>
      </c>
      <c r="J1394" s="2"/>
      <c r="K1394" s="1"/>
      <c r="L1394" s="1"/>
      <c r="M1394" s="1"/>
      <c r="N1394" s="1"/>
      <c r="O1394" s="1"/>
      <c r="P1394" s="1"/>
      <c r="Q1394" s="1"/>
      <c r="R1394" s="1"/>
      <c r="S1394" s="1"/>
    </row>
    <row r="1395" spans="1:19" x14ac:dyDescent="0.3">
      <c r="A1395" s="1"/>
      <c r="B1395" s="17">
        <v>4</v>
      </c>
      <c r="C1395" s="9" t="s">
        <v>23</v>
      </c>
      <c r="D1395" s="17">
        <v>1</v>
      </c>
      <c r="E1395" s="17">
        <v>1984</v>
      </c>
      <c r="F1395" s="17">
        <v>1</v>
      </c>
      <c r="G1395" s="17">
        <v>0</v>
      </c>
      <c r="H1395" s="17">
        <v>0</v>
      </c>
      <c r="I1395" s="18">
        <v>1801</v>
      </c>
      <c r="J1395" s="2"/>
      <c r="K1395" s="1"/>
      <c r="L1395" s="1"/>
      <c r="M1395" s="1"/>
      <c r="N1395" s="1"/>
      <c r="O1395" s="1"/>
      <c r="P1395" s="1"/>
      <c r="Q1395" s="1"/>
      <c r="R1395" s="1"/>
      <c r="S1395" s="1"/>
    </row>
    <row r="1396" spans="1:19" x14ac:dyDescent="0.3">
      <c r="A1396" s="1"/>
      <c r="B1396" s="17">
        <v>3</v>
      </c>
      <c r="C1396" s="9" t="s">
        <v>23</v>
      </c>
      <c r="D1396" s="17">
        <v>1</v>
      </c>
      <c r="E1396" s="17">
        <v>1984</v>
      </c>
      <c r="F1396" s="17">
        <v>1</v>
      </c>
      <c r="G1396" s="17">
        <v>0</v>
      </c>
      <c r="H1396" s="17">
        <v>0</v>
      </c>
      <c r="I1396" s="18">
        <v>1752</v>
      </c>
      <c r="J1396" s="2"/>
      <c r="K1396" s="1"/>
      <c r="L1396" s="1"/>
      <c r="M1396" s="1"/>
      <c r="N1396" s="1"/>
      <c r="O1396" s="1"/>
      <c r="P1396" s="1"/>
      <c r="Q1396" s="1"/>
      <c r="R1396" s="1"/>
      <c r="S1396" s="1"/>
    </row>
    <row r="1397" spans="1:19" x14ac:dyDescent="0.3">
      <c r="A1397" s="1"/>
      <c r="B1397" s="17">
        <v>5</v>
      </c>
      <c r="C1397" s="9" t="s">
        <v>23</v>
      </c>
      <c r="D1397" s="17">
        <v>1</v>
      </c>
      <c r="E1397" s="17">
        <v>1984</v>
      </c>
      <c r="F1397" s="17">
        <v>1</v>
      </c>
      <c r="G1397" s="17">
        <v>0</v>
      </c>
      <c r="H1397" s="17">
        <v>0</v>
      </c>
      <c r="I1397" s="18">
        <v>1641</v>
      </c>
      <c r="J1397" s="2"/>
      <c r="K1397" s="1"/>
      <c r="L1397" s="1"/>
      <c r="M1397" s="1"/>
      <c r="N1397" s="1"/>
      <c r="O1397" s="1"/>
      <c r="P1397" s="1"/>
      <c r="Q1397" s="1"/>
      <c r="R1397" s="1"/>
      <c r="S1397" s="1"/>
    </row>
    <row r="1398" spans="1:19" x14ac:dyDescent="0.3">
      <c r="A1398" s="1"/>
      <c r="B1398" s="17">
        <v>3</v>
      </c>
      <c r="C1398" s="9" t="s">
        <v>17</v>
      </c>
      <c r="D1398" s="17">
        <v>1</v>
      </c>
      <c r="E1398" s="17">
        <v>1984</v>
      </c>
      <c r="F1398" s="17">
        <v>1</v>
      </c>
      <c r="G1398" s="17">
        <v>0</v>
      </c>
      <c r="H1398" s="17">
        <v>0</v>
      </c>
      <c r="I1398" s="18">
        <v>7615</v>
      </c>
      <c r="J1398" s="2"/>
      <c r="K1398" s="1"/>
      <c r="L1398" s="1"/>
      <c r="M1398" s="1"/>
      <c r="N1398" s="1"/>
      <c r="O1398" s="1"/>
      <c r="P1398" s="1"/>
      <c r="Q1398" s="1"/>
      <c r="R1398" s="1"/>
      <c r="S1398" s="1"/>
    </row>
    <row r="1399" spans="1:19" x14ac:dyDescent="0.3">
      <c r="A1399" s="1"/>
      <c r="B1399" s="17">
        <v>3</v>
      </c>
      <c r="C1399" s="9" t="s">
        <v>12</v>
      </c>
      <c r="D1399" s="17">
        <v>1</v>
      </c>
      <c r="E1399" s="17">
        <v>1984</v>
      </c>
      <c r="F1399" s="17">
        <v>1</v>
      </c>
      <c r="G1399" s="17">
        <v>0</v>
      </c>
      <c r="H1399" s="17">
        <v>0</v>
      </c>
      <c r="I1399" s="18">
        <v>7965</v>
      </c>
      <c r="J1399" s="2"/>
      <c r="K1399" s="1"/>
      <c r="L1399" s="1"/>
      <c r="M1399" s="1"/>
      <c r="N1399" s="1"/>
      <c r="O1399" s="1"/>
      <c r="P1399" s="1"/>
      <c r="Q1399" s="1"/>
      <c r="R1399" s="1"/>
      <c r="S1399" s="1"/>
    </row>
    <row r="1400" spans="1:19" x14ac:dyDescent="0.3">
      <c r="A1400" s="1"/>
      <c r="B1400" s="17">
        <v>4</v>
      </c>
      <c r="C1400" s="9" t="s">
        <v>12</v>
      </c>
      <c r="D1400" s="17">
        <v>1</v>
      </c>
      <c r="E1400" s="17">
        <v>1984</v>
      </c>
      <c r="F1400" s="17">
        <v>1</v>
      </c>
      <c r="G1400" s="17">
        <v>0</v>
      </c>
      <c r="H1400" s="17">
        <v>0</v>
      </c>
      <c r="I1400" s="18">
        <v>8478</v>
      </c>
      <c r="J1400" s="2"/>
      <c r="K1400" s="1"/>
      <c r="L1400" s="1"/>
      <c r="M1400" s="1"/>
      <c r="N1400" s="1"/>
      <c r="O1400" s="1"/>
      <c r="P1400" s="1"/>
      <c r="Q1400" s="1"/>
      <c r="R1400" s="1"/>
      <c r="S1400" s="1"/>
    </row>
    <row r="1401" spans="1:19" x14ac:dyDescent="0.3">
      <c r="A1401" s="1"/>
      <c r="B1401" s="17">
        <v>5</v>
      </c>
      <c r="C1401" s="9" t="s">
        <v>35</v>
      </c>
      <c r="D1401" s="17">
        <v>1</v>
      </c>
      <c r="E1401" s="17">
        <v>1984</v>
      </c>
      <c r="F1401" s="17">
        <v>1</v>
      </c>
      <c r="G1401" s="17">
        <v>0</v>
      </c>
      <c r="H1401" s="17">
        <v>0</v>
      </c>
      <c r="I1401" s="18">
        <v>8279</v>
      </c>
      <c r="J1401" s="2"/>
      <c r="K1401" s="1"/>
      <c r="L1401" s="1"/>
      <c r="M1401" s="1"/>
      <c r="N1401" s="1"/>
      <c r="O1401" s="1"/>
      <c r="P1401" s="1"/>
      <c r="Q1401" s="1"/>
      <c r="R1401" s="1"/>
      <c r="S1401" s="1"/>
    </row>
    <row r="1402" spans="1:19" x14ac:dyDescent="0.3">
      <c r="A1402" s="1"/>
      <c r="B1402" s="17">
        <v>1</v>
      </c>
      <c r="C1402" s="9" t="s">
        <v>53</v>
      </c>
      <c r="D1402" s="17">
        <v>2</v>
      </c>
      <c r="E1402" s="17">
        <v>1982</v>
      </c>
      <c r="F1402" s="17">
        <v>1</v>
      </c>
      <c r="G1402" s="17">
        <v>0</v>
      </c>
      <c r="H1402" s="17">
        <v>0</v>
      </c>
      <c r="I1402" s="18">
        <v>2868</v>
      </c>
      <c r="J1402" s="2"/>
      <c r="K1402" s="1"/>
      <c r="L1402" s="1"/>
      <c r="M1402" s="1"/>
      <c r="N1402" s="1"/>
      <c r="O1402" s="1"/>
      <c r="P1402" s="1"/>
      <c r="Q1402" s="1"/>
      <c r="R1402" s="1"/>
      <c r="S1402" s="1"/>
    </row>
    <row r="1403" spans="1:19" x14ac:dyDescent="0.3">
      <c r="A1403" s="1"/>
      <c r="B1403" s="17">
        <v>2</v>
      </c>
      <c r="C1403" s="9" t="s">
        <v>53</v>
      </c>
      <c r="D1403" s="17">
        <v>2</v>
      </c>
      <c r="E1403" s="17">
        <v>1982</v>
      </c>
      <c r="F1403" s="17">
        <v>1</v>
      </c>
      <c r="G1403" s="17">
        <v>0</v>
      </c>
      <c r="H1403" s="17">
        <v>0</v>
      </c>
      <c r="I1403" s="18">
        <v>3013</v>
      </c>
      <c r="J1403" s="2"/>
      <c r="K1403" s="1"/>
      <c r="L1403" s="1"/>
      <c r="M1403" s="1"/>
      <c r="N1403" s="1"/>
      <c r="O1403" s="1"/>
      <c r="P1403" s="1"/>
      <c r="Q1403" s="1"/>
      <c r="R1403" s="1"/>
      <c r="S1403" s="1"/>
    </row>
    <row r="1404" spans="1:19" x14ac:dyDescent="0.3">
      <c r="A1404" s="1"/>
      <c r="B1404" s="17">
        <v>1</v>
      </c>
      <c r="C1404" s="9" t="s">
        <v>27</v>
      </c>
      <c r="D1404" s="17">
        <v>2</v>
      </c>
      <c r="E1404" s="17">
        <v>1982</v>
      </c>
      <c r="F1404" s="17">
        <v>1</v>
      </c>
      <c r="G1404" s="17">
        <v>0</v>
      </c>
      <c r="H1404" s="17">
        <v>0</v>
      </c>
      <c r="I1404" s="18">
        <v>226</v>
      </c>
      <c r="J1404" s="2"/>
      <c r="K1404" s="1"/>
      <c r="L1404" s="1"/>
      <c r="M1404" s="1"/>
      <c r="N1404" s="1"/>
      <c r="O1404" s="1"/>
      <c r="P1404" s="1"/>
      <c r="Q1404" s="1"/>
      <c r="R1404" s="1"/>
      <c r="S1404" s="1"/>
    </row>
    <row r="1405" spans="1:19" x14ac:dyDescent="0.3">
      <c r="A1405" s="1"/>
      <c r="B1405" s="17">
        <v>2</v>
      </c>
      <c r="C1405" s="9" t="s">
        <v>27</v>
      </c>
      <c r="D1405" s="17">
        <v>2</v>
      </c>
      <c r="E1405" s="17">
        <v>1982</v>
      </c>
      <c r="F1405" s="17">
        <v>1</v>
      </c>
      <c r="G1405" s="17">
        <v>0</v>
      </c>
      <c r="H1405" s="17">
        <v>0</v>
      </c>
      <c r="I1405" s="18">
        <v>199</v>
      </c>
      <c r="J1405" s="2"/>
      <c r="K1405" s="1"/>
      <c r="L1405" s="1"/>
      <c r="M1405" s="1"/>
      <c r="N1405" s="1"/>
      <c r="O1405" s="1"/>
      <c r="P1405" s="1"/>
      <c r="Q1405" s="1"/>
      <c r="R1405" s="1"/>
      <c r="S1405" s="1"/>
    </row>
    <row r="1406" spans="1:19" x14ac:dyDescent="0.3">
      <c r="A1406" s="1"/>
      <c r="B1406" s="17">
        <v>4</v>
      </c>
      <c r="C1406" s="9" t="s">
        <v>27</v>
      </c>
      <c r="D1406" s="17">
        <v>2</v>
      </c>
      <c r="E1406" s="17">
        <v>1982</v>
      </c>
      <c r="F1406" s="17">
        <v>1</v>
      </c>
      <c r="G1406" s="17">
        <v>0</v>
      </c>
      <c r="H1406" s="17">
        <v>0</v>
      </c>
      <c r="I1406" s="18">
        <v>232</v>
      </c>
      <c r="J1406" s="2"/>
      <c r="K1406" s="1"/>
      <c r="L1406" s="1"/>
      <c r="M1406" s="1"/>
      <c r="N1406" s="1"/>
      <c r="O1406" s="1"/>
      <c r="P1406" s="1"/>
      <c r="Q1406" s="1"/>
      <c r="R1406" s="1"/>
      <c r="S1406" s="1"/>
    </row>
    <row r="1407" spans="1:19" x14ac:dyDescent="0.3">
      <c r="A1407" s="1"/>
      <c r="B1407" s="17">
        <v>3</v>
      </c>
      <c r="C1407" s="9" t="s">
        <v>27</v>
      </c>
      <c r="D1407" s="17">
        <v>2</v>
      </c>
      <c r="E1407" s="17">
        <v>1982</v>
      </c>
      <c r="F1407" s="17">
        <v>1</v>
      </c>
      <c r="G1407" s="17">
        <v>0</v>
      </c>
      <c r="H1407" s="17">
        <v>0</v>
      </c>
      <c r="I1407" s="18">
        <v>227</v>
      </c>
      <c r="J1407" s="2"/>
      <c r="K1407" s="1"/>
      <c r="L1407" s="1"/>
      <c r="M1407" s="1"/>
      <c r="N1407" s="1"/>
      <c r="O1407" s="1"/>
      <c r="P1407" s="1"/>
      <c r="Q1407" s="1"/>
      <c r="R1407" s="1"/>
      <c r="S1407" s="1"/>
    </row>
    <row r="1408" spans="1:19" x14ac:dyDescent="0.3">
      <c r="A1408" s="1"/>
      <c r="B1408" s="17">
        <v>5</v>
      </c>
      <c r="C1408" s="9" t="s">
        <v>27</v>
      </c>
      <c r="D1408" s="17">
        <v>2</v>
      </c>
      <c r="E1408" s="17">
        <v>1982</v>
      </c>
      <c r="F1408" s="17">
        <v>1</v>
      </c>
      <c r="G1408" s="17">
        <v>0</v>
      </c>
      <c r="H1408" s="17">
        <v>0</v>
      </c>
      <c r="I1408" s="18">
        <v>212</v>
      </c>
      <c r="J1408" s="2"/>
      <c r="K1408" s="1"/>
      <c r="L1408" s="1"/>
      <c r="M1408" s="1"/>
      <c r="N1408" s="1"/>
      <c r="O1408" s="1"/>
      <c r="P1408" s="1"/>
      <c r="Q1408" s="1"/>
      <c r="R1408" s="1"/>
      <c r="S1408" s="1"/>
    </row>
    <row r="1409" spans="1:19" x14ac:dyDescent="0.3">
      <c r="A1409" s="1"/>
      <c r="B1409" s="17">
        <v>1</v>
      </c>
      <c r="C1409" s="9" t="s">
        <v>31</v>
      </c>
      <c r="D1409" s="17">
        <v>2</v>
      </c>
      <c r="E1409" s="17">
        <v>1982</v>
      </c>
      <c r="F1409" s="17">
        <v>1</v>
      </c>
      <c r="G1409" s="17">
        <v>0</v>
      </c>
      <c r="H1409" s="17">
        <v>0</v>
      </c>
      <c r="I1409" s="18">
        <v>8593</v>
      </c>
      <c r="J1409" s="2"/>
      <c r="K1409" s="1"/>
      <c r="L1409" s="1"/>
      <c r="M1409" s="1"/>
      <c r="N1409" s="1"/>
      <c r="O1409" s="1"/>
      <c r="P1409" s="1"/>
      <c r="Q1409" s="1"/>
      <c r="R1409" s="1"/>
      <c r="S1409" s="1"/>
    </row>
    <row r="1410" spans="1:19" x14ac:dyDescent="0.3">
      <c r="A1410" s="1"/>
      <c r="B1410" s="17">
        <v>1</v>
      </c>
      <c r="C1410" s="9" t="s">
        <v>35</v>
      </c>
      <c r="D1410" s="17">
        <v>2</v>
      </c>
      <c r="E1410" s="17">
        <v>1984</v>
      </c>
      <c r="F1410" s="17">
        <v>1</v>
      </c>
      <c r="G1410" s="17">
        <v>0</v>
      </c>
      <c r="H1410" s="17">
        <v>0</v>
      </c>
      <c r="I1410" s="18">
        <v>2900</v>
      </c>
      <c r="J1410" s="2"/>
      <c r="K1410" s="1"/>
      <c r="L1410" s="1"/>
      <c r="M1410" s="1"/>
      <c r="N1410" s="1"/>
      <c r="O1410" s="1"/>
      <c r="P1410" s="1"/>
      <c r="Q1410" s="1"/>
      <c r="R1410" s="1"/>
      <c r="S1410" s="1"/>
    </row>
    <row r="1411" spans="1:19" x14ac:dyDescent="0.3">
      <c r="A1411" s="1"/>
      <c r="B1411" s="17">
        <v>4</v>
      </c>
      <c r="C1411" s="9" t="s">
        <v>35</v>
      </c>
      <c r="D1411" s="17">
        <v>2</v>
      </c>
      <c r="E1411" s="17">
        <v>1984</v>
      </c>
      <c r="F1411" s="17">
        <v>1</v>
      </c>
      <c r="G1411" s="17">
        <v>0</v>
      </c>
      <c r="H1411" s="17">
        <v>0</v>
      </c>
      <c r="I1411" s="18">
        <v>2739</v>
      </c>
      <c r="J1411" s="2"/>
      <c r="K1411" s="1"/>
      <c r="L1411" s="1"/>
      <c r="M1411" s="1"/>
      <c r="N1411" s="1"/>
      <c r="O1411" s="1"/>
      <c r="P1411" s="1"/>
      <c r="Q1411" s="1"/>
      <c r="R1411" s="1"/>
      <c r="S1411" s="1"/>
    </row>
    <row r="1412" spans="1:19" x14ac:dyDescent="0.3">
      <c r="A1412" s="1"/>
      <c r="B1412" s="17">
        <v>3</v>
      </c>
      <c r="C1412" s="9" t="s">
        <v>35</v>
      </c>
      <c r="D1412" s="17">
        <v>2</v>
      </c>
      <c r="E1412" s="17">
        <v>1984</v>
      </c>
      <c r="F1412" s="17">
        <v>1</v>
      </c>
      <c r="G1412" s="17">
        <v>0</v>
      </c>
      <c r="H1412" s="17">
        <v>0</v>
      </c>
      <c r="I1412" s="18">
        <v>2647</v>
      </c>
      <c r="J1412" s="2"/>
      <c r="K1412" s="1"/>
      <c r="L1412" s="1"/>
      <c r="M1412" s="1"/>
      <c r="N1412" s="1"/>
      <c r="O1412" s="1"/>
      <c r="P1412" s="1"/>
      <c r="Q1412" s="1"/>
      <c r="R1412" s="1"/>
      <c r="S1412" s="1"/>
    </row>
    <row r="1413" spans="1:19" x14ac:dyDescent="0.3">
      <c r="A1413" s="1"/>
      <c r="B1413" s="17">
        <v>5</v>
      </c>
      <c r="C1413" s="9" t="s">
        <v>35</v>
      </c>
      <c r="D1413" s="17">
        <v>2</v>
      </c>
      <c r="E1413" s="17">
        <v>1984</v>
      </c>
      <c r="F1413" s="17">
        <v>1</v>
      </c>
      <c r="G1413" s="17">
        <v>0</v>
      </c>
      <c r="H1413" s="17">
        <v>0</v>
      </c>
      <c r="I1413" s="18">
        <v>2767</v>
      </c>
      <c r="J1413" s="2"/>
      <c r="K1413" s="1"/>
      <c r="L1413" s="1"/>
      <c r="M1413" s="1"/>
      <c r="N1413" s="1"/>
      <c r="O1413" s="1"/>
      <c r="P1413" s="1"/>
      <c r="Q1413" s="1"/>
      <c r="R1413" s="1"/>
      <c r="S1413" s="1"/>
    </row>
    <row r="1414" spans="1:19" x14ac:dyDescent="0.3">
      <c r="A1414" s="1"/>
      <c r="B1414" s="17">
        <v>1</v>
      </c>
      <c r="C1414" s="9" t="s">
        <v>43</v>
      </c>
      <c r="D1414" s="17">
        <v>2</v>
      </c>
      <c r="E1414" s="17">
        <v>1984</v>
      </c>
      <c r="F1414" s="17">
        <v>1</v>
      </c>
      <c r="G1414" s="17">
        <v>0</v>
      </c>
      <c r="H1414" s="17">
        <v>0</v>
      </c>
      <c r="I1414" s="18">
        <v>7350</v>
      </c>
      <c r="J1414" s="2"/>
      <c r="K1414" s="1"/>
      <c r="L1414" s="1"/>
      <c r="M1414" s="1"/>
      <c r="N1414" s="1"/>
      <c r="O1414" s="1"/>
      <c r="P1414" s="1"/>
      <c r="Q1414" s="1"/>
      <c r="R1414" s="1"/>
      <c r="S1414" s="1"/>
    </row>
    <row r="1415" spans="1:19" x14ac:dyDescent="0.3">
      <c r="A1415" s="1"/>
      <c r="B1415" s="17">
        <v>3</v>
      </c>
      <c r="C1415" s="9" t="s">
        <v>23</v>
      </c>
      <c r="D1415" s="17">
        <v>2</v>
      </c>
      <c r="E1415" s="17">
        <v>1984</v>
      </c>
      <c r="F1415" s="17">
        <v>1</v>
      </c>
      <c r="G1415" s="17">
        <v>0</v>
      </c>
      <c r="H1415" s="17">
        <v>0</v>
      </c>
      <c r="I1415" s="18">
        <v>83563</v>
      </c>
      <c r="J1415" s="2"/>
      <c r="K1415" s="1"/>
      <c r="L1415" s="1"/>
      <c r="M1415" s="1"/>
      <c r="N1415" s="1"/>
      <c r="O1415" s="1"/>
      <c r="P1415" s="1"/>
      <c r="Q1415" s="1"/>
      <c r="R1415" s="1"/>
      <c r="S1415" s="1"/>
    </row>
    <row r="1416" spans="1:19" x14ac:dyDescent="0.3">
      <c r="A1416" s="1"/>
      <c r="B1416" s="17">
        <v>3</v>
      </c>
      <c r="C1416" s="9" t="s">
        <v>17</v>
      </c>
      <c r="D1416" s="17">
        <v>2</v>
      </c>
      <c r="E1416" s="17">
        <v>1984</v>
      </c>
      <c r="F1416" s="17">
        <v>1</v>
      </c>
      <c r="G1416" s="17">
        <v>0</v>
      </c>
      <c r="H1416" s="17">
        <v>0</v>
      </c>
      <c r="I1416" s="18">
        <v>761</v>
      </c>
      <c r="J1416" s="2"/>
      <c r="K1416" s="1"/>
      <c r="L1416" s="1"/>
      <c r="M1416" s="1"/>
      <c r="N1416" s="1"/>
      <c r="O1416" s="1"/>
      <c r="P1416" s="1"/>
      <c r="Q1416" s="1"/>
      <c r="R1416" s="1"/>
      <c r="S1416" s="1"/>
    </row>
    <row r="1417" spans="1:19" x14ac:dyDescent="0.3">
      <c r="A1417" s="1"/>
      <c r="B1417" s="17">
        <v>5</v>
      </c>
      <c r="C1417" s="9" t="s">
        <v>17</v>
      </c>
      <c r="D1417" s="17">
        <v>2</v>
      </c>
      <c r="E1417" s="17">
        <v>1984</v>
      </c>
      <c r="F1417" s="17">
        <v>1</v>
      </c>
      <c r="G1417" s="17">
        <v>0</v>
      </c>
      <c r="H1417" s="17">
        <v>0</v>
      </c>
      <c r="I1417" s="18">
        <v>7886</v>
      </c>
      <c r="J1417" s="2"/>
      <c r="K1417" s="1"/>
      <c r="L1417" s="1"/>
      <c r="M1417" s="1"/>
      <c r="N1417" s="1"/>
      <c r="O1417" s="1"/>
      <c r="P1417" s="1"/>
      <c r="Q1417" s="1"/>
      <c r="R1417" s="1"/>
      <c r="S1417" s="1"/>
    </row>
    <row r="1418" spans="1:19" x14ac:dyDescent="0.3">
      <c r="A1418" s="1"/>
      <c r="B1418" s="17">
        <v>4</v>
      </c>
      <c r="C1418" s="9" t="s">
        <v>45</v>
      </c>
      <c r="D1418" s="17">
        <v>2</v>
      </c>
      <c r="E1418" s="17">
        <v>1984</v>
      </c>
      <c r="F1418" s="17">
        <v>1</v>
      </c>
      <c r="G1418" s="17">
        <v>0</v>
      </c>
      <c r="H1418" s="17">
        <v>0</v>
      </c>
      <c r="I1418" s="18">
        <v>8368</v>
      </c>
      <c r="J1418" s="2"/>
      <c r="K1418" s="1"/>
      <c r="L1418" s="1"/>
      <c r="M1418" s="1"/>
      <c r="N1418" s="1"/>
      <c r="O1418" s="1"/>
      <c r="P1418" s="1"/>
      <c r="Q1418" s="1"/>
      <c r="R1418" s="1"/>
      <c r="S1418" s="1"/>
    </row>
    <row r="1419" spans="1:19" x14ac:dyDescent="0.3">
      <c r="A1419" s="1"/>
      <c r="B1419" s="17">
        <v>4</v>
      </c>
      <c r="C1419" s="9" t="s">
        <v>23</v>
      </c>
      <c r="D1419" s="17">
        <v>2</v>
      </c>
      <c r="E1419" s="17">
        <v>1984</v>
      </c>
      <c r="F1419" s="17">
        <v>1</v>
      </c>
      <c r="G1419" s="17">
        <v>0</v>
      </c>
      <c r="H1419" s="17">
        <v>0</v>
      </c>
      <c r="I1419" s="18">
        <v>80258</v>
      </c>
      <c r="J1419" s="2"/>
      <c r="K1419" s="1"/>
      <c r="L1419" s="1"/>
      <c r="M1419" s="1"/>
      <c r="N1419" s="1"/>
      <c r="O1419" s="1"/>
      <c r="P1419" s="1"/>
      <c r="Q1419" s="1"/>
      <c r="R1419" s="1"/>
      <c r="S1419" s="1"/>
    </row>
    <row r="1420" spans="1:19" x14ac:dyDescent="0.3">
      <c r="A1420" s="1"/>
      <c r="B1420" s="17">
        <v>1</v>
      </c>
      <c r="C1420" s="9" t="s">
        <v>35</v>
      </c>
      <c r="D1420" s="17">
        <v>2</v>
      </c>
      <c r="E1420" s="17">
        <v>1984</v>
      </c>
      <c r="F1420" s="17">
        <v>1</v>
      </c>
      <c r="G1420" s="17">
        <v>0</v>
      </c>
      <c r="H1420" s="17">
        <v>0</v>
      </c>
      <c r="I1420" s="18">
        <v>73085</v>
      </c>
      <c r="J1420" s="2"/>
      <c r="K1420" s="1"/>
      <c r="L1420" s="1"/>
      <c r="M1420" s="1"/>
      <c r="N1420" s="1"/>
      <c r="O1420" s="1"/>
      <c r="P1420" s="1"/>
      <c r="Q1420" s="1"/>
      <c r="R1420" s="1"/>
      <c r="S1420" s="1"/>
    </row>
    <row r="1421" spans="1:19" x14ac:dyDescent="0.3">
      <c r="A1421" s="1"/>
      <c r="B1421" s="17">
        <v>3</v>
      </c>
      <c r="C1421" s="9" t="s">
        <v>17</v>
      </c>
      <c r="D1421" s="17">
        <v>2</v>
      </c>
      <c r="E1421" s="17">
        <v>1984</v>
      </c>
      <c r="F1421" s="17">
        <v>1</v>
      </c>
      <c r="G1421" s="17">
        <v>0</v>
      </c>
      <c r="H1421" s="17">
        <v>0</v>
      </c>
      <c r="I1421" s="18">
        <v>78063</v>
      </c>
      <c r="J1421" s="2"/>
      <c r="K1421" s="1"/>
      <c r="L1421" s="1"/>
      <c r="M1421" s="1"/>
      <c r="N1421" s="1"/>
      <c r="O1421" s="1"/>
      <c r="P1421" s="1"/>
      <c r="Q1421" s="1"/>
      <c r="R1421" s="1"/>
      <c r="S1421" s="1"/>
    </row>
    <row r="1422" spans="1:19" x14ac:dyDescent="0.3">
      <c r="A1422" s="1"/>
      <c r="B1422" s="17">
        <v>1</v>
      </c>
      <c r="C1422" s="9" t="s">
        <v>64</v>
      </c>
      <c r="D1422" s="17">
        <v>2</v>
      </c>
      <c r="E1422" s="17">
        <v>1984</v>
      </c>
      <c r="F1422" s="17">
        <v>1</v>
      </c>
      <c r="G1422" s="17">
        <v>0</v>
      </c>
      <c r="H1422" s="17">
        <v>0</v>
      </c>
      <c r="I1422" s="18">
        <v>7567</v>
      </c>
      <c r="J1422" s="2"/>
      <c r="K1422" s="1"/>
      <c r="L1422" s="1"/>
      <c r="M1422" s="1"/>
      <c r="N1422" s="1"/>
      <c r="O1422" s="1"/>
      <c r="P1422" s="1"/>
      <c r="Q1422" s="1"/>
      <c r="R1422" s="1"/>
      <c r="S1422" s="1"/>
    </row>
    <row r="1423" spans="1:19" x14ac:dyDescent="0.3">
      <c r="A1423" s="1"/>
      <c r="B1423" s="17">
        <v>3</v>
      </c>
      <c r="C1423" s="9" t="s">
        <v>17</v>
      </c>
      <c r="D1423" s="17">
        <v>2</v>
      </c>
      <c r="E1423" s="17">
        <v>1984</v>
      </c>
      <c r="F1423" s="17">
        <v>1</v>
      </c>
      <c r="G1423" s="17">
        <v>0</v>
      </c>
      <c r="H1423" s="17">
        <v>0</v>
      </c>
      <c r="I1423" s="18">
        <v>0</v>
      </c>
      <c r="J1423" s="2"/>
      <c r="K1423" s="1"/>
      <c r="L1423" s="1"/>
      <c r="M1423" s="1"/>
      <c r="N1423" s="1"/>
      <c r="O1423" s="1"/>
      <c r="P1423" s="1"/>
      <c r="Q1423" s="1"/>
      <c r="R1423" s="1"/>
      <c r="S1423" s="1"/>
    </row>
    <row r="1424" spans="1:19" x14ac:dyDescent="0.3">
      <c r="A1424" s="1"/>
      <c r="B1424" s="17">
        <v>5</v>
      </c>
      <c r="C1424" s="9" t="s">
        <v>23</v>
      </c>
      <c r="D1424" s="17">
        <v>2</v>
      </c>
      <c r="E1424" s="17">
        <v>1984</v>
      </c>
      <c r="F1424" s="17">
        <v>1</v>
      </c>
      <c r="G1424" s="17">
        <v>0</v>
      </c>
      <c r="H1424" s="17">
        <v>0</v>
      </c>
      <c r="I1424" s="18">
        <v>8431</v>
      </c>
      <c r="J1424" s="2"/>
      <c r="K1424" s="1"/>
      <c r="L1424" s="1"/>
      <c r="M1424" s="1"/>
      <c r="N1424" s="1"/>
      <c r="O1424" s="1"/>
      <c r="P1424" s="1"/>
      <c r="Q1424" s="1"/>
      <c r="R1424" s="1"/>
      <c r="S1424" s="1"/>
    </row>
    <row r="1425" spans="1:19" x14ac:dyDescent="0.3">
      <c r="A1425" s="1"/>
      <c r="B1425" s="17">
        <v>2</v>
      </c>
      <c r="C1425" s="9" t="s">
        <v>17</v>
      </c>
      <c r="D1425" s="17">
        <v>2</v>
      </c>
      <c r="E1425" s="17">
        <v>1984</v>
      </c>
      <c r="F1425" s="17">
        <v>1</v>
      </c>
      <c r="G1425" s="17">
        <v>0</v>
      </c>
      <c r="H1425" s="17">
        <v>0</v>
      </c>
      <c r="I1425" s="18">
        <v>7265</v>
      </c>
      <c r="J1425" s="2"/>
      <c r="K1425" s="1"/>
      <c r="L1425" s="1"/>
      <c r="M1425" s="1"/>
      <c r="N1425" s="1"/>
      <c r="O1425" s="1"/>
      <c r="P1425" s="1"/>
      <c r="Q1425" s="1"/>
      <c r="R1425" s="1"/>
      <c r="S1425" s="1"/>
    </row>
    <row r="1426" spans="1:19" x14ac:dyDescent="0.3">
      <c r="A1426" s="1"/>
      <c r="B1426" s="17">
        <v>5</v>
      </c>
      <c r="C1426" s="9" t="s">
        <v>14</v>
      </c>
      <c r="D1426" s="17">
        <v>2</v>
      </c>
      <c r="E1426" s="17">
        <v>1984</v>
      </c>
      <c r="F1426" s="17">
        <v>1</v>
      </c>
      <c r="G1426" s="17">
        <v>0</v>
      </c>
      <c r="H1426" s="17">
        <v>0</v>
      </c>
      <c r="I1426" s="18">
        <v>76168</v>
      </c>
      <c r="J1426" s="2"/>
      <c r="K1426" s="1"/>
      <c r="L1426" s="1"/>
      <c r="M1426" s="1"/>
      <c r="N1426" s="1"/>
      <c r="O1426" s="1"/>
      <c r="P1426" s="1"/>
      <c r="Q1426" s="1"/>
      <c r="R1426" s="1"/>
      <c r="S1426" s="1"/>
    </row>
    <row r="1427" spans="1:19" x14ac:dyDescent="0.3">
      <c r="A1427" s="1"/>
      <c r="B1427" s="17">
        <v>1</v>
      </c>
      <c r="C1427" s="9" t="s">
        <v>31</v>
      </c>
      <c r="D1427" s="17">
        <v>2</v>
      </c>
      <c r="E1427" s="17">
        <v>1984</v>
      </c>
      <c r="F1427" s="17">
        <v>1</v>
      </c>
      <c r="G1427" s="17">
        <v>0</v>
      </c>
      <c r="H1427" s="17">
        <v>0</v>
      </c>
      <c r="I1427" s="18">
        <v>79989</v>
      </c>
      <c r="J1427" s="2"/>
      <c r="K1427" s="1"/>
      <c r="L1427" s="1"/>
      <c r="M1427" s="1"/>
      <c r="N1427" s="1"/>
      <c r="O1427" s="1"/>
      <c r="P1427" s="1"/>
      <c r="Q1427" s="1"/>
      <c r="R1427" s="1"/>
      <c r="S1427" s="1"/>
    </row>
    <row r="1428" spans="1:19" x14ac:dyDescent="0.3">
      <c r="A1428" s="1"/>
      <c r="B1428" s="17">
        <v>4</v>
      </c>
      <c r="C1428" s="9" t="s">
        <v>23</v>
      </c>
      <c r="D1428" s="17">
        <v>3</v>
      </c>
      <c r="E1428" s="17">
        <v>1984</v>
      </c>
      <c r="F1428" s="17">
        <v>1</v>
      </c>
      <c r="G1428" s="17">
        <v>0</v>
      </c>
      <c r="H1428" s="17">
        <v>0</v>
      </c>
      <c r="I1428" s="18">
        <v>7750</v>
      </c>
      <c r="J1428" s="2"/>
      <c r="K1428" s="1"/>
      <c r="L1428" s="1"/>
      <c r="M1428" s="1"/>
      <c r="N1428" s="1"/>
      <c r="O1428" s="1"/>
      <c r="P1428" s="1"/>
      <c r="Q1428" s="1"/>
      <c r="R1428" s="1"/>
      <c r="S1428" s="1"/>
    </row>
    <row r="1429" spans="1:19" x14ac:dyDescent="0.3">
      <c r="A1429" s="1"/>
      <c r="B1429" s="17">
        <v>3</v>
      </c>
      <c r="C1429" s="9" t="s">
        <v>14</v>
      </c>
      <c r="D1429" s="17">
        <v>3</v>
      </c>
      <c r="E1429" s="17">
        <v>1984</v>
      </c>
      <c r="F1429" s="17">
        <v>1</v>
      </c>
      <c r="G1429" s="17">
        <v>0</v>
      </c>
      <c r="H1429" s="17">
        <v>22</v>
      </c>
      <c r="I1429" s="18">
        <v>7479</v>
      </c>
      <c r="J1429" s="2"/>
      <c r="K1429" s="1"/>
      <c r="L1429" s="1"/>
      <c r="M1429" s="1"/>
      <c r="N1429" s="1"/>
      <c r="O1429" s="1"/>
      <c r="P1429" s="1"/>
      <c r="Q1429" s="1"/>
      <c r="R1429" s="1"/>
      <c r="S1429" s="1"/>
    </row>
    <row r="1430" spans="1:19" x14ac:dyDescent="0.3">
      <c r="A1430" s="1"/>
      <c r="B1430" s="17">
        <v>3</v>
      </c>
      <c r="C1430" s="9" t="s">
        <v>14</v>
      </c>
      <c r="D1430" s="17">
        <v>3</v>
      </c>
      <c r="E1430" s="17">
        <v>1984</v>
      </c>
      <c r="F1430" s="17">
        <v>1</v>
      </c>
      <c r="G1430" s="17">
        <v>0</v>
      </c>
      <c r="H1430" s="17">
        <v>0</v>
      </c>
      <c r="I1430" s="18">
        <v>40087</v>
      </c>
      <c r="J1430" s="2"/>
      <c r="K1430" s="1"/>
      <c r="L1430" s="1"/>
      <c r="M1430" s="1"/>
      <c r="N1430" s="1"/>
      <c r="O1430" s="1"/>
      <c r="P1430" s="1"/>
      <c r="Q1430" s="1"/>
      <c r="R1430" s="1"/>
      <c r="S1430" s="1"/>
    </row>
    <row r="1431" spans="1:19" x14ac:dyDescent="0.3">
      <c r="A1431" s="1"/>
      <c r="B1431" s="17">
        <v>5</v>
      </c>
      <c r="C1431" s="9" t="s">
        <v>14</v>
      </c>
      <c r="D1431" s="17">
        <v>3</v>
      </c>
      <c r="E1431" s="17">
        <v>1984</v>
      </c>
      <c r="F1431" s="17">
        <v>1</v>
      </c>
      <c r="G1431" s="17">
        <v>0</v>
      </c>
      <c r="H1431" s="17">
        <v>0</v>
      </c>
      <c r="I1431" s="18">
        <v>76026</v>
      </c>
      <c r="J1431" s="2"/>
      <c r="K1431" s="1"/>
      <c r="L1431" s="1"/>
      <c r="M1431" s="1"/>
      <c r="N1431" s="1"/>
      <c r="O1431" s="1"/>
      <c r="P1431" s="1"/>
      <c r="Q1431" s="1"/>
      <c r="R1431" s="1"/>
      <c r="S1431" s="1"/>
    </row>
    <row r="1432" spans="1:19" x14ac:dyDescent="0.3">
      <c r="A1432" s="1"/>
      <c r="B1432" s="17">
        <v>1</v>
      </c>
      <c r="C1432" s="9" t="s">
        <v>19</v>
      </c>
      <c r="D1432" s="17">
        <v>3</v>
      </c>
      <c r="E1432" s="17">
        <v>1984</v>
      </c>
      <c r="F1432" s="17">
        <v>2</v>
      </c>
      <c r="G1432" s="17">
        <v>0</v>
      </c>
      <c r="H1432" s="17">
        <v>0</v>
      </c>
      <c r="I1432" s="18">
        <v>72174</v>
      </c>
      <c r="J1432" s="2"/>
      <c r="K1432" s="1"/>
      <c r="L1432" s="1"/>
      <c r="M1432" s="1"/>
      <c r="N1432" s="1"/>
      <c r="O1432" s="1"/>
      <c r="P1432" s="1"/>
      <c r="Q1432" s="1"/>
      <c r="R1432" s="1"/>
      <c r="S1432" s="1"/>
    </row>
    <row r="1433" spans="1:19" x14ac:dyDescent="0.3">
      <c r="A1433" s="1"/>
      <c r="B1433" s="17">
        <v>1</v>
      </c>
      <c r="C1433" s="9" t="s">
        <v>31</v>
      </c>
      <c r="D1433" s="17">
        <v>3</v>
      </c>
      <c r="E1433" s="17">
        <v>1984</v>
      </c>
      <c r="F1433" s="17">
        <v>1</v>
      </c>
      <c r="G1433" s="17">
        <v>0</v>
      </c>
      <c r="H1433" s="17">
        <v>0</v>
      </c>
      <c r="I1433" s="18">
        <v>83722</v>
      </c>
      <c r="J1433" s="2"/>
      <c r="K1433" s="1"/>
      <c r="L1433" s="1"/>
      <c r="M1433" s="1"/>
      <c r="N1433" s="1"/>
      <c r="O1433" s="1"/>
      <c r="P1433" s="1"/>
      <c r="Q1433" s="1"/>
      <c r="R1433" s="1"/>
      <c r="S1433" s="1"/>
    </row>
    <row r="1434" spans="1:19" x14ac:dyDescent="0.3">
      <c r="A1434" s="1"/>
      <c r="B1434" s="17">
        <v>1</v>
      </c>
      <c r="C1434" s="9" t="s">
        <v>14</v>
      </c>
      <c r="D1434" s="17">
        <v>3</v>
      </c>
      <c r="E1434" s="17">
        <v>1984</v>
      </c>
      <c r="F1434" s="17">
        <v>1</v>
      </c>
      <c r="G1434" s="17">
        <v>0</v>
      </c>
      <c r="H1434" s="17">
        <v>0</v>
      </c>
      <c r="I1434" s="18">
        <v>8042</v>
      </c>
      <c r="J1434" s="2"/>
      <c r="K1434" s="1"/>
      <c r="L1434" s="1"/>
      <c r="M1434" s="1"/>
      <c r="N1434" s="1"/>
      <c r="O1434" s="1"/>
      <c r="P1434" s="1"/>
      <c r="Q1434" s="1"/>
      <c r="R1434" s="1"/>
      <c r="S1434" s="1"/>
    </row>
    <row r="1435" spans="1:19" x14ac:dyDescent="0.3">
      <c r="A1435" s="1"/>
      <c r="B1435" s="17">
        <v>4</v>
      </c>
      <c r="C1435" s="9" t="s">
        <v>14</v>
      </c>
      <c r="D1435" s="17">
        <v>3</v>
      </c>
      <c r="E1435" s="17">
        <v>1984</v>
      </c>
      <c r="F1435" s="17">
        <v>1</v>
      </c>
      <c r="G1435" s="17">
        <v>0</v>
      </c>
      <c r="H1435" s="17">
        <v>0</v>
      </c>
      <c r="I1435" s="18">
        <v>7268</v>
      </c>
      <c r="J1435" s="2"/>
      <c r="K1435" s="1"/>
      <c r="L1435" s="1"/>
      <c r="M1435" s="1"/>
      <c r="N1435" s="1"/>
      <c r="O1435" s="1"/>
      <c r="P1435" s="1"/>
      <c r="Q1435" s="1"/>
      <c r="R1435" s="1"/>
      <c r="S1435" s="1"/>
    </row>
    <row r="1436" spans="1:19" x14ac:dyDescent="0.3">
      <c r="A1436" s="1"/>
      <c r="B1436" s="17">
        <v>2</v>
      </c>
      <c r="C1436" s="9" t="s">
        <v>14</v>
      </c>
      <c r="D1436" s="17">
        <v>3</v>
      </c>
      <c r="E1436" s="17">
        <v>1984</v>
      </c>
      <c r="F1436" s="17">
        <v>1</v>
      </c>
      <c r="G1436" s="17">
        <v>0</v>
      </c>
      <c r="H1436" s="17">
        <v>0</v>
      </c>
      <c r="I1436" s="18">
        <v>7952</v>
      </c>
      <c r="J1436" s="2"/>
      <c r="K1436" s="1"/>
      <c r="L1436" s="1"/>
      <c r="M1436" s="1"/>
      <c r="N1436" s="1"/>
      <c r="O1436" s="1"/>
      <c r="P1436" s="1"/>
      <c r="Q1436" s="1"/>
      <c r="R1436" s="1"/>
      <c r="S1436" s="1"/>
    </row>
    <row r="1437" spans="1:19" x14ac:dyDescent="0.3">
      <c r="A1437" s="1"/>
      <c r="B1437" s="17">
        <v>1</v>
      </c>
      <c r="C1437" s="9" t="s">
        <v>25</v>
      </c>
      <c r="D1437" s="17">
        <v>2</v>
      </c>
      <c r="E1437" s="17">
        <v>1982</v>
      </c>
      <c r="F1437" s="17">
        <v>1</v>
      </c>
      <c r="G1437" s="17">
        <v>0</v>
      </c>
      <c r="H1437" s="17">
        <v>0</v>
      </c>
      <c r="I1437" s="18">
        <v>82271</v>
      </c>
      <c r="J1437" s="2"/>
      <c r="K1437" s="1"/>
      <c r="L1437" s="1"/>
      <c r="M1437" s="1"/>
      <c r="N1437" s="1"/>
      <c r="O1437" s="1"/>
      <c r="P1437" s="1"/>
      <c r="Q1437" s="1"/>
      <c r="R1437" s="1"/>
      <c r="S1437" s="1"/>
    </row>
    <row r="1438" spans="1:19" x14ac:dyDescent="0.3">
      <c r="A1438" s="1"/>
      <c r="B1438" s="17">
        <v>2</v>
      </c>
      <c r="C1438" s="9" t="s">
        <v>54</v>
      </c>
      <c r="D1438" s="17">
        <v>2</v>
      </c>
      <c r="E1438" s="17">
        <v>1982</v>
      </c>
      <c r="F1438" s="17">
        <v>2</v>
      </c>
      <c r="G1438" s="17">
        <v>0</v>
      </c>
      <c r="H1438" s="17">
        <v>0</v>
      </c>
      <c r="I1438" s="18">
        <v>10714814</v>
      </c>
      <c r="J1438" s="2"/>
      <c r="K1438" s="1"/>
      <c r="L1438" s="1"/>
      <c r="M1438" s="1"/>
      <c r="N1438" s="1"/>
      <c r="O1438" s="1"/>
      <c r="P1438" s="1"/>
      <c r="Q1438" s="1"/>
      <c r="R1438" s="1"/>
      <c r="S1438" s="1"/>
    </row>
    <row r="1439" spans="1:19" x14ac:dyDescent="0.3">
      <c r="A1439" s="1"/>
      <c r="B1439" s="17">
        <v>2</v>
      </c>
      <c r="C1439" s="9" t="s">
        <v>43</v>
      </c>
      <c r="D1439" s="17">
        <v>2</v>
      </c>
      <c r="E1439" s="17">
        <v>1982</v>
      </c>
      <c r="F1439" s="17">
        <v>1</v>
      </c>
      <c r="G1439" s="17">
        <v>0</v>
      </c>
      <c r="H1439" s="17">
        <v>0</v>
      </c>
      <c r="I1439" s="18">
        <v>77460</v>
      </c>
      <c r="J1439" s="2"/>
      <c r="K1439" s="1"/>
      <c r="L1439" s="1"/>
      <c r="M1439" s="1"/>
      <c r="N1439" s="1"/>
      <c r="O1439" s="1"/>
      <c r="P1439" s="1"/>
      <c r="Q1439" s="1"/>
      <c r="R1439" s="1"/>
      <c r="S1439" s="1"/>
    </row>
    <row r="1440" spans="1:19" x14ac:dyDescent="0.3">
      <c r="A1440" s="1"/>
      <c r="B1440" s="17">
        <v>5</v>
      </c>
      <c r="C1440" s="9" t="s">
        <v>14</v>
      </c>
      <c r="D1440" s="17">
        <v>2</v>
      </c>
      <c r="E1440" s="17">
        <v>1982</v>
      </c>
      <c r="F1440" s="17">
        <v>1</v>
      </c>
      <c r="G1440" s="17">
        <v>0</v>
      </c>
      <c r="H1440" s="17">
        <v>12</v>
      </c>
      <c r="I1440" s="18">
        <v>0</v>
      </c>
      <c r="J1440" s="2"/>
      <c r="K1440" s="1"/>
      <c r="L1440" s="1"/>
      <c r="M1440" s="1"/>
      <c r="N1440" s="1"/>
      <c r="O1440" s="1"/>
      <c r="P1440" s="1"/>
      <c r="Q1440" s="1"/>
      <c r="R1440" s="1"/>
      <c r="S1440" s="1"/>
    </row>
    <row r="1441" spans="1:19" x14ac:dyDescent="0.3">
      <c r="A1441" s="1"/>
      <c r="B1441" s="17">
        <v>1</v>
      </c>
      <c r="C1441" s="9" t="s">
        <v>23</v>
      </c>
      <c r="D1441" s="17">
        <v>4</v>
      </c>
      <c r="E1441" s="17">
        <v>1984</v>
      </c>
      <c r="F1441" s="17">
        <v>1</v>
      </c>
      <c r="G1441" s="17">
        <v>0</v>
      </c>
      <c r="H1441" s="17">
        <v>0</v>
      </c>
      <c r="I1441" s="18">
        <v>1593</v>
      </c>
      <c r="J1441" s="2"/>
      <c r="K1441" s="1"/>
      <c r="L1441" s="1"/>
      <c r="M1441" s="1"/>
      <c r="N1441" s="1"/>
      <c r="O1441" s="1"/>
      <c r="P1441" s="1"/>
      <c r="Q1441" s="1"/>
      <c r="R1441" s="1"/>
      <c r="S1441" s="1"/>
    </row>
    <row r="1442" spans="1:19" x14ac:dyDescent="0.3">
      <c r="A1442" s="1"/>
      <c r="B1442" s="17">
        <v>1</v>
      </c>
      <c r="C1442" s="9" t="s">
        <v>10</v>
      </c>
      <c r="D1442" s="17">
        <v>4</v>
      </c>
      <c r="E1442" s="17">
        <v>1984</v>
      </c>
      <c r="F1442" s="17">
        <v>2</v>
      </c>
      <c r="G1442" s="17">
        <v>0</v>
      </c>
      <c r="H1442" s="17">
        <v>0</v>
      </c>
      <c r="I1442" s="18">
        <v>1389</v>
      </c>
      <c r="J1442" s="2"/>
      <c r="K1442" s="1"/>
      <c r="L1442" s="1"/>
      <c r="M1442" s="1"/>
      <c r="N1442" s="1"/>
      <c r="O1442" s="1"/>
      <c r="P1442" s="1"/>
      <c r="Q1442" s="1"/>
      <c r="R1442" s="1"/>
      <c r="S1442" s="1"/>
    </row>
    <row r="1443" spans="1:19" x14ac:dyDescent="0.3">
      <c r="A1443" s="1"/>
      <c r="B1443" s="17">
        <v>1</v>
      </c>
      <c r="C1443" s="9" t="s">
        <v>23</v>
      </c>
      <c r="D1443" s="17">
        <v>1</v>
      </c>
      <c r="E1443" s="17">
        <v>1989</v>
      </c>
      <c r="F1443" s="17">
        <v>1</v>
      </c>
      <c r="G1443" s="17">
        <v>0</v>
      </c>
      <c r="H1443" s="17">
        <v>0</v>
      </c>
      <c r="I1443" s="18">
        <v>830</v>
      </c>
      <c r="J1443" s="2"/>
      <c r="K1443" s="1"/>
      <c r="L1443" s="1"/>
      <c r="M1443" s="1"/>
      <c r="N1443" s="1"/>
      <c r="O1443" s="1"/>
      <c r="P1443" s="1"/>
      <c r="Q1443" s="1"/>
      <c r="R1443" s="1"/>
      <c r="S1443" s="1"/>
    </row>
    <row r="1444" spans="1:19" x14ac:dyDescent="0.3">
      <c r="A1444" s="1"/>
      <c r="B1444" s="17">
        <v>2</v>
      </c>
      <c r="C1444" s="9" t="s">
        <v>23</v>
      </c>
      <c r="D1444" s="17">
        <v>1</v>
      </c>
      <c r="E1444" s="17">
        <v>1989</v>
      </c>
      <c r="F1444" s="17">
        <v>1</v>
      </c>
      <c r="G1444" s="17">
        <v>0</v>
      </c>
      <c r="H1444" s="17">
        <v>0</v>
      </c>
      <c r="I1444" s="18">
        <v>779</v>
      </c>
      <c r="J1444" s="2"/>
      <c r="K1444" s="1"/>
      <c r="L1444" s="1"/>
      <c r="M1444" s="1"/>
      <c r="N1444" s="1"/>
      <c r="O1444" s="1"/>
      <c r="P1444" s="1"/>
      <c r="Q1444" s="1"/>
      <c r="R1444" s="1"/>
      <c r="S1444" s="1"/>
    </row>
    <row r="1445" spans="1:19" x14ac:dyDescent="0.3">
      <c r="A1445" s="1"/>
      <c r="B1445" s="17">
        <v>1</v>
      </c>
      <c r="C1445" s="9" t="s">
        <v>10</v>
      </c>
      <c r="D1445" s="17">
        <v>1</v>
      </c>
      <c r="E1445" s="17">
        <v>1989</v>
      </c>
      <c r="F1445" s="17">
        <v>1</v>
      </c>
      <c r="G1445" s="17">
        <v>0</v>
      </c>
      <c r="H1445" s="17">
        <v>0</v>
      </c>
      <c r="I1445" s="18">
        <v>65</v>
      </c>
      <c r="J1445" s="2"/>
      <c r="K1445" s="1"/>
      <c r="L1445" s="1"/>
      <c r="M1445" s="1"/>
      <c r="N1445" s="1"/>
      <c r="O1445" s="1"/>
      <c r="P1445" s="1"/>
      <c r="Q1445" s="1"/>
      <c r="R1445" s="1"/>
      <c r="S1445" s="1"/>
    </row>
    <row r="1446" spans="1:19" x14ac:dyDescent="0.3">
      <c r="A1446" s="1"/>
      <c r="B1446" s="17">
        <v>6</v>
      </c>
      <c r="C1446" s="9" t="s">
        <v>12</v>
      </c>
      <c r="D1446" s="17">
        <v>1</v>
      </c>
      <c r="E1446" s="17">
        <v>1989</v>
      </c>
      <c r="F1446" s="17">
        <v>1</v>
      </c>
      <c r="G1446" s="17">
        <v>0</v>
      </c>
      <c r="H1446" s="17">
        <v>0</v>
      </c>
      <c r="I1446" s="18">
        <v>144237</v>
      </c>
      <c r="J1446" s="2"/>
      <c r="K1446" s="1"/>
      <c r="L1446" s="1"/>
      <c r="M1446" s="1"/>
      <c r="N1446" s="1"/>
      <c r="O1446" s="1"/>
      <c r="P1446" s="1"/>
      <c r="Q1446" s="1"/>
      <c r="R1446" s="1"/>
      <c r="S1446" s="1"/>
    </row>
    <row r="1447" spans="1:19" x14ac:dyDescent="0.3">
      <c r="A1447" s="1"/>
      <c r="B1447" s="17">
        <v>2</v>
      </c>
      <c r="C1447" s="9" t="s">
        <v>12</v>
      </c>
      <c r="D1447" s="17">
        <v>1</v>
      </c>
      <c r="E1447" s="17">
        <v>1989</v>
      </c>
      <c r="F1447" s="17">
        <v>1</v>
      </c>
      <c r="G1447" s="17">
        <v>0</v>
      </c>
      <c r="H1447" s="17">
        <v>0</v>
      </c>
      <c r="I1447" s="18">
        <v>165177</v>
      </c>
      <c r="J1447" s="2"/>
      <c r="K1447" s="1"/>
      <c r="L1447" s="1"/>
      <c r="M1447" s="1"/>
      <c r="N1447" s="1"/>
      <c r="O1447" s="1"/>
      <c r="P1447" s="1"/>
      <c r="Q1447" s="1"/>
      <c r="R1447" s="1"/>
      <c r="S1447" s="1"/>
    </row>
    <row r="1448" spans="1:19" x14ac:dyDescent="0.3">
      <c r="A1448" s="1"/>
      <c r="B1448" s="17">
        <v>4</v>
      </c>
      <c r="C1448" s="9" t="s">
        <v>12</v>
      </c>
      <c r="D1448" s="17">
        <v>1</v>
      </c>
      <c r="E1448" s="17">
        <v>1989</v>
      </c>
      <c r="F1448" s="17">
        <v>1</v>
      </c>
      <c r="G1448" s="17">
        <v>0</v>
      </c>
      <c r="H1448" s="17">
        <v>0</v>
      </c>
      <c r="I1448" s="18">
        <v>148136</v>
      </c>
      <c r="J1448" s="2"/>
      <c r="K1448" s="1"/>
      <c r="L1448" s="1"/>
      <c r="M1448" s="1"/>
      <c r="N1448" s="1"/>
      <c r="O1448" s="1"/>
      <c r="P1448" s="1"/>
      <c r="Q1448" s="1"/>
      <c r="R1448" s="1"/>
      <c r="S1448" s="1"/>
    </row>
    <row r="1449" spans="1:19" x14ac:dyDescent="0.3">
      <c r="A1449" s="1"/>
      <c r="B1449" s="17">
        <v>3</v>
      </c>
      <c r="C1449" s="9" t="s">
        <v>12</v>
      </c>
      <c r="D1449" s="17">
        <v>1</v>
      </c>
      <c r="E1449" s="17">
        <v>1989</v>
      </c>
      <c r="F1449" s="17">
        <v>1</v>
      </c>
      <c r="G1449" s="17">
        <v>0</v>
      </c>
      <c r="H1449" s="17">
        <v>0</v>
      </c>
      <c r="I1449" s="18">
        <v>161214</v>
      </c>
      <c r="J1449" s="2"/>
      <c r="K1449" s="1"/>
      <c r="L1449" s="1"/>
      <c r="M1449" s="1"/>
      <c r="N1449" s="1"/>
      <c r="O1449" s="1"/>
      <c r="P1449" s="1"/>
      <c r="Q1449" s="1"/>
      <c r="R1449" s="1"/>
      <c r="S1449" s="1"/>
    </row>
    <row r="1450" spans="1:19" x14ac:dyDescent="0.3">
      <c r="A1450" s="1"/>
      <c r="B1450" s="17">
        <v>5</v>
      </c>
      <c r="C1450" s="9" t="s">
        <v>12</v>
      </c>
      <c r="D1450" s="17">
        <v>1</v>
      </c>
      <c r="E1450" s="17">
        <v>1989</v>
      </c>
      <c r="F1450" s="17">
        <v>1</v>
      </c>
      <c r="G1450" s="17">
        <v>0</v>
      </c>
      <c r="H1450" s="17">
        <v>0</v>
      </c>
      <c r="I1450" s="18">
        <v>155888</v>
      </c>
      <c r="J1450" s="2"/>
      <c r="K1450" s="1"/>
      <c r="L1450" s="1"/>
      <c r="M1450" s="1"/>
      <c r="N1450" s="1"/>
      <c r="O1450" s="1"/>
      <c r="P1450" s="1"/>
      <c r="Q1450" s="1"/>
      <c r="R1450" s="1"/>
      <c r="S1450" s="1"/>
    </row>
    <row r="1451" spans="1:19" x14ac:dyDescent="0.3">
      <c r="A1451" s="1"/>
      <c r="B1451" s="17">
        <v>3</v>
      </c>
      <c r="C1451" s="9" t="s">
        <v>12</v>
      </c>
      <c r="D1451" s="17">
        <v>1</v>
      </c>
      <c r="E1451" s="17">
        <v>1989</v>
      </c>
      <c r="F1451" s="17">
        <v>1</v>
      </c>
      <c r="G1451" s="17">
        <v>0</v>
      </c>
      <c r="H1451" s="17">
        <v>0</v>
      </c>
      <c r="I1451" s="18">
        <v>8588</v>
      </c>
      <c r="J1451" s="2"/>
      <c r="K1451" s="1"/>
      <c r="L1451" s="1"/>
      <c r="M1451" s="1"/>
      <c r="N1451" s="1"/>
      <c r="O1451" s="1"/>
      <c r="P1451" s="1"/>
      <c r="Q1451" s="1"/>
      <c r="R1451" s="1"/>
      <c r="S1451" s="1"/>
    </row>
    <row r="1452" spans="1:19" x14ac:dyDescent="0.3">
      <c r="A1452" s="1"/>
      <c r="B1452" s="17">
        <v>5</v>
      </c>
      <c r="C1452" s="9" t="s">
        <v>12</v>
      </c>
      <c r="D1452" s="17">
        <v>1</v>
      </c>
      <c r="E1452" s="17">
        <v>1989</v>
      </c>
      <c r="F1452" s="17">
        <v>1</v>
      </c>
      <c r="G1452" s="17">
        <v>0</v>
      </c>
      <c r="H1452" s="17">
        <v>0</v>
      </c>
      <c r="I1452" s="18">
        <v>79545</v>
      </c>
      <c r="J1452" s="2"/>
      <c r="K1452" s="1"/>
      <c r="L1452" s="1"/>
      <c r="M1452" s="1"/>
      <c r="N1452" s="1"/>
      <c r="O1452" s="1"/>
      <c r="P1452" s="1"/>
      <c r="Q1452" s="1"/>
      <c r="R1452" s="1"/>
      <c r="S1452" s="1"/>
    </row>
    <row r="1453" spans="1:19" x14ac:dyDescent="0.3">
      <c r="A1453" s="1"/>
      <c r="B1453" s="17">
        <v>2</v>
      </c>
      <c r="C1453" s="9" t="s">
        <v>12</v>
      </c>
      <c r="D1453" s="17">
        <v>1</v>
      </c>
      <c r="E1453" s="17">
        <v>1989</v>
      </c>
      <c r="F1453" s="17">
        <v>1</v>
      </c>
      <c r="G1453" s="17">
        <v>0</v>
      </c>
      <c r="H1453" s="17">
        <v>0</v>
      </c>
      <c r="I1453" s="18">
        <v>815</v>
      </c>
      <c r="J1453" s="2"/>
      <c r="K1453" s="1"/>
      <c r="L1453" s="1"/>
      <c r="M1453" s="1"/>
      <c r="N1453" s="1"/>
      <c r="O1453" s="1"/>
      <c r="P1453" s="1"/>
      <c r="Q1453" s="1"/>
      <c r="R1453" s="1"/>
      <c r="S1453" s="1"/>
    </row>
    <row r="1454" spans="1:19" x14ac:dyDescent="0.3">
      <c r="A1454" s="1"/>
      <c r="B1454" s="17">
        <v>2</v>
      </c>
      <c r="C1454" s="9" t="s">
        <v>12</v>
      </c>
      <c r="D1454" s="17">
        <v>1</v>
      </c>
      <c r="E1454" s="17">
        <v>1989</v>
      </c>
      <c r="F1454" s="17">
        <v>1</v>
      </c>
      <c r="G1454" s="17">
        <v>0</v>
      </c>
      <c r="H1454" s="17">
        <v>0</v>
      </c>
      <c r="I1454" s="18">
        <v>8054</v>
      </c>
      <c r="J1454" s="2"/>
      <c r="K1454" s="1"/>
      <c r="L1454" s="1"/>
      <c r="M1454" s="1"/>
      <c r="N1454" s="1"/>
      <c r="O1454" s="1"/>
      <c r="P1454" s="1"/>
      <c r="Q1454" s="1"/>
      <c r="R1454" s="1"/>
      <c r="S1454" s="1"/>
    </row>
    <row r="1455" spans="1:19" x14ac:dyDescent="0.3">
      <c r="A1455" s="1"/>
      <c r="B1455" s="17">
        <v>2</v>
      </c>
      <c r="C1455" s="9" t="s">
        <v>10</v>
      </c>
      <c r="D1455" s="17">
        <v>1</v>
      </c>
      <c r="E1455" s="17">
        <v>1989</v>
      </c>
      <c r="F1455" s="17">
        <v>1</v>
      </c>
      <c r="G1455" s="17">
        <v>0</v>
      </c>
      <c r="H1455" s="17">
        <v>0</v>
      </c>
      <c r="I1455" s="18">
        <v>8221</v>
      </c>
      <c r="J1455" s="2"/>
      <c r="K1455" s="1"/>
      <c r="L1455" s="1"/>
      <c r="M1455" s="1"/>
      <c r="N1455" s="1"/>
      <c r="O1455" s="1"/>
      <c r="P1455" s="1"/>
      <c r="Q1455" s="1"/>
      <c r="R1455" s="1"/>
      <c r="S1455" s="1"/>
    </row>
    <row r="1456" spans="1:19" x14ac:dyDescent="0.3">
      <c r="A1456" s="1"/>
      <c r="B1456" s="17">
        <v>4</v>
      </c>
      <c r="C1456" s="9" t="s">
        <v>23</v>
      </c>
      <c r="D1456" s="17">
        <v>1</v>
      </c>
      <c r="E1456" s="17">
        <v>1989</v>
      </c>
      <c r="F1456" s="17">
        <v>1</v>
      </c>
      <c r="G1456" s="17">
        <v>0</v>
      </c>
      <c r="H1456" s="17">
        <v>0</v>
      </c>
      <c r="I1456" s="18">
        <v>869</v>
      </c>
      <c r="J1456" s="2"/>
      <c r="K1456" s="1"/>
      <c r="L1456" s="1"/>
      <c r="M1456" s="1"/>
      <c r="N1456" s="1"/>
      <c r="O1456" s="1"/>
      <c r="P1456" s="1"/>
      <c r="Q1456" s="1"/>
      <c r="R1456" s="1"/>
      <c r="S1456" s="1"/>
    </row>
    <row r="1457" spans="1:19" x14ac:dyDescent="0.3">
      <c r="A1457" s="1"/>
      <c r="B1457" s="17">
        <v>2</v>
      </c>
      <c r="C1457" s="9" t="s">
        <v>23</v>
      </c>
      <c r="D1457" s="17">
        <v>2</v>
      </c>
      <c r="E1457" s="17">
        <v>1989</v>
      </c>
      <c r="F1457" s="17">
        <v>1</v>
      </c>
      <c r="G1457" s="17">
        <v>0</v>
      </c>
      <c r="H1457" s="17">
        <v>0</v>
      </c>
      <c r="I1457" s="18">
        <v>77286</v>
      </c>
      <c r="J1457" s="2"/>
      <c r="K1457" s="1"/>
      <c r="L1457" s="1"/>
      <c r="M1457" s="1"/>
      <c r="N1457" s="1"/>
      <c r="O1457" s="1"/>
      <c r="P1457" s="1"/>
      <c r="Q1457" s="1"/>
      <c r="R1457" s="1"/>
      <c r="S1457" s="1"/>
    </row>
    <row r="1458" spans="1:19" x14ac:dyDescent="0.3">
      <c r="A1458" s="1"/>
      <c r="B1458" s="17">
        <v>1</v>
      </c>
      <c r="C1458" s="9" t="s">
        <v>27</v>
      </c>
      <c r="D1458" s="17">
        <v>2</v>
      </c>
      <c r="E1458" s="17">
        <v>1989</v>
      </c>
      <c r="F1458" s="17">
        <v>1</v>
      </c>
      <c r="G1458" s="17">
        <v>0</v>
      </c>
      <c r="H1458" s="17">
        <v>0</v>
      </c>
      <c r="I1458" s="18">
        <v>8241</v>
      </c>
      <c r="J1458" s="2"/>
      <c r="K1458" s="1"/>
      <c r="L1458" s="1"/>
      <c r="M1458" s="1"/>
      <c r="N1458" s="1"/>
      <c r="O1458" s="1"/>
      <c r="P1458" s="1"/>
      <c r="Q1458" s="1"/>
      <c r="R1458" s="1"/>
      <c r="S1458" s="1"/>
    </row>
    <row r="1459" spans="1:19" x14ac:dyDescent="0.3">
      <c r="A1459" s="1"/>
      <c r="B1459" s="17">
        <v>4</v>
      </c>
      <c r="C1459" s="9" t="s">
        <v>12</v>
      </c>
      <c r="D1459" s="17">
        <v>2</v>
      </c>
      <c r="E1459" s="17">
        <v>1989</v>
      </c>
      <c r="F1459" s="17">
        <v>1</v>
      </c>
      <c r="G1459" s="17">
        <v>0</v>
      </c>
      <c r="H1459" s="17">
        <v>0</v>
      </c>
      <c r="I1459" s="18">
        <v>8488</v>
      </c>
      <c r="J1459" s="2"/>
      <c r="K1459" s="1"/>
      <c r="L1459" s="1"/>
      <c r="M1459" s="1"/>
      <c r="N1459" s="1"/>
      <c r="O1459" s="1"/>
      <c r="P1459" s="1"/>
      <c r="Q1459" s="1"/>
      <c r="R1459" s="1"/>
      <c r="S1459" s="1"/>
    </row>
    <row r="1460" spans="1:19" x14ac:dyDescent="0.3">
      <c r="A1460" s="1"/>
      <c r="B1460" s="17">
        <v>5</v>
      </c>
      <c r="C1460" s="9" t="s">
        <v>12</v>
      </c>
      <c r="D1460" s="17">
        <v>2</v>
      </c>
      <c r="E1460" s="17">
        <v>1989</v>
      </c>
      <c r="F1460" s="17">
        <v>1</v>
      </c>
      <c r="G1460" s="17">
        <v>0</v>
      </c>
      <c r="H1460" s="17">
        <v>0</v>
      </c>
      <c r="I1460" s="18">
        <v>8570</v>
      </c>
      <c r="J1460" s="2"/>
      <c r="K1460" s="1"/>
      <c r="L1460" s="1"/>
      <c r="M1460" s="1"/>
      <c r="N1460" s="1"/>
      <c r="O1460" s="1"/>
      <c r="P1460" s="1"/>
      <c r="Q1460" s="1"/>
      <c r="R1460" s="1"/>
      <c r="S1460" s="1"/>
    </row>
    <row r="1461" spans="1:19" x14ac:dyDescent="0.3">
      <c r="A1461" s="1"/>
      <c r="B1461" s="17">
        <v>2</v>
      </c>
      <c r="C1461" s="9" t="s">
        <v>23</v>
      </c>
      <c r="D1461" s="17">
        <v>2</v>
      </c>
      <c r="E1461" s="17">
        <v>1989</v>
      </c>
      <c r="F1461" s="17">
        <v>1</v>
      </c>
      <c r="G1461" s="17">
        <v>0</v>
      </c>
      <c r="H1461" s="17">
        <v>0</v>
      </c>
      <c r="I1461" s="18">
        <v>84213</v>
      </c>
      <c r="J1461" s="2"/>
      <c r="K1461" s="1"/>
      <c r="L1461" s="1"/>
      <c r="M1461" s="1"/>
      <c r="N1461" s="1"/>
      <c r="O1461" s="1"/>
      <c r="P1461" s="1"/>
      <c r="Q1461" s="1"/>
      <c r="R1461" s="1"/>
      <c r="S1461" s="1"/>
    </row>
    <row r="1462" spans="1:19" x14ac:dyDescent="0.3">
      <c r="A1462" s="1"/>
      <c r="B1462" s="17">
        <v>1</v>
      </c>
      <c r="C1462" s="9" t="s">
        <v>12</v>
      </c>
      <c r="D1462" s="17">
        <v>2</v>
      </c>
      <c r="E1462" s="17">
        <v>1989</v>
      </c>
      <c r="F1462" s="17">
        <v>1</v>
      </c>
      <c r="G1462" s="17">
        <v>0</v>
      </c>
      <c r="H1462" s="17">
        <v>0</v>
      </c>
      <c r="I1462" s="18">
        <v>75606</v>
      </c>
      <c r="J1462" s="2"/>
      <c r="K1462" s="1"/>
      <c r="L1462" s="1"/>
      <c r="M1462" s="1"/>
      <c r="N1462" s="1"/>
      <c r="O1462" s="1"/>
      <c r="P1462" s="1"/>
      <c r="Q1462" s="1"/>
      <c r="R1462" s="1"/>
      <c r="S1462" s="1"/>
    </row>
    <row r="1463" spans="1:19" x14ac:dyDescent="0.3">
      <c r="A1463" s="1"/>
      <c r="B1463" s="17">
        <v>1</v>
      </c>
      <c r="C1463" s="9" t="s">
        <v>12</v>
      </c>
      <c r="D1463" s="17">
        <v>2</v>
      </c>
      <c r="E1463" s="17">
        <v>1989</v>
      </c>
      <c r="F1463" s="17">
        <v>1</v>
      </c>
      <c r="G1463" s="17">
        <v>0</v>
      </c>
      <c r="H1463" s="17">
        <v>0</v>
      </c>
      <c r="I1463" s="18">
        <v>8194</v>
      </c>
      <c r="J1463" s="2"/>
      <c r="K1463" s="1"/>
      <c r="L1463" s="1"/>
      <c r="M1463" s="1"/>
      <c r="N1463" s="1"/>
      <c r="O1463" s="1"/>
      <c r="P1463" s="1"/>
      <c r="Q1463" s="1"/>
      <c r="R1463" s="1"/>
      <c r="S1463" s="1"/>
    </row>
    <row r="1464" spans="1:19" x14ac:dyDescent="0.3">
      <c r="A1464" s="1"/>
      <c r="B1464" s="17">
        <v>6</v>
      </c>
      <c r="C1464" s="9" t="s">
        <v>12</v>
      </c>
      <c r="D1464" s="17">
        <v>2</v>
      </c>
      <c r="E1464" s="17">
        <v>1989</v>
      </c>
      <c r="F1464" s="17">
        <v>1</v>
      </c>
      <c r="G1464" s="17">
        <v>0</v>
      </c>
      <c r="H1464" s="17">
        <v>25</v>
      </c>
      <c r="I1464" s="18">
        <v>82802</v>
      </c>
      <c r="J1464" s="2"/>
      <c r="K1464" s="1"/>
      <c r="L1464" s="1"/>
      <c r="M1464" s="1"/>
      <c r="N1464" s="1"/>
      <c r="O1464" s="1"/>
      <c r="P1464" s="1"/>
      <c r="Q1464" s="1"/>
      <c r="R1464" s="1"/>
      <c r="S1464" s="1"/>
    </row>
    <row r="1465" spans="1:19" x14ac:dyDescent="0.3">
      <c r="A1465" s="1"/>
      <c r="B1465" s="17">
        <v>3</v>
      </c>
      <c r="C1465" s="9" t="s">
        <v>12</v>
      </c>
      <c r="D1465" s="17">
        <v>2</v>
      </c>
      <c r="E1465" s="17">
        <v>1989</v>
      </c>
      <c r="F1465" s="17">
        <v>1</v>
      </c>
      <c r="G1465" s="17">
        <v>0</v>
      </c>
      <c r="H1465" s="17">
        <v>0</v>
      </c>
      <c r="I1465" s="18">
        <v>7661</v>
      </c>
      <c r="J1465" s="2"/>
      <c r="K1465" s="1"/>
      <c r="L1465" s="1"/>
      <c r="M1465" s="1"/>
      <c r="N1465" s="1"/>
      <c r="O1465" s="1"/>
      <c r="P1465" s="1"/>
      <c r="Q1465" s="1"/>
      <c r="R1465" s="1"/>
      <c r="S1465" s="1"/>
    </row>
    <row r="1466" spans="1:19" x14ac:dyDescent="0.3">
      <c r="A1466" s="1"/>
      <c r="B1466" s="17">
        <v>3</v>
      </c>
      <c r="C1466" s="9" t="s">
        <v>12</v>
      </c>
      <c r="D1466" s="17">
        <v>2</v>
      </c>
      <c r="E1466" s="17">
        <v>1989</v>
      </c>
      <c r="F1466" s="17">
        <v>1</v>
      </c>
      <c r="G1466" s="17">
        <v>0</v>
      </c>
      <c r="H1466" s="17">
        <v>0</v>
      </c>
      <c r="I1466" s="18">
        <v>78752</v>
      </c>
      <c r="J1466" s="2"/>
      <c r="K1466" s="1"/>
      <c r="L1466" s="1"/>
      <c r="M1466" s="1"/>
      <c r="N1466" s="1"/>
      <c r="O1466" s="1"/>
      <c r="P1466" s="1"/>
      <c r="Q1466" s="1"/>
      <c r="R1466" s="1"/>
      <c r="S1466" s="1"/>
    </row>
    <row r="1467" spans="1:19" x14ac:dyDescent="0.3">
      <c r="A1467" s="1"/>
      <c r="B1467" s="17">
        <v>3</v>
      </c>
      <c r="C1467" s="9" t="s">
        <v>12</v>
      </c>
      <c r="D1467" s="17">
        <v>2</v>
      </c>
      <c r="E1467" s="17">
        <v>1989</v>
      </c>
      <c r="F1467" s="17">
        <v>1</v>
      </c>
      <c r="G1467" s="17">
        <v>0</v>
      </c>
      <c r="H1467" s="17">
        <v>0</v>
      </c>
      <c r="I1467" s="18">
        <v>82208</v>
      </c>
      <c r="J1467" s="2"/>
      <c r="K1467" s="1"/>
      <c r="L1467" s="1"/>
      <c r="M1467" s="1"/>
      <c r="N1467" s="1"/>
      <c r="O1467" s="1"/>
      <c r="P1467" s="1"/>
      <c r="Q1467" s="1"/>
      <c r="R1467" s="1"/>
      <c r="S1467" s="1"/>
    </row>
    <row r="1468" spans="1:19" x14ac:dyDescent="0.3">
      <c r="A1468" s="1"/>
      <c r="B1468" s="17">
        <v>2</v>
      </c>
      <c r="C1468" s="9" t="s">
        <v>12</v>
      </c>
      <c r="D1468" s="17">
        <v>2</v>
      </c>
      <c r="E1468" s="17">
        <v>1989</v>
      </c>
      <c r="F1468" s="17">
        <v>1</v>
      </c>
      <c r="G1468" s="17">
        <v>0</v>
      </c>
      <c r="H1468" s="17">
        <v>0</v>
      </c>
      <c r="I1468" s="18">
        <v>8622</v>
      </c>
      <c r="J1468" s="2"/>
      <c r="K1468" s="1"/>
      <c r="L1468" s="1"/>
      <c r="M1468" s="1"/>
      <c r="N1468" s="1"/>
      <c r="O1468" s="1"/>
      <c r="P1468" s="1"/>
      <c r="Q1468" s="1"/>
      <c r="R1468" s="1"/>
      <c r="S1468" s="1"/>
    </row>
    <row r="1469" spans="1:19" x14ac:dyDescent="0.3">
      <c r="A1469" s="1"/>
      <c r="B1469" s="17">
        <v>2</v>
      </c>
      <c r="C1469" s="9" t="s">
        <v>12</v>
      </c>
      <c r="D1469" s="17">
        <v>2</v>
      </c>
      <c r="E1469" s="17">
        <v>1989</v>
      </c>
      <c r="F1469" s="17">
        <v>1</v>
      </c>
      <c r="G1469" s="17">
        <v>0</v>
      </c>
      <c r="H1469" s="17">
        <v>45</v>
      </c>
      <c r="I1469" s="18">
        <v>75233</v>
      </c>
      <c r="J1469" s="2"/>
      <c r="K1469" s="1"/>
      <c r="L1469" s="1"/>
      <c r="M1469" s="1"/>
      <c r="N1469" s="1"/>
      <c r="O1469" s="1"/>
      <c r="P1469" s="1"/>
      <c r="Q1469" s="1"/>
      <c r="R1469" s="1"/>
      <c r="S1469" s="1"/>
    </row>
    <row r="1470" spans="1:19" x14ac:dyDescent="0.3">
      <c r="A1470" s="1"/>
      <c r="B1470" s="17">
        <v>4</v>
      </c>
      <c r="C1470" s="9" t="s">
        <v>12</v>
      </c>
      <c r="D1470" s="17">
        <v>2</v>
      </c>
      <c r="E1470" s="17">
        <v>1989</v>
      </c>
      <c r="F1470" s="17">
        <v>1</v>
      </c>
      <c r="G1470" s="17">
        <v>0</v>
      </c>
      <c r="H1470" s="17">
        <v>0</v>
      </c>
      <c r="I1470" s="18">
        <v>84483</v>
      </c>
      <c r="J1470" s="2"/>
      <c r="K1470" s="1"/>
      <c r="L1470" s="1"/>
      <c r="M1470" s="1"/>
      <c r="N1470" s="1"/>
      <c r="O1470" s="1"/>
      <c r="P1470" s="1"/>
      <c r="Q1470" s="1"/>
      <c r="R1470" s="1"/>
      <c r="S1470" s="1"/>
    </row>
    <row r="1471" spans="1:19" x14ac:dyDescent="0.3">
      <c r="A1471" s="1"/>
      <c r="B1471" s="17">
        <v>1</v>
      </c>
      <c r="C1471" s="9" t="s">
        <v>12</v>
      </c>
      <c r="D1471" s="17">
        <v>2</v>
      </c>
      <c r="E1471" s="17">
        <v>1989</v>
      </c>
      <c r="F1471" s="17">
        <v>1</v>
      </c>
      <c r="G1471" s="17">
        <v>0</v>
      </c>
      <c r="H1471" s="17">
        <v>0</v>
      </c>
      <c r="I1471" s="18">
        <v>83769</v>
      </c>
      <c r="J1471" s="2"/>
      <c r="K1471" s="1"/>
      <c r="L1471" s="1"/>
      <c r="M1471" s="1"/>
      <c r="N1471" s="1"/>
      <c r="O1471" s="1"/>
      <c r="P1471" s="1"/>
      <c r="Q1471" s="1"/>
      <c r="R1471" s="1"/>
      <c r="S1471" s="1"/>
    </row>
    <row r="1472" spans="1:19" x14ac:dyDescent="0.3">
      <c r="A1472" s="1"/>
      <c r="B1472" s="17">
        <v>2</v>
      </c>
      <c r="C1472" s="9" t="s">
        <v>12</v>
      </c>
      <c r="D1472" s="17">
        <v>2</v>
      </c>
      <c r="E1472" s="17">
        <v>1989</v>
      </c>
      <c r="F1472" s="17">
        <v>1</v>
      </c>
      <c r="G1472" s="17">
        <v>0</v>
      </c>
      <c r="H1472" s="17">
        <v>0</v>
      </c>
      <c r="I1472" s="18">
        <v>86456</v>
      </c>
      <c r="J1472" s="2"/>
      <c r="K1472" s="1"/>
      <c r="L1472" s="1"/>
      <c r="M1472" s="1"/>
      <c r="N1472" s="1"/>
      <c r="O1472" s="1"/>
      <c r="P1472" s="1"/>
      <c r="Q1472" s="1"/>
      <c r="R1472" s="1"/>
      <c r="S1472" s="1"/>
    </row>
    <row r="1473" spans="1:19" x14ac:dyDescent="0.3">
      <c r="A1473" s="1"/>
      <c r="B1473" s="17">
        <v>1</v>
      </c>
      <c r="C1473" s="9" t="s">
        <v>27</v>
      </c>
      <c r="D1473" s="17">
        <v>2</v>
      </c>
      <c r="E1473" s="17">
        <v>1989</v>
      </c>
      <c r="F1473" s="17">
        <v>1</v>
      </c>
      <c r="G1473" s="17">
        <v>0</v>
      </c>
      <c r="H1473" s="17">
        <v>0</v>
      </c>
      <c r="I1473" s="18">
        <v>72649</v>
      </c>
      <c r="J1473" s="2"/>
      <c r="K1473" s="1"/>
      <c r="L1473" s="1"/>
      <c r="M1473" s="1"/>
      <c r="N1473" s="1"/>
      <c r="O1473" s="1"/>
      <c r="P1473" s="1"/>
      <c r="Q1473" s="1"/>
      <c r="R1473" s="1"/>
      <c r="S1473" s="1"/>
    </row>
    <row r="1474" spans="1:19" x14ac:dyDescent="0.3">
      <c r="A1474" s="1"/>
      <c r="B1474" s="17">
        <v>1</v>
      </c>
      <c r="C1474" s="9" t="s">
        <v>12</v>
      </c>
      <c r="D1474" s="17">
        <v>2</v>
      </c>
      <c r="E1474" s="17">
        <v>1989</v>
      </c>
      <c r="F1474" s="17">
        <v>1</v>
      </c>
      <c r="G1474" s="17">
        <v>0</v>
      </c>
      <c r="H1474" s="17">
        <v>0</v>
      </c>
      <c r="I1474" s="18">
        <v>80861</v>
      </c>
      <c r="J1474" s="2"/>
      <c r="K1474" s="1"/>
      <c r="L1474" s="1"/>
      <c r="M1474" s="1"/>
      <c r="N1474" s="1"/>
      <c r="O1474" s="1"/>
      <c r="P1474" s="1"/>
      <c r="Q1474" s="1"/>
      <c r="R1474" s="1"/>
      <c r="S1474" s="1"/>
    </row>
    <row r="1475" spans="1:19" x14ac:dyDescent="0.3">
      <c r="A1475" s="1"/>
      <c r="B1475" s="17">
        <v>1</v>
      </c>
      <c r="C1475" s="9" t="s">
        <v>12</v>
      </c>
      <c r="D1475" s="17">
        <v>2</v>
      </c>
      <c r="E1475" s="17">
        <v>1989</v>
      </c>
      <c r="F1475" s="17">
        <v>1</v>
      </c>
      <c r="G1475" s="17">
        <v>0</v>
      </c>
      <c r="H1475" s="17">
        <v>0</v>
      </c>
      <c r="I1475" s="18">
        <v>7615</v>
      </c>
      <c r="J1475" s="2"/>
      <c r="K1475" s="1"/>
      <c r="L1475" s="1"/>
      <c r="M1475" s="1"/>
      <c r="N1475" s="1"/>
      <c r="O1475" s="1"/>
      <c r="P1475" s="1"/>
      <c r="Q1475" s="1"/>
      <c r="R1475" s="1"/>
      <c r="S1475" s="1"/>
    </row>
    <row r="1476" spans="1:19" x14ac:dyDescent="0.3">
      <c r="A1476" s="1"/>
      <c r="B1476" s="17">
        <v>4</v>
      </c>
      <c r="C1476" s="9" t="s">
        <v>12</v>
      </c>
      <c r="D1476" s="17">
        <v>2</v>
      </c>
      <c r="E1476" s="17">
        <v>1989</v>
      </c>
      <c r="F1476" s="17">
        <v>1</v>
      </c>
      <c r="G1476" s="17">
        <v>0</v>
      </c>
      <c r="H1476" s="17">
        <v>0</v>
      </c>
      <c r="I1476" s="18">
        <v>72102</v>
      </c>
      <c r="J1476" s="2"/>
      <c r="K1476" s="1"/>
      <c r="L1476" s="1"/>
      <c r="M1476" s="1"/>
      <c r="N1476" s="1"/>
      <c r="O1476" s="1"/>
      <c r="P1476" s="1"/>
      <c r="Q1476" s="1"/>
      <c r="R1476" s="1"/>
      <c r="S1476" s="1"/>
    </row>
    <row r="1477" spans="1:19" x14ac:dyDescent="0.3">
      <c r="A1477" s="1"/>
      <c r="B1477" s="17">
        <v>1</v>
      </c>
      <c r="C1477" s="9" t="s">
        <v>12</v>
      </c>
      <c r="D1477" s="17">
        <v>2</v>
      </c>
      <c r="E1477" s="17">
        <v>1989</v>
      </c>
      <c r="F1477" s="17">
        <v>1</v>
      </c>
      <c r="G1477" s="17">
        <v>0</v>
      </c>
      <c r="H1477" s="17">
        <v>0</v>
      </c>
      <c r="I1477" s="18">
        <v>7172</v>
      </c>
      <c r="J1477" s="2"/>
      <c r="K1477" s="1"/>
      <c r="L1477" s="1"/>
      <c r="M1477" s="1"/>
      <c r="N1477" s="1"/>
      <c r="O1477" s="1"/>
      <c r="P1477" s="1"/>
      <c r="Q1477" s="1"/>
      <c r="R1477" s="1"/>
      <c r="S1477" s="1"/>
    </row>
    <row r="1478" spans="1:19" x14ac:dyDescent="0.3">
      <c r="A1478" s="1"/>
      <c r="B1478" s="17">
        <v>5</v>
      </c>
      <c r="C1478" s="9" t="s">
        <v>12</v>
      </c>
      <c r="D1478" s="17">
        <v>2</v>
      </c>
      <c r="E1478" s="17">
        <v>1989</v>
      </c>
      <c r="F1478" s="17">
        <v>1</v>
      </c>
      <c r="G1478" s="17">
        <v>0</v>
      </c>
      <c r="H1478" s="17">
        <v>0</v>
      </c>
      <c r="I1478" s="18">
        <v>79283</v>
      </c>
      <c r="J1478" s="2"/>
      <c r="K1478" s="1"/>
      <c r="L1478" s="1"/>
      <c r="M1478" s="1"/>
      <c r="N1478" s="1"/>
      <c r="O1478" s="1"/>
      <c r="P1478" s="1"/>
      <c r="Q1478" s="1"/>
      <c r="R1478" s="1"/>
      <c r="S1478" s="1"/>
    </row>
    <row r="1479" spans="1:19" x14ac:dyDescent="0.3">
      <c r="A1479" s="1"/>
      <c r="B1479" s="17">
        <v>3</v>
      </c>
      <c r="C1479" s="9" t="s">
        <v>33</v>
      </c>
      <c r="D1479" s="17">
        <v>2</v>
      </c>
      <c r="E1479" s="17">
        <v>1989</v>
      </c>
      <c r="F1479" s="17">
        <v>1</v>
      </c>
      <c r="G1479" s="17">
        <v>0</v>
      </c>
      <c r="H1479" s="17">
        <v>0</v>
      </c>
      <c r="I1479" s="18">
        <v>0</v>
      </c>
      <c r="J1479" s="2"/>
      <c r="K1479" s="1"/>
      <c r="L1479" s="1"/>
      <c r="M1479" s="1"/>
      <c r="N1479" s="1"/>
      <c r="O1479" s="1"/>
      <c r="P1479" s="1"/>
      <c r="Q1479" s="1"/>
      <c r="R1479" s="1"/>
      <c r="S1479" s="1"/>
    </row>
    <row r="1480" spans="1:19" x14ac:dyDescent="0.3">
      <c r="A1480" s="1"/>
      <c r="B1480" s="17">
        <v>1</v>
      </c>
      <c r="C1480" s="9" t="s">
        <v>14</v>
      </c>
      <c r="D1480" s="17">
        <v>2</v>
      </c>
      <c r="E1480" s="17">
        <v>1989</v>
      </c>
      <c r="F1480" s="17">
        <v>1</v>
      </c>
      <c r="G1480" s="17">
        <v>0</v>
      </c>
      <c r="H1480" s="17">
        <v>12</v>
      </c>
      <c r="I1480" s="18">
        <v>0</v>
      </c>
      <c r="J1480" s="2"/>
      <c r="K1480" s="1"/>
      <c r="L1480" s="1"/>
      <c r="M1480" s="1"/>
      <c r="N1480" s="1"/>
      <c r="O1480" s="1"/>
      <c r="P1480" s="1"/>
      <c r="Q1480" s="1"/>
      <c r="R1480" s="1"/>
      <c r="S1480" s="1"/>
    </row>
    <row r="1481" spans="1:19" x14ac:dyDescent="0.3">
      <c r="A1481" s="1"/>
      <c r="B1481" s="17">
        <v>1</v>
      </c>
      <c r="C1481" s="9" t="s">
        <v>12</v>
      </c>
      <c r="D1481" s="17">
        <v>2</v>
      </c>
      <c r="E1481" s="17">
        <v>1989</v>
      </c>
      <c r="F1481" s="17">
        <v>1</v>
      </c>
      <c r="G1481" s="17">
        <v>0</v>
      </c>
      <c r="H1481" s="17">
        <v>0</v>
      </c>
      <c r="I1481" s="18">
        <v>82366</v>
      </c>
      <c r="J1481" s="2"/>
      <c r="K1481" s="1"/>
      <c r="L1481" s="1"/>
      <c r="M1481" s="1"/>
      <c r="N1481" s="1"/>
      <c r="O1481" s="1"/>
      <c r="P1481" s="1"/>
      <c r="Q1481" s="1"/>
      <c r="R1481" s="1"/>
      <c r="S1481" s="1"/>
    </row>
    <row r="1482" spans="1:19" x14ac:dyDescent="0.3">
      <c r="A1482" s="1"/>
      <c r="B1482" s="17">
        <v>4</v>
      </c>
      <c r="C1482" s="9" t="s">
        <v>14</v>
      </c>
      <c r="D1482" s="17">
        <v>2</v>
      </c>
      <c r="E1482" s="17">
        <v>1989</v>
      </c>
      <c r="F1482" s="17">
        <v>1</v>
      </c>
      <c r="G1482" s="17">
        <v>0</v>
      </c>
      <c r="H1482" s="17">
        <v>0</v>
      </c>
      <c r="I1482" s="18">
        <v>74773</v>
      </c>
      <c r="J1482" s="2"/>
      <c r="K1482" s="1"/>
      <c r="L1482" s="1"/>
      <c r="M1482" s="1"/>
      <c r="N1482" s="1"/>
      <c r="O1482" s="1"/>
      <c r="P1482" s="1"/>
      <c r="Q1482" s="1"/>
      <c r="R1482" s="1"/>
      <c r="S1482" s="1"/>
    </row>
    <row r="1483" spans="1:19" x14ac:dyDescent="0.3">
      <c r="A1483" s="1"/>
      <c r="B1483" s="17">
        <v>4</v>
      </c>
      <c r="C1483" s="9" t="s">
        <v>14</v>
      </c>
      <c r="D1483" s="17">
        <v>3</v>
      </c>
      <c r="E1483" s="17">
        <v>1989</v>
      </c>
      <c r="F1483" s="17">
        <v>1</v>
      </c>
      <c r="G1483" s="17">
        <v>0</v>
      </c>
      <c r="H1483" s="17">
        <v>0</v>
      </c>
      <c r="I1483" s="18">
        <v>7877</v>
      </c>
      <c r="J1483" s="2"/>
      <c r="K1483" s="1"/>
      <c r="L1483" s="1"/>
      <c r="M1483" s="1"/>
      <c r="N1483" s="1"/>
      <c r="O1483" s="1"/>
      <c r="P1483" s="1"/>
      <c r="Q1483" s="1"/>
      <c r="R1483" s="1"/>
      <c r="S1483" s="1"/>
    </row>
    <row r="1484" spans="1:19" x14ac:dyDescent="0.3">
      <c r="A1484" s="1"/>
      <c r="B1484" s="17">
        <v>1</v>
      </c>
      <c r="C1484" s="9" t="s">
        <v>19</v>
      </c>
      <c r="D1484" s="17">
        <v>3</v>
      </c>
      <c r="E1484" s="17">
        <v>1989</v>
      </c>
      <c r="F1484" s="17">
        <v>1</v>
      </c>
      <c r="G1484" s="17">
        <v>0</v>
      </c>
      <c r="H1484" s="17">
        <v>0</v>
      </c>
      <c r="I1484" s="18">
        <v>73458</v>
      </c>
      <c r="J1484" s="2"/>
      <c r="K1484" s="1"/>
      <c r="L1484" s="1"/>
      <c r="M1484" s="1"/>
      <c r="N1484" s="1"/>
      <c r="O1484" s="1"/>
      <c r="P1484" s="1"/>
      <c r="Q1484" s="1"/>
      <c r="R1484" s="1"/>
      <c r="S1484" s="1"/>
    </row>
    <row r="1485" spans="1:19" x14ac:dyDescent="0.3">
      <c r="A1485" s="1"/>
      <c r="B1485" s="17">
        <v>6</v>
      </c>
      <c r="C1485" s="9" t="s">
        <v>14</v>
      </c>
      <c r="D1485" s="17">
        <v>3</v>
      </c>
      <c r="E1485" s="17">
        <v>1989</v>
      </c>
      <c r="F1485" s="17">
        <v>1</v>
      </c>
      <c r="G1485" s="17">
        <v>0</v>
      </c>
      <c r="H1485" s="17">
        <v>0</v>
      </c>
      <c r="I1485" s="18">
        <v>81431</v>
      </c>
      <c r="J1485" s="2"/>
      <c r="K1485" s="1"/>
      <c r="L1485" s="1"/>
      <c r="M1485" s="1"/>
      <c r="N1485" s="1"/>
      <c r="O1485" s="1"/>
      <c r="P1485" s="1"/>
      <c r="Q1485" s="1"/>
      <c r="R1485" s="1"/>
      <c r="S1485" s="1"/>
    </row>
    <row r="1486" spans="1:19" x14ac:dyDescent="0.3">
      <c r="A1486" s="1"/>
      <c r="B1486" s="17">
        <v>6</v>
      </c>
      <c r="C1486" s="9" t="s">
        <v>42</v>
      </c>
      <c r="D1486" s="17">
        <v>3</v>
      </c>
      <c r="E1486" s="17">
        <v>1989</v>
      </c>
      <c r="F1486" s="17">
        <v>1</v>
      </c>
      <c r="G1486" s="17">
        <v>0</v>
      </c>
      <c r="H1486" s="17">
        <v>0</v>
      </c>
      <c r="I1486" s="18">
        <v>7588</v>
      </c>
      <c r="J1486" s="2"/>
      <c r="K1486" s="1"/>
      <c r="L1486" s="1"/>
      <c r="M1486" s="1"/>
      <c r="N1486" s="1"/>
      <c r="O1486" s="1"/>
      <c r="P1486" s="1"/>
      <c r="Q1486" s="1"/>
      <c r="R1486" s="1"/>
      <c r="S1486" s="1"/>
    </row>
    <row r="1487" spans="1:19" x14ac:dyDescent="0.3">
      <c r="A1487" s="1"/>
      <c r="B1487" s="17">
        <v>1</v>
      </c>
      <c r="C1487" s="9" t="s">
        <v>42</v>
      </c>
      <c r="D1487" s="17">
        <v>3</v>
      </c>
      <c r="E1487" s="17">
        <v>1989</v>
      </c>
      <c r="F1487" s="17">
        <v>1</v>
      </c>
      <c r="G1487" s="17">
        <v>0</v>
      </c>
      <c r="H1487" s="17">
        <v>0</v>
      </c>
      <c r="I1487" s="18">
        <v>8113</v>
      </c>
      <c r="J1487" s="2"/>
      <c r="K1487" s="1"/>
      <c r="L1487" s="1"/>
      <c r="M1487" s="1"/>
      <c r="N1487" s="1"/>
      <c r="O1487" s="1"/>
      <c r="P1487" s="1"/>
      <c r="Q1487" s="1"/>
      <c r="R1487" s="1"/>
      <c r="S1487" s="1"/>
    </row>
    <row r="1488" spans="1:19" x14ac:dyDescent="0.3">
      <c r="A1488" s="1"/>
      <c r="B1488" s="17">
        <v>1</v>
      </c>
      <c r="C1488" s="9" t="s">
        <v>19</v>
      </c>
      <c r="D1488" s="17">
        <v>3</v>
      </c>
      <c r="E1488" s="17">
        <v>1989</v>
      </c>
      <c r="F1488" s="17">
        <v>1</v>
      </c>
      <c r="G1488" s="17">
        <v>0</v>
      </c>
      <c r="H1488" s="17">
        <v>0</v>
      </c>
      <c r="I1488" s="18">
        <v>72618</v>
      </c>
      <c r="J1488" s="2"/>
      <c r="K1488" s="1"/>
      <c r="L1488" s="1"/>
      <c r="M1488" s="1"/>
      <c r="N1488" s="1"/>
      <c r="O1488" s="1"/>
      <c r="P1488" s="1"/>
      <c r="Q1488" s="1"/>
      <c r="R1488" s="1"/>
      <c r="S1488" s="1"/>
    </row>
    <row r="1489" spans="1:19" x14ac:dyDescent="0.3">
      <c r="A1489" s="1"/>
      <c r="B1489" s="17">
        <v>1</v>
      </c>
      <c r="C1489" s="9" t="s">
        <v>12</v>
      </c>
      <c r="D1489" s="17">
        <v>3</v>
      </c>
      <c r="E1489" s="17">
        <v>1989</v>
      </c>
      <c r="F1489" s="17">
        <v>1</v>
      </c>
      <c r="G1489" s="17">
        <v>0</v>
      </c>
      <c r="H1489" s="17">
        <v>0</v>
      </c>
      <c r="I1489" s="18">
        <v>7962</v>
      </c>
      <c r="J1489" s="2"/>
      <c r="K1489" s="1"/>
      <c r="L1489" s="1"/>
      <c r="M1489" s="1"/>
      <c r="N1489" s="1"/>
      <c r="O1489" s="1"/>
      <c r="P1489" s="1"/>
      <c r="Q1489" s="1"/>
      <c r="R1489" s="1"/>
      <c r="S1489" s="1"/>
    </row>
    <row r="1490" spans="1:19" x14ac:dyDescent="0.3">
      <c r="A1490" s="1"/>
      <c r="B1490" s="17">
        <v>5</v>
      </c>
      <c r="C1490" s="9" t="s">
        <v>19</v>
      </c>
      <c r="D1490" s="17">
        <v>3</v>
      </c>
      <c r="E1490" s="17">
        <v>1989</v>
      </c>
      <c r="F1490" s="17">
        <v>1</v>
      </c>
      <c r="G1490" s="17">
        <v>0</v>
      </c>
      <c r="H1490" s="17">
        <v>0</v>
      </c>
      <c r="I1490" s="18">
        <v>8584</v>
      </c>
      <c r="J1490" s="2"/>
      <c r="K1490" s="1"/>
      <c r="L1490" s="1"/>
      <c r="M1490" s="1"/>
      <c r="N1490" s="1"/>
      <c r="O1490" s="1"/>
      <c r="P1490" s="1"/>
      <c r="Q1490" s="1"/>
      <c r="R1490" s="1"/>
      <c r="S1490" s="1"/>
    </row>
    <row r="1491" spans="1:19" x14ac:dyDescent="0.3">
      <c r="A1491" s="1"/>
      <c r="B1491" s="17">
        <v>5</v>
      </c>
      <c r="C1491" s="9" t="s">
        <v>14</v>
      </c>
      <c r="D1491" s="17">
        <v>3</v>
      </c>
      <c r="E1491" s="17">
        <v>1989</v>
      </c>
      <c r="F1491" s="17">
        <v>1</v>
      </c>
      <c r="G1491" s="17">
        <v>0</v>
      </c>
      <c r="H1491" s="17">
        <v>0</v>
      </c>
      <c r="I1491" s="18">
        <v>7318</v>
      </c>
      <c r="J1491" s="2"/>
      <c r="K1491" s="1"/>
      <c r="L1491" s="1"/>
      <c r="M1491" s="1"/>
      <c r="N1491" s="1"/>
      <c r="O1491" s="1"/>
      <c r="P1491" s="1"/>
      <c r="Q1491" s="1"/>
      <c r="R1491" s="1"/>
      <c r="S1491" s="1"/>
    </row>
    <row r="1492" spans="1:19" x14ac:dyDescent="0.3">
      <c r="A1492" s="1"/>
      <c r="B1492" s="17">
        <v>2</v>
      </c>
      <c r="C1492" s="9" t="s">
        <v>62</v>
      </c>
      <c r="D1492" s="17">
        <v>3</v>
      </c>
      <c r="E1492" s="17">
        <v>1989</v>
      </c>
      <c r="F1492" s="17">
        <v>1</v>
      </c>
      <c r="G1492" s="17">
        <v>0</v>
      </c>
      <c r="H1492" s="17">
        <v>0</v>
      </c>
      <c r="I1492" s="18">
        <v>80940</v>
      </c>
      <c r="J1492" s="2"/>
      <c r="K1492" s="1"/>
      <c r="L1492" s="1"/>
      <c r="M1492" s="1"/>
      <c r="N1492" s="1"/>
      <c r="O1492" s="1"/>
      <c r="P1492" s="1"/>
      <c r="Q1492" s="1"/>
      <c r="R1492" s="1"/>
      <c r="S1492" s="1"/>
    </row>
    <row r="1493" spans="1:19" x14ac:dyDescent="0.3">
      <c r="A1493" s="1"/>
      <c r="B1493" s="17">
        <v>1</v>
      </c>
      <c r="C1493" s="9" t="s">
        <v>24</v>
      </c>
      <c r="D1493" s="17">
        <v>3</v>
      </c>
      <c r="E1493" s="17">
        <v>1989</v>
      </c>
      <c r="F1493" s="17">
        <v>1</v>
      </c>
      <c r="G1493" s="17">
        <v>0</v>
      </c>
      <c r="H1493" s="17">
        <v>0</v>
      </c>
      <c r="I1493" s="18">
        <v>84966</v>
      </c>
      <c r="J1493" s="2"/>
      <c r="K1493" s="1"/>
      <c r="L1493" s="1"/>
      <c r="M1493" s="1"/>
      <c r="N1493" s="1"/>
      <c r="O1493" s="1"/>
      <c r="P1493" s="1"/>
      <c r="Q1493" s="1"/>
      <c r="R1493" s="1"/>
      <c r="S1493" s="1"/>
    </row>
    <row r="1494" spans="1:19" x14ac:dyDescent="0.3">
      <c r="A1494" s="1"/>
      <c r="B1494" s="17">
        <v>1</v>
      </c>
      <c r="C1494" s="9" t="s">
        <v>19</v>
      </c>
      <c r="D1494" s="17">
        <v>4</v>
      </c>
      <c r="E1494" s="17">
        <v>1989</v>
      </c>
      <c r="F1494" s="17">
        <v>1</v>
      </c>
      <c r="G1494" s="17">
        <v>0</v>
      </c>
      <c r="H1494" s="17">
        <v>0</v>
      </c>
      <c r="I1494" s="18">
        <v>7716</v>
      </c>
      <c r="J1494" s="2"/>
      <c r="K1494" s="1"/>
      <c r="L1494" s="1"/>
      <c r="M1494" s="1"/>
      <c r="N1494" s="1"/>
      <c r="O1494" s="1"/>
      <c r="P1494" s="1"/>
      <c r="Q1494" s="1"/>
      <c r="R1494" s="1"/>
      <c r="S1494" s="1"/>
    </row>
    <row r="1495" spans="1:19" x14ac:dyDescent="0.3">
      <c r="A1495" s="1"/>
      <c r="B1495" s="17">
        <v>1</v>
      </c>
      <c r="C1495" s="9" t="s">
        <v>12</v>
      </c>
      <c r="D1495" s="17">
        <v>4</v>
      </c>
      <c r="E1495" s="17">
        <v>1989</v>
      </c>
      <c r="F1495" s="17">
        <v>1</v>
      </c>
      <c r="G1495" s="17">
        <v>0</v>
      </c>
      <c r="H1495" s="17">
        <v>0</v>
      </c>
      <c r="I1495" s="18">
        <v>74631</v>
      </c>
      <c r="J1495" s="2"/>
      <c r="K1495" s="1"/>
      <c r="L1495" s="1"/>
      <c r="M1495" s="1"/>
      <c r="N1495" s="1"/>
      <c r="O1495" s="1"/>
      <c r="P1495" s="1"/>
      <c r="Q1495" s="1"/>
      <c r="R1495" s="1"/>
      <c r="S1495" s="1"/>
    </row>
    <row r="1496" spans="1:19" x14ac:dyDescent="0.3">
      <c r="A1496" s="1"/>
      <c r="B1496" s="17">
        <v>2</v>
      </c>
      <c r="C1496" s="9" t="s">
        <v>10</v>
      </c>
      <c r="D1496" s="17">
        <v>4</v>
      </c>
      <c r="E1496" s="17">
        <v>1989</v>
      </c>
      <c r="F1496" s="17">
        <v>1</v>
      </c>
      <c r="G1496" s="17">
        <v>0</v>
      </c>
      <c r="H1496" s="17">
        <v>10</v>
      </c>
      <c r="I1496" s="18">
        <v>0</v>
      </c>
      <c r="J1496" s="2"/>
      <c r="K1496" s="1"/>
      <c r="L1496" s="1"/>
      <c r="M1496" s="1"/>
      <c r="N1496" s="1"/>
      <c r="O1496" s="1"/>
      <c r="P1496" s="1"/>
      <c r="Q1496" s="1"/>
      <c r="R1496" s="1"/>
      <c r="S1496" s="1"/>
    </row>
    <row r="1497" spans="1:19" x14ac:dyDescent="0.3">
      <c r="A1497" s="1"/>
      <c r="B1497" s="17">
        <v>1</v>
      </c>
      <c r="C1497" s="9" t="s">
        <v>12</v>
      </c>
      <c r="D1497" s="17">
        <v>1</v>
      </c>
      <c r="E1497" s="17">
        <v>1986</v>
      </c>
      <c r="F1497" s="17">
        <v>1</v>
      </c>
      <c r="G1497" s="17">
        <v>0</v>
      </c>
      <c r="H1497" s="17">
        <v>0</v>
      </c>
      <c r="I1497" s="18">
        <v>8631</v>
      </c>
      <c r="J1497" s="2"/>
      <c r="K1497" s="1"/>
      <c r="L1497" s="1"/>
      <c r="M1497" s="1"/>
      <c r="N1497" s="1"/>
      <c r="O1497" s="1"/>
      <c r="P1497" s="1"/>
      <c r="Q1497" s="1"/>
      <c r="R1497" s="1"/>
      <c r="S1497" s="1"/>
    </row>
    <row r="1498" spans="1:19" x14ac:dyDescent="0.3">
      <c r="A1498" s="1"/>
      <c r="B1498" s="17">
        <v>3</v>
      </c>
      <c r="C1498" s="9" t="s">
        <v>17</v>
      </c>
      <c r="D1498" s="17">
        <v>1</v>
      </c>
      <c r="E1498" s="17">
        <v>1986</v>
      </c>
      <c r="F1498" s="17">
        <v>1</v>
      </c>
      <c r="G1498" s="17">
        <v>0</v>
      </c>
      <c r="H1498" s="17">
        <v>0</v>
      </c>
      <c r="I1498" s="18">
        <v>81606</v>
      </c>
      <c r="J1498" s="2"/>
      <c r="K1498" s="1"/>
      <c r="L1498" s="1"/>
      <c r="M1498" s="1"/>
      <c r="N1498" s="1"/>
      <c r="O1498" s="1"/>
      <c r="P1498" s="1"/>
      <c r="Q1498" s="1"/>
      <c r="R1498" s="1"/>
      <c r="S1498" s="1"/>
    </row>
    <row r="1499" spans="1:19" x14ac:dyDescent="0.3">
      <c r="A1499" s="1"/>
      <c r="B1499" s="17">
        <v>6</v>
      </c>
      <c r="C1499" s="9" t="s">
        <v>29</v>
      </c>
      <c r="D1499" s="17">
        <v>2</v>
      </c>
      <c r="E1499" s="17">
        <v>1986</v>
      </c>
      <c r="F1499" s="17">
        <v>30</v>
      </c>
      <c r="G1499" s="17">
        <v>0</v>
      </c>
      <c r="H1499" s="17">
        <v>0</v>
      </c>
      <c r="I1499" s="18">
        <v>0</v>
      </c>
      <c r="J1499" s="2"/>
      <c r="K1499" s="1"/>
      <c r="L1499" s="1"/>
      <c r="M1499" s="1"/>
      <c r="N1499" s="1"/>
      <c r="O1499" s="1"/>
      <c r="P1499" s="1"/>
      <c r="Q1499" s="1"/>
      <c r="R1499" s="1"/>
      <c r="S1499" s="1"/>
    </row>
    <row r="1500" spans="1:19" x14ac:dyDescent="0.3">
      <c r="A1500" s="1"/>
      <c r="B1500" s="17">
        <v>1</v>
      </c>
      <c r="C1500" s="9" t="s">
        <v>29</v>
      </c>
      <c r="D1500" s="17">
        <v>2</v>
      </c>
      <c r="E1500" s="17">
        <v>1986</v>
      </c>
      <c r="F1500" s="17">
        <v>30</v>
      </c>
      <c r="G1500" s="17">
        <v>0</v>
      </c>
      <c r="H1500" s="17">
        <v>0</v>
      </c>
      <c r="I1500" s="18">
        <v>0</v>
      </c>
      <c r="J1500" s="2"/>
      <c r="K1500" s="1"/>
      <c r="L1500" s="1"/>
      <c r="M1500" s="1"/>
      <c r="N1500" s="1"/>
      <c r="O1500" s="1"/>
      <c r="P1500" s="1"/>
      <c r="Q1500" s="1"/>
      <c r="R1500" s="1"/>
      <c r="S1500" s="1"/>
    </row>
    <row r="1501" spans="1:19" x14ac:dyDescent="0.3">
      <c r="A1501" s="1"/>
      <c r="B1501" s="17">
        <v>2</v>
      </c>
      <c r="C1501" s="9" t="s">
        <v>29</v>
      </c>
      <c r="D1501" s="17">
        <v>2</v>
      </c>
      <c r="E1501" s="17">
        <v>1986</v>
      </c>
      <c r="F1501" s="17">
        <v>30</v>
      </c>
      <c r="G1501" s="17">
        <v>0</v>
      </c>
      <c r="H1501" s="17">
        <v>0</v>
      </c>
      <c r="I1501" s="18">
        <v>0</v>
      </c>
      <c r="J1501" s="2"/>
      <c r="K1501" s="1"/>
      <c r="L1501" s="1"/>
      <c r="M1501" s="1"/>
      <c r="N1501" s="1"/>
      <c r="O1501" s="1"/>
      <c r="P1501" s="1"/>
      <c r="Q1501" s="1"/>
      <c r="R1501" s="1"/>
      <c r="S1501" s="1"/>
    </row>
    <row r="1502" spans="1:19" x14ac:dyDescent="0.3">
      <c r="A1502" s="1"/>
      <c r="B1502" s="17">
        <v>4</v>
      </c>
      <c r="C1502" s="9" t="s">
        <v>29</v>
      </c>
      <c r="D1502" s="17">
        <v>2</v>
      </c>
      <c r="E1502" s="17">
        <v>1986</v>
      </c>
      <c r="F1502" s="17">
        <v>30</v>
      </c>
      <c r="G1502" s="17">
        <v>0</v>
      </c>
      <c r="H1502" s="17">
        <v>0</v>
      </c>
      <c r="I1502" s="18">
        <v>0</v>
      </c>
      <c r="J1502" s="2"/>
      <c r="K1502" s="1"/>
      <c r="L1502" s="1"/>
      <c r="M1502" s="1"/>
      <c r="N1502" s="1"/>
      <c r="O1502" s="1"/>
      <c r="P1502" s="1"/>
      <c r="Q1502" s="1"/>
      <c r="R1502" s="1"/>
      <c r="S1502" s="1"/>
    </row>
    <row r="1503" spans="1:19" x14ac:dyDescent="0.3">
      <c r="A1503" s="1"/>
      <c r="B1503" s="17">
        <v>3</v>
      </c>
      <c r="C1503" s="9" t="s">
        <v>29</v>
      </c>
      <c r="D1503" s="17">
        <v>2</v>
      </c>
      <c r="E1503" s="17">
        <v>1986</v>
      </c>
      <c r="F1503" s="17">
        <v>30</v>
      </c>
      <c r="G1503" s="17">
        <v>0</v>
      </c>
      <c r="H1503" s="17">
        <v>0</v>
      </c>
      <c r="I1503" s="18">
        <v>0</v>
      </c>
      <c r="J1503" s="2"/>
      <c r="K1503" s="1"/>
      <c r="L1503" s="1"/>
      <c r="M1503" s="1"/>
      <c r="N1503" s="1"/>
      <c r="O1503" s="1"/>
      <c r="P1503" s="1"/>
      <c r="Q1503" s="1"/>
      <c r="R1503" s="1"/>
      <c r="S1503" s="1"/>
    </row>
    <row r="1504" spans="1:19" x14ac:dyDescent="0.3">
      <c r="A1504" s="1"/>
      <c r="B1504" s="17">
        <v>5</v>
      </c>
      <c r="C1504" s="9" t="s">
        <v>29</v>
      </c>
      <c r="D1504" s="17">
        <v>2</v>
      </c>
      <c r="E1504" s="17">
        <v>1986</v>
      </c>
      <c r="F1504" s="17">
        <v>30</v>
      </c>
      <c r="G1504" s="17">
        <v>0</v>
      </c>
      <c r="H1504" s="17">
        <v>0</v>
      </c>
      <c r="I1504" s="18">
        <v>0</v>
      </c>
      <c r="J1504" s="2"/>
      <c r="K1504" s="1"/>
      <c r="L1504" s="1"/>
      <c r="M1504" s="1"/>
      <c r="N1504" s="1"/>
      <c r="O1504" s="1"/>
      <c r="P1504" s="1"/>
      <c r="Q1504" s="1"/>
      <c r="R1504" s="1"/>
      <c r="S1504" s="1"/>
    </row>
    <row r="1505" spans="1:19" x14ac:dyDescent="0.3">
      <c r="A1505" s="1"/>
      <c r="B1505" s="17">
        <v>3</v>
      </c>
      <c r="C1505" s="9" t="s">
        <v>23</v>
      </c>
      <c r="D1505" s="17">
        <v>2</v>
      </c>
      <c r="E1505" s="17">
        <v>1986</v>
      </c>
      <c r="F1505" s="17">
        <v>1</v>
      </c>
      <c r="G1505" s="17">
        <v>0</v>
      </c>
      <c r="H1505" s="17">
        <v>0</v>
      </c>
      <c r="I1505" s="18">
        <v>8171</v>
      </c>
      <c r="J1505" s="2"/>
      <c r="K1505" s="1"/>
      <c r="L1505" s="1"/>
      <c r="M1505" s="1"/>
      <c r="N1505" s="1"/>
      <c r="O1505" s="1"/>
      <c r="P1505" s="1"/>
      <c r="Q1505" s="1"/>
      <c r="R1505" s="1"/>
      <c r="S1505" s="1"/>
    </row>
    <row r="1506" spans="1:19" x14ac:dyDescent="0.3">
      <c r="A1506" s="1"/>
      <c r="B1506" s="17">
        <v>5</v>
      </c>
      <c r="C1506" s="9" t="s">
        <v>23</v>
      </c>
      <c r="D1506" s="17">
        <v>2</v>
      </c>
      <c r="E1506" s="17">
        <v>1986</v>
      </c>
      <c r="F1506" s="17">
        <v>1</v>
      </c>
      <c r="G1506" s="17">
        <v>0</v>
      </c>
      <c r="H1506" s="17">
        <v>0</v>
      </c>
      <c r="I1506" s="18">
        <v>8172</v>
      </c>
      <c r="J1506" s="2"/>
      <c r="K1506" s="1"/>
      <c r="L1506" s="1"/>
      <c r="M1506" s="1"/>
      <c r="N1506" s="1"/>
      <c r="O1506" s="1"/>
      <c r="P1506" s="1"/>
      <c r="Q1506" s="1"/>
      <c r="R1506" s="1"/>
      <c r="S1506" s="1"/>
    </row>
    <row r="1507" spans="1:19" x14ac:dyDescent="0.3">
      <c r="A1507" s="1"/>
      <c r="B1507" s="17">
        <v>4</v>
      </c>
      <c r="C1507" s="9" t="s">
        <v>23</v>
      </c>
      <c r="D1507" s="17">
        <v>2</v>
      </c>
      <c r="E1507" s="17">
        <v>1986</v>
      </c>
      <c r="F1507" s="17">
        <v>1</v>
      </c>
      <c r="G1507" s="17">
        <v>0</v>
      </c>
      <c r="H1507" s="17">
        <v>0</v>
      </c>
      <c r="I1507" s="18">
        <v>802</v>
      </c>
      <c r="J1507" s="2"/>
      <c r="K1507" s="1"/>
      <c r="L1507" s="1"/>
      <c r="M1507" s="1"/>
      <c r="N1507" s="1"/>
      <c r="O1507" s="1"/>
      <c r="P1507" s="1"/>
      <c r="Q1507" s="1"/>
      <c r="R1507" s="1"/>
      <c r="S1507" s="1"/>
    </row>
    <row r="1508" spans="1:19" x14ac:dyDescent="0.3">
      <c r="A1508" s="1"/>
      <c r="B1508" s="17">
        <v>2</v>
      </c>
      <c r="C1508" s="9" t="s">
        <v>17</v>
      </c>
      <c r="D1508" s="17">
        <v>2</v>
      </c>
      <c r="E1508" s="17">
        <v>1986</v>
      </c>
      <c r="F1508" s="17">
        <v>1</v>
      </c>
      <c r="G1508" s="17">
        <v>0</v>
      </c>
      <c r="H1508" s="17">
        <v>0</v>
      </c>
      <c r="I1508" s="18">
        <v>78134</v>
      </c>
      <c r="J1508" s="2"/>
      <c r="K1508" s="1"/>
      <c r="L1508" s="1"/>
      <c r="M1508" s="1"/>
      <c r="N1508" s="1"/>
      <c r="O1508" s="1"/>
      <c r="P1508" s="1"/>
      <c r="Q1508" s="1"/>
      <c r="R1508" s="1"/>
      <c r="S1508" s="1"/>
    </row>
    <row r="1509" spans="1:19" x14ac:dyDescent="0.3">
      <c r="A1509" s="1"/>
      <c r="B1509" s="17">
        <v>4</v>
      </c>
      <c r="C1509" s="9" t="s">
        <v>17</v>
      </c>
      <c r="D1509" s="17">
        <v>2</v>
      </c>
      <c r="E1509" s="17">
        <v>1986</v>
      </c>
      <c r="F1509" s="17">
        <v>1</v>
      </c>
      <c r="G1509" s="17">
        <v>0</v>
      </c>
      <c r="H1509" s="17">
        <v>0</v>
      </c>
      <c r="I1509" s="18">
        <v>0</v>
      </c>
      <c r="J1509" s="2"/>
      <c r="K1509" s="1"/>
      <c r="L1509" s="1"/>
      <c r="M1509" s="1"/>
      <c r="N1509" s="1"/>
      <c r="O1509" s="1"/>
      <c r="P1509" s="1"/>
      <c r="Q1509" s="1"/>
      <c r="R1509" s="1"/>
      <c r="S1509" s="1"/>
    </row>
    <row r="1510" spans="1:19" x14ac:dyDescent="0.3">
      <c r="A1510" s="1"/>
      <c r="B1510" s="17">
        <v>1</v>
      </c>
      <c r="C1510" s="9" t="s">
        <v>17</v>
      </c>
      <c r="D1510" s="17">
        <v>2</v>
      </c>
      <c r="E1510" s="17">
        <v>1986</v>
      </c>
      <c r="F1510" s="17">
        <v>1</v>
      </c>
      <c r="G1510" s="17">
        <v>0</v>
      </c>
      <c r="H1510" s="17">
        <v>0</v>
      </c>
      <c r="I1510" s="18">
        <v>840</v>
      </c>
      <c r="J1510" s="2"/>
      <c r="K1510" s="1"/>
      <c r="L1510" s="1"/>
      <c r="M1510" s="1"/>
      <c r="N1510" s="1"/>
      <c r="O1510" s="1"/>
      <c r="P1510" s="1"/>
      <c r="Q1510" s="1"/>
      <c r="R1510" s="1"/>
      <c r="S1510" s="1"/>
    </row>
    <row r="1511" spans="1:19" x14ac:dyDescent="0.3">
      <c r="A1511" s="1"/>
      <c r="B1511" s="17">
        <v>3</v>
      </c>
      <c r="C1511" s="9" t="s">
        <v>14</v>
      </c>
      <c r="D1511" s="17">
        <v>2</v>
      </c>
      <c r="E1511" s="17">
        <v>1986</v>
      </c>
      <c r="F1511" s="17">
        <v>1</v>
      </c>
      <c r="G1511" s="17">
        <v>0</v>
      </c>
      <c r="H1511" s="17">
        <v>0</v>
      </c>
      <c r="I1511" s="18">
        <v>38110</v>
      </c>
      <c r="J1511" s="2"/>
      <c r="K1511" s="1"/>
      <c r="L1511" s="1"/>
      <c r="M1511" s="1"/>
      <c r="N1511" s="1"/>
      <c r="O1511" s="1"/>
      <c r="P1511" s="1"/>
      <c r="Q1511" s="1"/>
      <c r="R1511" s="1"/>
      <c r="S1511" s="1"/>
    </row>
    <row r="1512" spans="1:19" x14ac:dyDescent="0.3">
      <c r="A1512" s="1"/>
      <c r="B1512" s="17">
        <v>3</v>
      </c>
      <c r="C1512" s="9" t="s">
        <v>17</v>
      </c>
      <c r="D1512" s="17">
        <v>2</v>
      </c>
      <c r="E1512" s="17">
        <v>1986</v>
      </c>
      <c r="F1512" s="17">
        <v>1</v>
      </c>
      <c r="G1512" s="17">
        <v>0</v>
      </c>
      <c r="H1512" s="17">
        <v>0</v>
      </c>
      <c r="I1512" s="18">
        <v>71341</v>
      </c>
      <c r="J1512" s="2"/>
      <c r="K1512" s="1"/>
      <c r="L1512" s="1"/>
      <c r="M1512" s="1"/>
      <c r="N1512" s="1"/>
      <c r="O1512" s="1"/>
      <c r="P1512" s="1"/>
      <c r="Q1512" s="1"/>
      <c r="R1512" s="1"/>
      <c r="S1512" s="1"/>
    </row>
    <row r="1513" spans="1:19" x14ac:dyDescent="0.3">
      <c r="A1513" s="1"/>
      <c r="B1513" s="17">
        <v>3</v>
      </c>
      <c r="C1513" s="9" t="s">
        <v>23</v>
      </c>
      <c r="D1513" s="17">
        <v>2</v>
      </c>
      <c r="E1513" s="17">
        <v>1986</v>
      </c>
      <c r="F1513" s="17">
        <v>1</v>
      </c>
      <c r="G1513" s="17">
        <v>0</v>
      </c>
      <c r="H1513" s="17">
        <v>0</v>
      </c>
      <c r="I1513" s="18">
        <v>7181</v>
      </c>
      <c r="J1513" s="2"/>
      <c r="K1513" s="1"/>
      <c r="L1513" s="1"/>
      <c r="M1513" s="1"/>
      <c r="N1513" s="1"/>
      <c r="O1513" s="1"/>
      <c r="P1513" s="1"/>
      <c r="Q1513" s="1"/>
      <c r="R1513" s="1"/>
      <c r="S1513" s="1"/>
    </row>
    <row r="1514" spans="1:19" x14ac:dyDescent="0.3">
      <c r="A1514" s="1"/>
      <c r="B1514" s="17">
        <v>1</v>
      </c>
      <c r="C1514" s="9" t="s">
        <v>23</v>
      </c>
      <c r="D1514" s="17">
        <v>2</v>
      </c>
      <c r="E1514" s="17">
        <v>1986</v>
      </c>
      <c r="F1514" s="17">
        <v>1</v>
      </c>
      <c r="G1514" s="17">
        <v>0</v>
      </c>
      <c r="H1514" s="17">
        <v>0</v>
      </c>
      <c r="I1514" s="18">
        <v>811</v>
      </c>
      <c r="J1514" s="2"/>
      <c r="K1514" s="1"/>
      <c r="L1514" s="1"/>
      <c r="M1514" s="1"/>
      <c r="N1514" s="1"/>
      <c r="O1514" s="1"/>
      <c r="P1514" s="1"/>
      <c r="Q1514" s="1"/>
      <c r="R1514" s="1"/>
      <c r="S1514" s="1"/>
    </row>
    <row r="1515" spans="1:19" x14ac:dyDescent="0.3">
      <c r="A1515" s="1"/>
      <c r="B1515" s="17">
        <v>1</v>
      </c>
      <c r="C1515" s="9" t="s">
        <v>17</v>
      </c>
      <c r="D1515" s="17">
        <v>2</v>
      </c>
      <c r="E1515" s="17">
        <v>1986</v>
      </c>
      <c r="F1515" s="17">
        <v>1</v>
      </c>
      <c r="G1515" s="17">
        <v>0</v>
      </c>
      <c r="H1515" s="17">
        <v>0</v>
      </c>
      <c r="I1515" s="18">
        <v>759</v>
      </c>
      <c r="J1515" s="2"/>
      <c r="K1515" s="1"/>
      <c r="L1515" s="1"/>
      <c r="M1515" s="1"/>
      <c r="N1515" s="1"/>
      <c r="O1515" s="1"/>
      <c r="P1515" s="1"/>
      <c r="Q1515" s="1"/>
      <c r="R1515" s="1"/>
      <c r="S1515" s="1"/>
    </row>
    <row r="1516" spans="1:19" x14ac:dyDescent="0.3">
      <c r="A1516" s="1"/>
      <c r="B1516" s="17">
        <v>1</v>
      </c>
      <c r="C1516" s="9" t="s">
        <v>19</v>
      </c>
      <c r="D1516" s="17">
        <v>2</v>
      </c>
      <c r="E1516" s="17">
        <v>1986</v>
      </c>
      <c r="F1516" s="17">
        <v>2</v>
      </c>
      <c r="G1516" s="17">
        <v>0</v>
      </c>
      <c r="H1516" s="17">
        <v>0</v>
      </c>
      <c r="I1516" s="18">
        <v>80845</v>
      </c>
      <c r="J1516" s="2"/>
      <c r="K1516" s="1"/>
      <c r="L1516" s="1"/>
      <c r="M1516" s="1"/>
      <c r="N1516" s="1"/>
      <c r="O1516" s="1"/>
      <c r="P1516" s="1"/>
      <c r="Q1516" s="1"/>
      <c r="R1516" s="1"/>
      <c r="S1516" s="1"/>
    </row>
    <row r="1517" spans="1:19" x14ac:dyDescent="0.3">
      <c r="A1517" s="1"/>
      <c r="B1517" s="17">
        <v>4</v>
      </c>
      <c r="C1517" s="9" t="s">
        <v>14</v>
      </c>
      <c r="D1517" s="17">
        <v>2</v>
      </c>
      <c r="E1517" s="17">
        <v>1986</v>
      </c>
      <c r="F1517" s="17">
        <v>1</v>
      </c>
      <c r="G1517" s="17">
        <v>0</v>
      </c>
      <c r="H1517" s="17">
        <v>12</v>
      </c>
      <c r="I1517" s="18">
        <v>0</v>
      </c>
      <c r="J1517" s="2"/>
      <c r="K1517" s="1"/>
      <c r="L1517" s="1"/>
      <c r="M1517" s="1"/>
      <c r="N1517" s="1"/>
      <c r="O1517" s="1"/>
      <c r="P1517" s="1"/>
      <c r="Q1517" s="1"/>
      <c r="R1517" s="1"/>
      <c r="S1517" s="1"/>
    </row>
    <row r="1518" spans="1:19" x14ac:dyDescent="0.3">
      <c r="A1518" s="1"/>
      <c r="B1518" s="17">
        <v>5</v>
      </c>
      <c r="C1518" s="9" t="s">
        <v>17</v>
      </c>
      <c r="D1518" s="17">
        <v>2</v>
      </c>
      <c r="E1518" s="17">
        <v>1986</v>
      </c>
      <c r="F1518" s="17">
        <v>1</v>
      </c>
      <c r="G1518" s="17">
        <v>0</v>
      </c>
      <c r="H1518" s="17">
        <v>0</v>
      </c>
      <c r="I1518" s="18">
        <v>801</v>
      </c>
      <c r="J1518" s="2"/>
      <c r="K1518" s="1"/>
      <c r="L1518" s="1"/>
      <c r="M1518" s="1"/>
      <c r="N1518" s="1"/>
      <c r="O1518" s="1"/>
      <c r="P1518" s="1"/>
      <c r="Q1518" s="1"/>
      <c r="R1518" s="1"/>
      <c r="S1518" s="1"/>
    </row>
    <row r="1519" spans="1:19" x14ac:dyDescent="0.3">
      <c r="A1519" s="1"/>
      <c r="B1519" s="17">
        <v>4</v>
      </c>
      <c r="C1519" s="9" t="s">
        <v>17</v>
      </c>
      <c r="D1519" s="17">
        <v>2</v>
      </c>
      <c r="E1519" s="17">
        <v>1986</v>
      </c>
      <c r="F1519" s="17">
        <v>1</v>
      </c>
      <c r="G1519" s="17">
        <v>0</v>
      </c>
      <c r="H1519" s="17">
        <v>0</v>
      </c>
      <c r="I1519" s="18">
        <v>0</v>
      </c>
      <c r="J1519" s="2"/>
      <c r="K1519" s="1"/>
      <c r="L1519" s="1"/>
      <c r="M1519" s="1"/>
      <c r="N1519" s="1"/>
      <c r="O1519" s="1"/>
      <c r="P1519" s="1"/>
      <c r="Q1519" s="1"/>
      <c r="R1519" s="1"/>
      <c r="S1519" s="1"/>
    </row>
    <row r="1520" spans="1:19" x14ac:dyDescent="0.3">
      <c r="A1520" s="1"/>
      <c r="B1520" s="17">
        <v>4</v>
      </c>
      <c r="C1520" s="9" t="s">
        <v>23</v>
      </c>
      <c r="D1520" s="17">
        <v>2</v>
      </c>
      <c r="E1520" s="17">
        <v>1986</v>
      </c>
      <c r="F1520" s="17">
        <v>1</v>
      </c>
      <c r="G1520" s="17">
        <v>0</v>
      </c>
      <c r="H1520" s="17">
        <v>0</v>
      </c>
      <c r="I1520" s="18">
        <v>84023</v>
      </c>
      <c r="J1520" s="2"/>
      <c r="K1520" s="1"/>
      <c r="L1520" s="1"/>
      <c r="M1520" s="1"/>
      <c r="N1520" s="1"/>
      <c r="O1520" s="1"/>
      <c r="P1520" s="1"/>
      <c r="Q1520" s="1"/>
      <c r="R1520" s="1"/>
      <c r="S1520" s="1"/>
    </row>
    <row r="1521" spans="1:19" x14ac:dyDescent="0.3">
      <c r="A1521" s="1"/>
      <c r="B1521" s="17">
        <v>1</v>
      </c>
      <c r="C1521" s="9" t="s">
        <v>23</v>
      </c>
      <c r="D1521" s="17">
        <v>2</v>
      </c>
      <c r="E1521" s="17">
        <v>1986</v>
      </c>
      <c r="F1521" s="17">
        <v>1</v>
      </c>
      <c r="G1521" s="17">
        <v>0</v>
      </c>
      <c r="H1521" s="17">
        <v>0</v>
      </c>
      <c r="I1521" s="18">
        <v>714</v>
      </c>
      <c r="J1521" s="2"/>
      <c r="K1521" s="1"/>
      <c r="L1521" s="1"/>
      <c r="M1521" s="1"/>
      <c r="N1521" s="1"/>
      <c r="O1521" s="1"/>
      <c r="P1521" s="1"/>
      <c r="Q1521" s="1"/>
      <c r="R1521" s="1"/>
      <c r="S1521" s="1"/>
    </row>
    <row r="1522" spans="1:19" x14ac:dyDescent="0.3">
      <c r="A1522" s="1"/>
      <c r="B1522" s="17">
        <v>1</v>
      </c>
      <c r="C1522" s="9" t="s">
        <v>17</v>
      </c>
      <c r="D1522" s="17">
        <v>2</v>
      </c>
      <c r="E1522" s="17">
        <v>1986</v>
      </c>
      <c r="F1522" s="17">
        <v>1</v>
      </c>
      <c r="G1522" s="17">
        <v>0</v>
      </c>
      <c r="H1522" s="17">
        <v>0</v>
      </c>
      <c r="I1522" s="18">
        <v>81289</v>
      </c>
      <c r="J1522" s="2"/>
      <c r="K1522" s="1"/>
      <c r="L1522" s="1"/>
      <c r="M1522" s="1"/>
      <c r="N1522" s="1"/>
      <c r="O1522" s="1"/>
      <c r="P1522" s="1"/>
      <c r="Q1522" s="1"/>
      <c r="R1522" s="1"/>
      <c r="S1522" s="1"/>
    </row>
    <row r="1523" spans="1:19" x14ac:dyDescent="0.3">
      <c r="A1523" s="1"/>
      <c r="B1523" s="17">
        <v>3</v>
      </c>
      <c r="C1523" s="9" t="s">
        <v>17</v>
      </c>
      <c r="D1523" s="17">
        <v>2</v>
      </c>
      <c r="E1523" s="17">
        <v>1986</v>
      </c>
      <c r="F1523" s="17">
        <v>1</v>
      </c>
      <c r="G1523" s="17">
        <v>0</v>
      </c>
      <c r="H1523" s="17">
        <v>0</v>
      </c>
      <c r="I1523" s="18">
        <v>84839</v>
      </c>
      <c r="J1523" s="2"/>
      <c r="K1523" s="1"/>
      <c r="L1523" s="1"/>
      <c r="M1523" s="1"/>
      <c r="N1523" s="1"/>
      <c r="O1523" s="1"/>
      <c r="P1523" s="1"/>
      <c r="Q1523" s="1"/>
      <c r="R1523" s="1"/>
      <c r="S1523" s="1"/>
    </row>
    <row r="1524" spans="1:19" x14ac:dyDescent="0.3">
      <c r="A1524" s="1"/>
      <c r="B1524" s="17">
        <v>3</v>
      </c>
      <c r="C1524" s="9" t="s">
        <v>23</v>
      </c>
      <c r="D1524" s="17">
        <v>2</v>
      </c>
      <c r="E1524" s="17">
        <v>1986</v>
      </c>
      <c r="F1524" s="17">
        <v>1</v>
      </c>
      <c r="G1524" s="17">
        <v>0</v>
      </c>
      <c r="H1524" s="17">
        <v>0</v>
      </c>
      <c r="I1524" s="18">
        <v>861</v>
      </c>
      <c r="J1524" s="2"/>
      <c r="K1524" s="1"/>
      <c r="L1524" s="1"/>
      <c r="M1524" s="1"/>
      <c r="N1524" s="1"/>
      <c r="O1524" s="1"/>
      <c r="P1524" s="1"/>
      <c r="Q1524" s="1"/>
      <c r="R1524" s="1"/>
      <c r="S1524" s="1"/>
    </row>
    <row r="1525" spans="1:19" x14ac:dyDescent="0.3">
      <c r="A1525" s="1"/>
      <c r="B1525" s="17">
        <v>3</v>
      </c>
      <c r="C1525" s="9" t="s">
        <v>23</v>
      </c>
      <c r="D1525" s="17">
        <v>2</v>
      </c>
      <c r="E1525" s="17">
        <v>1986</v>
      </c>
      <c r="F1525" s="17">
        <v>1</v>
      </c>
      <c r="G1525" s="17">
        <v>0</v>
      </c>
      <c r="H1525" s="17">
        <v>0</v>
      </c>
      <c r="I1525" s="18">
        <v>81677</v>
      </c>
      <c r="J1525" s="2"/>
      <c r="K1525" s="1"/>
      <c r="L1525" s="1"/>
      <c r="M1525" s="1"/>
      <c r="N1525" s="1"/>
      <c r="O1525" s="1"/>
      <c r="P1525" s="1"/>
      <c r="Q1525" s="1"/>
      <c r="R1525" s="1"/>
      <c r="S1525" s="1"/>
    </row>
    <row r="1526" spans="1:19" x14ac:dyDescent="0.3">
      <c r="A1526" s="1"/>
      <c r="B1526" s="17">
        <v>3</v>
      </c>
      <c r="C1526" s="9" t="s">
        <v>23</v>
      </c>
      <c r="D1526" s="17">
        <v>3</v>
      </c>
      <c r="E1526" s="17">
        <v>1986</v>
      </c>
      <c r="F1526" s="17">
        <v>1</v>
      </c>
      <c r="G1526" s="17">
        <v>0</v>
      </c>
      <c r="H1526" s="17">
        <v>0</v>
      </c>
      <c r="I1526" s="18">
        <v>8428</v>
      </c>
      <c r="J1526" s="2"/>
      <c r="K1526" s="1"/>
      <c r="L1526" s="1"/>
      <c r="M1526" s="1"/>
      <c r="N1526" s="1"/>
      <c r="O1526" s="1"/>
      <c r="P1526" s="1"/>
      <c r="Q1526" s="1"/>
      <c r="R1526" s="1"/>
      <c r="S1526" s="1"/>
    </row>
    <row r="1527" spans="1:19" x14ac:dyDescent="0.3">
      <c r="A1527" s="1"/>
      <c r="B1527" s="17">
        <v>3</v>
      </c>
      <c r="C1527" s="9" t="s">
        <v>23</v>
      </c>
      <c r="D1527" s="17">
        <v>3</v>
      </c>
      <c r="E1527" s="17">
        <v>1986</v>
      </c>
      <c r="F1527" s="17">
        <v>1</v>
      </c>
      <c r="G1527" s="17">
        <v>0</v>
      </c>
      <c r="H1527" s="17">
        <v>0</v>
      </c>
      <c r="I1527" s="18">
        <v>729</v>
      </c>
      <c r="J1527" s="2"/>
      <c r="K1527" s="1"/>
      <c r="L1527" s="1"/>
      <c r="M1527" s="1"/>
      <c r="N1527" s="1"/>
      <c r="O1527" s="1"/>
      <c r="P1527" s="1"/>
      <c r="Q1527" s="1"/>
      <c r="R1527" s="1"/>
      <c r="S1527" s="1"/>
    </row>
    <row r="1528" spans="1:19" x14ac:dyDescent="0.3">
      <c r="A1528" s="1"/>
      <c r="B1528" s="17">
        <v>5</v>
      </c>
      <c r="C1528" s="9" t="s">
        <v>23</v>
      </c>
      <c r="D1528" s="17">
        <v>3</v>
      </c>
      <c r="E1528" s="17">
        <v>1986</v>
      </c>
      <c r="F1528" s="17">
        <v>1</v>
      </c>
      <c r="G1528" s="17">
        <v>0</v>
      </c>
      <c r="H1528" s="17">
        <v>0</v>
      </c>
      <c r="I1528" s="18">
        <v>857</v>
      </c>
      <c r="J1528" s="2"/>
      <c r="K1528" s="1"/>
      <c r="L1528" s="1"/>
      <c r="M1528" s="1"/>
      <c r="N1528" s="1"/>
      <c r="O1528" s="1"/>
      <c r="P1528" s="1"/>
      <c r="Q1528" s="1"/>
      <c r="R1528" s="1"/>
      <c r="S1528" s="1"/>
    </row>
    <row r="1529" spans="1:19" x14ac:dyDescent="0.3">
      <c r="A1529" s="1"/>
      <c r="B1529" s="17">
        <v>5</v>
      </c>
      <c r="C1529" s="9" t="s">
        <v>14</v>
      </c>
      <c r="D1529" s="17">
        <v>3</v>
      </c>
      <c r="E1529" s="17">
        <v>1986</v>
      </c>
      <c r="F1529" s="17">
        <v>1</v>
      </c>
      <c r="G1529" s="17">
        <v>0</v>
      </c>
      <c r="H1529" s="17">
        <v>0</v>
      </c>
      <c r="I1529" s="18">
        <v>8034</v>
      </c>
      <c r="J1529" s="2"/>
      <c r="K1529" s="1"/>
      <c r="L1529" s="1"/>
      <c r="M1529" s="1"/>
      <c r="N1529" s="1"/>
      <c r="O1529" s="1"/>
      <c r="P1529" s="1"/>
      <c r="Q1529" s="1"/>
      <c r="R1529" s="1"/>
      <c r="S1529" s="1"/>
    </row>
    <row r="1530" spans="1:19" x14ac:dyDescent="0.3">
      <c r="A1530" s="1"/>
      <c r="B1530" s="17">
        <v>1</v>
      </c>
      <c r="C1530" s="9" t="s">
        <v>23</v>
      </c>
      <c r="D1530" s="17">
        <v>3</v>
      </c>
      <c r="E1530" s="17">
        <v>1986</v>
      </c>
      <c r="F1530" s="17">
        <v>1</v>
      </c>
      <c r="G1530" s="17">
        <v>0</v>
      </c>
      <c r="H1530" s="17">
        <v>0</v>
      </c>
      <c r="I1530" s="18">
        <v>8445</v>
      </c>
      <c r="J1530" s="2"/>
      <c r="K1530" s="1"/>
      <c r="L1530" s="1"/>
      <c r="M1530" s="1"/>
      <c r="N1530" s="1"/>
      <c r="O1530" s="1"/>
      <c r="P1530" s="1"/>
      <c r="Q1530" s="1"/>
      <c r="R1530" s="1"/>
      <c r="S1530" s="1"/>
    </row>
    <row r="1531" spans="1:19" x14ac:dyDescent="0.3">
      <c r="A1531" s="1"/>
      <c r="B1531" s="17">
        <v>1</v>
      </c>
      <c r="C1531" s="9" t="s">
        <v>23</v>
      </c>
      <c r="D1531" s="17">
        <v>3</v>
      </c>
      <c r="E1531" s="17">
        <v>1986</v>
      </c>
      <c r="F1531" s="17">
        <v>1</v>
      </c>
      <c r="G1531" s="17">
        <v>0</v>
      </c>
      <c r="H1531" s="17">
        <v>0</v>
      </c>
      <c r="I1531" s="18">
        <v>838</v>
      </c>
      <c r="J1531" s="2"/>
      <c r="K1531" s="1"/>
      <c r="L1531" s="1"/>
      <c r="M1531" s="1"/>
      <c r="N1531" s="1"/>
      <c r="O1531" s="1"/>
      <c r="P1531" s="1"/>
      <c r="Q1531" s="1"/>
      <c r="R1531" s="1"/>
      <c r="S1531" s="1"/>
    </row>
    <row r="1532" spans="1:19" x14ac:dyDescent="0.3">
      <c r="A1532" s="1"/>
      <c r="B1532" s="17">
        <v>3</v>
      </c>
      <c r="C1532" s="9" t="s">
        <v>17</v>
      </c>
      <c r="D1532" s="17">
        <v>3</v>
      </c>
      <c r="E1532" s="17">
        <v>1986</v>
      </c>
      <c r="F1532" s="17">
        <v>1</v>
      </c>
      <c r="G1532" s="17">
        <v>0</v>
      </c>
      <c r="H1532" s="17">
        <v>0</v>
      </c>
      <c r="I1532" s="18">
        <v>861</v>
      </c>
      <c r="J1532" s="2"/>
      <c r="K1532" s="1"/>
      <c r="L1532" s="1"/>
      <c r="M1532" s="1"/>
      <c r="N1532" s="1"/>
      <c r="O1532" s="1"/>
      <c r="P1532" s="1"/>
      <c r="Q1532" s="1"/>
      <c r="R1532" s="1"/>
      <c r="S1532" s="1"/>
    </row>
    <row r="1533" spans="1:19" x14ac:dyDescent="0.3">
      <c r="A1533" s="1"/>
      <c r="B1533" s="17">
        <v>3</v>
      </c>
      <c r="C1533" s="9" t="s">
        <v>19</v>
      </c>
      <c r="D1533" s="17">
        <v>3</v>
      </c>
      <c r="E1533" s="17">
        <v>1986</v>
      </c>
      <c r="F1533" s="17">
        <v>1</v>
      </c>
      <c r="G1533" s="17">
        <v>0</v>
      </c>
      <c r="H1533" s="17">
        <v>0</v>
      </c>
      <c r="I1533" s="18">
        <v>741</v>
      </c>
      <c r="J1533" s="2"/>
      <c r="K1533" s="1"/>
      <c r="L1533" s="1"/>
      <c r="M1533" s="1"/>
      <c r="N1533" s="1"/>
      <c r="O1533" s="1"/>
      <c r="P1533" s="1"/>
      <c r="Q1533" s="1"/>
      <c r="R1533" s="1"/>
      <c r="S1533" s="1"/>
    </row>
    <row r="1534" spans="1:19" x14ac:dyDescent="0.3">
      <c r="A1534" s="1"/>
      <c r="B1534" s="17">
        <v>3</v>
      </c>
      <c r="C1534" s="9" t="s">
        <v>23</v>
      </c>
      <c r="D1534" s="17">
        <v>3</v>
      </c>
      <c r="E1534" s="17">
        <v>1986</v>
      </c>
      <c r="F1534" s="17">
        <v>1</v>
      </c>
      <c r="G1534" s="17">
        <v>0</v>
      </c>
      <c r="H1534" s="17">
        <v>0</v>
      </c>
      <c r="I1534" s="18">
        <v>87170</v>
      </c>
      <c r="J1534" s="2"/>
      <c r="K1534" s="1"/>
      <c r="L1534" s="1"/>
      <c r="M1534" s="1"/>
      <c r="N1534" s="1"/>
      <c r="O1534" s="1"/>
      <c r="P1534" s="1"/>
      <c r="Q1534" s="1"/>
      <c r="R1534" s="1"/>
      <c r="S1534" s="1"/>
    </row>
    <row r="1535" spans="1:19" x14ac:dyDescent="0.3">
      <c r="A1535" s="1"/>
      <c r="B1535" s="17">
        <v>2</v>
      </c>
      <c r="C1535" s="9" t="s">
        <v>23</v>
      </c>
      <c r="D1535" s="17">
        <v>3</v>
      </c>
      <c r="E1535" s="17">
        <v>1986</v>
      </c>
      <c r="F1535" s="17">
        <v>1</v>
      </c>
      <c r="G1535" s="17">
        <v>0</v>
      </c>
      <c r="H1535" s="17">
        <v>0</v>
      </c>
      <c r="I1535" s="18">
        <v>8689</v>
      </c>
      <c r="J1535" s="2"/>
      <c r="K1535" s="1"/>
      <c r="L1535" s="1"/>
      <c r="M1535" s="1"/>
      <c r="N1535" s="1"/>
      <c r="O1535" s="1"/>
      <c r="P1535" s="1"/>
      <c r="Q1535" s="1"/>
      <c r="R1535" s="1"/>
      <c r="S1535" s="1"/>
    </row>
    <row r="1536" spans="1:19" x14ac:dyDescent="0.3">
      <c r="A1536" s="1"/>
      <c r="B1536" s="17">
        <v>3</v>
      </c>
      <c r="C1536" s="9" t="s">
        <v>23</v>
      </c>
      <c r="D1536" s="17">
        <v>3</v>
      </c>
      <c r="E1536" s="17">
        <v>1986</v>
      </c>
      <c r="F1536" s="17">
        <v>1</v>
      </c>
      <c r="G1536" s="17">
        <v>0</v>
      </c>
      <c r="H1536" s="17">
        <v>0</v>
      </c>
      <c r="I1536" s="18">
        <v>839</v>
      </c>
      <c r="J1536" s="2"/>
      <c r="K1536" s="1"/>
      <c r="L1536" s="1"/>
      <c r="M1536" s="1"/>
      <c r="N1536" s="1"/>
      <c r="O1536" s="1"/>
      <c r="P1536" s="1"/>
      <c r="Q1536" s="1"/>
      <c r="R1536" s="1"/>
      <c r="S1536" s="1"/>
    </row>
    <row r="1537" spans="1:19" x14ac:dyDescent="0.3">
      <c r="A1537" s="1"/>
      <c r="B1537" s="17">
        <v>2</v>
      </c>
      <c r="C1537" s="9" t="s">
        <v>14</v>
      </c>
      <c r="D1537" s="17">
        <v>3</v>
      </c>
      <c r="E1537" s="17">
        <v>1986</v>
      </c>
      <c r="F1537" s="17">
        <v>1</v>
      </c>
      <c r="G1537" s="17">
        <v>0</v>
      </c>
      <c r="H1537" s="17">
        <v>0</v>
      </c>
      <c r="I1537" s="18">
        <v>74425</v>
      </c>
      <c r="J1537" s="2"/>
      <c r="K1537" s="1"/>
      <c r="L1537" s="1"/>
      <c r="M1537" s="1"/>
      <c r="N1537" s="1"/>
      <c r="O1537" s="1"/>
      <c r="P1537" s="1"/>
      <c r="Q1537" s="1"/>
      <c r="R1537" s="1"/>
      <c r="S1537" s="1"/>
    </row>
    <row r="1538" spans="1:19" x14ac:dyDescent="0.3">
      <c r="A1538" s="1"/>
      <c r="B1538" s="17">
        <v>1</v>
      </c>
      <c r="C1538" s="9" t="s">
        <v>17</v>
      </c>
      <c r="D1538" s="17">
        <v>3</v>
      </c>
      <c r="E1538" s="17">
        <v>1986</v>
      </c>
      <c r="F1538" s="17">
        <v>1</v>
      </c>
      <c r="G1538" s="17">
        <v>0</v>
      </c>
      <c r="H1538" s="17">
        <v>0</v>
      </c>
      <c r="I1538" s="18">
        <v>0</v>
      </c>
      <c r="J1538" s="2"/>
      <c r="K1538" s="1"/>
      <c r="L1538" s="1"/>
      <c r="M1538" s="1"/>
      <c r="N1538" s="1"/>
      <c r="O1538" s="1"/>
      <c r="P1538" s="1"/>
      <c r="Q1538" s="1"/>
      <c r="R1538" s="1"/>
      <c r="S1538" s="1"/>
    </row>
    <row r="1539" spans="1:19" x14ac:dyDescent="0.3">
      <c r="A1539" s="1"/>
      <c r="B1539" s="17">
        <v>1</v>
      </c>
      <c r="C1539" s="9" t="s">
        <v>14</v>
      </c>
      <c r="D1539" s="17">
        <v>3</v>
      </c>
      <c r="E1539" s="17">
        <v>1986</v>
      </c>
      <c r="F1539" s="17">
        <v>1</v>
      </c>
      <c r="G1539" s="17">
        <v>0</v>
      </c>
      <c r="H1539" s="17">
        <v>0</v>
      </c>
      <c r="I1539" s="18">
        <v>82422</v>
      </c>
      <c r="J1539" s="2"/>
      <c r="K1539" s="1"/>
      <c r="L1539" s="1"/>
      <c r="M1539" s="1"/>
      <c r="N1539" s="1"/>
      <c r="O1539" s="1"/>
      <c r="P1539" s="1"/>
      <c r="Q1539" s="1"/>
      <c r="R1539" s="1"/>
      <c r="S1539" s="1"/>
    </row>
    <row r="1540" spans="1:19" x14ac:dyDescent="0.3">
      <c r="A1540" s="1"/>
      <c r="B1540" s="17">
        <v>3</v>
      </c>
      <c r="C1540" s="9" t="s">
        <v>14</v>
      </c>
      <c r="D1540" s="17">
        <v>3</v>
      </c>
      <c r="E1540" s="17">
        <v>1986</v>
      </c>
      <c r="F1540" s="17">
        <v>1</v>
      </c>
      <c r="G1540" s="17">
        <v>0</v>
      </c>
      <c r="H1540" s="17">
        <v>0</v>
      </c>
      <c r="I1540" s="18">
        <v>7606</v>
      </c>
      <c r="J1540" s="2"/>
      <c r="K1540" s="1"/>
      <c r="L1540" s="1"/>
      <c r="M1540" s="1"/>
      <c r="N1540" s="1"/>
      <c r="O1540" s="1"/>
      <c r="P1540" s="1"/>
      <c r="Q1540" s="1"/>
      <c r="R1540" s="1"/>
      <c r="S1540" s="1"/>
    </row>
    <row r="1541" spans="1:19" x14ac:dyDescent="0.3">
      <c r="A1541" s="1"/>
      <c r="B1541" s="17">
        <v>4</v>
      </c>
      <c r="C1541" s="9" t="s">
        <v>33</v>
      </c>
      <c r="D1541" s="17">
        <v>3</v>
      </c>
      <c r="E1541" s="17">
        <v>1982</v>
      </c>
      <c r="F1541" s="17">
        <v>1</v>
      </c>
      <c r="G1541" s="17">
        <v>0</v>
      </c>
      <c r="H1541" s="17">
        <v>0</v>
      </c>
      <c r="I1541" s="18">
        <v>737</v>
      </c>
      <c r="J1541" s="2"/>
      <c r="K1541" s="1"/>
      <c r="L1541" s="1"/>
      <c r="M1541" s="1"/>
      <c r="N1541" s="1"/>
      <c r="O1541" s="1"/>
      <c r="P1541" s="1"/>
      <c r="Q1541" s="1"/>
      <c r="R1541" s="1"/>
      <c r="S1541" s="1"/>
    </row>
    <row r="1542" spans="1:19" x14ac:dyDescent="0.3">
      <c r="A1542" s="1"/>
      <c r="B1542" s="17">
        <v>4</v>
      </c>
      <c r="C1542" s="9" t="s">
        <v>23</v>
      </c>
      <c r="D1542" s="17">
        <v>3</v>
      </c>
      <c r="E1542" s="17">
        <v>1982</v>
      </c>
      <c r="F1542" s="17">
        <v>1</v>
      </c>
      <c r="G1542" s="17">
        <v>0</v>
      </c>
      <c r="H1542" s="17">
        <v>0</v>
      </c>
      <c r="I1542" s="18">
        <v>8403</v>
      </c>
      <c r="J1542" s="2"/>
      <c r="K1542" s="1"/>
      <c r="L1542" s="1"/>
      <c r="M1542" s="1"/>
      <c r="N1542" s="1"/>
      <c r="O1542" s="1"/>
      <c r="P1542" s="1"/>
      <c r="Q1542" s="1"/>
      <c r="R1542" s="1"/>
      <c r="S1542" s="1"/>
    </row>
    <row r="1543" spans="1:19" x14ac:dyDescent="0.3">
      <c r="A1543" s="1"/>
      <c r="B1543" s="17">
        <v>5</v>
      </c>
      <c r="C1543" s="9" t="s">
        <v>14</v>
      </c>
      <c r="D1543" s="17">
        <v>3</v>
      </c>
      <c r="E1543" s="17">
        <v>1986</v>
      </c>
      <c r="F1543" s="17">
        <v>1</v>
      </c>
      <c r="G1543" s="17">
        <v>0</v>
      </c>
      <c r="H1543" s="17">
        <v>0</v>
      </c>
      <c r="I1543" s="18">
        <v>80409</v>
      </c>
      <c r="J1543" s="2"/>
      <c r="K1543" s="1"/>
      <c r="L1543" s="1"/>
      <c r="M1543" s="1"/>
      <c r="N1543" s="1"/>
      <c r="O1543" s="1"/>
      <c r="P1543" s="1"/>
      <c r="Q1543" s="1"/>
      <c r="R1543" s="1"/>
      <c r="S1543" s="1"/>
    </row>
    <row r="1544" spans="1:19" x14ac:dyDescent="0.3">
      <c r="A1544" s="1"/>
      <c r="B1544" s="17">
        <v>2</v>
      </c>
      <c r="C1544" s="9" t="s">
        <v>24</v>
      </c>
      <c r="D1544" s="17">
        <v>3</v>
      </c>
      <c r="E1544" s="17">
        <v>1986</v>
      </c>
      <c r="F1544" s="17">
        <v>1</v>
      </c>
      <c r="G1544" s="17">
        <v>0</v>
      </c>
      <c r="H1544" s="17">
        <v>0</v>
      </c>
      <c r="I1544" s="18">
        <v>68</v>
      </c>
      <c r="J1544" s="2"/>
      <c r="K1544" s="1"/>
      <c r="L1544" s="1"/>
      <c r="M1544" s="1"/>
      <c r="N1544" s="1"/>
      <c r="O1544" s="1"/>
      <c r="P1544" s="1"/>
      <c r="Q1544" s="1"/>
      <c r="R1544" s="1"/>
      <c r="S1544" s="1"/>
    </row>
    <row r="1545" spans="1:19" x14ac:dyDescent="0.3">
      <c r="A1545" s="1"/>
      <c r="B1545" s="17">
        <v>5</v>
      </c>
      <c r="C1545" s="9" t="s">
        <v>12</v>
      </c>
      <c r="D1545" s="17">
        <v>3</v>
      </c>
      <c r="E1545" s="17">
        <v>1986</v>
      </c>
      <c r="F1545" s="17">
        <v>1</v>
      </c>
      <c r="G1545" s="17">
        <v>0</v>
      </c>
      <c r="H1545" s="17">
        <v>0</v>
      </c>
      <c r="I1545" s="18">
        <v>800</v>
      </c>
      <c r="J1545" s="2"/>
      <c r="K1545" s="1"/>
      <c r="L1545" s="1"/>
      <c r="M1545" s="1"/>
      <c r="N1545" s="1"/>
      <c r="O1545" s="1"/>
      <c r="P1545" s="1"/>
      <c r="Q1545" s="1"/>
      <c r="R1545" s="1"/>
      <c r="S1545" s="1"/>
    </row>
    <row r="1546" spans="1:19" x14ac:dyDescent="0.3">
      <c r="A1546" s="1"/>
      <c r="B1546" s="17">
        <v>3</v>
      </c>
      <c r="C1546" s="9" t="s">
        <v>19</v>
      </c>
      <c r="D1546" s="17">
        <v>3</v>
      </c>
      <c r="E1546" s="17">
        <v>1986</v>
      </c>
      <c r="F1546" s="17">
        <v>2</v>
      </c>
      <c r="G1546" s="17">
        <v>0</v>
      </c>
      <c r="H1546" s="17">
        <v>0</v>
      </c>
      <c r="I1546" s="18">
        <v>74187</v>
      </c>
      <c r="J1546" s="2"/>
      <c r="K1546" s="1"/>
      <c r="L1546" s="1"/>
      <c r="M1546" s="1"/>
      <c r="N1546" s="1"/>
      <c r="O1546" s="1"/>
      <c r="P1546" s="1"/>
      <c r="Q1546" s="1"/>
      <c r="R1546" s="1"/>
      <c r="S1546" s="1"/>
    </row>
    <row r="1547" spans="1:19" x14ac:dyDescent="0.3">
      <c r="A1547" s="1"/>
      <c r="B1547" s="17">
        <v>1</v>
      </c>
      <c r="C1547" s="9" t="s">
        <v>43</v>
      </c>
      <c r="D1547" s="17">
        <v>3</v>
      </c>
      <c r="E1547" s="17">
        <v>1980</v>
      </c>
      <c r="F1547" s="17">
        <v>1</v>
      </c>
      <c r="G1547" s="17">
        <v>0</v>
      </c>
      <c r="H1547" s="17">
        <v>12</v>
      </c>
      <c r="I1547" s="18">
        <v>28451</v>
      </c>
      <c r="J1547" s="2"/>
      <c r="K1547" s="1"/>
      <c r="L1547" s="1"/>
      <c r="M1547" s="1"/>
      <c r="N1547" s="1"/>
      <c r="O1547" s="1"/>
      <c r="P1547" s="1"/>
      <c r="Q1547" s="1"/>
      <c r="R1547" s="1"/>
      <c r="S1547" s="1"/>
    </row>
    <row r="1548" spans="1:19" x14ac:dyDescent="0.3">
      <c r="A1548" s="1"/>
      <c r="B1548" s="17">
        <v>4</v>
      </c>
      <c r="C1548" s="9" t="s">
        <v>33</v>
      </c>
      <c r="D1548" s="17">
        <v>3</v>
      </c>
      <c r="E1548" s="17">
        <v>1980</v>
      </c>
      <c r="F1548" s="17">
        <v>1</v>
      </c>
      <c r="G1548" s="17">
        <v>0</v>
      </c>
      <c r="H1548" s="17">
        <v>0</v>
      </c>
      <c r="I1548" s="18">
        <v>79656</v>
      </c>
      <c r="J1548" s="2"/>
      <c r="K1548" s="1"/>
      <c r="L1548" s="1"/>
      <c r="M1548" s="1"/>
      <c r="N1548" s="1"/>
      <c r="O1548" s="1"/>
      <c r="P1548" s="1"/>
      <c r="Q1548" s="1"/>
      <c r="R1548" s="1"/>
      <c r="S1548" s="1"/>
    </row>
    <row r="1549" spans="1:19" x14ac:dyDescent="0.3">
      <c r="A1549" s="1"/>
      <c r="B1549" s="17">
        <v>2</v>
      </c>
      <c r="C1549" s="9" t="s">
        <v>19</v>
      </c>
      <c r="D1549" s="17">
        <v>4</v>
      </c>
      <c r="E1549" s="17">
        <v>1986</v>
      </c>
      <c r="F1549" s="17">
        <v>1</v>
      </c>
      <c r="G1549" s="17">
        <v>0</v>
      </c>
      <c r="H1549" s="17">
        <v>0</v>
      </c>
      <c r="I1549" s="18">
        <v>81518</v>
      </c>
      <c r="J1549" s="2"/>
      <c r="K1549" s="1"/>
      <c r="L1549" s="1"/>
      <c r="M1549" s="1"/>
      <c r="N1549" s="1"/>
      <c r="O1549" s="1"/>
      <c r="P1549" s="1"/>
      <c r="Q1549" s="1"/>
      <c r="R1549" s="1"/>
      <c r="S1549" s="1"/>
    </row>
    <row r="1550" spans="1:19" x14ac:dyDescent="0.3">
      <c r="A1550" s="1"/>
      <c r="B1550" s="17">
        <v>2</v>
      </c>
      <c r="C1550" s="9" t="s">
        <v>19</v>
      </c>
      <c r="D1550" s="17">
        <v>4</v>
      </c>
      <c r="E1550" s="17">
        <v>1986</v>
      </c>
      <c r="F1550" s="17">
        <v>1</v>
      </c>
      <c r="G1550" s="17">
        <v>0</v>
      </c>
      <c r="H1550" s="17">
        <v>0</v>
      </c>
      <c r="I1550" s="18">
        <v>81859</v>
      </c>
      <c r="J1550" s="2"/>
      <c r="K1550" s="1"/>
      <c r="L1550" s="1"/>
      <c r="M1550" s="1"/>
      <c r="N1550" s="1"/>
      <c r="O1550" s="1"/>
      <c r="P1550" s="1"/>
      <c r="Q1550" s="1"/>
      <c r="R1550" s="1"/>
      <c r="S1550" s="1"/>
    </row>
    <row r="1551" spans="1:19" x14ac:dyDescent="0.3">
      <c r="A1551" s="1"/>
      <c r="B1551" s="17">
        <v>3</v>
      </c>
      <c r="C1551" s="9" t="s">
        <v>14</v>
      </c>
      <c r="D1551" s="17">
        <v>4</v>
      </c>
      <c r="E1551" s="17">
        <v>1986</v>
      </c>
      <c r="F1551" s="17">
        <v>1</v>
      </c>
      <c r="G1551" s="17">
        <v>0</v>
      </c>
      <c r="H1551" s="17">
        <v>0</v>
      </c>
      <c r="I1551" s="18">
        <v>7368</v>
      </c>
      <c r="J1551" s="2"/>
      <c r="K1551" s="1"/>
      <c r="L1551" s="1"/>
      <c r="M1551" s="1"/>
      <c r="N1551" s="1"/>
      <c r="O1551" s="1"/>
      <c r="P1551" s="1"/>
      <c r="Q1551" s="1"/>
      <c r="R1551" s="1"/>
      <c r="S1551" s="1"/>
    </row>
    <row r="1552" spans="1:19" x14ac:dyDescent="0.3">
      <c r="A1552" s="1"/>
      <c r="B1552" s="17">
        <v>3</v>
      </c>
      <c r="C1552" s="9" t="s">
        <v>19</v>
      </c>
      <c r="D1552" s="17">
        <v>4</v>
      </c>
      <c r="E1552" s="17">
        <v>1986</v>
      </c>
      <c r="F1552" s="17">
        <v>1</v>
      </c>
      <c r="G1552" s="17">
        <v>0</v>
      </c>
      <c r="H1552" s="17">
        <v>0</v>
      </c>
      <c r="I1552" s="18">
        <v>7236</v>
      </c>
      <c r="J1552" s="2"/>
      <c r="K1552" s="1"/>
      <c r="L1552" s="1"/>
      <c r="M1552" s="1"/>
      <c r="N1552" s="1"/>
      <c r="O1552" s="1"/>
      <c r="P1552" s="1"/>
      <c r="Q1552" s="1"/>
      <c r="R1552" s="1"/>
      <c r="S1552" s="1"/>
    </row>
    <row r="1553" spans="1:19" x14ac:dyDescent="0.3">
      <c r="A1553" s="1"/>
      <c r="B1553" s="17">
        <v>1</v>
      </c>
      <c r="C1553" s="9" t="s">
        <v>10</v>
      </c>
      <c r="D1553" s="17">
        <v>4</v>
      </c>
      <c r="E1553" s="17">
        <v>1986</v>
      </c>
      <c r="F1553" s="17">
        <v>1</v>
      </c>
      <c r="G1553" s="17">
        <v>0</v>
      </c>
      <c r="H1553" s="17">
        <v>0</v>
      </c>
      <c r="I1553" s="18">
        <v>823</v>
      </c>
      <c r="J1553" s="2"/>
      <c r="K1553" s="1"/>
      <c r="L1553" s="1"/>
      <c r="M1553" s="1"/>
      <c r="N1553" s="1"/>
      <c r="O1553" s="1"/>
      <c r="P1553" s="1"/>
      <c r="Q1553" s="1"/>
      <c r="R1553" s="1"/>
      <c r="S1553" s="1"/>
    </row>
    <row r="1554" spans="1:19" x14ac:dyDescent="0.3">
      <c r="A1554" s="1"/>
      <c r="B1554" s="17">
        <v>1</v>
      </c>
      <c r="C1554" s="9" t="s">
        <v>10</v>
      </c>
      <c r="D1554" s="17">
        <v>1</v>
      </c>
      <c r="E1554" s="17">
        <v>1987</v>
      </c>
      <c r="F1554" s="17">
        <v>1</v>
      </c>
      <c r="G1554" s="17">
        <v>0</v>
      </c>
      <c r="H1554" s="17">
        <v>0</v>
      </c>
      <c r="I1554" s="18">
        <v>1236</v>
      </c>
      <c r="J1554" s="2"/>
      <c r="K1554" s="1"/>
      <c r="L1554" s="1"/>
      <c r="M1554" s="1"/>
      <c r="N1554" s="1"/>
      <c r="O1554" s="1"/>
      <c r="P1554" s="1"/>
      <c r="Q1554" s="1"/>
      <c r="R1554" s="1"/>
      <c r="S1554" s="1"/>
    </row>
    <row r="1555" spans="1:19" x14ac:dyDescent="0.3">
      <c r="A1555" s="1"/>
      <c r="B1555" s="17">
        <v>6</v>
      </c>
      <c r="C1555" s="9" t="s">
        <v>10</v>
      </c>
      <c r="D1555" s="17">
        <v>1</v>
      </c>
      <c r="E1555" s="17">
        <v>1987</v>
      </c>
      <c r="F1555" s="17">
        <v>1</v>
      </c>
      <c r="G1555" s="17">
        <v>0</v>
      </c>
      <c r="H1555" s="17">
        <v>0</v>
      </c>
      <c r="I1555" s="18">
        <v>4566</v>
      </c>
      <c r="J1555" s="2"/>
      <c r="K1555" s="1"/>
      <c r="L1555" s="1"/>
      <c r="M1555" s="1"/>
      <c r="N1555" s="1"/>
      <c r="O1555" s="1"/>
      <c r="P1555" s="1"/>
      <c r="Q1555" s="1"/>
      <c r="R1555" s="1"/>
      <c r="S1555" s="1"/>
    </row>
    <row r="1556" spans="1:19" x14ac:dyDescent="0.3">
      <c r="A1556" s="1"/>
      <c r="B1556" s="17">
        <v>1</v>
      </c>
      <c r="C1556" s="9" t="s">
        <v>10</v>
      </c>
      <c r="D1556" s="17">
        <v>1</v>
      </c>
      <c r="E1556" s="17">
        <v>1987</v>
      </c>
      <c r="F1556" s="17">
        <v>1</v>
      </c>
      <c r="G1556" s="17">
        <v>0</v>
      </c>
      <c r="H1556" s="17">
        <v>0</v>
      </c>
      <c r="I1556" s="18">
        <v>4268</v>
      </c>
      <c r="J1556" s="2"/>
      <c r="K1556" s="1"/>
      <c r="L1556" s="1"/>
      <c r="M1556" s="1"/>
      <c r="N1556" s="1"/>
      <c r="O1556" s="1"/>
      <c r="P1556" s="1"/>
      <c r="Q1556" s="1"/>
      <c r="R1556" s="1"/>
      <c r="S1556" s="1"/>
    </row>
    <row r="1557" spans="1:19" x14ac:dyDescent="0.3">
      <c r="A1557" s="1"/>
      <c r="B1557" s="17">
        <v>1</v>
      </c>
      <c r="C1557" s="9" t="s">
        <v>23</v>
      </c>
      <c r="D1557" s="17">
        <v>1</v>
      </c>
      <c r="E1557" s="17">
        <v>1987</v>
      </c>
      <c r="F1557" s="17">
        <v>1</v>
      </c>
      <c r="G1557" s="17">
        <v>0</v>
      </c>
      <c r="H1557" s="17">
        <v>0</v>
      </c>
      <c r="I1557" s="18">
        <v>11229</v>
      </c>
      <c r="J1557" s="2"/>
      <c r="K1557" s="1"/>
      <c r="L1557" s="1"/>
      <c r="M1557" s="1"/>
      <c r="N1557" s="1"/>
      <c r="O1557" s="1"/>
      <c r="P1557" s="1"/>
      <c r="Q1557" s="1"/>
      <c r="R1557" s="1"/>
      <c r="S1557" s="1"/>
    </row>
    <row r="1558" spans="1:19" x14ac:dyDescent="0.3">
      <c r="A1558" s="1"/>
      <c r="B1558" s="17">
        <v>2</v>
      </c>
      <c r="C1558" s="9" t="s">
        <v>19</v>
      </c>
      <c r="D1558" s="17">
        <v>1</v>
      </c>
      <c r="E1558" s="17">
        <v>1987</v>
      </c>
      <c r="F1558" s="17">
        <v>1</v>
      </c>
      <c r="G1558" s="17">
        <v>0</v>
      </c>
      <c r="H1558" s="17">
        <v>0</v>
      </c>
      <c r="I1558" s="18">
        <v>8367</v>
      </c>
      <c r="J1558" s="2"/>
      <c r="K1558" s="1"/>
      <c r="L1558" s="1"/>
      <c r="M1558" s="1"/>
      <c r="N1558" s="1"/>
      <c r="O1558" s="1"/>
      <c r="P1558" s="1"/>
      <c r="Q1558" s="1"/>
      <c r="R1558" s="1"/>
      <c r="S1558" s="1"/>
    </row>
    <row r="1559" spans="1:19" x14ac:dyDescent="0.3">
      <c r="A1559" s="1"/>
      <c r="B1559" s="17">
        <v>2</v>
      </c>
      <c r="C1559" s="9" t="s">
        <v>19</v>
      </c>
      <c r="D1559" s="17">
        <v>1</v>
      </c>
      <c r="E1559" s="17">
        <v>1987</v>
      </c>
      <c r="F1559" s="17">
        <v>1</v>
      </c>
      <c r="G1559" s="17">
        <v>0</v>
      </c>
      <c r="H1559" s="17">
        <v>0</v>
      </c>
      <c r="I1559" s="18">
        <v>7878</v>
      </c>
      <c r="J1559" s="2"/>
      <c r="K1559" s="1"/>
      <c r="L1559" s="1"/>
      <c r="M1559" s="1"/>
      <c r="N1559" s="1"/>
      <c r="O1559" s="1"/>
      <c r="P1559" s="1"/>
      <c r="Q1559" s="1"/>
      <c r="R1559" s="1"/>
      <c r="S1559" s="1"/>
    </row>
    <row r="1560" spans="1:19" x14ac:dyDescent="0.3">
      <c r="A1560" s="1"/>
      <c r="B1560" s="17">
        <v>3</v>
      </c>
      <c r="C1560" s="9" t="s">
        <v>19</v>
      </c>
      <c r="D1560" s="17">
        <v>1</v>
      </c>
      <c r="E1560" s="17">
        <v>1987</v>
      </c>
      <c r="F1560" s="17">
        <v>1</v>
      </c>
      <c r="G1560" s="17">
        <v>0</v>
      </c>
      <c r="H1560" s="17">
        <v>0</v>
      </c>
      <c r="I1560" s="18">
        <v>8129</v>
      </c>
      <c r="J1560" s="2"/>
      <c r="K1560" s="1"/>
      <c r="L1560" s="1"/>
      <c r="M1560" s="1"/>
      <c r="N1560" s="1"/>
      <c r="O1560" s="1"/>
      <c r="P1560" s="1"/>
      <c r="Q1560" s="1"/>
      <c r="R1560" s="1"/>
      <c r="S1560" s="1"/>
    </row>
    <row r="1561" spans="1:19" x14ac:dyDescent="0.3">
      <c r="A1561" s="1"/>
      <c r="B1561" s="17">
        <v>1</v>
      </c>
      <c r="C1561" s="9" t="s">
        <v>10</v>
      </c>
      <c r="D1561" s="17">
        <v>1</v>
      </c>
      <c r="E1561" s="17">
        <v>1985</v>
      </c>
      <c r="F1561" s="17">
        <v>1</v>
      </c>
      <c r="G1561" s="17">
        <v>0</v>
      </c>
      <c r="H1561" s="17">
        <v>0</v>
      </c>
      <c r="I1561" s="18">
        <v>1787</v>
      </c>
      <c r="J1561" s="2"/>
      <c r="K1561" s="1"/>
      <c r="L1561" s="1"/>
      <c r="M1561" s="1"/>
      <c r="N1561" s="1"/>
      <c r="O1561" s="1"/>
      <c r="P1561" s="1"/>
      <c r="Q1561" s="1"/>
      <c r="R1561" s="1"/>
      <c r="S1561" s="1"/>
    </row>
    <row r="1562" spans="1:19" x14ac:dyDescent="0.3">
      <c r="A1562" s="1"/>
      <c r="B1562" s="17">
        <v>1</v>
      </c>
      <c r="C1562" s="9" t="s">
        <v>10</v>
      </c>
      <c r="D1562" s="17">
        <v>1</v>
      </c>
      <c r="E1562" s="17">
        <v>1985</v>
      </c>
      <c r="F1562" s="17">
        <v>1</v>
      </c>
      <c r="G1562" s="17">
        <v>0</v>
      </c>
      <c r="H1562" s="17">
        <v>0</v>
      </c>
      <c r="I1562" s="18">
        <v>401</v>
      </c>
      <c r="J1562" s="2"/>
      <c r="K1562" s="1"/>
      <c r="L1562" s="1"/>
      <c r="M1562" s="1"/>
      <c r="N1562" s="1"/>
      <c r="O1562" s="1"/>
      <c r="P1562" s="1"/>
      <c r="Q1562" s="1"/>
      <c r="R1562" s="1"/>
      <c r="S1562" s="1"/>
    </row>
    <row r="1563" spans="1:19" x14ac:dyDescent="0.3">
      <c r="A1563" s="1"/>
      <c r="B1563" s="17">
        <v>1</v>
      </c>
      <c r="C1563" s="9" t="s">
        <v>10</v>
      </c>
      <c r="D1563" s="17">
        <v>1</v>
      </c>
      <c r="E1563" s="17">
        <v>1985</v>
      </c>
      <c r="F1563" s="17">
        <v>1</v>
      </c>
      <c r="G1563" s="17">
        <v>0</v>
      </c>
      <c r="H1563" s="17">
        <v>0</v>
      </c>
      <c r="I1563" s="18">
        <v>4265</v>
      </c>
      <c r="J1563" s="2"/>
      <c r="K1563" s="1"/>
      <c r="L1563" s="1"/>
      <c r="M1563" s="1"/>
      <c r="N1563" s="1"/>
      <c r="O1563" s="1"/>
      <c r="P1563" s="1"/>
      <c r="Q1563" s="1"/>
      <c r="R1563" s="1"/>
      <c r="S1563" s="1"/>
    </row>
    <row r="1564" spans="1:19" x14ac:dyDescent="0.3">
      <c r="A1564" s="1"/>
      <c r="B1564" s="17">
        <v>2</v>
      </c>
      <c r="C1564" s="9" t="s">
        <v>23</v>
      </c>
      <c r="D1564" s="17">
        <v>1</v>
      </c>
      <c r="E1564" s="17">
        <v>1987</v>
      </c>
      <c r="F1564" s="17">
        <v>1</v>
      </c>
      <c r="G1564" s="17">
        <v>0</v>
      </c>
      <c r="H1564" s="17">
        <v>0</v>
      </c>
      <c r="I1564" s="18">
        <v>77857</v>
      </c>
      <c r="J1564" s="2"/>
      <c r="K1564" s="1"/>
      <c r="L1564" s="1"/>
      <c r="M1564" s="1"/>
      <c r="N1564" s="1"/>
      <c r="O1564" s="1"/>
      <c r="P1564" s="1"/>
      <c r="Q1564" s="1"/>
      <c r="R1564" s="1"/>
      <c r="S1564" s="1"/>
    </row>
    <row r="1565" spans="1:19" x14ac:dyDescent="0.3">
      <c r="A1565" s="1"/>
      <c r="B1565" s="17">
        <v>1</v>
      </c>
      <c r="C1565" s="9" t="s">
        <v>10</v>
      </c>
      <c r="D1565" s="17">
        <v>1</v>
      </c>
      <c r="E1565" s="17">
        <v>1987</v>
      </c>
      <c r="F1565" s="17">
        <v>1</v>
      </c>
      <c r="G1565" s="17">
        <v>0</v>
      </c>
      <c r="H1565" s="17">
        <v>0</v>
      </c>
      <c r="I1565" s="18">
        <v>45274</v>
      </c>
      <c r="J1565" s="2"/>
      <c r="K1565" s="1"/>
      <c r="L1565" s="1"/>
      <c r="M1565" s="1"/>
      <c r="N1565" s="1"/>
      <c r="O1565" s="1"/>
      <c r="P1565" s="1"/>
      <c r="Q1565" s="1"/>
      <c r="R1565" s="1"/>
      <c r="S1565" s="1"/>
    </row>
    <row r="1566" spans="1:19" x14ac:dyDescent="0.3">
      <c r="A1566" s="1"/>
      <c r="B1566" s="17">
        <v>6</v>
      </c>
      <c r="C1566" s="9" t="s">
        <v>29</v>
      </c>
      <c r="D1566" s="17">
        <v>2</v>
      </c>
      <c r="E1566" s="17">
        <v>1986</v>
      </c>
      <c r="F1566" s="17">
        <v>30</v>
      </c>
      <c r="G1566" s="17">
        <v>0</v>
      </c>
      <c r="H1566" s="17">
        <v>0</v>
      </c>
      <c r="I1566" s="18">
        <v>16932</v>
      </c>
      <c r="J1566" s="2"/>
      <c r="K1566" s="1"/>
      <c r="L1566" s="1"/>
      <c r="M1566" s="1"/>
      <c r="N1566" s="1"/>
      <c r="O1566" s="1"/>
      <c r="P1566" s="1"/>
      <c r="Q1566" s="1"/>
      <c r="R1566" s="1"/>
      <c r="S1566" s="1"/>
    </row>
    <row r="1567" spans="1:19" x14ac:dyDescent="0.3">
      <c r="A1567" s="1"/>
      <c r="B1567" s="17">
        <v>1</v>
      </c>
      <c r="C1567" s="9" t="s">
        <v>29</v>
      </c>
      <c r="D1567" s="17">
        <v>2</v>
      </c>
      <c r="E1567" s="17">
        <v>1986</v>
      </c>
      <c r="F1567" s="17">
        <v>30</v>
      </c>
      <c r="G1567" s="17">
        <v>0</v>
      </c>
      <c r="H1567" s="17">
        <v>0</v>
      </c>
      <c r="I1567" s="18">
        <v>17733</v>
      </c>
      <c r="J1567" s="2"/>
      <c r="K1567" s="1"/>
      <c r="L1567" s="1"/>
      <c r="M1567" s="1"/>
      <c r="N1567" s="1"/>
      <c r="O1567" s="1"/>
      <c r="P1567" s="1"/>
      <c r="Q1567" s="1"/>
      <c r="R1567" s="1"/>
      <c r="S1567" s="1"/>
    </row>
    <row r="1568" spans="1:19" x14ac:dyDescent="0.3">
      <c r="A1568" s="1"/>
      <c r="B1568" s="17">
        <v>2</v>
      </c>
      <c r="C1568" s="9" t="s">
        <v>29</v>
      </c>
      <c r="D1568" s="17">
        <v>2</v>
      </c>
      <c r="E1568" s="17">
        <v>1986</v>
      </c>
      <c r="F1568" s="17">
        <v>30</v>
      </c>
      <c r="G1568" s="17">
        <v>0</v>
      </c>
      <c r="H1568" s="17">
        <v>0</v>
      </c>
      <c r="I1568" s="18">
        <v>18633</v>
      </c>
      <c r="J1568" s="2"/>
      <c r="K1568" s="1"/>
      <c r="L1568" s="1"/>
      <c r="M1568" s="1"/>
      <c r="N1568" s="1"/>
      <c r="O1568" s="1"/>
      <c r="P1568" s="1"/>
      <c r="Q1568" s="1"/>
      <c r="R1568" s="1"/>
      <c r="S1568" s="1"/>
    </row>
    <row r="1569" spans="1:19" x14ac:dyDescent="0.3">
      <c r="A1569" s="1"/>
      <c r="B1569" s="17">
        <v>4</v>
      </c>
      <c r="C1569" s="9" t="s">
        <v>29</v>
      </c>
      <c r="D1569" s="17">
        <v>2</v>
      </c>
      <c r="E1569" s="17">
        <v>1986</v>
      </c>
      <c r="F1569" s="17">
        <v>30</v>
      </c>
      <c r="G1569" s="17">
        <v>0</v>
      </c>
      <c r="H1569" s="17">
        <v>0</v>
      </c>
      <c r="I1569" s="18">
        <v>18687</v>
      </c>
      <c r="J1569" s="2"/>
      <c r="K1569" s="1"/>
      <c r="L1569" s="1"/>
      <c r="M1569" s="1"/>
      <c r="N1569" s="1"/>
      <c r="O1569" s="1"/>
      <c r="P1569" s="1"/>
      <c r="Q1569" s="1"/>
      <c r="R1569" s="1"/>
      <c r="S1569" s="1"/>
    </row>
    <row r="1570" spans="1:19" x14ac:dyDescent="0.3">
      <c r="A1570" s="1"/>
      <c r="B1570" s="17">
        <v>3</v>
      </c>
      <c r="C1570" s="9" t="s">
        <v>29</v>
      </c>
      <c r="D1570" s="17">
        <v>2</v>
      </c>
      <c r="E1570" s="17">
        <v>1986</v>
      </c>
      <c r="F1570" s="17">
        <v>30</v>
      </c>
      <c r="G1570" s="17">
        <v>0</v>
      </c>
      <c r="H1570" s="17">
        <v>0</v>
      </c>
      <c r="I1570" s="18">
        <v>17226</v>
      </c>
      <c r="J1570" s="2"/>
      <c r="K1570" s="1"/>
      <c r="L1570" s="1"/>
      <c r="M1570" s="1"/>
      <c r="N1570" s="1"/>
      <c r="O1570" s="1"/>
      <c r="P1570" s="1"/>
      <c r="Q1570" s="1"/>
      <c r="R1570" s="1"/>
      <c r="S1570" s="1"/>
    </row>
    <row r="1571" spans="1:19" x14ac:dyDescent="0.3">
      <c r="A1571" s="1"/>
      <c r="B1571" s="17">
        <v>5</v>
      </c>
      <c r="C1571" s="9" t="s">
        <v>29</v>
      </c>
      <c r="D1571" s="17">
        <v>2</v>
      </c>
      <c r="E1571" s="17">
        <v>1986</v>
      </c>
      <c r="F1571" s="17">
        <v>30</v>
      </c>
      <c r="G1571" s="17">
        <v>0</v>
      </c>
      <c r="H1571" s="17">
        <v>0</v>
      </c>
      <c r="I1571" s="18">
        <v>17833</v>
      </c>
      <c r="J1571" s="2"/>
      <c r="K1571" s="1"/>
      <c r="L1571" s="1"/>
      <c r="M1571" s="1"/>
      <c r="N1571" s="1"/>
      <c r="O1571" s="1"/>
      <c r="P1571" s="1"/>
      <c r="Q1571" s="1"/>
      <c r="R1571" s="1"/>
      <c r="S1571" s="1"/>
    </row>
    <row r="1572" spans="1:19" x14ac:dyDescent="0.3">
      <c r="A1572" s="1"/>
      <c r="B1572" s="17">
        <v>6</v>
      </c>
      <c r="C1572" s="9" t="s">
        <v>29</v>
      </c>
      <c r="D1572" s="17">
        <v>3</v>
      </c>
      <c r="E1572" s="17">
        <v>1986</v>
      </c>
      <c r="F1572" s="17">
        <v>31</v>
      </c>
      <c r="G1572" s="17">
        <v>0</v>
      </c>
      <c r="H1572" s="17">
        <v>0</v>
      </c>
      <c r="I1572" s="18">
        <v>1618616</v>
      </c>
      <c r="J1572" s="2"/>
      <c r="K1572" s="1"/>
      <c r="L1572" s="1"/>
      <c r="M1572" s="1"/>
      <c r="N1572" s="1"/>
      <c r="O1572" s="1"/>
      <c r="P1572" s="1"/>
      <c r="Q1572" s="1"/>
      <c r="R1572" s="1"/>
      <c r="S1572" s="1"/>
    </row>
    <row r="1573" spans="1:19" x14ac:dyDescent="0.3">
      <c r="A1573" s="1"/>
      <c r="B1573" s="17">
        <v>1</v>
      </c>
      <c r="C1573" s="9" t="s">
        <v>29</v>
      </c>
      <c r="D1573" s="17">
        <v>3</v>
      </c>
      <c r="E1573" s="17">
        <v>1986</v>
      </c>
      <c r="F1573" s="17">
        <v>31</v>
      </c>
      <c r="G1573" s="17">
        <v>0</v>
      </c>
      <c r="H1573" s="17">
        <v>0</v>
      </c>
      <c r="I1573" s="18">
        <v>1709592</v>
      </c>
      <c r="J1573" s="2"/>
      <c r="K1573" s="1"/>
      <c r="L1573" s="1"/>
      <c r="M1573" s="1"/>
      <c r="N1573" s="1"/>
      <c r="O1573" s="1"/>
      <c r="P1573" s="1"/>
      <c r="Q1573" s="1"/>
      <c r="R1573" s="1"/>
      <c r="S1573" s="1"/>
    </row>
    <row r="1574" spans="1:19" x14ac:dyDescent="0.3">
      <c r="A1574" s="1"/>
      <c r="B1574" s="17">
        <v>2</v>
      </c>
      <c r="C1574" s="9" t="s">
        <v>29</v>
      </c>
      <c r="D1574" s="17">
        <v>3</v>
      </c>
      <c r="E1574" s="17">
        <v>1986</v>
      </c>
      <c r="F1574" s="17">
        <v>31</v>
      </c>
      <c r="G1574" s="17">
        <v>0</v>
      </c>
      <c r="H1574" s="17">
        <v>0</v>
      </c>
      <c r="I1574" s="18">
        <v>1854327</v>
      </c>
      <c r="J1574" s="2"/>
      <c r="K1574" s="1"/>
      <c r="L1574" s="1"/>
      <c r="M1574" s="1"/>
      <c r="N1574" s="1"/>
      <c r="O1574" s="1"/>
      <c r="P1574" s="1"/>
      <c r="Q1574" s="1"/>
      <c r="R1574" s="1"/>
      <c r="S1574" s="1"/>
    </row>
    <row r="1575" spans="1:19" x14ac:dyDescent="0.3">
      <c r="A1575" s="1"/>
      <c r="B1575" s="17">
        <v>4</v>
      </c>
      <c r="C1575" s="9" t="s">
        <v>29</v>
      </c>
      <c r="D1575" s="17">
        <v>3</v>
      </c>
      <c r="E1575" s="17">
        <v>1986</v>
      </c>
      <c r="F1575" s="17">
        <v>31</v>
      </c>
      <c r="G1575" s="17">
        <v>0</v>
      </c>
      <c r="H1575" s="17">
        <v>0</v>
      </c>
      <c r="I1575" s="18">
        <v>1566236</v>
      </c>
      <c r="J1575" s="2"/>
      <c r="K1575" s="1"/>
      <c r="L1575" s="1"/>
      <c r="M1575" s="1"/>
      <c r="N1575" s="1"/>
      <c r="O1575" s="1"/>
      <c r="P1575" s="1"/>
      <c r="Q1575" s="1"/>
      <c r="R1575" s="1"/>
      <c r="S1575" s="1"/>
    </row>
    <row r="1576" spans="1:19" x14ac:dyDescent="0.3">
      <c r="A1576" s="1"/>
      <c r="B1576" s="17">
        <v>3</v>
      </c>
      <c r="C1576" s="9" t="s">
        <v>29</v>
      </c>
      <c r="D1576" s="17">
        <v>3</v>
      </c>
      <c r="E1576" s="17">
        <v>1986</v>
      </c>
      <c r="F1576" s="17">
        <v>31</v>
      </c>
      <c r="G1576" s="17">
        <v>0</v>
      </c>
      <c r="H1576" s="17">
        <v>0</v>
      </c>
      <c r="I1576" s="18">
        <v>1885686</v>
      </c>
      <c r="J1576" s="2"/>
      <c r="K1576" s="1"/>
      <c r="L1576" s="1"/>
      <c r="M1576" s="1"/>
      <c r="N1576" s="1"/>
      <c r="O1576" s="1"/>
      <c r="P1576" s="1"/>
      <c r="Q1576" s="1"/>
      <c r="R1576" s="1"/>
      <c r="S1576" s="1"/>
    </row>
    <row r="1577" spans="1:19" x14ac:dyDescent="0.3">
      <c r="A1577" s="1"/>
      <c r="B1577" s="17">
        <v>5</v>
      </c>
      <c r="C1577" s="9" t="s">
        <v>29</v>
      </c>
      <c r="D1577" s="17">
        <v>3</v>
      </c>
      <c r="E1577" s="17">
        <v>1986</v>
      </c>
      <c r="F1577" s="17">
        <v>31</v>
      </c>
      <c r="G1577" s="17">
        <v>0</v>
      </c>
      <c r="H1577" s="17">
        <v>0</v>
      </c>
      <c r="I1577" s="18">
        <v>1689260</v>
      </c>
      <c r="J1577" s="2"/>
      <c r="K1577" s="1"/>
      <c r="L1577" s="1"/>
      <c r="M1577" s="1"/>
      <c r="N1577" s="1"/>
      <c r="O1577" s="1"/>
      <c r="P1577" s="1"/>
      <c r="Q1577" s="1"/>
      <c r="R1577" s="1"/>
      <c r="S1577" s="1"/>
    </row>
    <row r="1578" spans="1:19" x14ac:dyDescent="0.3">
      <c r="A1578" s="1"/>
      <c r="B1578" s="17">
        <v>1</v>
      </c>
      <c r="C1578" s="9" t="s">
        <v>10</v>
      </c>
      <c r="D1578" s="17">
        <v>2</v>
      </c>
      <c r="E1578" s="17">
        <v>1987</v>
      </c>
      <c r="F1578" s="17">
        <v>1</v>
      </c>
      <c r="G1578" s="17">
        <v>0</v>
      </c>
      <c r="H1578" s="17">
        <v>0</v>
      </c>
      <c r="I1578" s="18">
        <v>28300</v>
      </c>
      <c r="J1578" s="2"/>
      <c r="K1578" s="1"/>
      <c r="L1578" s="1"/>
      <c r="M1578" s="1"/>
      <c r="N1578" s="1"/>
      <c r="O1578" s="1"/>
      <c r="P1578" s="1"/>
      <c r="Q1578" s="1"/>
      <c r="R1578" s="1"/>
      <c r="S1578" s="1"/>
    </row>
    <row r="1579" spans="1:19" x14ac:dyDescent="0.3">
      <c r="A1579" s="1"/>
      <c r="B1579" s="17">
        <v>5</v>
      </c>
      <c r="C1579" s="9" t="s">
        <v>17</v>
      </c>
      <c r="D1579" s="17">
        <v>2</v>
      </c>
      <c r="E1579" s="17">
        <v>1987</v>
      </c>
      <c r="F1579" s="17">
        <v>1</v>
      </c>
      <c r="G1579" s="17">
        <v>0</v>
      </c>
      <c r="H1579" s="17">
        <v>0</v>
      </c>
      <c r="I1579" s="18">
        <v>851</v>
      </c>
      <c r="J1579" s="2"/>
      <c r="K1579" s="1"/>
      <c r="L1579" s="1"/>
      <c r="M1579" s="1"/>
      <c r="N1579" s="1"/>
      <c r="O1579" s="1"/>
      <c r="P1579" s="1"/>
      <c r="Q1579" s="1"/>
      <c r="R1579" s="1"/>
      <c r="S1579" s="1"/>
    </row>
    <row r="1580" spans="1:19" x14ac:dyDescent="0.3">
      <c r="A1580" s="1"/>
      <c r="B1580" s="17">
        <v>3</v>
      </c>
      <c r="C1580" s="9" t="s">
        <v>17</v>
      </c>
      <c r="D1580" s="17">
        <v>2</v>
      </c>
      <c r="E1580" s="17">
        <v>1987</v>
      </c>
      <c r="F1580" s="17">
        <v>1</v>
      </c>
      <c r="G1580" s="17">
        <v>0</v>
      </c>
      <c r="H1580" s="17">
        <v>0</v>
      </c>
      <c r="I1580" s="18">
        <v>7650</v>
      </c>
      <c r="J1580" s="2"/>
      <c r="K1580" s="1"/>
      <c r="L1580" s="1"/>
      <c r="M1580" s="1"/>
      <c r="N1580" s="1"/>
      <c r="O1580" s="1"/>
      <c r="P1580" s="1"/>
      <c r="Q1580" s="1"/>
      <c r="R1580" s="1"/>
      <c r="S1580" s="1"/>
    </row>
    <row r="1581" spans="1:19" x14ac:dyDescent="0.3">
      <c r="A1581" s="1"/>
      <c r="B1581" s="17">
        <v>2</v>
      </c>
      <c r="C1581" s="9" t="s">
        <v>19</v>
      </c>
      <c r="D1581" s="17">
        <v>2</v>
      </c>
      <c r="E1581" s="17">
        <v>1987</v>
      </c>
      <c r="F1581" s="17">
        <v>1</v>
      </c>
      <c r="G1581" s="17">
        <v>0</v>
      </c>
      <c r="H1581" s="17">
        <v>0</v>
      </c>
      <c r="I1581" s="18">
        <v>84308</v>
      </c>
      <c r="J1581" s="2"/>
      <c r="K1581" s="1"/>
      <c r="L1581" s="1"/>
      <c r="M1581" s="1"/>
      <c r="N1581" s="1"/>
      <c r="O1581" s="1"/>
      <c r="P1581" s="1"/>
      <c r="Q1581" s="1"/>
      <c r="R1581" s="1"/>
      <c r="S1581" s="1"/>
    </row>
    <row r="1582" spans="1:19" x14ac:dyDescent="0.3">
      <c r="A1582" s="1"/>
      <c r="B1582" s="17">
        <v>3</v>
      </c>
      <c r="C1582" s="9" t="s">
        <v>17</v>
      </c>
      <c r="D1582" s="17">
        <v>2</v>
      </c>
      <c r="E1582" s="17">
        <v>1987</v>
      </c>
      <c r="F1582" s="17">
        <v>1</v>
      </c>
      <c r="G1582" s="17">
        <v>0</v>
      </c>
      <c r="H1582" s="17">
        <v>0</v>
      </c>
      <c r="I1582" s="18">
        <v>750</v>
      </c>
      <c r="J1582" s="2"/>
      <c r="K1582" s="1"/>
      <c r="L1582" s="1"/>
      <c r="M1582" s="1"/>
      <c r="N1582" s="1"/>
      <c r="O1582" s="1"/>
      <c r="P1582" s="1"/>
      <c r="Q1582" s="1"/>
      <c r="R1582" s="1"/>
      <c r="S1582" s="1"/>
    </row>
    <row r="1583" spans="1:19" x14ac:dyDescent="0.3">
      <c r="A1583" s="1"/>
      <c r="B1583" s="17">
        <v>1</v>
      </c>
      <c r="C1583" s="9" t="s">
        <v>12</v>
      </c>
      <c r="D1583" s="17">
        <v>2</v>
      </c>
      <c r="E1583" s="17">
        <v>1987</v>
      </c>
      <c r="F1583" s="17">
        <v>1</v>
      </c>
      <c r="G1583" s="17">
        <v>0</v>
      </c>
      <c r="H1583" s="17">
        <v>0</v>
      </c>
      <c r="I1583" s="18">
        <v>7372</v>
      </c>
      <c r="J1583" s="2"/>
      <c r="K1583" s="1"/>
      <c r="L1583" s="1"/>
      <c r="M1583" s="1"/>
      <c r="N1583" s="1"/>
      <c r="O1583" s="1"/>
      <c r="P1583" s="1"/>
      <c r="Q1583" s="1"/>
      <c r="R1583" s="1"/>
      <c r="S1583" s="1"/>
    </row>
    <row r="1584" spans="1:19" x14ac:dyDescent="0.3">
      <c r="A1584" s="1"/>
      <c r="B1584" s="17">
        <v>1</v>
      </c>
      <c r="C1584" s="9" t="s">
        <v>17</v>
      </c>
      <c r="D1584" s="17">
        <v>2</v>
      </c>
      <c r="E1584" s="17">
        <v>1987</v>
      </c>
      <c r="F1584" s="17">
        <v>1</v>
      </c>
      <c r="G1584" s="17">
        <v>0</v>
      </c>
      <c r="H1584" s="17">
        <v>0</v>
      </c>
      <c r="I1584" s="18">
        <v>73664</v>
      </c>
      <c r="J1584" s="2"/>
      <c r="K1584" s="1"/>
      <c r="L1584" s="1"/>
      <c r="M1584" s="1"/>
      <c r="N1584" s="1"/>
      <c r="O1584" s="1"/>
      <c r="P1584" s="1"/>
      <c r="Q1584" s="1"/>
      <c r="R1584" s="1"/>
      <c r="S1584" s="1"/>
    </row>
    <row r="1585" spans="1:19" x14ac:dyDescent="0.3">
      <c r="A1585" s="1"/>
      <c r="B1585" s="17">
        <v>4</v>
      </c>
      <c r="C1585" s="9" t="s">
        <v>17</v>
      </c>
      <c r="D1585" s="17">
        <v>2</v>
      </c>
      <c r="E1585" s="17">
        <v>1987</v>
      </c>
      <c r="F1585" s="17">
        <v>1</v>
      </c>
      <c r="G1585" s="17">
        <v>0</v>
      </c>
      <c r="H1585" s="17">
        <v>0</v>
      </c>
      <c r="I1585" s="18">
        <v>7939</v>
      </c>
      <c r="J1585" s="2"/>
      <c r="K1585" s="1"/>
      <c r="L1585" s="1"/>
      <c r="M1585" s="1"/>
      <c r="N1585" s="1"/>
      <c r="O1585" s="1"/>
      <c r="P1585" s="1"/>
      <c r="Q1585" s="1"/>
      <c r="R1585" s="1"/>
      <c r="S1585" s="1"/>
    </row>
    <row r="1586" spans="1:19" x14ac:dyDescent="0.3">
      <c r="A1586" s="1"/>
      <c r="B1586" s="17">
        <v>1</v>
      </c>
      <c r="C1586" s="9" t="s">
        <v>17</v>
      </c>
      <c r="D1586" s="17">
        <v>2</v>
      </c>
      <c r="E1586" s="17">
        <v>1987</v>
      </c>
      <c r="F1586" s="17">
        <v>1</v>
      </c>
      <c r="G1586" s="17">
        <v>0</v>
      </c>
      <c r="H1586" s="17">
        <v>0</v>
      </c>
      <c r="I1586" s="18">
        <v>72332</v>
      </c>
      <c r="J1586" s="2"/>
      <c r="K1586" s="1"/>
      <c r="L1586" s="1"/>
      <c r="M1586" s="1"/>
      <c r="N1586" s="1"/>
      <c r="O1586" s="1"/>
      <c r="P1586" s="1"/>
      <c r="Q1586" s="1"/>
      <c r="R1586" s="1"/>
      <c r="S1586" s="1"/>
    </row>
    <row r="1587" spans="1:19" x14ac:dyDescent="0.3">
      <c r="A1587" s="1"/>
      <c r="B1587" s="17">
        <v>1</v>
      </c>
      <c r="C1587" s="9" t="s">
        <v>12</v>
      </c>
      <c r="D1587" s="17">
        <v>2</v>
      </c>
      <c r="E1587" s="17">
        <v>1987</v>
      </c>
      <c r="F1587" s="17">
        <v>1</v>
      </c>
      <c r="G1587" s="17">
        <v>0</v>
      </c>
      <c r="H1587" s="17">
        <v>0</v>
      </c>
      <c r="I1587" s="18">
        <v>7268</v>
      </c>
      <c r="J1587" s="2"/>
      <c r="K1587" s="1"/>
      <c r="L1587" s="1"/>
      <c r="M1587" s="1"/>
      <c r="N1587" s="1"/>
      <c r="O1587" s="1"/>
      <c r="P1587" s="1"/>
      <c r="Q1587" s="1"/>
      <c r="R1587" s="1"/>
      <c r="S1587" s="1"/>
    </row>
    <row r="1588" spans="1:19" x14ac:dyDescent="0.3">
      <c r="A1588" s="1"/>
      <c r="B1588" s="17">
        <v>1</v>
      </c>
      <c r="C1588" s="9" t="s">
        <v>12</v>
      </c>
      <c r="D1588" s="17">
        <v>2</v>
      </c>
      <c r="E1588" s="17">
        <v>1987</v>
      </c>
      <c r="F1588" s="17">
        <v>1</v>
      </c>
      <c r="G1588" s="17">
        <v>0</v>
      </c>
      <c r="H1588" s="17">
        <v>0</v>
      </c>
      <c r="I1588" s="18">
        <v>7745</v>
      </c>
      <c r="J1588" s="2"/>
      <c r="K1588" s="1"/>
      <c r="L1588" s="1"/>
      <c r="M1588" s="1"/>
      <c r="N1588" s="1"/>
      <c r="O1588" s="1"/>
      <c r="P1588" s="1"/>
      <c r="Q1588" s="1"/>
      <c r="R1588" s="1"/>
      <c r="S1588" s="1"/>
    </row>
    <row r="1589" spans="1:19" x14ac:dyDescent="0.3">
      <c r="A1589" s="1"/>
      <c r="B1589" s="17">
        <v>3</v>
      </c>
      <c r="C1589" s="9" t="s">
        <v>14</v>
      </c>
      <c r="D1589" s="17">
        <v>2</v>
      </c>
      <c r="E1589" s="17">
        <v>1987</v>
      </c>
      <c r="F1589" s="17">
        <v>1</v>
      </c>
      <c r="G1589" s="17">
        <v>0</v>
      </c>
      <c r="H1589" s="17">
        <v>11</v>
      </c>
      <c r="I1589" s="18">
        <v>7394</v>
      </c>
      <c r="J1589" s="2"/>
      <c r="K1589" s="1"/>
      <c r="L1589" s="1"/>
      <c r="M1589" s="1"/>
      <c r="N1589" s="1"/>
      <c r="O1589" s="1"/>
      <c r="P1589" s="1"/>
      <c r="Q1589" s="1"/>
      <c r="R1589" s="1"/>
      <c r="S1589" s="1"/>
    </row>
    <row r="1590" spans="1:19" x14ac:dyDescent="0.3">
      <c r="A1590" s="1"/>
      <c r="B1590" s="17">
        <v>1</v>
      </c>
      <c r="C1590" s="9" t="s">
        <v>12</v>
      </c>
      <c r="D1590" s="17">
        <v>2</v>
      </c>
      <c r="E1590" s="17">
        <v>1987</v>
      </c>
      <c r="F1590" s="17">
        <v>1</v>
      </c>
      <c r="G1590" s="17">
        <v>0</v>
      </c>
      <c r="H1590" s="17">
        <v>0</v>
      </c>
      <c r="I1590" s="18">
        <v>7437</v>
      </c>
      <c r="J1590" s="2"/>
      <c r="K1590" s="1"/>
      <c r="L1590" s="1"/>
      <c r="M1590" s="1"/>
      <c r="N1590" s="1"/>
      <c r="O1590" s="1"/>
      <c r="P1590" s="1"/>
      <c r="Q1590" s="1"/>
      <c r="R1590" s="1"/>
      <c r="S1590" s="1"/>
    </row>
    <row r="1591" spans="1:19" x14ac:dyDescent="0.3">
      <c r="A1591" s="1"/>
      <c r="B1591" s="17">
        <v>4</v>
      </c>
      <c r="C1591" s="9" t="s">
        <v>17</v>
      </c>
      <c r="D1591" s="17">
        <v>2</v>
      </c>
      <c r="E1591" s="17">
        <v>1987</v>
      </c>
      <c r="F1591" s="17">
        <v>1</v>
      </c>
      <c r="G1591" s="17">
        <v>0</v>
      </c>
      <c r="H1591" s="17">
        <v>0</v>
      </c>
      <c r="I1591" s="18">
        <v>799</v>
      </c>
      <c r="J1591" s="2"/>
      <c r="K1591" s="1"/>
      <c r="L1591" s="1"/>
      <c r="M1591" s="1"/>
      <c r="N1591" s="1"/>
      <c r="O1591" s="1"/>
      <c r="P1591" s="1"/>
      <c r="Q1591" s="1"/>
      <c r="R1591" s="1"/>
      <c r="S1591" s="1"/>
    </row>
    <row r="1592" spans="1:19" x14ac:dyDescent="0.3">
      <c r="A1592" s="1"/>
      <c r="B1592" s="17">
        <v>4</v>
      </c>
      <c r="C1592" s="9" t="s">
        <v>17</v>
      </c>
      <c r="D1592" s="17">
        <v>2</v>
      </c>
      <c r="E1592" s="17">
        <v>1987</v>
      </c>
      <c r="F1592" s="17">
        <v>1</v>
      </c>
      <c r="G1592" s="17">
        <v>0</v>
      </c>
      <c r="H1592" s="17">
        <v>0</v>
      </c>
      <c r="I1592" s="18">
        <v>761</v>
      </c>
      <c r="J1592" s="2"/>
      <c r="K1592" s="1"/>
      <c r="L1592" s="1"/>
      <c r="M1592" s="1"/>
      <c r="N1592" s="1"/>
      <c r="O1592" s="1"/>
      <c r="P1592" s="1"/>
      <c r="Q1592" s="1"/>
      <c r="R1592" s="1"/>
      <c r="S1592" s="1"/>
    </row>
    <row r="1593" spans="1:19" x14ac:dyDescent="0.3">
      <c r="A1593" s="1"/>
      <c r="B1593" s="17">
        <v>3</v>
      </c>
      <c r="C1593" s="9" t="s">
        <v>14</v>
      </c>
      <c r="D1593" s="17">
        <v>2</v>
      </c>
      <c r="E1593" s="17">
        <v>1987</v>
      </c>
      <c r="F1593" s="17">
        <v>1</v>
      </c>
      <c r="G1593" s="17">
        <v>0</v>
      </c>
      <c r="H1593" s="17">
        <v>0</v>
      </c>
      <c r="I1593" s="18">
        <v>8179</v>
      </c>
      <c r="J1593" s="2"/>
      <c r="K1593" s="1"/>
      <c r="L1593" s="1"/>
      <c r="M1593" s="1"/>
      <c r="N1593" s="1"/>
      <c r="O1593" s="1"/>
      <c r="P1593" s="1"/>
      <c r="Q1593" s="1"/>
      <c r="R1593" s="1"/>
      <c r="S1593" s="1"/>
    </row>
    <row r="1594" spans="1:19" x14ac:dyDescent="0.3">
      <c r="A1594" s="1"/>
      <c r="B1594" s="17">
        <v>2</v>
      </c>
      <c r="C1594" s="9" t="s">
        <v>14</v>
      </c>
      <c r="D1594" s="17">
        <v>2</v>
      </c>
      <c r="E1594" s="17">
        <v>1987</v>
      </c>
      <c r="F1594" s="17">
        <v>1</v>
      </c>
      <c r="G1594" s="17">
        <v>0</v>
      </c>
      <c r="H1594" s="17">
        <v>0</v>
      </c>
      <c r="I1594" s="18">
        <v>85172</v>
      </c>
      <c r="J1594" s="2"/>
      <c r="K1594" s="1"/>
      <c r="L1594" s="1"/>
      <c r="M1594" s="1"/>
      <c r="N1594" s="1"/>
      <c r="O1594" s="1"/>
      <c r="P1594" s="1"/>
      <c r="Q1594" s="1"/>
      <c r="R1594" s="1"/>
      <c r="S1594" s="1"/>
    </row>
    <row r="1595" spans="1:19" x14ac:dyDescent="0.3">
      <c r="A1595" s="1"/>
      <c r="B1595" s="17">
        <v>2</v>
      </c>
      <c r="C1595" s="9" t="s">
        <v>14</v>
      </c>
      <c r="D1595" s="17">
        <v>2</v>
      </c>
      <c r="E1595" s="17">
        <v>1987</v>
      </c>
      <c r="F1595" s="17">
        <v>1</v>
      </c>
      <c r="G1595" s="17">
        <v>0</v>
      </c>
      <c r="H1595" s="17">
        <v>0</v>
      </c>
      <c r="I1595" s="18">
        <v>74472</v>
      </c>
      <c r="J1595" s="2"/>
      <c r="K1595" s="1"/>
      <c r="L1595" s="1"/>
      <c r="M1595" s="1"/>
      <c r="N1595" s="1"/>
      <c r="O1595" s="1"/>
      <c r="P1595" s="1"/>
      <c r="Q1595" s="1"/>
      <c r="R1595" s="1"/>
      <c r="S1595" s="1"/>
    </row>
    <row r="1596" spans="1:19" x14ac:dyDescent="0.3">
      <c r="A1596" s="1"/>
      <c r="B1596" s="17">
        <v>2</v>
      </c>
      <c r="C1596" s="9" t="s">
        <v>25</v>
      </c>
      <c r="D1596" s="17">
        <v>2</v>
      </c>
      <c r="E1596" s="17">
        <v>1987</v>
      </c>
      <c r="F1596" s="17">
        <v>1</v>
      </c>
      <c r="G1596" s="17">
        <v>0</v>
      </c>
      <c r="H1596" s="17">
        <v>0</v>
      </c>
      <c r="I1596" s="18">
        <v>7882</v>
      </c>
      <c r="J1596" s="2"/>
      <c r="K1596" s="1"/>
      <c r="L1596" s="1"/>
      <c r="M1596" s="1"/>
      <c r="N1596" s="1"/>
      <c r="O1596" s="1"/>
      <c r="P1596" s="1"/>
      <c r="Q1596" s="1"/>
      <c r="R1596" s="1"/>
      <c r="S1596" s="1"/>
    </row>
    <row r="1597" spans="1:19" x14ac:dyDescent="0.3">
      <c r="A1597" s="1"/>
      <c r="B1597" s="17">
        <v>1</v>
      </c>
      <c r="C1597" s="9" t="s">
        <v>17</v>
      </c>
      <c r="D1597" s="17">
        <v>2</v>
      </c>
      <c r="E1597" s="17">
        <v>1987</v>
      </c>
      <c r="F1597" s="17">
        <v>1</v>
      </c>
      <c r="G1597" s="17">
        <v>0</v>
      </c>
      <c r="H1597" s="17">
        <v>0</v>
      </c>
      <c r="I1597" s="18">
        <v>77341</v>
      </c>
      <c r="J1597" s="2"/>
      <c r="K1597" s="1"/>
      <c r="L1597" s="1"/>
      <c r="M1597" s="1"/>
      <c r="N1597" s="1"/>
      <c r="O1597" s="1"/>
      <c r="P1597" s="1"/>
      <c r="Q1597" s="1"/>
      <c r="R1597" s="1"/>
      <c r="S1597" s="1"/>
    </row>
    <row r="1598" spans="1:19" x14ac:dyDescent="0.3">
      <c r="A1598" s="1"/>
      <c r="B1598" s="17">
        <v>1</v>
      </c>
      <c r="C1598" s="9" t="s">
        <v>12</v>
      </c>
      <c r="D1598" s="17">
        <v>2</v>
      </c>
      <c r="E1598" s="17">
        <v>1987</v>
      </c>
      <c r="F1598" s="17">
        <v>1</v>
      </c>
      <c r="G1598" s="17">
        <v>0</v>
      </c>
      <c r="H1598" s="17">
        <v>0</v>
      </c>
      <c r="I1598" s="18">
        <v>83207</v>
      </c>
      <c r="J1598" s="2"/>
      <c r="K1598" s="1"/>
      <c r="L1598" s="1"/>
      <c r="M1598" s="1"/>
      <c r="N1598" s="1"/>
      <c r="O1598" s="1"/>
      <c r="P1598" s="1"/>
      <c r="Q1598" s="1"/>
      <c r="R1598" s="1"/>
      <c r="S1598" s="1"/>
    </row>
    <row r="1599" spans="1:19" x14ac:dyDescent="0.3">
      <c r="A1599" s="1"/>
      <c r="B1599" s="17">
        <v>1</v>
      </c>
      <c r="C1599" s="9" t="s">
        <v>12</v>
      </c>
      <c r="D1599" s="17">
        <v>2</v>
      </c>
      <c r="E1599" s="17">
        <v>1987</v>
      </c>
      <c r="F1599" s="17">
        <v>1</v>
      </c>
      <c r="G1599" s="17">
        <v>0</v>
      </c>
      <c r="H1599" s="17">
        <v>0</v>
      </c>
      <c r="I1599" s="18">
        <v>778</v>
      </c>
      <c r="J1599" s="2"/>
      <c r="K1599" s="1"/>
      <c r="L1599" s="1"/>
      <c r="M1599" s="1"/>
      <c r="N1599" s="1"/>
      <c r="O1599" s="1"/>
      <c r="P1599" s="1"/>
      <c r="Q1599" s="1"/>
      <c r="R1599" s="1"/>
      <c r="S1599" s="1"/>
    </row>
    <row r="1600" spans="1:19" x14ac:dyDescent="0.3">
      <c r="A1600" s="1"/>
      <c r="B1600" s="17">
        <v>1</v>
      </c>
      <c r="C1600" s="9" t="s">
        <v>12</v>
      </c>
      <c r="D1600" s="17">
        <v>2</v>
      </c>
      <c r="E1600" s="17">
        <v>1987</v>
      </c>
      <c r="F1600" s="17">
        <v>1</v>
      </c>
      <c r="G1600" s="17">
        <v>0</v>
      </c>
      <c r="H1600" s="17">
        <v>0</v>
      </c>
      <c r="I1600" s="18">
        <v>8486</v>
      </c>
      <c r="J1600" s="2"/>
      <c r="K1600" s="1"/>
      <c r="L1600" s="1"/>
      <c r="M1600" s="1"/>
      <c r="N1600" s="1"/>
      <c r="O1600" s="1"/>
      <c r="P1600" s="1"/>
      <c r="Q1600" s="1"/>
      <c r="R1600" s="1"/>
      <c r="S1600" s="1"/>
    </row>
    <row r="1601" spans="1:19" x14ac:dyDescent="0.3">
      <c r="A1601" s="1"/>
      <c r="B1601" s="17">
        <v>1</v>
      </c>
      <c r="C1601" s="9" t="s">
        <v>17</v>
      </c>
      <c r="D1601" s="17">
        <v>2</v>
      </c>
      <c r="E1601" s="17">
        <v>1987</v>
      </c>
      <c r="F1601" s="17">
        <v>1</v>
      </c>
      <c r="G1601" s="17">
        <v>0</v>
      </c>
      <c r="H1601" s="17">
        <v>0</v>
      </c>
      <c r="I1601" s="18">
        <v>8045</v>
      </c>
      <c r="J1601" s="2"/>
      <c r="K1601" s="1"/>
      <c r="L1601" s="1"/>
      <c r="M1601" s="1"/>
      <c r="N1601" s="1"/>
      <c r="O1601" s="1"/>
      <c r="P1601" s="1"/>
      <c r="Q1601" s="1"/>
      <c r="R1601" s="1"/>
      <c r="S1601" s="1"/>
    </row>
    <row r="1602" spans="1:19" x14ac:dyDescent="0.3">
      <c r="A1602" s="1"/>
      <c r="B1602" s="17">
        <v>3</v>
      </c>
      <c r="C1602" s="9" t="s">
        <v>12</v>
      </c>
      <c r="D1602" s="17">
        <v>2</v>
      </c>
      <c r="E1602" s="17">
        <v>1987</v>
      </c>
      <c r="F1602" s="17">
        <v>1</v>
      </c>
      <c r="G1602" s="17">
        <v>0</v>
      </c>
      <c r="H1602" s="17">
        <v>0</v>
      </c>
      <c r="I1602" s="18">
        <v>76699</v>
      </c>
      <c r="J1602" s="2"/>
      <c r="K1602" s="1"/>
      <c r="L1602" s="1"/>
      <c r="M1602" s="1"/>
      <c r="N1602" s="1"/>
      <c r="O1602" s="1"/>
      <c r="P1602" s="1"/>
      <c r="Q1602" s="1"/>
      <c r="R1602" s="1"/>
      <c r="S1602" s="1"/>
    </row>
    <row r="1603" spans="1:19" x14ac:dyDescent="0.3">
      <c r="A1603" s="1"/>
      <c r="B1603" s="17">
        <v>1</v>
      </c>
      <c r="C1603" s="9" t="s">
        <v>10</v>
      </c>
      <c r="D1603" s="17">
        <v>1</v>
      </c>
      <c r="E1603" s="17">
        <v>1980</v>
      </c>
      <c r="F1603" s="17">
        <v>1</v>
      </c>
      <c r="G1603" s="17">
        <v>0</v>
      </c>
      <c r="H1603" s="17">
        <v>0</v>
      </c>
      <c r="I1603" s="18">
        <v>14281</v>
      </c>
      <c r="J1603" s="2"/>
      <c r="K1603" s="1"/>
      <c r="L1603" s="1"/>
      <c r="M1603" s="1"/>
      <c r="N1603" s="1"/>
      <c r="O1603" s="1"/>
      <c r="P1603" s="1"/>
      <c r="Q1603" s="1"/>
      <c r="R1603" s="1"/>
      <c r="S1603" s="1"/>
    </row>
    <row r="1604" spans="1:19" x14ac:dyDescent="0.3">
      <c r="A1604" s="1"/>
      <c r="B1604" s="17">
        <v>2</v>
      </c>
      <c r="C1604" s="9" t="s">
        <v>27</v>
      </c>
      <c r="D1604" s="17">
        <v>2</v>
      </c>
      <c r="E1604" s="17">
        <v>1980</v>
      </c>
      <c r="F1604" s="17">
        <v>1</v>
      </c>
      <c r="G1604" s="17">
        <v>0</v>
      </c>
      <c r="H1604" s="17">
        <v>0</v>
      </c>
      <c r="I1604" s="18">
        <v>74559</v>
      </c>
      <c r="J1604" s="2"/>
      <c r="K1604" s="1"/>
      <c r="L1604" s="1"/>
      <c r="M1604" s="1"/>
      <c r="N1604" s="1"/>
      <c r="O1604" s="1"/>
      <c r="P1604" s="1"/>
      <c r="Q1604" s="1"/>
      <c r="R1604" s="1"/>
      <c r="S1604" s="1"/>
    </row>
    <row r="1605" spans="1:19" x14ac:dyDescent="0.3">
      <c r="A1605" s="1"/>
      <c r="B1605" s="17">
        <v>3</v>
      </c>
      <c r="C1605" s="9" t="s">
        <v>12</v>
      </c>
      <c r="D1605" s="17">
        <v>3</v>
      </c>
      <c r="E1605" s="17">
        <v>1987</v>
      </c>
      <c r="F1605" s="17">
        <v>1</v>
      </c>
      <c r="G1605" s="17">
        <v>0</v>
      </c>
      <c r="H1605" s="17">
        <v>0</v>
      </c>
      <c r="I1605" s="18">
        <v>7465</v>
      </c>
      <c r="J1605" s="2"/>
      <c r="K1605" s="1"/>
      <c r="L1605" s="1"/>
      <c r="M1605" s="1"/>
      <c r="N1605" s="1"/>
      <c r="O1605" s="1"/>
      <c r="P1605" s="1"/>
      <c r="Q1605" s="1"/>
      <c r="R1605" s="1"/>
      <c r="S1605" s="1"/>
    </row>
    <row r="1606" spans="1:19" x14ac:dyDescent="0.3">
      <c r="A1606" s="1"/>
      <c r="B1606" s="17">
        <v>2</v>
      </c>
      <c r="C1606" s="9" t="s">
        <v>14</v>
      </c>
      <c r="D1606" s="17">
        <v>3</v>
      </c>
      <c r="E1606" s="17">
        <v>1987</v>
      </c>
      <c r="F1606" s="17">
        <v>1</v>
      </c>
      <c r="G1606" s="17">
        <v>0</v>
      </c>
      <c r="H1606" s="17">
        <v>0</v>
      </c>
      <c r="I1606" s="18">
        <v>7801</v>
      </c>
      <c r="J1606" s="2"/>
      <c r="K1606" s="1"/>
      <c r="L1606" s="1"/>
      <c r="M1606" s="1"/>
      <c r="N1606" s="1"/>
      <c r="O1606" s="1"/>
      <c r="P1606" s="1"/>
      <c r="Q1606" s="1"/>
      <c r="R1606" s="1"/>
      <c r="S1606" s="1"/>
    </row>
    <row r="1607" spans="1:19" x14ac:dyDescent="0.3">
      <c r="A1607" s="1"/>
      <c r="B1607" s="17">
        <v>2</v>
      </c>
      <c r="C1607" s="9" t="s">
        <v>14</v>
      </c>
      <c r="D1607" s="17">
        <v>3</v>
      </c>
      <c r="E1607" s="17">
        <v>1987</v>
      </c>
      <c r="F1607" s="17">
        <v>1</v>
      </c>
      <c r="G1607" s="17">
        <v>0</v>
      </c>
      <c r="H1607" s="17">
        <v>0</v>
      </c>
      <c r="I1607" s="18">
        <v>7185</v>
      </c>
      <c r="J1607" s="2"/>
      <c r="K1607" s="1"/>
      <c r="L1607" s="1"/>
      <c r="M1607" s="1"/>
      <c r="N1607" s="1"/>
      <c r="O1607" s="1"/>
      <c r="P1607" s="1"/>
      <c r="Q1607" s="1"/>
      <c r="R1607" s="1"/>
      <c r="S1607" s="1"/>
    </row>
    <row r="1608" spans="1:19" x14ac:dyDescent="0.3">
      <c r="A1608" s="1"/>
      <c r="B1608" s="17">
        <v>1</v>
      </c>
      <c r="C1608" s="9" t="s">
        <v>12</v>
      </c>
      <c r="D1608" s="17">
        <v>3</v>
      </c>
      <c r="E1608" s="17">
        <v>1987</v>
      </c>
      <c r="F1608" s="17">
        <v>1</v>
      </c>
      <c r="G1608" s="17">
        <v>0</v>
      </c>
      <c r="H1608" s="17">
        <v>0</v>
      </c>
      <c r="I1608" s="18">
        <v>778</v>
      </c>
      <c r="J1608" s="2"/>
      <c r="K1608" s="1"/>
      <c r="L1608" s="1"/>
      <c r="M1608" s="1"/>
      <c r="N1608" s="1"/>
      <c r="O1608" s="1"/>
      <c r="P1608" s="1"/>
      <c r="Q1608" s="1"/>
      <c r="R1608" s="1"/>
      <c r="S1608" s="1"/>
    </row>
    <row r="1609" spans="1:19" x14ac:dyDescent="0.3">
      <c r="A1609" s="1"/>
      <c r="B1609" s="17">
        <v>5</v>
      </c>
      <c r="C1609" s="9" t="s">
        <v>14</v>
      </c>
      <c r="D1609" s="17">
        <v>3</v>
      </c>
      <c r="E1609" s="17">
        <v>1987</v>
      </c>
      <c r="F1609" s="17">
        <v>1</v>
      </c>
      <c r="G1609" s="17">
        <v>0</v>
      </c>
      <c r="H1609" s="17">
        <v>0</v>
      </c>
      <c r="I1609" s="18">
        <v>808</v>
      </c>
      <c r="J1609" s="2"/>
      <c r="K1609" s="1"/>
      <c r="L1609" s="1"/>
      <c r="M1609" s="1"/>
      <c r="N1609" s="1"/>
      <c r="O1609" s="1"/>
      <c r="P1609" s="1"/>
      <c r="Q1609" s="1"/>
      <c r="R1609" s="1"/>
      <c r="S1609" s="1"/>
    </row>
    <row r="1610" spans="1:19" x14ac:dyDescent="0.3">
      <c r="A1610" s="1"/>
      <c r="B1610" s="17">
        <v>5</v>
      </c>
      <c r="C1610" s="9" t="s">
        <v>14</v>
      </c>
      <c r="D1610" s="17">
        <v>3</v>
      </c>
      <c r="E1610" s="17">
        <v>1987</v>
      </c>
      <c r="F1610" s="17">
        <v>1</v>
      </c>
      <c r="G1610" s="17">
        <v>0</v>
      </c>
      <c r="H1610" s="17">
        <v>0</v>
      </c>
      <c r="I1610" s="18">
        <v>81550</v>
      </c>
      <c r="J1610" s="2"/>
      <c r="K1610" s="1"/>
      <c r="L1610" s="1"/>
      <c r="M1610" s="1"/>
      <c r="N1610" s="1"/>
      <c r="O1610" s="1"/>
      <c r="P1610" s="1"/>
      <c r="Q1610" s="1"/>
      <c r="R1610" s="1"/>
      <c r="S1610" s="1"/>
    </row>
    <row r="1611" spans="1:19" x14ac:dyDescent="0.3">
      <c r="A1611" s="1"/>
      <c r="B1611" s="17">
        <v>4</v>
      </c>
      <c r="C1611" s="9" t="s">
        <v>17</v>
      </c>
      <c r="D1611" s="17">
        <v>3</v>
      </c>
      <c r="E1611" s="17">
        <v>1987</v>
      </c>
      <c r="F1611" s="17">
        <v>1</v>
      </c>
      <c r="G1611" s="17">
        <v>0</v>
      </c>
      <c r="H1611" s="17">
        <v>0</v>
      </c>
      <c r="I1611" s="18">
        <v>7232</v>
      </c>
      <c r="J1611" s="2"/>
      <c r="K1611" s="1"/>
      <c r="L1611" s="1"/>
      <c r="M1611" s="1"/>
      <c r="N1611" s="1"/>
      <c r="O1611" s="1"/>
      <c r="P1611" s="1"/>
      <c r="Q1611" s="1"/>
      <c r="R1611" s="1"/>
      <c r="S1611" s="1"/>
    </row>
    <row r="1612" spans="1:19" x14ac:dyDescent="0.3">
      <c r="A1612" s="1"/>
      <c r="B1612" s="17">
        <v>4</v>
      </c>
      <c r="C1612" s="9" t="s">
        <v>14</v>
      </c>
      <c r="D1612" s="17">
        <v>3</v>
      </c>
      <c r="E1612" s="17">
        <v>1987</v>
      </c>
      <c r="F1612" s="17">
        <v>1</v>
      </c>
      <c r="G1612" s="17">
        <v>0</v>
      </c>
      <c r="H1612" s="17">
        <v>12</v>
      </c>
      <c r="I1612" s="18">
        <v>0</v>
      </c>
      <c r="J1612" s="2"/>
      <c r="K1612" s="1"/>
      <c r="L1612" s="1"/>
      <c r="M1612" s="1"/>
      <c r="N1612" s="1"/>
      <c r="O1612" s="1"/>
      <c r="P1612" s="1"/>
      <c r="Q1612" s="1"/>
      <c r="R1612" s="1"/>
      <c r="S1612" s="1"/>
    </row>
    <row r="1613" spans="1:19" x14ac:dyDescent="0.3">
      <c r="A1613" s="1"/>
      <c r="B1613" s="17">
        <v>4</v>
      </c>
      <c r="C1613" s="9" t="s">
        <v>12</v>
      </c>
      <c r="D1613" s="17">
        <v>3</v>
      </c>
      <c r="E1613" s="17">
        <v>1987</v>
      </c>
      <c r="F1613" s="17">
        <v>1</v>
      </c>
      <c r="G1613" s="17">
        <v>0</v>
      </c>
      <c r="H1613" s="17">
        <v>0</v>
      </c>
      <c r="I1613" s="18">
        <v>85275</v>
      </c>
      <c r="J1613" s="2"/>
      <c r="K1613" s="1"/>
      <c r="L1613" s="1"/>
      <c r="M1613" s="1"/>
      <c r="N1613" s="1"/>
      <c r="O1613" s="1"/>
      <c r="P1613" s="1"/>
      <c r="Q1613" s="1"/>
      <c r="R1613" s="1"/>
      <c r="S1613" s="1"/>
    </row>
    <row r="1614" spans="1:19" x14ac:dyDescent="0.3">
      <c r="A1614" s="1"/>
      <c r="B1614" s="17">
        <v>2</v>
      </c>
      <c r="C1614" s="9" t="s">
        <v>14</v>
      </c>
      <c r="D1614" s="17">
        <v>3</v>
      </c>
      <c r="E1614" s="17">
        <v>1987</v>
      </c>
      <c r="F1614" s="17">
        <v>1</v>
      </c>
      <c r="G1614" s="17">
        <v>0</v>
      </c>
      <c r="H1614" s="17">
        <v>0</v>
      </c>
      <c r="I1614" s="18">
        <v>82913</v>
      </c>
      <c r="J1614" s="2"/>
      <c r="K1614" s="1"/>
      <c r="L1614" s="1"/>
      <c r="M1614" s="1"/>
      <c r="N1614" s="1"/>
      <c r="O1614" s="1"/>
      <c r="P1614" s="1"/>
      <c r="Q1614" s="1"/>
      <c r="R1614" s="1"/>
      <c r="S1614" s="1"/>
    </row>
    <row r="1615" spans="1:19" x14ac:dyDescent="0.3">
      <c r="A1615" s="1"/>
      <c r="B1615" s="17">
        <v>2</v>
      </c>
      <c r="C1615" s="9" t="s">
        <v>12</v>
      </c>
      <c r="D1615" s="17">
        <v>3</v>
      </c>
      <c r="E1615" s="17">
        <v>1987</v>
      </c>
      <c r="F1615" s="17">
        <v>1</v>
      </c>
      <c r="G1615" s="17">
        <v>0</v>
      </c>
      <c r="H1615" s="17">
        <v>0</v>
      </c>
      <c r="I1615" s="18">
        <v>76533</v>
      </c>
      <c r="J1615" s="2"/>
      <c r="K1615" s="1"/>
      <c r="L1615" s="1"/>
      <c r="M1615" s="1"/>
      <c r="N1615" s="1"/>
      <c r="O1615" s="1"/>
      <c r="P1615" s="1"/>
      <c r="Q1615" s="1"/>
      <c r="R1615" s="1"/>
      <c r="S1615" s="1"/>
    </row>
    <row r="1616" spans="1:19" x14ac:dyDescent="0.3">
      <c r="A1616" s="1"/>
      <c r="B1616" s="17">
        <v>2</v>
      </c>
      <c r="C1616" s="9" t="s">
        <v>12</v>
      </c>
      <c r="D1616" s="17">
        <v>3</v>
      </c>
      <c r="E1616" s="17">
        <v>1987</v>
      </c>
      <c r="F1616" s="17">
        <v>1</v>
      </c>
      <c r="G1616" s="17">
        <v>0</v>
      </c>
      <c r="H1616" s="17">
        <v>0</v>
      </c>
      <c r="I1616" s="18">
        <v>7949</v>
      </c>
      <c r="J1616" s="2"/>
      <c r="K1616" s="1"/>
      <c r="L1616" s="1"/>
      <c r="M1616" s="1"/>
      <c r="N1616" s="1"/>
      <c r="O1616" s="1"/>
      <c r="P1616" s="1"/>
      <c r="Q1616" s="1"/>
      <c r="R1616" s="1"/>
      <c r="S1616" s="1"/>
    </row>
    <row r="1617" spans="1:19" x14ac:dyDescent="0.3">
      <c r="A1617" s="1"/>
      <c r="B1617" s="17">
        <v>2</v>
      </c>
      <c r="C1617" s="9" t="s">
        <v>12</v>
      </c>
      <c r="D1617" s="17">
        <v>3</v>
      </c>
      <c r="E1617" s="17">
        <v>1987</v>
      </c>
      <c r="F1617" s="17">
        <v>1</v>
      </c>
      <c r="G1617" s="17">
        <v>0</v>
      </c>
      <c r="H1617" s="17">
        <v>0</v>
      </c>
      <c r="I1617" s="18">
        <v>85680</v>
      </c>
      <c r="J1617" s="2"/>
      <c r="K1617" s="1"/>
      <c r="L1617" s="1"/>
      <c r="M1617" s="1"/>
      <c r="N1617" s="1"/>
      <c r="O1617" s="1"/>
      <c r="P1617" s="1"/>
      <c r="Q1617" s="1"/>
      <c r="R1617" s="1"/>
      <c r="S1617" s="1"/>
    </row>
    <row r="1618" spans="1:19" x14ac:dyDescent="0.3">
      <c r="A1618" s="1"/>
      <c r="B1618" s="17">
        <v>5</v>
      </c>
      <c r="C1618" s="9" t="s">
        <v>12</v>
      </c>
      <c r="D1618" s="17">
        <v>3</v>
      </c>
      <c r="E1618" s="17">
        <v>1987</v>
      </c>
      <c r="F1618" s="17">
        <v>1</v>
      </c>
      <c r="G1618" s="17">
        <v>0</v>
      </c>
      <c r="H1618" s="17">
        <v>0</v>
      </c>
      <c r="I1618" s="18">
        <v>8374</v>
      </c>
      <c r="J1618" s="2"/>
      <c r="K1618" s="1"/>
      <c r="L1618" s="1"/>
      <c r="M1618" s="1"/>
      <c r="N1618" s="1"/>
      <c r="O1618" s="1"/>
      <c r="P1618" s="1"/>
      <c r="Q1618" s="1"/>
      <c r="R1618" s="1"/>
      <c r="S1618" s="1"/>
    </row>
    <row r="1619" spans="1:19" x14ac:dyDescent="0.3">
      <c r="A1619" s="1"/>
      <c r="B1619" s="17">
        <v>3</v>
      </c>
      <c r="C1619" s="9" t="s">
        <v>14</v>
      </c>
      <c r="D1619" s="17">
        <v>3</v>
      </c>
      <c r="E1619" s="17">
        <v>1987</v>
      </c>
      <c r="F1619" s="17">
        <v>1</v>
      </c>
      <c r="G1619" s="17">
        <v>0</v>
      </c>
      <c r="H1619" s="17">
        <v>0</v>
      </c>
      <c r="I1619" s="18">
        <v>8710</v>
      </c>
      <c r="J1619" s="2"/>
      <c r="K1619" s="1"/>
      <c r="L1619" s="1"/>
      <c r="M1619" s="1"/>
      <c r="N1619" s="1"/>
      <c r="O1619" s="1"/>
      <c r="P1619" s="1"/>
      <c r="Q1619" s="1"/>
      <c r="R1619" s="1"/>
      <c r="S1619" s="1"/>
    </row>
    <row r="1620" spans="1:19" x14ac:dyDescent="0.3">
      <c r="A1620" s="1"/>
      <c r="B1620" s="17">
        <v>3</v>
      </c>
      <c r="C1620" s="9" t="s">
        <v>12</v>
      </c>
      <c r="D1620" s="17">
        <v>3</v>
      </c>
      <c r="E1620" s="17">
        <v>1987</v>
      </c>
      <c r="F1620" s="17">
        <v>1</v>
      </c>
      <c r="G1620" s="17">
        <v>0</v>
      </c>
      <c r="H1620" s="17">
        <v>0</v>
      </c>
      <c r="I1620" s="18">
        <v>8489</v>
      </c>
      <c r="J1620" s="2"/>
      <c r="K1620" s="1"/>
      <c r="L1620" s="1"/>
      <c r="M1620" s="1"/>
      <c r="N1620" s="1"/>
      <c r="O1620" s="1"/>
      <c r="P1620" s="1"/>
      <c r="Q1620" s="1"/>
      <c r="R1620" s="1"/>
      <c r="S1620" s="1"/>
    </row>
    <row r="1621" spans="1:19" x14ac:dyDescent="0.3">
      <c r="A1621" s="1"/>
      <c r="B1621" s="17">
        <v>3</v>
      </c>
      <c r="C1621" s="9" t="s">
        <v>17</v>
      </c>
      <c r="D1621" s="17">
        <v>3</v>
      </c>
      <c r="E1621" s="17">
        <v>1987</v>
      </c>
      <c r="F1621" s="17">
        <v>1</v>
      </c>
      <c r="G1621" s="17">
        <v>0</v>
      </c>
      <c r="H1621" s="17">
        <v>0</v>
      </c>
      <c r="I1621" s="18">
        <v>8217</v>
      </c>
      <c r="J1621" s="2"/>
      <c r="K1621" s="1"/>
      <c r="L1621" s="1"/>
      <c r="M1621" s="1"/>
      <c r="N1621" s="1"/>
      <c r="O1621" s="1"/>
      <c r="P1621" s="1"/>
      <c r="Q1621" s="1"/>
      <c r="R1621" s="1"/>
      <c r="S1621" s="1"/>
    </row>
    <row r="1622" spans="1:19" x14ac:dyDescent="0.3">
      <c r="A1622" s="1"/>
      <c r="B1622" s="17">
        <v>3</v>
      </c>
      <c r="C1622" s="9" t="s">
        <v>12</v>
      </c>
      <c r="D1622" s="17">
        <v>3</v>
      </c>
      <c r="E1622" s="17">
        <v>1987</v>
      </c>
      <c r="F1622" s="17">
        <v>1</v>
      </c>
      <c r="G1622" s="17">
        <v>0</v>
      </c>
      <c r="H1622" s="17">
        <v>0</v>
      </c>
      <c r="I1622" s="18">
        <v>7434</v>
      </c>
      <c r="J1622" s="2"/>
      <c r="K1622" s="1"/>
      <c r="L1622" s="1"/>
      <c r="M1622" s="1"/>
      <c r="N1622" s="1"/>
      <c r="O1622" s="1"/>
      <c r="P1622" s="1"/>
      <c r="Q1622" s="1"/>
      <c r="R1622" s="1"/>
      <c r="S1622" s="1"/>
    </row>
    <row r="1623" spans="1:19" x14ac:dyDescent="0.3">
      <c r="A1623" s="1"/>
      <c r="B1623" s="17">
        <v>1</v>
      </c>
      <c r="C1623" s="9" t="s">
        <v>12</v>
      </c>
      <c r="D1623" s="17">
        <v>3</v>
      </c>
      <c r="E1623" s="17">
        <v>1987</v>
      </c>
      <c r="F1623" s="17">
        <v>1</v>
      </c>
      <c r="G1623" s="17">
        <v>0</v>
      </c>
      <c r="H1623" s="17">
        <v>0</v>
      </c>
      <c r="I1623" s="18">
        <v>865</v>
      </c>
      <c r="J1623" s="2"/>
      <c r="K1623" s="1"/>
      <c r="L1623" s="1"/>
      <c r="M1623" s="1"/>
      <c r="N1623" s="1"/>
      <c r="O1623" s="1"/>
      <c r="P1623" s="1"/>
      <c r="Q1623" s="1"/>
      <c r="R1623" s="1"/>
      <c r="S1623" s="1"/>
    </row>
    <row r="1624" spans="1:19" x14ac:dyDescent="0.3">
      <c r="A1624" s="1"/>
      <c r="B1624" s="17">
        <v>6</v>
      </c>
      <c r="C1624" s="9" t="s">
        <v>12</v>
      </c>
      <c r="D1624" s="17">
        <v>3</v>
      </c>
      <c r="E1624" s="17">
        <v>1987</v>
      </c>
      <c r="F1624" s="17">
        <v>1</v>
      </c>
      <c r="G1624" s="17">
        <v>0</v>
      </c>
      <c r="H1624" s="17">
        <v>0</v>
      </c>
      <c r="I1624" s="18">
        <v>73608</v>
      </c>
      <c r="J1624" s="2"/>
      <c r="K1624" s="1"/>
      <c r="L1624" s="1"/>
      <c r="M1624" s="1"/>
      <c r="N1624" s="1"/>
      <c r="O1624" s="1"/>
      <c r="P1624" s="1"/>
      <c r="Q1624" s="1"/>
      <c r="R1624" s="1"/>
      <c r="S1624" s="1"/>
    </row>
    <row r="1625" spans="1:19" x14ac:dyDescent="0.3">
      <c r="A1625" s="1"/>
      <c r="B1625" s="17">
        <v>4</v>
      </c>
      <c r="C1625" s="9" t="s">
        <v>12</v>
      </c>
      <c r="D1625" s="17">
        <v>3</v>
      </c>
      <c r="E1625" s="17">
        <v>1987</v>
      </c>
      <c r="F1625" s="17">
        <v>1</v>
      </c>
      <c r="G1625" s="17">
        <v>0</v>
      </c>
      <c r="H1625" s="17">
        <v>0</v>
      </c>
      <c r="I1625" s="18">
        <v>0</v>
      </c>
      <c r="J1625" s="2"/>
      <c r="K1625" s="1"/>
      <c r="L1625" s="1"/>
      <c r="M1625" s="1"/>
      <c r="N1625" s="1"/>
      <c r="O1625" s="1"/>
      <c r="P1625" s="1"/>
      <c r="Q1625" s="1"/>
      <c r="R1625" s="1"/>
      <c r="S1625" s="1"/>
    </row>
    <row r="1626" spans="1:19" x14ac:dyDescent="0.3">
      <c r="A1626" s="1"/>
      <c r="B1626" s="17">
        <v>2</v>
      </c>
      <c r="C1626" s="9" t="s">
        <v>12</v>
      </c>
      <c r="D1626" s="17">
        <v>3</v>
      </c>
      <c r="E1626" s="17">
        <v>1987</v>
      </c>
      <c r="F1626" s="17">
        <v>1</v>
      </c>
      <c r="G1626" s="17">
        <v>0</v>
      </c>
      <c r="H1626" s="17">
        <v>0</v>
      </c>
      <c r="I1626" s="18">
        <v>8068</v>
      </c>
      <c r="J1626" s="2"/>
      <c r="K1626" s="1"/>
      <c r="L1626" s="1"/>
      <c r="M1626" s="1"/>
      <c r="N1626" s="1"/>
      <c r="O1626" s="1"/>
      <c r="P1626" s="1"/>
      <c r="Q1626" s="1"/>
      <c r="R1626" s="1"/>
      <c r="S1626" s="1"/>
    </row>
    <row r="1627" spans="1:19" x14ac:dyDescent="0.3">
      <c r="A1627" s="1"/>
      <c r="B1627" s="17">
        <v>4</v>
      </c>
      <c r="C1627" s="9" t="s">
        <v>17</v>
      </c>
      <c r="D1627" s="17">
        <v>3</v>
      </c>
      <c r="E1627" s="17">
        <v>1987</v>
      </c>
      <c r="F1627" s="17">
        <v>1</v>
      </c>
      <c r="G1627" s="17">
        <v>0</v>
      </c>
      <c r="H1627" s="17">
        <v>0</v>
      </c>
      <c r="I1627" s="18">
        <v>850</v>
      </c>
      <c r="J1627" s="2"/>
      <c r="K1627" s="1"/>
      <c r="L1627" s="1"/>
      <c r="M1627" s="1"/>
      <c r="N1627" s="1"/>
      <c r="O1627" s="1"/>
      <c r="P1627" s="1"/>
      <c r="Q1627" s="1"/>
      <c r="R1627" s="1"/>
      <c r="S1627" s="1"/>
    </row>
    <row r="1628" spans="1:19" x14ac:dyDescent="0.3">
      <c r="A1628" s="1"/>
      <c r="B1628" s="17">
        <v>5</v>
      </c>
      <c r="C1628" s="9" t="s">
        <v>12</v>
      </c>
      <c r="D1628" s="17">
        <v>3</v>
      </c>
      <c r="E1628" s="17">
        <v>1987</v>
      </c>
      <c r="F1628" s="17">
        <v>1</v>
      </c>
      <c r="G1628" s="17">
        <v>0</v>
      </c>
      <c r="H1628" s="17">
        <v>0</v>
      </c>
      <c r="I1628" s="18">
        <v>7705</v>
      </c>
      <c r="J1628" s="2"/>
      <c r="K1628" s="1"/>
      <c r="L1628" s="1"/>
      <c r="M1628" s="1"/>
      <c r="N1628" s="1"/>
      <c r="O1628" s="1"/>
      <c r="P1628" s="1"/>
      <c r="Q1628" s="1"/>
      <c r="R1628" s="1"/>
      <c r="S1628" s="1"/>
    </row>
    <row r="1629" spans="1:19" x14ac:dyDescent="0.3">
      <c r="A1629" s="1"/>
      <c r="B1629" s="17">
        <v>3</v>
      </c>
      <c r="C1629" s="9" t="s">
        <v>17</v>
      </c>
      <c r="D1629" s="17">
        <v>3</v>
      </c>
      <c r="E1629" s="17">
        <v>1987</v>
      </c>
      <c r="F1629" s="17">
        <v>1</v>
      </c>
      <c r="G1629" s="17">
        <v>0</v>
      </c>
      <c r="H1629" s="17">
        <v>0</v>
      </c>
      <c r="I1629" s="18">
        <v>790</v>
      </c>
      <c r="J1629" s="2"/>
      <c r="K1629" s="1"/>
      <c r="L1629" s="1"/>
      <c r="M1629" s="1"/>
      <c r="N1629" s="1"/>
      <c r="O1629" s="1"/>
      <c r="P1629" s="1"/>
      <c r="Q1629" s="1"/>
      <c r="R1629" s="1"/>
      <c r="S1629" s="1"/>
    </row>
    <row r="1630" spans="1:19" x14ac:dyDescent="0.3">
      <c r="A1630" s="1"/>
      <c r="B1630" s="17">
        <v>4</v>
      </c>
      <c r="C1630" s="9" t="s">
        <v>17</v>
      </c>
      <c r="D1630" s="17">
        <v>3</v>
      </c>
      <c r="E1630" s="17">
        <v>1987</v>
      </c>
      <c r="F1630" s="17">
        <v>1</v>
      </c>
      <c r="G1630" s="17">
        <v>0</v>
      </c>
      <c r="H1630" s="17">
        <v>0</v>
      </c>
      <c r="I1630" s="18">
        <v>7664</v>
      </c>
      <c r="J1630" s="2"/>
      <c r="K1630" s="1"/>
      <c r="L1630" s="1"/>
      <c r="M1630" s="1"/>
      <c r="N1630" s="1"/>
      <c r="O1630" s="1"/>
      <c r="P1630" s="1"/>
      <c r="Q1630" s="1"/>
      <c r="R1630" s="1"/>
      <c r="S1630" s="1"/>
    </row>
    <row r="1631" spans="1:19" x14ac:dyDescent="0.3">
      <c r="A1631" s="1"/>
      <c r="B1631" s="17">
        <v>2</v>
      </c>
      <c r="C1631" s="9" t="s">
        <v>24</v>
      </c>
      <c r="D1631" s="17">
        <v>4</v>
      </c>
      <c r="E1631" s="17">
        <v>1987</v>
      </c>
      <c r="F1631" s="17">
        <v>2</v>
      </c>
      <c r="G1631" s="17">
        <v>0</v>
      </c>
      <c r="H1631" s="17">
        <v>0</v>
      </c>
      <c r="I1631" s="18">
        <v>77</v>
      </c>
      <c r="J1631" s="2"/>
      <c r="K1631" s="1"/>
      <c r="L1631" s="1"/>
      <c r="M1631" s="1"/>
      <c r="N1631" s="1"/>
      <c r="O1631" s="1"/>
      <c r="P1631" s="1"/>
      <c r="Q1631" s="1"/>
      <c r="R1631" s="1"/>
      <c r="S1631" s="1"/>
    </row>
    <row r="1632" spans="1:19" x14ac:dyDescent="0.3">
      <c r="A1632" s="1"/>
      <c r="B1632" s="17">
        <v>6</v>
      </c>
      <c r="C1632" s="9" t="s">
        <v>10</v>
      </c>
      <c r="D1632" s="17">
        <v>4</v>
      </c>
      <c r="E1632" s="17">
        <v>1987</v>
      </c>
      <c r="F1632" s="17">
        <v>31</v>
      </c>
      <c r="G1632" s="17">
        <v>0</v>
      </c>
      <c r="H1632" s="17">
        <v>0</v>
      </c>
      <c r="I1632" s="18">
        <v>0</v>
      </c>
      <c r="J1632" s="2"/>
      <c r="K1632" s="1"/>
      <c r="L1632" s="1"/>
      <c r="M1632" s="1"/>
      <c r="N1632" s="1"/>
      <c r="O1632" s="1"/>
      <c r="P1632" s="1"/>
      <c r="Q1632" s="1"/>
      <c r="R1632" s="1"/>
      <c r="S1632" s="1"/>
    </row>
    <row r="1633" spans="1:19" x14ac:dyDescent="0.3">
      <c r="A1633" s="1"/>
      <c r="B1633" s="17">
        <v>1</v>
      </c>
      <c r="C1633" s="9" t="s">
        <v>10</v>
      </c>
      <c r="D1633" s="17">
        <v>4</v>
      </c>
      <c r="E1633" s="17">
        <v>1987</v>
      </c>
      <c r="F1633" s="17">
        <v>31</v>
      </c>
      <c r="G1633" s="17">
        <v>0</v>
      </c>
      <c r="H1633" s="17">
        <v>0</v>
      </c>
      <c r="I1633" s="18">
        <v>0</v>
      </c>
      <c r="J1633" s="2"/>
      <c r="K1633" s="1"/>
      <c r="L1633" s="1"/>
      <c r="M1633" s="1"/>
      <c r="N1633" s="1"/>
      <c r="O1633" s="1"/>
      <c r="P1633" s="1"/>
      <c r="Q1633" s="1"/>
      <c r="R1633" s="1"/>
      <c r="S1633" s="1"/>
    </row>
    <row r="1634" spans="1:19" x14ac:dyDescent="0.3">
      <c r="A1634" s="1"/>
      <c r="B1634" s="17">
        <v>2</v>
      </c>
      <c r="C1634" s="9" t="s">
        <v>10</v>
      </c>
      <c r="D1634" s="17">
        <v>4</v>
      </c>
      <c r="E1634" s="17">
        <v>1987</v>
      </c>
      <c r="F1634" s="17">
        <v>31</v>
      </c>
      <c r="G1634" s="17">
        <v>0</v>
      </c>
      <c r="H1634" s="17">
        <v>0</v>
      </c>
      <c r="I1634" s="18">
        <v>0</v>
      </c>
      <c r="J1634" s="2"/>
      <c r="K1634" s="1"/>
      <c r="L1634" s="1"/>
      <c r="M1634" s="1"/>
      <c r="N1634" s="1"/>
      <c r="O1634" s="1"/>
      <c r="P1634" s="1"/>
      <c r="Q1634" s="1"/>
      <c r="R1634" s="1"/>
      <c r="S1634" s="1"/>
    </row>
    <row r="1635" spans="1:19" x14ac:dyDescent="0.3">
      <c r="A1635" s="1"/>
      <c r="B1635" s="17">
        <v>4</v>
      </c>
      <c r="C1635" s="9" t="s">
        <v>10</v>
      </c>
      <c r="D1635" s="17">
        <v>4</v>
      </c>
      <c r="E1635" s="17">
        <v>1987</v>
      </c>
      <c r="F1635" s="17">
        <v>31</v>
      </c>
      <c r="G1635" s="17">
        <v>0</v>
      </c>
      <c r="H1635" s="17">
        <v>0</v>
      </c>
      <c r="I1635" s="18">
        <v>0</v>
      </c>
      <c r="J1635" s="2"/>
      <c r="K1635" s="1"/>
      <c r="L1635" s="1"/>
      <c r="M1635" s="1"/>
      <c r="N1635" s="1"/>
      <c r="O1635" s="1"/>
      <c r="P1635" s="1"/>
      <c r="Q1635" s="1"/>
      <c r="R1635" s="1"/>
      <c r="S1635" s="1"/>
    </row>
    <row r="1636" spans="1:19" x14ac:dyDescent="0.3">
      <c r="A1636" s="1"/>
      <c r="B1636" s="17">
        <v>3</v>
      </c>
      <c r="C1636" s="9" t="s">
        <v>10</v>
      </c>
      <c r="D1636" s="17">
        <v>4</v>
      </c>
      <c r="E1636" s="17">
        <v>1987</v>
      </c>
      <c r="F1636" s="17">
        <v>31</v>
      </c>
      <c r="G1636" s="17">
        <v>0</v>
      </c>
      <c r="H1636" s="17">
        <v>0</v>
      </c>
      <c r="I1636" s="18">
        <v>0</v>
      </c>
      <c r="J1636" s="2"/>
      <c r="K1636" s="1"/>
      <c r="L1636" s="1"/>
      <c r="M1636" s="1"/>
      <c r="N1636" s="1"/>
      <c r="O1636" s="1"/>
      <c r="P1636" s="1"/>
      <c r="Q1636" s="1"/>
      <c r="R1636" s="1"/>
      <c r="S1636" s="1"/>
    </row>
    <row r="1637" spans="1:19" x14ac:dyDescent="0.3">
      <c r="A1637" s="1"/>
      <c r="B1637" s="17">
        <v>5</v>
      </c>
      <c r="C1637" s="9" t="s">
        <v>10</v>
      </c>
      <c r="D1637" s="17">
        <v>4</v>
      </c>
      <c r="E1637" s="17">
        <v>1987</v>
      </c>
      <c r="F1637" s="17">
        <v>31</v>
      </c>
      <c r="G1637" s="17">
        <v>0</v>
      </c>
      <c r="H1637" s="17">
        <v>0</v>
      </c>
      <c r="I1637" s="18">
        <v>0</v>
      </c>
      <c r="J1637" s="2"/>
      <c r="K1637" s="1"/>
      <c r="L1637" s="1"/>
      <c r="M1637" s="1"/>
      <c r="N1637" s="1"/>
      <c r="O1637" s="1"/>
      <c r="P1637" s="1"/>
      <c r="Q1637" s="1"/>
      <c r="R1637" s="1"/>
      <c r="S1637" s="1"/>
    </row>
    <row r="1638" spans="1:19" x14ac:dyDescent="0.3">
      <c r="A1638" s="1"/>
      <c r="B1638" s="17">
        <v>6</v>
      </c>
      <c r="C1638" s="9" t="s">
        <v>17</v>
      </c>
      <c r="D1638" s="17">
        <v>4</v>
      </c>
      <c r="E1638" s="17">
        <v>1987</v>
      </c>
      <c r="F1638" s="17">
        <v>1</v>
      </c>
      <c r="G1638" s="17">
        <v>0</v>
      </c>
      <c r="H1638" s="17">
        <v>0</v>
      </c>
      <c r="I1638" s="18">
        <v>8095</v>
      </c>
      <c r="J1638" s="2"/>
      <c r="K1638" s="1"/>
      <c r="L1638" s="1"/>
      <c r="M1638" s="1"/>
      <c r="N1638" s="1"/>
      <c r="O1638" s="1"/>
      <c r="P1638" s="1"/>
      <c r="Q1638" s="1"/>
      <c r="R1638" s="1"/>
      <c r="S1638" s="1"/>
    </row>
    <row r="1639" spans="1:19" x14ac:dyDescent="0.3">
      <c r="A1639" s="1"/>
      <c r="B1639" s="17">
        <v>4</v>
      </c>
      <c r="C1639" s="9" t="s">
        <v>30</v>
      </c>
      <c r="D1639" s="17">
        <v>2</v>
      </c>
      <c r="E1639" s="17">
        <v>1981</v>
      </c>
      <c r="F1639" s="17">
        <v>1</v>
      </c>
      <c r="G1639" s="17">
        <v>0</v>
      </c>
      <c r="H1639" s="17">
        <v>0</v>
      </c>
      <c r="I1639" s="18">
        <v>1098</v>
      </c>
      <c r="J1639" s="2"/>
      <c r="K1639" s="1"/>
      <c r="L1639" s="1"/>
      <c r="M1639" s="1"/>
      <c r="N1639" s="1"/>
      <c r="O1639" s="1"/>
      <c r="P1639" s="1"/>
      <c r="Q1639" s="1"/>
      <c r="R1639" s="1"/>
      <c r="S1639" s="1"/>
    </row>
    <row r="1640" spans="1:19" x14ac:dyDescent="0.3">
      <c r="A1640" s="1"/>
      <c r="B1640" s="17">
        <v>4</v>
      </c>
      <c r="C1640" s="9" t="s">
        <v>33</v>
      </c>
      <c r="D1640" s="17">
        <v>2</v>
      </c>
      <c r="E1640" s="17">
        <v>1981</v>
      </c>
      <c r="F1640" s="17">
        <v>1</v>
      </c>
      <c r="G1640" s="17">
        <v>0</v>
      </c>
      <c r="H1640" s="17">
        <v>0</v>
      </c>
      <c r="I1640" s="18">
        <v>7463</v>
      </c>
      <c r="J1640" s="2"/>
      <c r="K1640" s="1"/>
      <c r="L1640" s="1"/>
      <c r="M1640" s="1"/>
      <c r="N1640" s="1"/>
      <c r="O1640" s="1"/>
      <c r="P1640" s="1"/>
      <c r="Q1640" s="1"/>
      <c r="R1640" s="1"/>
      <c r="S1640" s="1"/>
    </row>
    <row r="1641" spans="1:19" x14ac:dyDescent="0.3">
      <c r="A1641" s="1"/>
      <c r="B1641" s="17">
        <v>3</v>
      </c>
      <c r="C1641" s="9" t="s">
        <v>33</v>
      </c>
      <c r="D1641" s="17">
        <v>2</v>
      </c>
      <c r="E1641" s="17">
        <v>1981</v>
      </c>
      <c r="F1641" s="17">
        <v>1</v>
      </c>
      <c r="G1641" s="17">
        <v>0</v>
      </c>
      <c r="H1641" s="17">
        <v>0</v>
      </c>
      <c r="I1641" s="18">
        <v>7895</v>
      </c>
      <c r="J1641" s="2"/>
      <c r="K1641" s="1"/>
      <c r="L1641" s="1"/>
      <c r="M1641" s="1"/>
      <c r="N1641" s="1"/>
      <c r="O1641" s="1"/>
      <c r="P1641" s="1"/>
      <c r="Q1641" s="1"/>
      <c r="R1641" s="1"/>
      <c r="S1641" s="1"/>
    </row>
    <row r="1642" spans="1:19" x14ac:dyDescent="0.3">
      <c r="A1642" s="1"/>
      <c r="B1642" s="17">
        <v>2</v>
      </c>
      <c r="C1642" s="9" t="s">
        <v>25</v>
      </c>
      <c r="D1642" s="17">
        <v>2</v>
      </c>
      <c r="E1642" s="17">
        <v>1981</v>
      </c>
      <c r="F1642" s="17">
        <v>1</v>
      </c>
      <c r="G1642" s="17">
        <v>0</v>
      </c>
      <c r="H1642" s="17">
        <v>0</v>
      </c>
      <c r="I1642" s="18">
        <v>7593</v>
      </c>
      <c r="J1642" s="2"/>
      <c r="K1642" s="1"/>
      <c r="L1642" s="1"/>
      <c r="M1642" s="1"/>
      <c r="N1642" s="1"/>
      <c r="O1642" s="1"/>
      <c r="P1642" s="1"/>
      <c r="Q1642" s="1"/>
      <c r="R1642" s="1"/>
      <c r="S1642" s="1"/>
    </row>
    <row r="1643" spans="1:19" x14ac:dyDescent="0.3">
      <c r="A1643" s="1"/>
      <c r="B1643" s="17">
        <v>1</v>
      </c>
      <c r="C1643" s="9" t="s">
        <v>25</v>
      </c>
      <c r="D1643" s="17">
        <v>2</v>
      </c>
      <c r="E1643" s="17">
        <v>1981</v>
      </c>
      <c r="F1643" s="17">
        <v>1</v>
      </c>
      <c r="G1643" s="17">
        <v>0</v>
      </c>
      <c r="H1643" s="17">
        <v>0</v>
      </c>
      <c r="I1643" s="18">
        <v>4273</v>
      </c>
      <c r="J1643" s="2"/>
      <c r="K1643" s="1"/>
      <c r="L1643" s="1"/>
      <c r="M1643" s="1"/>
      <c r="N1643" s="1"/>
      <c r="O1643" s="1"/>
      <c r="P1643" s="1"/>
      <c r="Q1643" s="1"/>
      <c r="R1643" s="1"/>
      <c r="S1643" s="1"/>
    </row>
    <row r="1644" spans="1:19" x14ac:dyDescent="0.3">
      <c r="A1644" s="1"/>
      <c r="B1644" s="17">
        <v>4</v>
      </c>
      <c r="C1644" s="9" t="s">
        <v>14</v>
      </c>
      <c r="D1644" s="17">
        <v>2</v>
      </c>
      <c r="E1644" s="17">
        <v>1981</v>
      </c>
      <c r="F1644" s="17">
        <v>1</v>
      </c>
      <c r="G1644" s="17">
        <v>0</v>
      </c>
      <c r="H1644" s="17">
        <v>0</v>
      </c>
      <c r="I1644" s="18">
        <v>8233</v>
      </c>
      <c r="J1644" s="2"/>
      <c r="K1644" s="1"/>
      <c r="L1644" s="1"/>
      <c r="M1644" s="1"/>
      <c r="N1644" s="1"/>
      <c r="O1644" s="1"/>
      <c r="P1644" s="1"/>
      <c r="Q1644" s="1"/>
      <c r="R1644" s="1"/>
      <c r="S1644" s="1"/>
    </row>
    <row r="1645" spans="1:19" x14ac:dyDescent="0.3">
      <c r="A1645" s="1"/>
      <c r="B1645" s="17">
        <v>2</v>
      </c>
      <c r="C1645" s="9" t="s">
        <v>23</v>
      </c>
      <c r="D1645" s="17">
        <v>2</v>
      </c>
      <c r="E1645" s="17">
        <v>1980</v>
      </c>
      <c r="F1645" s="17">
        <v>1</v>
      </c>
      <c r="G1645" s="17">
        <v>0</v>
      </c>
      <c r="H1645" s="17">
        <v>0</v>
      </c>
      <c r="I1645" s="18">
        <v>77532</v>
      </c>
      <c r="J1645" s="2"/>
      <c r="K1645" s="1"/>
      <c r="L1645" s="1"/>
      <c r="M1645" s="1"/>
      <c r="N1645" s="1"/>
      <c r="O1645" s="1"/>
      <c r="P1645" s="1"/>
      <c r="Q1645" s="1"/>
      <c r="R1645" s="1"/>
      <c r="S1645" s="1"/>
    </row>
    <row r="1646" spans="1:19" x14ac:dyDescent="0.3">
      <c r="A1646" s="1"/>
      <c r="B1646" s="17">
        <v>1</v>
      </c>
      <c r="C1646" s="9" t="s">
        <v>31</v>
      </c>
      <c r="D1646" s="17">
        <v>1</v>
      </c>
      <c r="E1646" s="17">
        <v>1985</v>
      </c>
      <c r="F1646" s="17">
        <v>1</v>
      </c>
      <c r="G1646" s="17">
        <v>0</v>
      </c>
      <c r="H1646" s="17">
        <v>0</v>
      </c>
      <c r="I1646" s="18">
        <v>8114</v>
      </c>
      <c r="J1646" s="2"/>
      <c r="K1646" s="1"/>
      <c r="L1646" s="1"/>
      <c r="M1646" s="1"/>
      <c r="N1646" s="1"/>
      <c r="O1646" s="1"/>
      <c r="P1646" s="1"/>
      <c r="Q1646" s="1"/>
      <c r="R1646" s="1"/>
      <c r="S1646" s="1"/>
    </row>
    <row r="1647" spans="1:19" x14ac:dyDescent="0.3">
      <c r="A1647" s="1"/>
      <c r="B1647" s="17">
        <v>1</v>
      </c>
      <c r="C1647" s="9" t="s">
        <v>10</v>
      </c>
      <c r="D1647" s="17">
        <v>1</v>
      </c>
      <c r="E1647" s="17">
        <v>1985</v>
      </c>
      <c r="F1647" s="17">
        <v>1</v>
      </c>
      <c r="G1647" s="17">
        <v>0</v>
      </c>
      <c r="H1647" s="17">
        <v>0</v>
      </c>
      <c r="I1647" s="18">
        <v>14424</v>
      </c>
      <c r="J1647" s="2"/>
      <c r="K1647" s="1"/>
      <c r="L1647" s="1"/>
      <c r="M1647" s="1"/>
      <c r="N1647" s="1"/>
      <c r="O1647" s="1"/>
      <c r="P1647" s="1"/>
      <c r="Q1647" s="1"/>
      <c r="R1647" s="1"/>
      <c r="S1647" s="1"/>
    </row>
    <row r="1648" spans="1:19" x14ac:dyDescent="0.3">
      <c r="A1648" s="1"/>
      <c r="B1648" s="17">
        <v>2</v>
      </c>
      <c r="C1648" s="9" t="s">
        <v>17</v>
      </c>
      <c r="D1648" s="17">
        <v>1</v>
      </c>
      <c r="E1648" s="17">
        <v>1985</v>
      </c>
      <c r="F1648" s="17">
        <v>1</v>
      </c>
      <c r="G1648" s="17">
        <v>0</v>
      </c>
      <c r="H1648" s="17">
        <v>0</v>
      </c>
      <c r="I1648" s="18">
        <v>731</v>
      </c>
      <c r="J1648" s="2"/>
      <c r="K1648" s="1"/>
      <c r="L1648" s="1"/>
      <c r="M1648" s="1"/>
      <c r="N1648" s="1"/>
      <c r="O1648" s="1"/>
      <c r="P1648" s="1"/>
      <c r="Q1648" s="1"/>
      <c r="R1648" s="1"/>
      <c r="S1648" s="1"/>
    </row>
    <row r="1649" spans="1:19" x14ac:dyDescent="0.3">
      <c r="A1649" s="1"/>
      <c r="B1649" s="17">
        <v>3</v>
      </c>
      <c r="C1649" s="9" t="s">
        <v>19</v>
      </c>
      <c r="D1649" s="17">
        <v>3</v>
      </c>
      <c r="E1649" s="17">
        <v>1981</v>
      </c>
      <c r="F1649" s="17">
        <v>1</v>
      </c>
      <c r="G1649" s="17">
        <v>0</v>
      </c>
      <c r="H1649" s="17">
        <v>0</v>
      </c>
      <c r="I1649" s="18">
        <v>25339</v>
      </c>
      <c r="J1649" s="2"/>
      <c r="K1649" s="1"/>
      <c r="L1649" s="1"/>
      <c r="M1649" s="1"/>
      <c r="N1649" s="1"/>
      <c r="O1649" s="1"/>
      <c r="P1649" s="1"/>
      <c r="Q1649" s="1"/>
      <c r="R1649" s="1"/>
      <c r="S1649" s="1"/>
    </row>
    <row r="1650" spans="1:19" x14ac:dyDescent="0.3">
      <c r="A1650" s="1"/>
      <c r="B1650" s="17">
        <v>5</v>
      </c>
      <c r="C1650" s="9" t="s">
        <v>19</v>
      </c>
      <c r="D1650" s="17">
        <v>3</v>
      </c>
      <c r="E1650" s="17">
        <v>1981</v>
      </c>
      <c r="F1650" s="17">
        <v>1</v>
      </c>
      <c r="G1650" s="17">
        <v>0</v>
      </c>
      <c r="H1650" s="17">
        <v>0</v>
      </c>
      <c r="I1650" s="18">
        <v>25799</v>
      </c>
      <c r="J1650" s="2"/>
      <c r="K1650" s="1"/>
      <c r="L1650" s="1"/>
      <c r="M1650" s="1"/>
      <c r="N1650" s="1"/>
      <c r="O1650" s="1"/>
      <c r="P1650" s="1"/>
      <c r="Q1650" s="1"/>
      <c r="R1650" s="1"/>
      <c r="S1650" s="1"/>
    </row>
    <row r="1651" spans="1:19" x14ac:dyDescent="0.3">
      <c r="A1651" s="1"/>
      <c r="B1651" s="17">
        <v>3</v>
      </c>
      <c r="C1651" s="9" t="s">
        <v>28</v>
      </c>
      <c r="D1651" s="17">
        <v>3</v>
      </c>
      <c r="E1651" s="17">
        <v>1981</v>
      </c>
      <c r="F1651" s="17">
        <v>1</v>
      </c>
      <c r="G1651" s="17">
        <v>0</v>
      </c>
      <c r="H1651" s="17">
        <v>0</v>
      </c>
      <c r="I1651" s="18">
        <v>41470</v>
      </c>
      <c r="J1651" s="2"/>
      <c r="K1651" s="1"/>
      <c r="L1651" s="1"/>
      <c r="M1651" s="1"/>
      <c r="N1651" s="1"/>
      <c r="O1651" s="1"/>
      <c r="P1651" s="1"/>
      <c r="Q1651" s="1"/>
      <c r="R1651" s="1"/>
      <c r="S1651" s="1"/>
    </row>
    <row r="1652" spans="1:19" x14ac:dyDescent="0.3">
      <c r="A1652" s="1"/>
      <c r="B1652" s="17">
        <v>4</v>
      </c>
      <c r="C1652" s="9" t="s">
        <v>33</v>
      </c>
      <c r="D1652" s="17">
        <v>3</v>
      </c>
      <c r="E1652" s="17">
        <v>1981</v>
      </c>
      <c r="F1652" s="17">
        <v>1</v>
      </c>
      <c r="G1652" s="17">
        <v>0</v>
      </c>
      <c r="H1652" s="17">
        <v>0</v>
      </c>
      <c r="I1652" s="18">
        <v>84530</v>
      </c>
      <c r="J1652" s="2"/>
      <c r="K1652" s="1"/>
      <c r="L1652" s="1"/>
      <c r="M1652" s="1"/>
      <c r="N1652" s="1"/>
      <c r="O1652" s="1"/>
      <c r="P1652" s="1"/>
      <c r="Q1652" s="1"/>
      <c r="R1652" s="1"/>
      <c r="S1652" s="1"/>
    </row>
    <row r="1653" spans="1:19" x14ac:dyDescent="0.3">
      <c r="A1653" s="1"/>
      <c r="B1653" s="17">
        <v>4</v>
      </c>
      <c r="C1653" s="9" t="s">
        <v>14</v>
      </c>
      <c r="D1653" s="17">
        <v>3</v>
      </c>
      <c r="E1653" s="17">
        <v>1982</v>
      </c>
      <c r="F1653" s="17">
        <v>1</v>
      </c>
      <c r="G1653" s="17">
        <v>0</v>
      </c>
      <c r="H1653" s="17">
        <v>23</v>
      </c>
      <c r="I1653" s="18">
        <v>7657</v>
      </c>
      <c r="J1653" s="2"/>
      <c r="K1653" s="1"/>
      <c r="L1653" s="1"/>
      <c r="M1653" s="1"/>
      <c r="N1653" s="1"/>
      <c r="O1653" s="1"/>
      <c r="P1653" s="1"/>
      <c r="Q1653" s="1"/>
      <c r="R1653" s="1"/>
      <c r="S1653" s="1"/>
    </row>
    <row r="1654" spans="1:19" x14ac:dyDescent="0.3">
      <c r="A1654" s="1"/>
      <c r="B1654" s="17">
        <v>4</v>
      </c>
      <c r="C1654" s="9" t="s">
        <v>14</v>
      </c>
      <c r="D1654" s="17">
        <v>3</v>
      </c>
      <c r="E1654" s="17">
        <v>1982</v>
      </c>
      <c r="F1654" s="17">
        <v>1</v>
      </c>
      <c r="G1654" s="17">
        <v>0</v>
      </c>
      <c r="H1654" s="17">
        <v>0</v>
      </c>
      <c r="I1654" s="18">
        <v>85093</v>
      </c>
      <c r="J1654" s="2"/>
      <c r="K1654" s="1"/>
      <c r="L1654" s="1"/>
      <c r="M1654" s="1"/>
      <c r="N1654" s="1"/>
      <c r="O1654" s="1"/>
      <c r="P1654" s="1"/>
      <c r="Q1654" s="1"/>
      <c r="R1654" s="1"/>
      <c r="S1654" s="1"/>
    </row>
    <row r="1655" spans="1:19" x14ac:dyDescent="0.3">
      <c r="A1655" s="1"/>
      <c r="B1655" s="17">
        <v>2</v>
      </c>
      <c r="C1655" s="9" t="s">
        <v>25</v>
      </c>
      <c r="D1655" s="17">
        <v>3</v>
      </c>
      <c r="E1655" s="17">
        <v>1981</v>
      </c>
      <c r="F1655" s="17">
        <v>1</v>
      </c>
      <c r="G1655" s="17">
        <v>0</v>
      </c>
      <c r="H1655" s="17">
        <v>0</v>
      </c>
      <c r="I1655" s="18">
        <v>73680</v>
      </c>
      <c r="J1655" s="2"/>
      <c r="K1655" s="1"/>
      <c r="L1655" s="1"/>
      <c r="M1655" s="1"/>
      <c r="N1655" s="1"/>
      <c r="O1655" s="1"/>
      <c r="P1655" s="1"/>
      <c r="Q1655" s="1"/>
      <c r="R1655" s="1"/>
      <c r="S1655" s="1"/>
    </row>
    <row r="1656" spans="1:19" x14ac:dyDescent="0.3">
      <c r="A1656" s="1"/>
      <c r="B1656" s="17">
        <v>1</v>
      </c>
      <c r="C1656" s="9" t="s">
        <v>10</v>
      </c>
      <c r="D1656" s="17">
        <v>4</v>
      </c>
      <c r="E1656" s="17">
        <v>1981</v>
      </c>
      <c r="F1656" s="17">
        <v>1</v>
      </c>
      <c r="G1656" s="17">
        <v>0</v>
      </c>
      <c r="H1656" s="17">
        <v>0</v>
      </c>
      <c r="I1656" s="18">
        <v>12703</v>
      </c>
      <c r="J1656" s="2"/>
      <c r="K1656" s="1"/>
      <c r="L1656" s="1"/>
      <c r="M1656" s="1"/>
      <c r="N1656" s="1"/>
      <c r="O1656" s="1"/>
      <c r="P1656" s="1"/>
      <c r="Q1656" s="1"/>
      <c r="R1656" s="1"/>
      <c r="S1656" s="1"/>
    </row>
    <row r="1657" spans="1:19" x14ac:dyDescent="0.3">
      <c r="A1657" s="1"/>
      <c r="B1657" s="17">
        <v>2</v>
      </c>
      <c r="C1657" s="9" t="s">
        <v>10</v>
      </c>
      <c r="D1657" s="17">
        <v>1</v>
      </c>
      <c r="E1657" s="17">
        <v>1988</v>
      </c>
      <c r="F1657" s="17">
        <v>1</v>
      </c>
      <c r="G1657" s="17">
        <v>0</v>
      </c>
      <c r="H1657" s="17">
        <v>0</v>
      </c>
      <c r="I1657" s="18">
        <v>2668</v>
      </c>
      <c r="J1657" s="2"/>
      <c r="K1657" s="1"/>
      <c r="L1657" s="1"/>
      <c r="M1657" s="1"/>
      <c r="N1657" s="1"/>
      <c r="O1657" s="1"/>
      <c r="P1657" s="1"/>
      <c r="Q1657" s="1"/>
      <c r="R1657" s="1"/>
      <c r="S1657" s="1"/>
    </row>
    <row r="1658" spans="1:19" x14ac:dyDescent="0.3">
      <c r="A1658" s="1"/>
      <c r="B1658" s="17">
        <v>4</v>
      </c>
      <c r="C1658" s="9" t="s">
        <v>10</v>
      </c>
      <c r="D1658" s="17">
        <v>1</v>
      </c>
      <c r="E1658" s="17">
        <v>1988</v>
      </c>
      <c r="F1658" s="17">
        <v>1</v>
      </c>
      <c r="G1658" s="17">
        <v>0</v>
      </c>
      <c r="H1658" s="17">
        <v>0</v>
      </c>
      <c r="I1658" s="18">
        <v>3065</v>
      </c>
      <c r="J1658" s="2"/>
      <c r="K1658" s="1"/>
      <c r="L1658" s="1"/>
      <c r="M1658" s="1"/>
      <c r="N1658" s="1"/>
      <c r="O1658" s="1"/>
      <c r="P1658" s="1"/>
      <c r="Q1658" s="1"/>
      <c r="R1658" s="1"/>
      <c r="S1658" s="1"/>
    </row>
    <row r="1659" spans="1:19" x14ac:dyDescent="0.3">
      <c r="A1659" s="1"/>
      <c r="B1659" s="17">
        <v>3</v>
      </c>
      <c r="C1659" s="9" t="s">
        <v>10</v>
      </c>
      <c r="D1659" s="17">
        <v>1</v>
      </c>
      <c r="E1659" s="17">
        <v>1988</v>
      </c>
      <c r="F1659" s="17">
        <v>1</v>
      </c>
      <c r="G1659" s="17">
        <v>0</v>
      </c>
      <c r="H1659" s="17">
        <v>0</v>
      </c>
      <c r="I1659" s="18">
        <v>3089</v>
      </c>
      <c r="J1659" s="2"/>
      <c r="K1659" s="1"/>
      <c r="L1659" s="1"/>
      <c r="M1659" s="1"/>
      <c r="N1659" s="1"/>
      <c r="O1659" s="1"/>
      <c r="P1659" s="1"/>
      <c r="Q1659" s="1"/>
      <c r="R1659" s="1"/>
      <c r="S1659" s="1"/>
    </row>
    <row r="1660" spans="1:19" x14ac:dyDescent="0.3">
      <c r="A1660" s="1"/>
      <c r="B1660" s="17">
        <v>5</v>
      </c>
      <c r="C1660" s="9" t="s">
        <v>10</v>
      </c>
      <c r="D1660" s="17">
        <v>1</v>
      </c>
      <c r="E1660" s="17">
        <v>1988</v>
      </c>
      <c r="F1660" s="17">
        <v>1</v>
      </c>
      <c r="G1660" s="17">
        <v>0</v>
      </c>
      <c r="H1660" s="17">
        <v>0</v>
      </c>
      <c r="I1660" s="18">
        <v>2604</v>
      </c>
      <c r="J1660" s="2"/>
      <c r="K1660" s="1"/>
      <c r="L1660" s="1"/>
      <c r="M1660" s="1"/>
      <c r="N1660" s="1"/>
      <c r="O1660" s="1"/>
      <c r="P1660" s="1"/>
      <c r="Q1660" s="1"/>
      <c r="R1660" s="1"/>
      <c r="S1660" s="1"/>
    </row>
    <row r="1661" spans="1:19" x14ac:dyDescent="0.3">
      <c r="A1661" s="1"/>
      <c r="B1661" s="17">
        <v>5</v>
      </c>
      <c r="C1661" s="9" t="s">
        <v>43</v>
      </c>
      <c r="D1661" s="17">
        <v>3</v>
      </c>
      <c r="E1661" s="17">
        <v>1982</v>
      </c>
      <c r="F1661" s="17">
        <v>1</v>
      </c>
      <c r="G1661" s="17">
        <v>0</v>
      </c>
      <c r="H1661" s="17">
        <v>0</v>
      </c>
      <c r="I1661" s="18">
        <v>7617</v>
      </c>
      <c r="J1661" s="2"/>
      <c r="K1661" s="1"/>
      <c r="L1661" s="1"/>
      <c r="M1661" s="1"/>
      <c r="N1661" s="1"/>
      <c r="O1661" s="1"/>
      <c r="P1661" s="1"/>
      <c r="Q1661" s="1"/>
      <c r="R1661" s="1"/>
      <c r="S1661" s="1"/>
    </row>
    <row r="1662" spans="1:19" x14ac:dyDescent="0.3">
      <c r="A1662" s="1"/>
      <c r="B1662" s="17">
        <v>6</v>
      </c>
      <c r="C1662" s="9" t="s">
        <v>23</v>
      </c>
      <c r="D1662" s="17">
        <v>1</v>
      </c>
      <c r="E1662" s="17">
        <v>1988</v>
      </c>
      <c r="F1662" s="17">
        <v>1</v>
      </c>
      <c r="G1662" s="17">
        <v>0</v>
      </c>
      <c r="H1662" s="17">
        <v>0</v>
      </c>
      <c r="I1662" s="18">
        <v>158</v>
      </c>
      <c r="J1662" s="2"/>
      <c r="K1662" s="1"/>
      <c r="L1662" s="1"/>
      <c r="M1662" s="1"/>
      <c r="N1662" s="1"/>
      <c r="O1662" s="1"/>
      <c r="P1662" s="1"/>
      <c r="Q1662" s="1"/>
      <c r="R1662" s="1"/>
      <c r="S1662" s="1"/>
    </row>
    <row r="1663" spans="1:19" x14ac:dyDescent="0.3">
      <c r="A1663" s="1"/>
      <c r="B1663" s="17">
        <v>1</v>
      </c>
      <c r="C1663" s="9" t="s">
        <v>23</v>
      </c>
      <c r="D1663" s="17">
        <v>1</v>
      </c>
      <c r="E1663" s="17">
        <v>1988</v>
      </c>
      <c r="F1663" s="17">
        <v>1</v>
      </c>
      <c r="G1663" s="17">
        <v>0</v>
      </c>
      <c r="H1663" s="17">
        <v>0</v>
      </c>
      <c r="I1663" s="18">
        <v>180</v>
      </c>
      <c r="J1663" s="2"/>
      <c r="K1663" s="1"/>
      <c r="L1663" s="1"/>
      <c r="M1663" s="1"/>
      <c r="N1663" s="1"/>
      <c r="O1663" s="1"/>
      <c r="P1663" s="1"/>
      <c r="Q1663" s="1"/>
      <c r="R1663" s="1"/>
      <c r="S1663" s="1"/>
    </row>
    <row r="1664" spans="1:19" x14ac:dyDescent="0.3">
      <c r="A1664" s="1"/>
      <c r="B1664" s="17">
        <v>2</v>
      </c>
      <c r="C1664" s="9" t="s">
        <v>23</v>
      </c>
      <c r="D1664" s="17">
        <v>1</v>
      </c>
      <c r="E1664" s="17">
        <v>1988</v>
      </c>
      <c r="F1664" s="17">
        <v>1</v>
      </c>
      <c r="G1664" s="17">
        <v>0</v>
      </c>
      <c r="H1664" s="17">
        <v>0</v>
      </c>
      <c r="I1664" s="18">
        <v>157</v>
      </c>
      <c r="J1664" s="2"/>
      <c r="K1664" s="1"/>
      <c r="L1664" s="1"/>
      <c r="M1664" s="1"/>
      <c r="N1664" s="1"/>
      <c r="O1664" s="1"/>
      <c r="P1664" s="1"/>
      <c r="Q1664" s="1"/>
      <c r="R1664" s="1"/>
      <c r="S1664" s="1"/>
    </row>
    <row r="1665" spans="1:19" x14ac:dyDescent="0.3">
      <c r="A1665" s="1"/>
      <c r="B1665" s="17">
        <v>4</v>
      </c>
      <c r="C1665" s="9" t="s">
        <v>23</v>
      </c>
      <c r="D1665" s="17">
        <v>1</v>
      </c>
      <c r="E1665" s="17">
        <v>1988</v>
      </c>
      <c r="F1665" s="17">
        <v>1</v>
      </c>
      <c r="G1665" s="17">
        <v>0</v>
      </c>
      <c r="H1665" s="17">
        <v>0</v>
      </c>
      <c r="I1665" s="18">
        <v>151</v>
      </c>
      <c r="J1665" s="2"/>
      <c r="K1665" s="1"/>
      <c r="L1665" s="1"/>
      <c r="M1665" s="1"/>
      <c r="N1665" s="1"/>
      <c r="O1665" s="1"/>
      <c r="P1665" s="1"/>
      <c r="Q1665" s="1"/>
      <c r="R1665" s="1"/>
      <c r="S1665" s="1"/>
    </row>
    <row r="1666" spans="1:19" x14ac:dyDescent="0.3">
      <c r="A1666" s="1"/>
      <c r="B1666" s="17">
        <v>3</v>
      </c>
      <c r="C1666" s="9" t="s">
        <v>23</v>
      </c>
      <c r="D1666" s="17">
        <v>1</v>
      </c>
      <c r="E1666" s="17">
        <v>1988</v>
      </c>
      <c r="F1666" s="17">
        <v>1</v>
      </c>
      <c r="G1666" s="17">
        <v>0</v>
      </c>
      <c r="H1666" s="17">
        <v>0</v>
      </c>
      <c r="I1666" s="18">
        <v>162</v>
      </c>
      <c r="J1666" s="2"/>
      <c r="K1666" s="1"/>
      <c r="L1666" s="1"/>
      <c r="M1666" s="1"/>
      <c r="N1666" s="1"/>
      <c r="O1666" s="1"/>
      <c r="P1666" s="1"/>
      <c r="Q1666" s="1"/>
      <c r="R1666" s="1"/>
      <c r="S1666" s="1"/>
    </row>
    <row r="1667" spans="1:19" x14ac:dyDescent="0.3">
      <c r="A1667" s="1"/>
      <c r="B1667" s="17">
        <v>5</v>
      </c>
      <c r="C1667" s="9" t="s">
        <v>23</v>
      </c>
      <c r="D1667" s="17">
        <v>1</v>
      </c>
      <c r="E1667" s="17">
        <v>1988</v>
      </c>
      <c r="F1667" s="17">
        <v>1</v>
      </c>
      <c r="G1667" s="17">
        <v>0</v>
      </c>
      <c r="H1667" s="17">
        <v>0</v>
      </c>
      <c r="I1667" s="18">
        <v>159</v>
      </c>
      <c r="J1667" s="2"/>
      <c r="K1667" s="1"/>
      <c r="L1667" s="1"/>
      <c r="M1667" s="1"/>
      <c r="N1667" s="1"/>
      <c r="O1667" s="1"/>
      <c r="P1667" s="1"/>
      <c r="Q1667" s="1"/>
      <c r="R1667" s="1"/>
      <c r="S1667" s="1"/>
    </row>
    <row r="1668" spans="1:19" x14ac:dyDescent="0.3">
      <c r="A1668" s="1"/>
      <c r="B1668" s="17">
        <v>1</v>
      </c>
      <c r="C1668" s="9" t="s">
        <v>10</v>
      </c>
      <c r="D1668" s="17">
        <v>4</v>
      </c>
      <c r="E1668" s="17">
        <v>1982</v>
      </c>
      <c r="F1668" s="17">
        <v>1</v>
      </c>
      <c r="G1668" s="17">
        <v>0</v>
      </c>
      <c r="H1668" s="17">
        <v>0</v>
      </c>
      <c r="I1668" s="18">
        <v>1230</v>
      </c>
      <c r="J1668" s="2"/>
      <c r="K1668" s="1"/>
      <c r="L1668" s="1"/>
      <c r="M1668" s="1"/>
      <c r="N1668" s="1"/>
      <c r="O1668" s="1"/>
      <c r="P1668" s="1"/>
      <c r="Q1668" s="1"/>
      <c r="R1668" s="1"/>
      <c r="S1668" s="1"/>
    </row>
    <row r="1669" spans="1:19" x14ac:dyDescent="0.3">
      <c r="A1669" s="1"/>
      <c r="B1669" s="17">
        <v>6</v>
      </c>
      <c r="C1669" s="9" t="s">
        <v>10</v>
      </c>
      <c r="D1669" s="17">
        <v>1</v>
      </c>
      <c r="E1669" s="17">
        <v>1988</v>
      </c>
      <c r="F1669" s="17">
        <v>4</v>
      </c>
      <c r="G1669" s="17">
        <v>0</v>
      </c>
      <c r="H1669" s="17">
        <v>0</v>
      </c>
      <c r="I1669" s="18">
        <v>1762</v>
      </c>
      <c r="J1669" s="2"/>
      <c r="K1669" s="1"/>
      <c r="L1669" s="1"/>
      <c r="M1669" s="1"/>
      <c r="N1669" s="1"/>
      <c r="O1669" s="1"/>
      <c r="P1669" s="1"/>
      <c r="Q1669" s="1"/>
      <c r="R1669" s="1"/>
      <c r="S1669" s="1"/>
    </row>
    <row r="1670" spans="1:19" x14ac:dyDescent="0.3">
      <c r="A1670" s="1"/>
      <c r="B1670" s="17">
        <v>1</v>
      </c>
      <c r="C1670" s="9" t="s">
        <v>10</v>
      </c>
      <c r="D1670" s="17">
        <v>1</v>
      </c>
      <c r="E1670" s="17">
        <v>1988</v>
      </c>
      <c r="F1670" s="17">
        <v>4</v>
      </c>
      <c r="G1670" s="17">
        <v>0</v>
      </c>
      <c r="H1670" s="17">
        <v>0</v>
      </c>
      <c r="I1670" s="18">
        <v>1596</v>
      </c>
      <c r="J1670" s="2"/>
      <c r="K1670" s="1"/>
      <c r="L1670" s="1"/>
      <c r="M1670" s="1"/>
      <c r="N1670" s="1"/>
      <c r="O1670" s="1"/>
      <c r="P1670" s="1"/>
      <c r="Q1670" s="1"/>
      <c r="R1670" s="1"/>
      <c r="S1670" s="1"/>
    </row>
    <row r="1671" spans="1:19" x14ac:dyDescent="0.3">
      <c r="A1671" s="1"/>
      <c r="B1671" s="17">
        <v>2</v>
      </c>
      <c r="C1671" s="9" t="s">
        <v>10</v>
      </c>
      <c r="D1671" s="17">
        <v>1</v>
      </c>
      <c r="E1671" s="17">
        <v>1988</v>
      </c>
      <c r="F1671" s="17">
        <v>4</v>
      </c>
      <c r="G1671" s="17">
        <v>0</v>
      </c>
      <c r="H1671" s="17">
        <v>0</v>
      </c>
      <c r="I1671" s="18">
        <v>1650</v>
      </c>
      <c r="J1671" s="2"/>
      <c r="K1671" s="1"/>
      <c r="L1671" s="1"/>
      <c r="M1671" s="1"/>
      <c r="N1671" s="1"/>
      <c r="O1671" s="1"/>
      <c r="P1671" s="1"/>
      <c r="Q1671" s="1"/>
      <c r="R1671" s="1"/>
      <c r="S1671" s="1"/>
    </row>
    <row r="1672" spans="1:19" x14ac:dyDescent="0.3">
      <c r="A1672" s="1"/>
      <c r="B1672" s="17">
        <v>4</v>
      </c>
      <c r="C1672" s="9" t="s">
        <v>10</v>
      </c>
      <c r="D1672" s="17">
        <v>1</v>
      </c>
      <c r="E1672" s="17">
        <v>1988</v>
      </c>
      <c r="F1672" s="17">
        <v>4</v>
      </c>
      <c r="G1672" s="17">
        <v>0</v>
      </c>
      <c r="H1672" s="17">
        <v>0</v>
      </c>
      <c r="I1672" s="18">
        <v>1782</v>
      </c>
      <c r="J1672" s="2"/>
      <c r="K1672" s="1"/>
      <c r="L1672" s="1"/>
      <c r="M1672" s="1"/>
      <c r="N1672" s="1"/>
      <c r="O1672" s="1"/>
      <c r="P1672" s="1"/>
      <c r="Q1672" s="1"/>
      <c r="R1672" s="1"/>
      <c r="S1672" s="1"/>
    </row>
    <row r="1673" spans="1:19" x14ac:dyDescent="0.3">
      <c r="A1673" s="1"/>
      <c r="B1673" s="17">
        <v>3</v>
      </c>
      <c r="C1673" s="9" t="s">
        <v>10</v>
      </c>
      <c r="D1673" s="17">
        <v>1</v>
      </c>
      <c r="E1673" s="17">
        <v>1988</v>
      </c>
      <c r="F1673" s="17">
        <v>4</v>
      </c>
      <c r="G1673" s="17">
        <v>0</v>
      </c>
      <c r="H1673" s="17">
        <v>0</v>
      </c>
      <c r="I1673" s="18">
        <v>1811</v>
      </c>
      <c r="J1673" s="2"/>
      <c r="K1673" s="1"/>
      <c r="L1673" s="1"/>
      <c r="M1673" s="1"/>
      <c r="N1673" s="1"/>
      <c r="O1673" s="1"/>
      <c r="P1673" s="1"/>
      <c r="Q1673" s="1"/>
      <c r="R1673" s="1"/>
      <c r="S1673" s="1"/>
    </row>
    <row r="1674" spans="1:19" x14ac:dyDescent="0.3">
      <c r="A1674" s="1"/>
      <c r="B1674" s="17">
        <v>5</v>
      </c>
      <c r="C1674" s="9" t="s">
        <v>10</v>
      </c>
      <c r="D1674" s="17">
        <v>1</v>
      </c>
      <c r="E1674" s="17">
        <v>1988</v>
      </c>
      <c r="F1674" s="17">
        <v>4</v>
      </c>
      <c r="G1674" s="17">
        <v>0</v>
      </c>
      <c r="H1674" s="17">
        <v>0</v>
      </c>
      <c r="I1674" s="18">
        <v>1810</v>
      </c>
      <c r="J1674" s="2"/>
      <c r="K1674" s="1"/>
      <c r="L1674" s="1"/>
      <c r="M1674" s="1"/>
      <c r="N1674" s="1"/>
      <c r="O1674" s="1"/>
      <c r="P1674" s="1"/>
      <c r="Q1674" s="1"/>
      <c r="R1674" s="1"/>
      <c r="S1674" s="1"/>
    </row>
    <row r="1675" spans="1:19" x14ac:dyDescent="0.3">
      <c r="A1675" s="1"/>
      <c r="B1675" s="17">
        <v>3</v>
      </c>
      <c r="C1675" s="9" t="s">
        <v>17</v>
      </c>
      <c r="D1675" s="17">
        <v>2</v>
      </c>
      <c r="E1675" s="17">
        <v>1988</v>
      </c>
      <c r="F1675" s="17">
        <v>1</v>
      </c>
      <c r="G1675" s="17">
        <v>0</v>
      </c>
      <c r="H1675" s="17">
        <v>0</v>
      </c>
      <c r="I1675" s="18">
        <v>7599</v>
      </c>
      <c r="J1675" s="2"/>
      <c r="K1675" s="1"/>
      <c r="L1675" s="1"/>
      <c r="M1675" s="1"/>
      <c r="N1675" s="1"/>
      <c r="O1675" s="1"/>
      <c r="P1675" s="1"/>
      <c r="Q1675" s="1"/>
      <c r="R1675" s="1"/>
      <c r="S1675" s="1"/>
    </row>
    <row r="1676" spans="1:19" x14ac:dyDescent="0.3">
      <c r="A1676" s="1"/>
      <c r="B1676" s="17">
        <v>6</v>
      </c>
      <c r="C1676" s="9" t="s">
        <v>17</v>
      </c>
      <c r="D1676" s="17">
        <v>2</v>
      </c>
      <c r="E1676" s="17">
        <v>1988</v>
      </c>
      <c r="F1676" s="17">
        <v>1</v>
      </c>
      <c r="G1676" s="17">
        <v>0</v>
      </c>
      <c r="H1676" s="17">
        <v>0</v>
      </c>
      <c r="I1676" s="18">
        <v>26</v>
      </c>
      <c r="J1676" s="2"/>
      <c r="K1676" s="1"/>
      <c r="L1676" s="1"/>
      <c r="M1676" s="1"/>
      <c r="N1676" s="1"/>
      <c r="O1676" s="1"/>
      <c r="P1676" s="1"/>
      <c r="Q1676" s="1"/>
      <c r="R1676" s="1"/>
      <c r="S1676" s="1"/>
    </row>
    <row r="1677" spans="1:19" x14ac:dyDescent="0.3">
      <c r="A1677" s="1"/>
      <c r="B1677" s="17">
        <v>4</v>
      </c>
      <c r="C1677" s="9" t="s">
        <v>17</v>
      </c>
      <c r="D1677" s="17">
        <v>2</v>
      </c>
      <c r="E1677" s="17">
        <v>1988</v>
      </c>
      <c r="F1677" s="17">
        <v>1</v>
      </c>
      <c r="G1677" s="17">
        <v>0</v>
      </c>
      <c r="H1677" s="17">
        <v>0</v>
      </c>
      <c r="I1677" s="18">
        <v>24</v>
      </c>
      <c r="J1677" s="2"/>
      <c r="K1677" s="1"/>
      <c r="L1677" s="1"/>
      <c r="M1677" s="1"/>
      <c r="N1677" s="1"/>
      <c r="O1677" s="1"/>
      <c r="P1677" s="1"/>
      <c r="Q1677" s="1"/>
      <c r="R1677" s="1"/>
      <c r="S1677" s="1"/>
    </row>
    <row r="1678" spans="1:19" x14ac:dyDescent="0.3">
      <c r="A1678" s="1"/>
      <c r="B1678" s="17">
        <v>3</v>
      </c>
      <c r="C1678" s="9" t="s">
        <v>17</v>
      </c>
      <c r="D1678" s="17">
        <v>2</v>
      </c>
      <c r="E1678" s="17">
        <v>1988</v>
      </c>
      <c r="F1678" s="17">
        <v>1</v>
      </c>
      <c r="G1678" s="17">
        <v>0</v>
      </c>
      <c r="H1678" s="17">
        <v>0</v>
      </c>
      <c r="I1678" s="18">
        <v>24</v>
      </c>
      <c r="J1678" s="2"/>
      <c r="K1678" s="1"/>
      <c r="L1678" s="1"/>
      <c r="M1678" s="1"/>
      <c r="N1678" s="1"/>
      <c r="O1678" s="1"/>
      <c r="P1678" s="1"/>
      <c r="Q1678" s="1"/>
      <c r="R1678" s="1"/>
      <c r="S1678" s="1"/>
    </row>
    <row r="1679" spans="1:19" x14ac:dyDescent="0.3">
      <c r="A1679" s="1"/>
      <c r="B1679" s="17">
        <v>5</v>
      </c>
      <c r="C1679" s="9" t="s">
        <v>17</v>
      </c>
      <c r="D1679" s="17">
        <v>2</v>
      </c>
      <c r="E1679" s="17">
        <v>1988</v>
      </c>
      <c r="F1679" s="17">
        <v>1</v>
      </c>
      <c r="G1679" s="17">
        <v>0</v>
      </c>
      <c r="H1679" s="17">
        <v>0</v>
      </c>
      <c r="I1679" s="18">
        <v>23</v>
      </c>
      <c r="J1679" s="2"/>
      <c r="K1679" s="1"/>
      <c r="L1679" s="1"/>
      <c r="M1679" s="1"/>
      <c r="N1679" s="1"/>
      <c r="O1679" s="1"/>
      <c r="P1679" s="1"/>
      <c r="Q1679" s="1"/>
      <c r="R1679" s="1"/>
      <c r="S1679" s="1"/>
    </row>
    <row r="1680" spans="1:19" x14ac:dyDescent="0.3">
      <c r="A1680" s="1"/>
      <c r="B1680" s="17">
        <v>6</v>
      </c>
      <c r="C1680" s="9" t="s">
        <v>17</v>
      </c>
      <c r="D1680" s="17">
        <v>2</v>
      </c>
      <c r="E1680" s="17">
        <v>1988</v>
      </c>
      <c r="F1680" s="17">
        <v>1</v>
      </c>
      <c r="G1680" s="17">
        <v>0</v>
      </c>
      <c r="H1680" s="17">
        <v>0</v>
      </c>
      <c r="I1680" s="18">
        <v>46</v>
      </c>
      <c r="J1680" s="2"/>
      <c r="K1680" s="1"/>
      <c r="L1680" s="1"/>
      <c r="M1680" s="1"/>
      <c r="N1680" s="1"/>
      <c r="O1680" s="1"/>
      <c r="P1680" s="1"/>
      <c r="Q1680" s="1"/>
      <c r="R1680" s="1"/>
      <c r="S1680" s="1"/>
    </row>
    <row r="1681" spans="1:19" x14ac:dyDescent="0.3">
      <c r="A1681" s="1"/>
      <c r="B1681" s="17">
        <v>4</v>
      </c>
      <c r="C1681" s="9" t="s">
        <v>17</v>
      </c>
      <c r="D1681" s="17">
        <v>2</v>
      </c>
      <c r="E1681" s="17">
        <v>1988</v>
      </c>
      <c r="F1681" s="17">
        <v>1</v>
      </c>
      <c r="G1681" s="17">
        <v>0</v>
      </c>
      <c r="H1681" s="17">
        <v>0</v>
      </c>
      <c r="I1681" s="18">
        <v>43</v>
      </c>
      <c r="J1681" s="2"/>
      <c r="K1681" s="1"/>
      <c r="L1681" s="1"/>
      <c r="M1681" s="1"/>
      <c r="N1681" s="1"/>
      <c r="O1681" s="1"/>
      <c r="P1681" s="1"/>
      <c r="Q1681" s="1"/>
      <c r="R1681" s="1"/>
      <c r="S1681" s="1"/>
    </row>
    <row r="1682" spans="1:19" x14ac:dyDescent="0.3">
      <c r="A1682" s="1"/>
      <c r="B1682" s="17">
        <v>3</v>
      </c>
      <c r="C1682" s="9" t="s">
        <v>17</v>
      </c>
      <c r="D1682" s="17">
        <v>2</v>
      </c>
      <c r="E1682" s="17">
        <v>1988</v>
      </c>
      <c r="F1682" s="17">
        <v>1</v>
      </c>
      <c r="G1682" s="17">
        <v>0</v>
      </c>
      <c r="H1682" s="17">
        <v>0</v>
      </c>
      <c r="I1682" s="18">
        <v>51</v>
      </c>
      <c r="J1682" s="2"/>
      <c r="K1682" s="1"/>
      <c r="L1682" s="1"/>
      <c r="M1682" s="1"/>
      <c r="N1682" s="1"/>
      <c r="O1682" s="1"/>
      <c r="P1682" s="1"/>
      <c r="Q1682" s="1"/>
      <c r="R1682" s="1"/>
      <c r="S1682" s="1"/>
    </row>
    <row r="1683" spans="1:19" x14ac:dyDescent="0.3">
      <c r="A1683" s="1"/>
      <c r="B1683" s="17">
        <v>2</v>
      </c>
      <c r="C1683" s="9" t="s">
        <v>12</v>
      </c>
      <c r="D1683" s="17">
        <v>2</v>
      </c>
      <c r="E1683" s="17">
        <v>1988</v>
      </c>
      <c r="F1683" s="17">
        <v>1</v>
      </c>
      <c r="G1683" s="17">
        <v>0</v>
      </c>
      <c r="H1683" s="17">
        <v>0</v>
      </c>
      <c r="I1683" s="18">
        <v>8061</v>
      </c>
      <c r="J1683" s="2"/>
      <c r="K1683" s="1"/>
      <c r="L1683" s="1"/>
      <c r="M1683" s="1"/>
      <c r="N1683" s="1"/>
      <c r="O1683" s="1"/>
      <c r="P1683" s="1"/>
      <c r="Q1683" s="1"/>
      <c r="R1683" s="1"/>
      <c r="S1683" s="1"/>
    </row>
    <row r="1684" spans="1:19" x14ac:dyDescent="0.3">
      <c r="A1684" s="1"/>
      <c r="B1684" s="17">
        <v>6</v>
      </c>
      <c r="C1684" s="9" t="s">
        <v>10</v>
      </c>
      <c r="D1684" s="17">
        <v>2</v>
      </c>
      <c r="E1684" s="17">
        <v>1988</v>
      </c>
      <c r="F1684" s="17">
        <v>1</v>
      </c>
      <c r="G1684" s="17">
        <v>0</v>
      </c>
      <c r="H1684" s="17">
        <v>0</v>
      </c>
      <c r="I1684" s="18">
        <v>0</v>
      </c>
      <c r="J1684" s="2"/>
      <c r="K1684" s="1"/>
      <c r="L1684" s="1"/>
      <c r="M1684" s="1"/>
      <c r="N1684" s="1"/>
      <c r="O1684" s="1"/>
      <c r="P1684" s="1"/>
      <c r="Q1684" s="1"/>
      <c r="R1684" s="1"/>
      <c r="S1684" s="1"/>
    </row>
    <row r="1685" spans="1:19" x14ac:dyDescent="0.3">
      <c r="A1685" s="1"/>
      <c r="B1685" s="17">
        <v>1</v>
      </c>
      <c r="C1685" s="9" t="s">
        <v>10</v>
      </c>
      <c r="D1685" s="17">
        <v>2</v>
      </c>
      <c r="E1685" s="17">
        <v>1988</v>
      </c>
      <c r="F1685" s="17">
        <v>1</v>
      </c>
      <c r="G1685" s="17">
        <v>0</v>
      </c>
      <c r="H1685" s="17">
        <v>0</v>
      </c>
      <c r="I1685" s="18">
        <v>0</v>
      </c>
      <c r="J1685" s="2"/>
      <c r="K1685" s="1"/>
      <c r="L1685" s="1"/>
      <c r="M1685" s="1"/>
      <c r="N1685" s="1"/>
      <c r="O1685" s="1"/>
      <c r="P1685" s="1"/>
      <c r="Q1685" s="1"/>
      <c r="R1685" s="1"/>
      <c r="S1685" s="1"/>
    </row>
    <row r="1686" spans="1:19" x14ac:dyDescent="0.3">
      <c r="A1686" s="1"/>
      <c r="B1686" s="17">
        <v>3</v>
      </c>
      <c r="C1686" s="9" t="s">
        <v>14</v>
      </c>
      <c r="D1686" s="17">
        <v>2</v>
      </c>
      <c r="E1686" s="17">
        <v>1988</v>
      </c>
      <c r="F1686" s="17">
        <v>1</v>
      </c>
      <c r="G1686" s="17">
        <v>0</v>
      </c>
      <c r="H1686" s="17">
        <v>0</v>
      </c>
      <c r="I1686" s="18">
        <v>85101</v>
      </c>
      <c r="J1686" s="2"/>
      <c r="K1686" s="1"/>
      <c r="L1686" s="1"/>
      <c r="M1686" s="1"/>
      <c r="N1686" s="1"/>
      <c r="O1686" s="1"/>
      <c r="P1686" s="1"/>
      <c r="Q1686" s="1"/>
      <c r="R1686" s="1"/>
      <c r="S1686" s="1"/>
    </row>
    <row r="1687" spans="1:19" x14ac:dyDescent="0.3">
      <c r="A1687" s="1"/>
      <c r="B1687" s="17">
        <v>2</v>
      </c>
      <c r="C1687" s="9" t="s">
        <v>14</v>
      </c>
      <c r="D1687" s="17">
        <v>2</v>
      </c>
      <c r="E1687" s="17">
        <v>1988</v>
      </c>
      <c r="F1687" s="17">
        <v>1</v>
      </c>
      <c r="G1687" s="17">
        <v>0</v>
      </c>
      <c r="H1687" s="17">
        <v>0</v>
      </c>
      <c r="I1687" s="18">
        <v>7319</v>
      </c>
      <c r="J1687" s="2"/>
      <c r="K1687" s="1"/>
      <c r="L1687" s="1"/>
      <c r="M1687" s="1"/>
      <c r="N1687" s="1"/>
      <c r="O1687" s="1"/>
      <c r="P1687" s="1"/>
      <c r="Q1687" s="1"/>
      <c r="R1687" s="1"/>
      <c r="S1687" s="1"/>
    </row>
    <row r="1688" spans="1:19" x14ac:dyDescent="0.3">
      <c r="A1688" s="1"/>
      <c r="B1688" s="17">
        <v>2</v>
      </c>
      <c r="C1688" s="9" t="s">
        <v>19</v>
      </c>
      <c r="D1688" s="17">
        <v>4</v>
      </c>
      <c r="E1688" s="17">
        <v>1985</v>
      </c>
      <c r="F1688" s="17">
        <v>1</v>
      </c>
      <c r="G1688" s="17">
        <v>0</v>
      </c>
      <c r="H1688" s="17">
        <v>0</v>
      </c>
      <c r="I1688" s="18">
        <v>74282</v>
      </c>
      <c r="J1688" s="2"/>
      <c r="K1688" s="1"/>
      <c r="L1688" s="1"/>
      <c r="M1688" s="1"/>
      <c r="N1688" s="1"/>
      <c r="O1688" s="1"/>
      <c r="P1688" s="1"/>
      <c r="Q1688" s="1"/>
      <c r="R1688" s="1"/>
      <c r="S1688" s="1"/>
    </row>
    <row r="1689" spans="1:19" x14ac:dyDescent="0.3">
      <c r="A1689" s="1"/>
      <c r="B1689" s="17">
        <v>3</v>
      </c>
      <c r="C1689" s="9" t="s">
        <v>17</v>
      </c>
      <c r="D1689" s="17">
        <v>2</v>
      </c>
      <c r="E1689" s="17">
        <v>1988</v>
      </c>
      <c r="F1689" s="17">
        <v>1</v>
      </c>
      <c r="G1689" s="17">
        <v>0</v>
      </c>
      <c r="H1689" s="17">
        <v>0</v>
      </c>
      <c r="I1689" s="18">
        <v>795</v>
      </c>
      <c r="J1689" s="2"/>
      <c r="K1689" s="1"/>
      <c r="L1689" s="1"/>
      <c r="M1689" s="1"/>
      <c r="N1689" s="1"/>
      <c r="O1689" s="1"/>
      <c r="P1689" s="1"/>
      <c r="Q1689" s="1"/>
      <c r="R1689" s="1"/>
      <c r="S1689" s="1"/>
    </row>
    <row r="1690" spans="1:19" x14ac:dyDescent="0.3">
      <c r="A1690" s="1"/>
      <c r="B1690" s="17">
        <v>1</v>
      </c>
      <c r="C1690" s="9" t="s">
        <v>17</v>
      </c>
      <c r="D1690" s="17">
        <v>2</v>
      </c>
      <c r="E1690" s="17">
        <v>1988</v>
      </c>
      <c r="F1690" s="17">
        <v>1</v>
      </c>
      <c r="G1690" s="17">
        <v>0</v>
      </c>
      <c r="H1690" s="17">
        <v>0</v>
      </c>
      <c r="I1690" s="18">
        <v>751</v>
      </c>
      <c r="J1690" s="2"/>
      <c r="K1690" s="1"/>
      <c r="L1690" s="1"/>
      <c r="M1690" s="1"/>
      <c r="N1690" s="1"/>
      <c r="O1690" s="1"/>
      <c r="P1690" s="1"/>
      <c r="Q1690" s="1"/>
      <c r="R1690" s="1"/>
      <c r="S1690" s="1"/>
    </row>
    <row r="1691" spans="1:19" x14ac:dyDescent="0.3">
      <c r="A1691" s="1"/>
      <c r="B1691" s="17">
        <v>2</v>
      </c>
      <c r="C1691" s="9" t="s">
        <v>14</v>
      </c>
      <c r="D1691" s="17">
        <v>2</v>
      </c>
      <c r="E1691" s="17">
        <v>1988</v>
      </c>
      <c r="F1691" s="17">
        <v>1</v>
      </c>
      <c r="G1691" s="17">
        <v>0</v>
      </c>
      <c r="H1691" s="17">
        <v>0</v>
      </c>
      <c r="I1691" s="18">
        <v>817</v>
      </c>
      <c r="J1691" s="2"/>
      <c r="K1691" s="1"/>
      <c r="L1691" s="1"/>
      <c r="M1691" s="1"/>
      <c r="N1691" s="1"/>
      <c r="O1691" s="1"/>
      <c r="P1691" s="1"/>
      <c r="Q1691" s="1"/>
      <c r="R1691" s="1"/>
      <c r="S1691" s="1"/>
    </row>
    <row r="1692" spans="1:19" x14ac:dyDescent="0.3">
      <c r="A1692" s="1"/>
      <c r="B1692" s="17">
        <v>3</v>
      </c>
      <c r="C1692" s="9" t="s">
        <v>17</v>
      </c>
      <c r="D1692" s="17">
        <v>2</v>
      </c>
      <c r="E1692" s="17">
        <v>1988</v>
      </c>
      <c r="F1692" s="17">
        <v>1</v>
      </c>
      <c r="G1692" s="17">
        <v>0</v>
      </c>
      <c r="H1692" s="17">
        <v>0</v>
      </c>
      <c r="I1692" s="18">
        <v>784</v>
      </c>
      <c r="J1692" s="2"/>
      <c r="K1692" s="1"/>
      <c r="L1692" s="1"/>
      <c r="M1692" s="1"/>
      <c r="N1692" s="1"/>
      <c r="O1692" s="1"/>
      <c r="P1692" s="1"/>
      <c r="Q1692" s="1"/>
      <c r="R1692" s="1"/>
      <c r="S1692" s="1"/>
    </row>
    <row r="1693" spans="1:19" x14ac:dyDescent="0.3">
      <c r="A1693" s="1"/>
      <c r="B1693" s="17">
        <v>4</v>
      </c>
      <c r="C1693" s="9" t="s">
        <v>12</v>
      </c>
      <c r="D1693" s="17">
        <v>2</v>
      </c>
      <c r="E1693" s="17">
        <v>1988</v>
      </c>
      <c r="F1693" s="17">
        <v>1</v>
      </c>
      <c r="G1693" s="17">
        <v>0</v>
      </c>
      <c r="H1693" s="17">
        <v>0</v>
      </c>
      <c r="I1693" s="18">
        <v>8707</v>
      </c>
      <c r="J1693" s="2"/>
      <c r="K1693" s="1"/>
      <c r="L1693" s="1"/>
      <c r="M1693" s="1"/>
      <c r="N1693" s="1"/>
      <c r="O1693" s="1"/>
      <c r="P1693" s="1"/>
      <c r="Q1693" s="1"/>
      <c r="R1693" s="1"/>
      <c r="S1693" s="1"/>
    </row>
    <row r="1694" spans="1:19" x14ac:dyDescent="0.3">
      <c r="A1694" s="1"/>
      <c r="B1694" s="17">
        <v>4</v>
      </c>
      <c r="C1694" s="9" t="s">
        <v>17</v>
      </c>
      <c r="D1694" s="17">
        <v>2</v>
      </c>
      <c r="E1694" s="17">
        <v>1988</v>
      </c>
      <c r="F1694" s="17">
        <v>1</v>
      </c>
      <c r="G1694" s="17">
        <v>0</v>
      </c>
      <c r="H1694" s="17">
        <v>0</v>
      </c>
      <c r="I1694" s="18">
        <v>7932</v>
      </c>
      <c r="J1694" s="2"/>
      <c r="K1694" s="1"/>
      <c r="L1694" s="1"/>
      <c r="M1694" s="1"/>
      <c r="N1694" s="1"/>
      <c r="O1694" s="1"/>
      <c r="P1694" s="1"/>
      <c r="Q1694" s="1"/>
      <c r="R1694" s="1"/>
      <c r="S1694" s="1"/>
    </row>
    <row r="1695" spans="1:19" x14ac:dyDescent="0.3">
      <c r="A1695" s="1"/>
      <c r="B1695" s="17">
        <v>3</v>
      </c>
      <c r="C1695" s="9" t="s">
        <v>14</v>
      </c>
      <c r="D1695" s="17">
        <v>2</v>
      </c>
      <c r="E1695" s="17">
        <v>1988</v>
      </c>
      <c r="F1695" s="17">
        <v>1</v>
      </c>
      <c r="G1695" s="17">
        <v>0</v>
      </c>
      <c r="H1695" s="17">
        <v>0</v>
      </c>
      <c r="I1695" s="18">
        <v>82398</v>
      </c>
      <c r="J1695" s="2"/>
      <c r="K1695" s="1"/>
      <c r="L1695" s="1"/>
      <c r="M1695" s="1"/>
      <c r="N1695" s="1"/>
      <c r="O1695" s="1"/>
      <c r="P1695" s="1"/>
      <c r="Q1695" s="1"/>
      <c r="R1695" s="1"/>
      <c r="S1695" s="1"/>
    </row>
    <row r="1696" spans="1:19" x14ac:dyDescent="0.3">
      <c r="A1696" s="1"/>
      <c r="B1696" s="17">
        <v>2</v>
      </c>
      <c r="C1696" s="9" t="s">
        <v>14</v>
      </c>
      <c r="D1696" s="17">
        <v>2</v>
      </c>
      <c r="E1696" s="17">
        <v>1988</v>
      </c>
      <c r="F1696" s="17">
        <v>1</v>
      </c>
      <c r="G1696" s="17">
        <v>0</v>
      </c>
      <c r="H1696" s="17">
        <v>0</v>
      </c>
      <c r="I1696" s="18">
        <v>83960</v>
      </c>
      <c r="J1696" s="2"/>
      <c r="K1696" s="1"/>
      <c r="L1696" s="1"/>
      <c r="M1696" s="1"/>
      <c r="N1696" s="1"/>
      <c r="O1696" s="1"/>
      <c r="P1696" s="1"/>
      <c r="Q1696" s="1"/>
      <c r="R1696" s="1"/>
      <c r="S1696" s="1"/>
    </row>
    <row r="1697" spans="1:19" x14ac:dyDescent="0.3">
      <c r="A1697" s="1"/>
      <c r="B1697" s="17">
        <v>2</v>
      </c>
      <c r="C1697" s="9" t="s">
        <v>14</v>
      </c>
      <c r="D1697" s="17">
        <v>2</v>
      </c>
      <c r="E1697" s="17">
        <v>1988</v>
      </c>
      <c r="F1697" s="17">
        <v>1</v>
      </c>
      <c r="G1697" s="17">
        <v>0</v>
      </c>
      <c r="H1697" s="17">
        <v>0</v>
      </c>
      <c r="I1697" s="18">
        <v>7215</v>
      </c>
      <c r="J1697" s="2"/>
      <c r="K1697" s="1"/>
      <c r="L1697" s="1"/>
      <c r="M1697" s="1"/>
      <c r="N1697" s="1"/>
      <c r="O1697" s="1"/>
      <c r="P1697" s="1"/>
      <c r="Q1697" s="1"/>
      <c r="R1697" s="1"/>
      <c r="S1697" s="1"/>
    </row>
    <row r="1698" spans="1:19" x14ac:dyDescent="0.3">
      <c r="A1698" s="1"/>
      <c r="B1698" s="17">
        <v>5</v>
      </c>
      <c r="C1698" s="9" t="s">
        <v>12</v>
      </c>
      <c r="D1698" s="17">
        <v>2</v>
      </c>
      <c r="E1698" s="17">
        <v>1988</v>
      </c>
      <c r="F1698" s="17">
        <v>1</v>
      </c>
      <c r="G1698" s="17">
        <v>0</v>
      </c>
      <c r="H1698" s="17">
        <v>0</v>
      </c>
      <c r="I1698" s="18">
        <v>809</v>
      </c>
      <c r="J1698" s="2"/>
      <c r="K1698" s="1"/>
      <c r="L1698" s="1"/>
      <c r="M1698" s="1"/>
      <c r="N1698" s="1"/>
      <c r="O1698" s="1"/>
      <c r="P1698" s="1"/>
      <c r="Q1698" s="1"/>
      <c r="R1698" s="1"/>
      <c r="S1698" s="1"/>
    </row>
    <row r="1699" spans="1:19" x14ac:dyDescent="0.3">
      <c r="A1699" s="1"/>
      <c r="B1699" s="17">
        <v>3</v>
      </c>
      <c r="C1699" s="9" t="s">
        <v>17</v>
      </c>
      <c r="D1699" s="17">
        <v>2</v>
      </c>
      <c r="E1699" s="17">
        <v>1988</v>
      </c>
      <c r="F1699" s="17">
        <v>1</v>
      </c>
      <c r="G1699" s="17">
        <v>0</v>
      </c>
      <c r="H1699" s="17">
        <v>0</v>
      </c>
      <c r="I1699" s="18">
        <v>733</v>
      </c>
      <c r="J1699" s="2"/>
      <c r="K1699" s="1"/>
      <c r="L1699" s="1"/>
      <c r="M1699" s="1"/>
      <c r="N1699" s="1"/>
      <c r="O1699" s="1"/>
      <c r="P1699" s="1"/>
      <c r="Q1699" s="1"/>
      <c r="R1699" s="1"/>
      <c r="S1699" s="1"/>
    </row>
    <row r="1700" spans="1:19" x14ac:dyDescent="0.3">
      <c r="A1700" s="1"/>
      <c r="B1700" s="17">
        <v>3</v>
      </c>
      <c r="C1700" s="9" t="s">
        <v>17</v>
      </c>
      <c r="D1700" s="17">
        <v>2</v>
      </c>
      <c r="E1700" s="17">
        <v>1988</v>
      </c>
      <c r="F1700" s="17">
        <v>1</v>
      </c>
      <c r="G1700" s="17">
        <v>0</v>
      </c>
      <c r="H1700" s="17">
        <v>0</v>
      </c>
      <c r="I1700" s="18">
        <v>733</v>
      </c>
      <c r="J1700" s="2"/>
      <c r="K1700" s="1"/>
      <c r="L1700" s="1"/>
      <c r="M1700" s="1"/>
      <c r="N1700" s="1"/>
      <c r="O1700" s="1"/>
      <c r="P1700" s="1"/>
      <c r="Q1700" s="1"/>
      <c r="R1700" s="1"/>
      <c r="S1700" s="1"/>
    </row>
    <row r="1701" spans="1:19" x14ac:dyDescent="0.3">
      <c r="A1701" s="1"/>
      <c r="B1701" s="17">
        <v>3</v>
      </c>
      <c r="C1701" s="9" t="s">
        <v>12</v>
      </c>
      <c r="D1701" s="17">
        <v>2</v>
      </c>
      <c r="E1701" s="17">
        <v>1988</v>
      </c>
      <c r="F1701" s="17">
        <v>1</v>
      </c>
      <c r="G1701" s="17">
        <v>0</v>
      </c>
      <c r="H1701" s="17">
        <v>0</v>
      </c>
      <c r="I1701" s="18">
        <v>864</v>
      </c>
      <c r="J1701" s="2"/>
      <c r="K1701" s="1"/>
      <c r="L1701" s="1"/>
      <c r="M1701" s="1"/>
      <c r="N1701" s="1"/>
      <c r="O1701" s="1"/>
      <c r="P1701" s="1"/>
      <c r="Q1701" s="1"/>
      <c r="R1701" s="1"/>
      <c r="S1701" s="1"/>
    </row>
    <row r="1702" spans="1:19" x14ac:dyDescent="0.3">
      <c r="A1702" s="1"/>
      <c r="B1702" s="17">
        <v>4</v>
      </c>
      <c r="C1702" s="9" t="s">
        <v>12</v>
      </c>
      <c r="D1702" s="17">
        <v>2</v>
      </c>
      <c r="E1702" s="17">
        <v>1988</v>
      </c>
      <c r="F1702" s="17">
        <v>1</v>
      </c>
      <c r="G1702" s="17">
        <v>0</v>
      </c>
      <c r="H1702" s="17">
        <v>0</v>
      </c>
      <c r="I1702" s="18">
        <v>8199</v>
      </c>
      <c r="J1702" s="2"/>
      <c r="K1702" s="1"/>
      <c r="L1702" s="1"/>
      <c r="M1702" s="1"/>
      <c r="N1702" s="1"/>
      <c r="O1702" s="1"/>
      <c r="P1702" s="1"/>
      <c r="Q1702" s="1"/>
      <c r="R1702" s="1"/>
      <c r="S1702" s="1"/>
    </row>
    <row r="1703" spans="1:19" x14ac:dyDescent="0.3">
      <c r="A1703" s="1"/>
      <c r="B1703" s="17">
        <v>4</v>
      </c>
      <c r="C1703" s="9" t="s">
        <v>12</v>
      </c>
      <c r="D1703" s="17">
        <v>2</v>
      </c>
      <c r="E1703" s="17">
        <v>1988</v>
      </c>
      <c r="F1703" s="17">
        <v>1</v>
      </c>
      <c r="G1703" s="17">
        <v>0</v>
      </c>
      <c r="H1703" s="17">
        <v>0</v>
      </c>
      <c r="I1703" s="18">
        <v>8056</v>
      </c>
      <c r="J1703" s="2"/>
      <c r="K1703" s="1"/>
      <c r="L1703" s="1"/>
      <c r="M1703" s="1"/>
      <c r="N1703" s="1"/>
      <c r="O1703" s="1"/>
      <c r="P1703" s="1"/>
      <c r="Q1703" s="1"/>
      <c r="R1703" s="1"/>
      <c r="S1703" s="1"/>
    </row>
    <row r="1704" spans="1:19" x14ac:dyDescent="0.3">
      <c r="A1704" s="1"/>
      <c r="B1704" s="17">
        <v>1</v>
      </c>
      <c r="C1704" s="9" t="s">
        <v>14</v>
      </c>
      <c r="D1704" s="17">
        <v>2</v>
      </c>
      <c r="E1704" s="17">
        <v>1988</v>
      </c>
      <c r="F1704" s="17">
        <v>1</v>
      </c>
      <c r="G1704" s="17">
        <v>0</v>
      </c>
      <c r="H1704" s="17">
        <v>0</v>
      </c>
      <c r="I1704" s="18">
        <v>808</v>
      </c>
      <c r="J1704" s="2"/>
      <c r="K1704" s="1"/>
      <c r="L1704" s="1"/>
      <c r="M1704" s="1"/>
      <c r="N1704" s="1"/>
      <c r="O1704" s="1"/>
      <c r="P1704" s="1"/>
      <c r="Q1704" s="1"/>
      <c r="R1704" s="1"/>
      <c r="S1704" s="1"/>
    </row>
    <row r="1705" spans="1:19" x14ac:dyDescent="0.3">
      <c r="A1705" s="1"/>
      <c r="B1705" s="17">
        <v>5</v>
      </c>
      <c r="C1705" s="9" t="s">
        <v>12</v>
      </c>
      <c r="D1705" s="17">
        <v>2</v>
      </c>
      <c r="E1705" s="17">
        <v>1988</v>
      </c>
      <c r="F1705" s="17">
        <v>1</v>
      </c>
      <c r="G1705" s="17">
        <v>0</v>
      </c>
      <c r="H1705" s="17">
        <v>0</v>
      </c>
      <c r="I1705" s="18">
        <v>857</v>
      </c>
      <c r="J1705" s="2"/>
      <c r="K1705" s="1"/>
      <c r="L1705" s="1"/>
      <c r="M1705" s="1"/>
      <c r="N1705" s="1"/>
      <c r="O1705" s="1"/>
      <c r="P1705" s="1"/>
      <c r="Q1705" s="1"/>
      <c r="R1705" s="1"/>
      <c r="S1705" s="1"/>
    </row>
    <row r="1706" spans="1:19" x14ac:dyDescent="0.3">
      <c r="A1706" s="1"/>
      <c r="B1706" s="17">
        <v>1</v>
      </c>
      <c r="C1706" s="9" t="s">
        <v>14</v>
      </c>
      <c r="D1706" s="17">
        <v>2</v>
      </c>
      <c r="E1706" s="17">
        <v>1988</v>
      </c>
      <c r="F1706" s="17">
        <v>1</v>
      </c>
      <c r="G1706" s="17">
        <v>0</v>
      </c>
      <c r="H1706" s="17">
        <v>0</v>
      </c>
      <c r="I1706" s="18">
        <v>767</v>
      </c>
      <c r="J1706" s="2"/>
      <c r="K1706" s="1"/>
      <c r="L1706" s="1"/>
      <c r="M1706" s="1"/>
      <c r="N1706" s="1"/>
      <c r="O1706" s="1"/>
      <c r="P1706" s="1"/>
      <c r="Q1706" s="1"/>
      <c r="R1706" s="1"/>
      <c r="S1706" s="1"/>
    </row>
    <row r="1707" spans="1:19" x14ac:dyDescent="0.3">
      <c r="A1707" s="1"/>
      <c r="B1707" s="17">
        <v>3</v>
      </c>
      <c r="C1707" s="9" t="s">
        <v>12</v>
      </c>
      <c r="D1707" s="17">
        <v>2</v>
      </c>
      <c r="E1707" s="17">
        <v>1988</v>
      </c>
      <c r="F1707" s="17">
        <v>1</v>
      </c>
      <c r="G1707" s="17">
        <v>0</v>
      </c>
      <c r="H1707" s="17">
        <v>0</v>
      </c>
      <c r="I1707" s="18">
        <v>8676</v>
      </c>
      <c r="J1707" s="2"/>
      <c r="K1707" s="1"/>
      <c r="L1707" s="1"/>
      <c r="M1707" s="1"/>
      <c r="N1707" s="1"/>
      <c r="O1707" s="1"/>
      <c r="P1707" s="1"/>
      <c r="Q1707" s="1"/>
      <c r="R1707" s="1"/>
      <c r="S1707" s="1"/>
    </row>
    <row r="1708" spans="1:19" x14ac:dyDescent="0.3">
      <c r="A1708" s="1"/>
      <c r="B1708" s="17">
        <v>3</v>
      </c>
      <c r="C1708" s="9" t="s">
        <v>17</v>
      </c>
      <c r="D1708" s="17">
        <v>2</v>
      </c>
      <c r="E1708" s="17">
        <v>1988</v>
      </c>
      <c r="F1708" s="17">
        <v>1</v>
      </c>
      <c r="G1708" s="17">
        <v>0</v>
      </c>
      <c r="H1708" s="17">
        <v>0</v>
      </c>
      <c r="I1708" s="18">
        <v>868</v>
      </c>
      <c r="J1708" s="2"/>
      <c r="K1708" s="1"/>
      <c r="L1708" s="1"/>
      <c r="M1708" s="1"/>
      <c r="N1708" s="1"/>
      <c r="O1708" s="1"/>
      <c r="P1708" s="1"/>
      <c r="Q1708" s="1"/>
      <c r="R1708" s="1"/>
      <c r="S1708" s="1"/>
    </row>
    <row r="1709" spans="1:19" x14ac:dyDescent="0.3">
      <c r="A1709" s="1"/>
      <c r="B1709" s="17">
        <v>4</v>
      </c>
      <c r="C1709" s="9" t="s">
        <v>12</v>
      </c>
      <c r="D1709" s="17">
        <v>2</v>
      </c>
      <c r="E1709" s="17">
        <v>1988</v>
      </c>
      <c r="F1709" s="17">
        <v>1</v>
      </c>
      <c r="G1709" s="17">
        <v>0</v>
      </c>
      <c r="H1709" s="17">
        <v>0</v>
      </c>
      <c r="I1709" s="18">
        <v>77437</v>
      </c>
      <c r="J1709" s="2"/>
      <c r="K1709" s="1"/>
      <c r="L1709" s="1"/>
      <c r="M1709" s="1"/>
      <c r="N1709" s="1"/>
      <c r="O1709" s="1"/>
      <c r="P1709" s="1"/>
      <c r="Q1709" s="1"/>
      <c r="R1709" s="1"/>
      <c r="S1709" s="1"/>
    </row>
    <row r="1710" spans="1:19" x14ac:dyDescent="0.3">
      <c r="A1710" s="1"/>
      <c r="B1710" s="17">
        <v>4</v>
      </c>
      <c r="C1710" s="9" t="s">
        <v>12</v>
      </c>
      <c r="D1710" s="17">
        <v>2</v>
      </c>
      <c r="E1710" s="17">
        <v>1988</v>
      </c>
      <c r="F1710" s="17">
        <v>1</v>
      </c>
      <c r="G1710" s="17">
        <v>0</v>
      </c>
      <c r="H1710" s="17">
        <v>0</v>
      </c>
      <c r="I1710" s="18">
        <v>78388</v>
      </c>
      <c r="J1710" s="2"/>
      <c r="K1710" s="1"/>
      <c r="L1710" s="1"/>
      <c r="M1710" s="1"/>
      <c r="N1710" s="1"/>
      <c r="O1710" s="1"/>
      <c r="P1710" s="1"/>
      <c r="Q1710" s="1"/>
      <c r="R1710" s="1"/>
      <c r="S1710" s="1"/>
    </row>
    <row r="1711" spans="1:19" x14ac:dyDescent="0.3">
      <c r="A1711" s="1"/>
      <c r="B1711" s="17">
        <v>2</v>
      </c>
      <c r="C1711" s="9" t="s">
        <v>14</v>
      </c>
      <c r="D1711" s="17">
        <v>2</v>
      </c>
      <c r="E1711" s="17">
        <v>1988</v>
      </c>
      <c r="F1711" s="17">
        <v>1</v>
      </c>
      <c r="G1711" s="17">
        <v>0</v>
      </c>
      <c r="H1711" s="17">
        <v>0</v>
      </c>
      <c r="I1711" s="18">
        <v>81582</v>
      </c>
      <c r="J1711" s="2"/>
      <c r="K1711" s="1"/>
      <c r="L1711" s="1"/>
      <c r="M1711" s="1"/>
      <c r="N1711" s="1"/>
      <c r="O1711" s="1"/>
      <c r="P1711" s="1"/>
      <c r="Q1711" s="1"/>
      <c r="R1711" s="1"/>
      <c r="S1711" s="1"/>
    </row>
    <row r="1712" spans="1:19" x14ac:dyDescent="0.3">
      <c r="A1712" s="1"/>
      <c r="B1712" s="17">
        <v>5</v>
      </c>
      <c r="C1712" s="9" t="s">
        <v>12</v>
      </c>
      <c r="D1712" s="17">
        <v>3</v>
      </c>
      <c r="E1712" s="17">
        <v>1988</v>
      </c>
      <c r="F1712" s="17">
        <v>1</v>
      </c>
      <c r="G1712" s="17">
        <v>0</v>
      </c>
      <c r="H1712" s="17">
        <v>0</v>
      </c>
      <c r="I1712" s="18">
        <v>7699</v>
      </c>
      <c r="J1712" s="2"/>
      <c r="K1712" s="1"/>
      <c r="L1712" s="1"/>
      <c r="M1712" s="1"/>
      <c r="N1712" s="1"/>
      <c r="O1712" s="1"/>
      <c r="P1712" s="1"/>
      <c r="Q1712" s="1"/>
      <c r="R1712" s="1"/>
      <c r="S1712" s="1"/>
    </row>
    <row r="1713" spans="1:19" x14ac:dyDescent="0.3">
      <c r="A1713" s="1"/>
      <c r="B1713" s="17">
        <v>3</v>
      </c>
      <c r="C1713" s="9" t="s">
        <v>14</v>
      </c>
      <c r="D1713" s="17">
        <v>3</v>
      </c>
      <c r="E1713" s="17">
        <v>1988</v>
      </c>
      <c r="F1713" s="17">
        <v>1</v>
      </c>
      <c r="G1713" s="17">
        <v>0</v>
      </c>
      <c r="H1713" s="17">
        <v>13</v>
      </c>
      <c r="I1713" s="18">
        <v>0</v>
      </c>
      <c r="J1713" s="2"/>
      <c r="K1713" s="1"/>
      <c r="L1713" s="1"/>
      <c r="M1713" s="1"/>
      <c r="N1713" s="1"/>
      <c r="O1713" s="1"/>
      <c r="P1713" s="1"/>
      <c r="Q1713" s="1"/>
      <c r="R1713" s="1"/>
      <c r="S1713" s="1"/>
    </row>
    <row r="1714" spans="1:19" x14ac:dyDescent="0.3">
      <c r="A1714" s="1"/>
      <c r="B1714" s="17">
        <v>1</v>
      </c>
      <c r="C1714" s="9" t="s">
        <v>12</v>
      </c>
      <c r="D1714" s="17">
        <v>3</v>
      </c>
      <c r="E1714" s="17">
        <v>1988</v>
      </c>
      <c r="F1714" s="17">
        <v>1</v>
      </c>
      <c r="G1714" s="17">
        <v>0</v>
      </c>
      <c r="H1714" s="17">
        <v>0</v>
      </c>
      <c r="I1714" s="18">
        <v>862</v>
      </c>
      <c r="J1714" s="2"/>
      <c r="K1714" s="1"/>
      <c r="L1714" s="1"/>
      <c r="M1714" s="1"/>
      <c r="N1714" s="1"/>
      <c r="O1714" s="1"/>
      <c r="P1714" s="1"/>
      <c r="Q1714" s="1"/>
      <c r="R1714" s="1"/>
      <c r="S1714" s="1"/>
    </row>
    <row r="1715" spans="1:19" x14ac:dyDescent="0.3">
      <c r="A1715" s="1"/>
      <c r="B1715" s="17">
        <v>2</v>
      </c>
      <c r="C1715" s="9" t="s">
        <v>14</v>
      </c>
      <c r="D1715" s="17">
        <v>3</v>
      </c>
      <c r="E1715" s="17">
        <v>1988</v>
      </c>
      <c r="F1715" s="17">
        <v>1</v>
      </c>
      <c r="G1715" s="17">
        <v>0</v>
      </c>
      <c r="H1715" s="17">
        <v>13</v>
      </c>
      <c r="I1715" s="18">
        <v>0</v>
      </c>
      <c r="J1715" s="2"/>
      <c r="K1715" s="1"/>
      <c r="L1715" s="1"/>
      <c r="M1715" s="1"/>
      <c r="N1715" s="1"/>
      <c r="O1715" s="1"/>
      <c r="P1715" s="1"/>
      <c r="Q1715" s="1"/>
      <c r="R1715" s="1"/>
      <c r="S1715" s="1"/>
    </row>
    <row r="1716" spans="1:19" x14ac:dyDescent="0.3">
      <c r="A1716" s="1"/>
      <c r="B1716" s="17">
        <v>2</v>
      </c>
      <c r="C1716" s="9" t="s">
        <v>19</v>
      </c>
      <c r="D1716" s="17">
        <v>3</v>
      </c>
      <c r="E1716" s="17">
        <v>1988</v>
      </c>
      <c r="F1716" s="17">
        <v>1</v>
      </c>
      <c r="G1716" s="17">
        <v>0</v>
      </c>
      <c r="H1716" s="17">
        <v>0</v>
      </c>
      <c r="I1716" s="18">
        <v>766</v>
      </c>
      <c r="J1716" s="2"/>
      <c r="K1716" s="1"/>
      <c r="L1716" s="1"/>
      <c r="M1716" s="1"/>
      <c r="N1716" s="1"/>
      <c r="O1716" s="1"/>
      <c r="P1716" s="1"/>
      <c r="Q1716" s="1"/>
      <c r="R1716" s="1"/>
      <c r="S1716" s="1"/>
    </row>
    <row r="1717" spans="1:19" x14ac:dyDescent="0.3">
      <c r="A1717" s="1"/>
      <c r="B1717" s="17">
        <v>2</v>
      </c>
      <c r="C1717" s="9" t="s">
        <v>19</v>
      </c>
      <c r="D1717" s="17">
        <v>3</v>
      </c>
      <c r="E1717" s="17">
        <v>1988</v>
      </c>
      <c r="F1717" s="17">
        <v>1</v>
      </c>
      <c r="G1717" s="17">
        <v>0</v>
      </c>
      <c r="H1717" s="17">
        <v>0</v>
      </c>
      <c r="I1717" s="18">
        <v>77595</v>
      </c>
      <c r="J1717" s="2"/>
      <c r="K1717" s="1"/>
      <c r="L1717" s="1"/>
      <c r="M1717" s="1"/>
      <c r="N1717" s="1"/>
      <c r="O1717" s="1"/>
      <c r="P1717" s="1"/>
      <c r="Q1717" s="1"/>
      <c r="R1717" s="1"/>
      <c r="S1717" s="1"/>
    </row>
    <row r="1718" spans="1:19" x14ac:dyDescent="0.3">
      <c r="A1718" s="1"/>
      <c r="B1718" s="17">
        <v>2</v>
      </c>
      <c r="C1718" s="9" t="s">
        <v>12</v>
      </c>
      <c r="D1718" s="17">
        <v>4</v>
      </c>
      <c r="E1718" s="17">
        <v>1988</v>
      </c>
      <c r="F1718" s="17">
        <v>1</v>
      </c>
      <c r="G1718" s="17">
        <v>0</v>
      </c>
      <c r="H1718" s="17">
        <v>0</v>
      </c>
      <c r="I1718" s="18">
        <v>746</v>
      </c>
      <c r="J1718" s="2"/>
      <c r="K1718" s="1"/>
      <c r="L1718" s="1"/>
      <c r="M1718" s="1"/>
      <c r="N1718" s="1"/>
      <c r="O1718" s="1"/>
      <c r="P1718" s="1"/>
      <c r="Q1718" s="1"/>
      <c r="R1718" s="1"/>
      <c r="S1718" s="1"/>
    </row>
    <row r="1719" spans="1:19" x14ac:dyDescent="0.3">
      <c r="A1719" s="1"/>
      <c r="B1719" s="17">
        <v>2</v>
      </c>
      <c r="C1719" s="9" t="s">
        <v>12</v>
      </c>
      <c r="D1719" s="17">
        <v>4</v>
      </c>
      <c r="E1719" s="17">
        <v>1988</v>
      </c>
      <c r="F1719" s="17">
        <v>1</v>
      </c>
      <c r="G1719" s="17">
        <v>0</v>
      </c>
      <c r="H1719" s="17">
        <v>0</v>
      </c>
      <c r="I1719" s="18">
        <v>8385</v>
      </c>
      <c r="J1719" s="2"/>
      <c r="K1719" s="1"/>
      <c r="L1719" s="1"/>
      <c r="M1719" s="1"/>
      <c r="N1719" s="1"/>
      <c r="O1719" s="1"/>
      <c r="P1719" s="1"/>
      <c r="Q1719" s="1"/>
      <c r="R1719" s="1"/>
      <c r="S1719" s="1"/>
    </row>
    <row r="1720" spans="1:19" x14ac:dyDescent="0.3">
      <c r="A1720" s="1"/>
      <c r="B1720" s="17">
        <v>6</v>
      </c>
      <c r="C1720" s="9" t="s">
        <v>23</v>
      </c>
      <c r="D1720" s="17">
        <v>4</v>
      </c>
      <c r="E1720" s="17">
        <v>1988</v>
      </c>
      <c r="F1720" s="17">
        <v>1</v>
      </c>
      <c r="G1720" s="17">
        <v>0</v>
      </c>
      <c r="H1720" s="17">
        <v>0</v>
      </c>
      <c r="I1720" s="18">
        <v>2379</v>
      </c>
      <c r="J1720" s="2"/>
      <c r="K1720" s="1"/>
      <c r="L1720" s="1"/>
      <c r="M1720" s="1"/>
      <c r="N1720" s="1"/>
      <c r="O1720" s="1"/>
      <c r="P1720" s="1"/>
      <c r="Q1720" s="1"/>
      <c r="R1720" s="1"/>
      <c r="S1720" s="1"/>
    </row>
    <row r="1721" spans="1:19" x14ac:dyDescent="0.3">
      <c r="A1721" s="1"/>
      <c r="B1721" s="17">
        <v>1</v>
      </c>
      <c r="C1721" s="9" t="s">
        <v>23</v>
      </c>
      <c r="D1721" s="17">
        <v>4</v>
      </c>
      <c r="E1721" s="17">
        <v>1988</v>
      </c>
      <c r="F1721" s="17">
        <v>1</v>
      </c>
      <c r="G1721" s="17">
        <v>0</v>
      </c>
      <c r="H1721" s="17">
        <v>0</v>
      </c>
      <c r="I1721" s="18">
        <v>2475</v>
      </c>
      <c r="J1721" s="2"/>
      <c r="K1721" s="1"/>
      <c r="L1721" s="1"/>
      <c r="M1721" s="1"/>
      <c r="N1721" s="1"/>
      <c r="O1721" s="1"/>
      <c r="P1721" s="1"/>
      <c r="Q1721" s="1"/>
      <c r="R1721" s="1"/>
      <c r="S1721" s="1"/>
    </row>
    <row r="1722" spans="1:19" x14ac:dyDescent="0.3">
      <c r="A1722" s="1"/>
      <c r="B1722" s="17">
        <v>2</v>
      </c>
      <c r="C1722" s="9" t="s">
        <v>23</v>
      </c>
      <c r="D1722" s="17">
        <v>4</v>
      </c>
      <c r="E1722" s="17">
        <v>1988</v>
      </c>
      <c r="F1722" s="17">
        <v>1</v>
      </c>
      <c r="G1722" s="17">
        <v>0</v>
      </c>
      <c r="H1722" s="17">
        <v>0</v>
      </c>
      <c r="I1722" s="18">
        <v>2423</v>
      </c>
      <c r="J1722" s="2"/>
      <c r="K1722" s="1"/>
      <c r="L1722" s="1"/>
      <c r="M1722" s="1"/>
      <c r="N1722" s="1"/>
      <c r="O1722" s="1"/>
      <c r="P1722" s="1"/>
      <c r="Q1722" s="1"/>
      <c r="R1722" s="1"/>
      <c r="S1722" s="1"/>
    </row>
    <row r="1723" spans="1:19" x14ac:dyDescent="0.3">
      <c r="A1723" s="1"/>
      <c r="B1723" s="17">
        <v>5</v>
      </c>
      <c r="C1723" s="9" t="s">
        <v>23</v>
      </c>
      <c r="D1723" s="17">
        <v>4</v>
      </c>
      <c r="E1723" s="17">
        <v>1988</v>
      </c>
      <c r="F1723" s="17">
        <v>1</v>
      </c>
      <c r="G1723" s="17">
        <v>0</v>
      </c>
      <c r="H1723" s="17">
        <v>0</v>
      </c>
      <c r="I1723" s="18">
        <v>2439</v>
      </c>
      <c r="J1723" s="2"/>
      <c r="K1723" s="1"/>
      <c r="L1723" s="1"/>
      <c r="M1723" s="1"/>
      <c r="N1723" s="1"/>
      <c r="O1723" s="1"/>
      <c r="P1723" s="1"/>
      <c r="Q1723" s="1"/>
      <c r="R1723" s="1"/>
      <c r="S1723" s="1"/>
    </row>
    <row r="1724" spans="1:19" x14ac:dyDescent="0.3">
      <c r="A1724" s="1"/>
      <c r="B1724" s="17">
        <v>1</v>
      </c>
      <c r="C1724" s="9" t="s">
        <v>23</v>
      </c>
      <c r="D1724" s="17">
        <v>4</v>
      </c>
      <c r="E1724" s="17">
        <v>1988</v>
      </c>
      <c r="F1724" s="17">
        <v>1</v>
      </c>
      <c r="G1724" s="17">
        <v>0</v>
      </c>
      <c r="H1724" s="17">
        <v>0</v>
      </c>
      <c r="I1724" s="18">
        <v>738</v>
      </c>
      <c r="J1724" s="2"/>
      <c r="K1724" s="1"/>
      <c r="L1724" s="1"/>
      <c r="M1724" s="1"/>
      <c r="N1724" s="1"/>
      <c r="O1724" s="1"/>
      <c r="P1724" s="1"/>
      <c r="Q1724" s="1"/>
      <c r="R1724" s="1"/>
      <c r="S1724" s="1"/>
    </row>
    <row r="1725" spans="1:19" x14ac:dyDescent="0.3">
      <c r="A1725" s="1"/>
      <c r="B1725" s="17">
        <v>1</v>
      </c>
      <c r="C1725" s="9" t="s">
        <v>23</v>
      </c>
      <c r="D1725" s="17">
        <v>2</v>
      </c>
      <c r="E1725" s="17">
        <v>1985</v>
      </c>
      <c r="F1725" s="17">
        <v>1</v>
      </c>
      <c r="G1725" s="17">
        <v>0</v>
      </c>
      <c r="H1725" s="17">
        <v>0</v>
      </c>
      <c r="I1725" s="18">
        <v>72673</v>
      </c>
      <c r="J1725" s="2"/>
      <c r="K1725" s="1"/>
      <c r="L1725" s="1"/>
      <c r="M1725" s="1"/>
      <c r="N1725" s="1"/>
      <c r="O1725" s="1"/>
      <c r="P1725" s="1"/>
      <c r="Q1725" s="1"/>
      <c r="R1725" s="1"/>
      <c r="S1725" s="1"/>
    </row>
    <row r="1726" spans="1:19" x14ac:dyDescent="0.3">
      <c r="A1726" s="1"/>
      <c r="B1726" s="17">
        <v>1</v>
      </c>
      <c r="C1726" s="9" t="s">
        <v>65</v>
      </c>
      <c r="D1726" s="17">
        <v>2</v>
      </c>
      <c r="E1726" s="17">
        <v>1985</v>
      </c>
      <c r="F1726" s="17">
        <v>1</v>
      </c>
      <c r="G1726" s="17">
        <v>0</v>
      </c>
      <c r="H1726" s="17">
        <v>0</v>
      </c>
      <c r="I1726" s="18">
        <v>76977</v>
      </c>
      <c r="J1726" s="2"/>
      <c r="K1726" s="1"/>
      <c r="L1726" s="1"/>
      <c r="M1726" s="1"/>
      <c r="N1726" s="1"/>
      <c r="O1726" s="1"/>
      <c r="P1726" s="1"/>
      <c r="Q1726" s="1"/>
      <c r="R1726" s="1"/>
      <c r="S1726" s="1"/>
    </row>
    <row r="1727" spans="1:19" x14ac:dyDescent="0.3">
      <c r="A1727" s="1"/>
      <c r="B1727" s="17">
        <v>5</v>
      </c>
      <c r="C1727" s="9" t="s">
        <v>14</v>
      </c>
      <c r="D1727" s="17">
        <v>3</v>
      </c>
      <c r="E1727" s="17">
        <v>1985</v>
      </c>
      <c r="F1727" s="17">
        <v>1</v>
      </c>
      <c r="G1727" s="17">
        <v>0</v>
      </c>
      <c r="H1727" s="17">
        <v>0</v>
      </c>
      <c r="I1727" s="18">
        <v>87178</v>
      </c>
      <c r="J1727" s="2"/>
      <c r="K1727" s="1"/>
      <c r="L1727" s="1"/>
      <c r="M1727" s="1"/>
      <c r="N1727" s="1"/>
      <c r="O1727" s="1"/>
      <c r="P1727" s="1"/>
      <c r="Q1727" s="1"/>
      <c r="R1727" s="1"/>
      <c r="S1727" s="1"/>
    </row>
    <row r="1728" spans="1:19" x14ac:dyDescent="0.3">
      <c r="A1728" s="1"/>
      <c r="B1728" s="17">
        <v>4</v>
      </c>
      <c r="C1728" s="9" t="s">
        <v>17</v>
      </c>
      <c r="D1728" s="17">
        <v>3</v>
      </c>
      <c r="E1728" s="17">
        <v>1985</v>
      </c>
      <c r="F1728" s="17">
        <v>1</v>
      </c>
      <c r="G1728" s="17">
        <v>0</v>
      </c>
      <c r="H1728" s="17">
        <v>0</v>
      </c>
      <c r="I1728" s="18">
        <v>788</v>
      </c>
      <c r="J1728" s="2"/>
      <c r="K1728" s="1"/>
      <c r="L1728" s="1"/>
      <c r="M1728" s="1"/>
      <c r="N1728" s="1"/>
      <c r="O1728" s="1"/>
      <c r="P1728" s="1"/>
      <c r="Q1728" s="1"/>
      <c r="R1728" s="1"/>
      <c r="S1728" s="1"/>
    </row>
    <row r="1729" spans="1:19" x14ac:dyDescent="0.3">
      <c r="A1729" s="1"/>
      <c r="B1729" s="17">
        <v>1</v>
      </c>
      <c r="C1729" s="9" t="s">
        <v>23</v>
      </c>
      <c r="D1729" s="17">
        <v>3</v>
      </c>
      <c r="E1729" s="17">
        <v>1985</v>
      </c>
      <c r="F1729" s="17">
        <v>1</v>
      </c>
      <c r="G1729" s="17">
        <v>0</v>
      </c>
      <c r="H1729" s="17">
        <v>0</v>
      </c>
      <c r="I1729" s="18">
        <v>72839</v>
      </c>
      <c r="J1729" s="2"/>
      <c r="K1729" s="1"/>
      <c r="L1729" s="1"/>
      <c r="M1729" s="1"/>
      <c r="N1729" s="1"/>
      <c r="O1729" s="1"/>
      <c r="P1729" s="1"/>
      <c r="Q1729" s="1"/>
      <c r="R1729" s="1"/>
      <c r="S1729" s="1"/>
    </row>
    <row r="1730" spans="1:19" x14ac:dyDescent="0.3">
      <c r="A1730" s="1"/>
      <c r="B1730" s="17">
        <v>3</v>
      </c>
      <c r="C1730" s="9" t="s">
        <v>23</v>
      </c>
      <c r="D1730" s="17">
        <v>3</v>
      </c>
      <c r="E1730" s="17">
        <v>1985</v>
      </c>
      <c r="F1730" s="17">
        <v>1</v>
      </c>
      <c r="G1730" s="17">
        <v>0</v>
      </c>
      <c r="H1730" s="17">
        <v>0</v>
      </c>
      <c r="I1730" s="18">
        <v>0</v>
      </c>
      <c r="J1730" s="2"/>
      <c r="K1730" s="1"/>
      <c r="L1730" s="1"/>
      <c r="M1730" s="1"/>
      <c r="N1730" s="1"/>
      <c r="O1730" s="1"/>
      <c r="P1730" s="1"/>
      <c r="Q1730" s="1"/>
      <c r="R1730" s="1"/>
      <c r="S1730" s="1"/>
    </row>
    <row r="1731" spans="1:19" x14ac:dyDescent="0.3">
      <c r="A1731" s="1"/>
      <c r="B1731" s="17">
        <v>5</v>
      </c>
      <c r="C1731" s="9" t="s">
        <v>19</v>
      </c>
      <c r="D1731" s="17">
        <v>3</v>
      </c>
      <c r="E1731" s="17">
        <v>1985</v>
      </c>
      <c r="F1731" s="17">
        <v>1</v>
      </c>
      <c r="G1731" s="17">
        <v>0</v>
      </c>
      <c r="H1731" s="17">
        <v>0</v>
      </c>
      <c r="I1731" s="18">
        <v>7454</v>
      </c>
      <c r="J1731" s="2"/>
      <c r="K1731" s="1"/>
      <c r="L1731" s="1"/>
      <c r="M1731" s="1"/>
      <c r="N1731" s="1"/>
      <c r="O1731" s="1"/>
      <c r="P1731" s="1"/>
      <c r="Q1731" s="1"/>
      <c r="R1731" s="1"/>
      <c r="S1731" s="1"/>
    </row>
    <row r="1732" spans="1:19" x14ac:dyDescent="0.3">
      <c r="A1732" s="1"/>
      <c r="B1732" s="17">
        <v>4</v>
      </c>
      <c r="C1732" s="9" t="s">
        <v>12</v>
      </c>
      <c r="D1732" s="17">
        <v>3</v>
      </c>
      <c r="E1732" s="17">
        <v>1987</v>
      </c>
      <c r="F1732" s="17">
        <v>1</v>
      </c>
      <c r="G1732" s="17">
        <v>0</v>
      </c>
      <c r="H1732" s="17">
        <v>73</v>
      </c>
      <c r="I1732" s="18">
        <v>81201</v>
      </c>
      <c r="J1732" s="2"/>
      <c r="K1732" s="1"/>
      <c r="L1732" s="1"/>
      <c r="M1732" s="1"/>
      <c r="N1732" s="1"/>
      <c r="O1732" s="1"/>
      <c r="P1732" s="1"/>
      <c r="Q1732" s="1"/>
      <c r="R1732" s="1"/>
      <c r="S1732" s="1"/>
    </row>
    <row r="1733" spans="1:19" x14ac:dyDescent="0.3">
      <c r="A1733" s="1"/>
      <c r="B1733" s="17">
        <v>2</v>
      </c>
      <c r="C1733" s="9" t="s">
        <v>34</v>
      </c>
      <c r="D1733" s="17">
        <v>2</v>
      </c>
      <c r="E1733" s="17">
        <v>1985</v>
      </c>
      <c r="F1733" s="17">
        <v>1</v>
      </c>
      <c r="G1733" s="17">
        <v>0</v>
      </c>
      <c r="H1733" s="17">
        <v>0</v>
      </c>
      <c r="I1733" s="18">
        <v>858623</v>
      </c>
      <c r="J1733" s="2"/>
      <c r="K1733" s="1"/>
      <c r="L1733" s="1"/>
      <c r="M1733" s="1"/>
      <c r="N1733" s="1"/>
      <c r="O1733" s="1"/>
      <c r="P1733" s="1"/>
      <c r="Q1733" s="1"/>
      <c r="R1733" s="1"/>
      <c r="S1733" s="1"/>
    </row>
    <row r="1734" spans="1:19" x14ac:dyDescent="0.3">
      <c r="A1734" s="1"/>
      <c r="B1734" s="17">
        <v>4</v>
      </c>
      <c r="C1734" s="9" t="s">
        <v>17</v>
      </c>
      <c r="D1734" s="17">
        <v>2</v>
      </c>
      <c r="E1734" s="17">
        <v>1985</v>
      </c>
      <c r="F1734" s="17">
        <v>1</v>
      </c>
      <c r="G1734" s="17">
        <v>0</v>
      </c>
      <c r="H1734" s="17">
        <v>0</v>
      </c>
      <c r="I1734" s="18">
        <v>4160</v>
      </c>
      <c r="J1734" s="2"/>
      <c r="K1734" s="1"/>
      <c r="L1734" s="1"/>
      <c r="M1734" s="1"/>
      <c r="N1734" s="1"/>
      <c r="O1734" s="1"/>
      <c r="P1734" s="1"/>
      <c r="Q1734" s="1"/>
      <c r="R1734" s="1"/>
      <c r="S1734" s="1"/>
    </row>
    <row r="1735" spans="1:19" x14ac:dyDescent="0.3">
      <c r="A1735" s="1"/>
      <c r="B1735" s="17">
        <v>3</v>
      </c>
      <c r="C1735" s="9" t="s">
        <v>17</v>
      </c>
      <c r="D1735" s="17">
        <v>2</v>
      </c>
      <c r="E1735" s="17">
        <v>1985</v>
      </c>
      <c r="F1735" s="17">
        <v>1</v>
      </c>
      <c r="G1735" s="17">
        <v>0</v>
      </c>
      <c r="H1735" s="17">
        <v>0</v>
      </c>
      <c r="I1735" s="18">
        <v>3762</v>
      </c>
      <c r="J1735" s="2"/>
      <c r="K1735" s="1"/>
      <c r="L1735" s="1"/>
      <c r="M1735" s="1"/>
      <c r="N1735" s="1"/>
      <c r="O1735" s="1"/>
      <c r="P1735" s="1"/>
      <c r="Q1735" s="1"/>
      <c r="R1735" s="1"/>
      <c r="S1735" s="1"/>
    </row>
    <row r="1736" spans="1:19" x14ac:dyDescent="0.3">
      <c r="A1736" s="1"/>
      <c r="B1736" s="17">
        <v>5</v>
      </c>
      <c r="C1736" s="9" t="s">
        <v>17</v>
      </c>
      <c r="D1736" s="17">
        <v>2</v>
      </c>
      <c r="E1736" s="17">
        <v>1985</v>
      </c>
      <c r="F1736" s="17">
        <v>1</v>
      </c>
      <c r="G1736" s="17">
        <v>0</v>
      </c>
      <c r="H1736" s="17">
        <v>0</v>
      </c>
      <c r="I1736" s="18">
        <v>3944</v>
      </c>
      <c r="J1736" s="2"/>
      <c r="K1736" s="1"/>
      <c r="L1736" s="1"/>
      <c r="M1736" s="1"/>
      <c r="N1736" s="1"/>
      <c r="O1736" s="1"/>
      <c r="P1736" s="1"/>
      <c r="Q1736" s="1"/>
      <c r="R1736" s="1"/>
      <c r="S1736" s="1"/>
    </row>
    <row r="1737" spans="1:19" x14ac:dyDescent="0.3">
      <c r="A1737" s="1"/>
      <c r="B1737" s="17">
        <v>5</v>
      </c>
      <c r="C1737" s="9" t="s">
        <v>35</v>
      </c>
      <c r="D1737" s="17">
        <v>2</v>
      </c>
      <c r="E1737" s="17">
        <v>1985</v>
      </c>
      <c r="F1737" s="17">
        <v>1</v>
      </c>
      <c r="G1737" s="17">
        <v>0</v>
      </c>
      <c r="H1737" s="17">
        <v>0</v>
      </c>
      <c r="I1737" s="18">
        <v>10832</v>
      </c>
      <c r="J1737" s="2"/>
      <c r="K1737" s="1"/>
      <c r="L1737" s="1"/>
      <c r="M1737" s="1"/>
      <c r="N1737" s="1"/>
      <c r="O1737" s="1"/>
      <c r="P1737" s="1"/>
      <c r="Q1737" s="1"/>
      <c r="R1737" s="1"/>
      <c r="S1737" s="1"/>
    </row>
    <row r="1738" spans="1:19" x14ac:dyDescent="0.3">
      <c r="A1738" s="1"/>
      <c r="B1738" s="17">
        <v>4</v>
      </c>
      <c r="C1738" s="9" t="s">
        <v>12</v>
      </c>
      <c r="D1738" s="17">
        <v>2</v>
      </c>
      <c r="E1738" s="17">
        <v>1985</v>
      </c>
      <c r="F1738" s="17">
        <v>1</v>
      </c>
      <c r="G1738" s="17">
        <v>0</v>
      </c>
      <c r="H1738" s="17">
        <v>0</v>
      </c>
      <c r="I1738" s="18">
        <v>82160</v>
      </c>
      <c r="J1738" s="2"/>
      <c r="K1738" s="1"/>
      <c r="L1738" s="1"/>
      <c r="M1738" s="1"/>
      <c r="N1738" s="1"/>
      <c r="O1738" s="1"/>
      <c r="P1738" s="1"/>
      <c r="Q1738" s="1"/>
      <c r="R1738" s="1"/>
      <c r="S1738" s="1"/>
    </row>
    <row r="1739" spans="1:19" x14ac:dyDescent="0.3">
      <c r="A1739" s="1"/>
      <c r="B1739" s="17">
        <v>4</v>
      </c>
      <c r="C1739" s="9" t="s">
        <v>23</v>
      </c>
      <c r="D1739" s="17">
        <v>3</v>
      </c>
      <c r="E1739" s="17">
        <v>1985</v>
      </c>
      <c r="F1739" s="17">
        <v>1</v>
      </c>
      <c r="G1739" s="17">
        <v>0</v>
      </c>
      <c r="H1739" s="17">
        <v>0</v>
      </c>
      <c r="I1739" s="18">
        <v>730</v>
      </c>
      <c r="J1739" s="2"/>
      <c r="K1739" s="1"/>
      <c r="L1739" s="1"/>
      <c r="M1739" s="1"/>
      <c r="N1739" s="1"/>
      <c r="O1739" s="1"/>
      <c r="P1739" s="1"/>
      <c r="Q1739" s="1"/>
      <c r="R1739" s="1"/>
      <c r="S1739" s="1"/>
    </row>
    <row r="1740" spans="1:19" x14ac:dyDescent="0.3">
      <c r="A1740" s="1"/>
      <c r="B1740" s="17">
        <v>3</v>
      </c>
      <c r="C1740" s="9" t="s">
        <v>14</v>
      </c>
      <c r="D1740" s="17">
        <v>3</v>
      </c>
      <c r="E1740" s="17">
        <v>1985</v>
      </c>
      <c r="F1740" s="17">
        <v>1</v>
      </c>
      <c r="G1740" s="17">
        <v>0</v>
      </c>
      <c r="H1740" s="17">
        <v>0</v>
      </c>
      <c r="I1740" s="18">
        <v>72602</v>
      </c>
      <c r="J1740" s="2"/>
      <c r="K1740" s="1"/>
      <c r="L1740" s="1"/>
      <c r="M1740" s="1"/>
      <c r="N1740" s="1"/>
      <c r="O1740" s="1"/>
      <c r="P1740" s="1"/>
      <c r="Q1740" s="1"/>
      <c r="R1740" s="1"/>
      <c r="S1740" s="1"/>
    </row>
    <row r="1741" spans="1:19" x14ac:dyDescent="0.3">
      <c r="A1741" s="1"/>
      <c r="B1741" s="17">
        <v>1</v>
      </c>
      <c r="C1741" s="9" t="s">
        <v>12</v>
      </c>
      <c r="D1741" s="17">
        <v>1</v>
      </c>
      <c r="E1741" s="17">
        <v>1990</v>
      </c>
      <c r="F1741" s="17">
        <v>1</v>
      </c>
      <c r="G1741" s="17">
        <v>0</v>
      </c>
      <c r="H1741" s="17">
        <v>0</v>
      </c>
      <c r="I1741" s="18">
        <v>85386</v>
      </c>
      <c r="J1741" s="2"/>
      <c r="K1741" s="1"/>
      <c r="L1741" s="1"/>
      <c r="M1741" s="1"/>
      <c r="N1741" s="1"/>
      <c r="O1741" s="1"/>
      <c r="P1741" s="1"/>
      <c r="Q1741" s="1"/>
      <c r="R1741" s="1"/>
      <c r="S1741" s="1"/>
    </row>
    <row r="1742" spans="1:19" x14ac:dyDescent="0.3">
      <c r="A1742" s="1"/>
      <c r="B1742" s="17">
        <v>1</v>
      </c>
      <c r="C1742" s="9" t="s">
        <v>12</v>
      </c>
      <c r="D1742" s="17">
        <v>1</v>
      </c>
      <c r="E1742" s="17">
        <v>1990</v>
      </c>
      <c r="F1742" s="17">
        <v>1</v>
      </c>
      <c r="G1742" s="17">
        <v>0</v>
      </c>
      <c r="H1742" s="17">
        <v>0</v>
      </c>
      <c r="I1742" s="18">
        <v>8636</v>
      </c>
      <c r="J1742" s="2"/>
      <c r="K1742" s="1"/>
      <c r="L1742" s="1"/>
      <c r="M1742" s="1"/>
      <c r="N1742" s="1"/>
      <c r="O1742" s="1"/>
      <c r="P1742" s="1"/>
      <c r="Q1742" s="1"/>
      <c r="R1742" s="1"/>
      <c r="S1742" s="1"/>
    </row>
    <row r="1743" spans="1:19" x14ac:dyDescent="0.3">
      <c r="A1743" s="1"/>
      <c r="B1743" s="17">
        <v>3</v>
      </c>
      <c r="C1743" s="9" t="s">
        <v>23</v>
      </c>
      <c r="D1743" s="17">
        <v>1</v>
      </c>
      <c r="E1743" s="17">
        <v>1990</v>
      </c>
      <c r="F1743" s="17">
        <v>1</v>
      </c>
      <c r="G1743" s="17">
        <v>0</v>
      </c>
      <c r="H1743" s="17">
        <v>0</v>
      </c>
      <c r="I1743" s="18">
        <v>3967</v>
      </c>
      <c r="J1743" s="2"/>
      <c r="K1743" s="1"/>
      <c r="L1743" s="1"/>
      <c r="M1743" s="1"/>
      <c r="N1743" s="1"/>
      <c r="O1743" s="1"/>
      <c r="P1743" s="1"/>
      <c r="Q1743" s="1"/>
      <c r="R1743" s="1"/>
      <c r="S1743" s="1"/>
    </row>
    <row r="1744" spans="1:19" x14ac:dyDescent="0.3">
      <c r="A1744" s="1"/>
      <c r="B1744" s="17">
        <v>1</v>
      </c>
      <c r="C1744" s="9" t="s">
        <v>12</v>
      </c>
      <c r="D1744" s="17">
        <v>2</v>
      </c>
      <c r="E1744" s="17">
        <v>1990</v>
      </c>
      <c r="F1744" s="17">
        <v>1</v>
      </c>
      <c r="G1744" s="17">
        <v>0</v>
      </c>
      <c r="H1744" s="17">
        <v>0</v>
      </c>
      <c r="I1744" s="18">
        <v>7434</v>
      </c>
      <c r="J1744" s="2"/>
      <c r="K1744" s="1"/>
      <c r="L1744" s="1"/>
      <c r="M1744" s="1"/>
      <c r="N1744" s="1"/>
      <c r="O1744" s="1"/>
      <c r="P1744" s="1"/>
      <c r="Q1744" s="1"/>
      <c r="R1744" s="1"/>
      <c r="S1744" s="1"/>
    </row>
    <row r="1745" spans="1:19" x14ac:dyDescent="0.3">
      <c r="A1745" s="1"/>
      <c r="B1745" s="17">
        <v>2</v>
      </c>
      <c r="C1745" s="9" t="s">
        <v>14</v>
      </c>
      <c r="D1745" s="17">
        <v>3</v>
      </c>
      <c r="E1745" s="17">
        <v>1985</v>
      </c>
      <c r="F1745" s="17">
        <v>1</v>
      </c>
      <c r="G1745" s="17">
        <v>0</v>
      </c>
      <c r="H1745" s="17">
        <v>0</v>
      </c>
      <c r="I1745" s="18">
        <v>74639</v>
      </c>
      <c r="J1745" s="2"/>
      <c r="K1745" s="1"/>
      <c r="L1745" s="1"/>
      <c r="M1745" s="1"/>
      <c r="N1745" s="1"/>
      <c r="O1745" s="1"/>
      <c r="P1745" s="1"/>
      <c r="Q1745" s="1"/>
      <c r="R1745" s="1"/>
      <c r="S1745" s="1"/>
    </row>
    <row r="1746" spans="1:19" x14ac:dyDescent="0.3">
      <c r="A1746" s="1"/>
      <c r="B1746" s="17">
        <v>5</v>
      </c>
      <c r="C1746" s="9" t="s">
        <v>14</v>
      </c>
      <c r="D1746" s="17">
        <v>3</v>
      </c>
      <c r="E1746" s="17">
        <v>1985</v>
      </c>
      <c r="F1746" s="17">
        <v>1</v>
      </c>
      <c r="G1746" s="17">
        <v>0</v>
      </c>
      <c r="H1746" s="17">
        <v>0</v>
      </c>
      <c r="I1746" s="18">
        <v>74773</v>
      </c>
      <c r="J1746" s="2"/>
      <c r="K1746" s="1"/>
      <c r="L1746" s="1"/>
      <c r="M1746" s="1"/>
      <c r="N1746" s="1"/>
      <c r="O1746" s="1"/>
      <c r="P1746" s="1"/>
      <c r="Q1746" s="1"/>
      <c r="R1746" s="1"/>
      <c r="S1746" s="1"/>
    </row>
    <row r="1747" spans="1:19" x14ac:dyDescent="0.3">
      <c r="A1747" s="1"/>
      <c r="B1747" s="17">
        <v>1</v>
      </c>
      <c r="C1747" s="9" t="s">
        <v>12</v>
      </c>
      <c r="D1747" s="17">
        <v>3</v>
      </c>
      <c r="E1747" s="17">
        <v>1988</v>
      </c>
      <c r="F1747" s="17">
        <v>1</v>
      </c>
      <c r="G1747" s="17">
        <v>0</v>
      </c>
      <c r="H1747" s="17">
        <v>0</v>
      </c>
      <c r="I1747" s="18">
        <v>7572</v>
      </c>
      <c r="J1747" s="2"/>
      <c r="K1747" s="1"/>
      <c r="L1747" s="1"/>
      <c r="M1747" s="1"/>
      <c r="N1747" s="1"/>
      <c r="O1747" s="1"/>
      <c r="P1747" s="1"/>
      <c r="Q1747" s="1"/>
      <c r="R1747" s="1"/>
      <c r="S1747" s="1"/>
    </row>
    <row r="1748" spans="1:19" x14ac:dyDescent="0.3">
      <c r="A1748" s="1"/>
      <c r="B1748" s="17">
        <v>6</v>
      </c>
      <c r="C1748" s="9" t="s">
        <v>19</v>
      </c>
      <c r="D1748" s="17">
        <v>1</v>
      </c>
      <c r="E1748" s="17">
        <v>1993</v>
      </c>
      <c r="F1748" s="17">
        <v>31</v>
      </c>
      <c r="G1748" s="17">
        <v>0</v>
      </c>
      <c r="H1748" s="17">
        <v>0</v>
      </c>
      <c r="I1748" s="18">
        <v>173984</v>
      </c>
      <c r="J1748" s="2"/>
      <c r="K1748" s="1"/>
      <c r="L1748" s="1"/>
      <c r="M1748" s="1"/>
      <c r="N1748" s="1"/>
      <c r="O1748" s="1"/>
      <c r="P1748" s="1"/>
      <c r="Q1748" s="1"/>
      <c r="R1748" s="1"/>
      <c r="S1748" s="1"/>
    </row>
    <row r="1749" spans="1:19" x14ac:dyDescent="0.3">
      <c r="A1749" s="1"/>
      <c r="B1749" s="17">
        <v>1</v>
      </c>
      <c r="C1749" s="9" t="s">
        <v>19</v>
      </c>
      <c r="D1749" s="17">
        <v>1</v>
      </c>
      <c r="E1749" s="17">
        <v>1993</v>
      </c>
      <c r="F1749" s="17">
        <v>31</v>
      </c>
      <c r="G1749" s="17">
        <v>0</v>
      </c>
      <c r="H1749" s="17">
        <v>0</v>
      </c>
      <c r="I1749" s="18">
        <v>186338</v>
      </c>
      <c r="J1749" s="2"/>
      <c r="K1749" s="1"/>
      <c r="L1749" s="1"/>
      <c r="M1749" s="1"/>
      <c r="N1749" s="1"/>
      <c r="O1749" s="1"/>
      <c r="P1749" s="1"/>
      <c r="Q1749" s="1"/>
      <c r="R1749" s="1"/>
      <c r="S1749" s="1"/>
    </row>
    <row r="1750" spans="1:19" x14ac:dyDescent="0.3">
      <c r="A1750" s="1"/>
      <c r="B1750" s="17">
        <v>2</v>
      </c>
      <c r="C1750" s="9" t="s">
        <v>19</v>
      </c>
      <c r="D1750" s="17">
        <v>1</v>
      </c>
      <c r="E1750" s="17">
        <v>1993</v>
      </c>
      <c r="F1750" s="17">
        <v>31</v>
      </c>
      <c r="G1750" s="17">
        <v>0</v>
      </c>
      <c r="H1750" s="17">
        <v>0</v>
      </c>
      <c r="I1750" s="18">
        <v>177292</v>
      </c>
      <c r="J1750" s="2"/>
      <c r="K1750" s="1"/>
      <c r="L1750" s="1"/>
      <c r="M1750" s="1"/>
      <c r="N1750" s="1"/>
      <c r="O1750" s="1"/>
      <c r="P1750" s="1"/>
      <c r="Q1750" s="1"/>
      <c r="R1750" s="1"/>
      <c r="S1750" s="1"/>
    </row>
    <row r="1751" spans="1:19" x14ac:dyDescent="0.3">
      <c r="A1751" s="1"/>
      <c r="B1751" s="17">
        <v>4</v>
      </c>
      <c r="C1751" s="9" t="s">
        <v>19</v>
      </c>
      <c r="D1751" s="17">
        <v>1</v>
      </c>
      <c r="E1751" s="17">
        <v>1993</v>
      </c>
      <c r="F1751" s="17">
        <v>31</v>
      </c>
      <c r="G1751" s="17">
        <v>0</v>
      </c>
      <c r="H1751" s="17">
        <v>0</v>
      </c>
      <c r="I1751" s="18">
        <v>176379</v>
      </c>
      <c r="J1751" s="2"/>
      <c r="K1751" s="1"/>
      <c r="L1751" s="1"/>
      <c r="M1751" s="1"/>
      <c r="N1751" s="1"/>
      <c r="O1751" s="1"/>
      <c r="P1751" s="1"/>
      <c r="Q1751" s="1"/>
      <c r="R1751" s="1"/>
      <c r="S1751" s="1"/>
    </row>
    <row r="1752" spans="1:19" x14ac:dyDescent="0.3">
      <c r="A1752" s="1"/>
      <c r="B1752" s="17">
        <v>3</v>
      </c>
      <c r="C1752" s="9" t="s">
        <v>19</v>
      </c>
      <c r="D1752" s="17">
        <v>1</v>
      </c>
      <c r="E1752" s="17">
        <v>1993</v>
      </c>
      <c r="F1752" s="17">
        <v>31</v>
      </c>
      <c r="G1752" s="17">
        <v>0</v>
      </c>
      <c r="H1752" s="17">
        <v>0</v>
      </c>
      <c r="I1752" s="18">
        <v>169625</v>
      </c>
      <c r="J1752" s="2"/>
      <c r="K1752" s="1"/>
      <c r="L1752" s="1"/>
      <c r="M1752" s="1"/>
      <c r="N1752" s="1"/>
      <c r="O1752" s="1"/>
      <c r="P1752" s="1"/>
      <c r="Q1752" s="1"/>
      <c r="R1752" s="1"/>
      <c r="S1752" s="1"/>
    </row>
    <row r="1753" spans="1:19" x14ac:dyDescent="0.3">
      <c r="A1753" s="1"/>
      <c r="B1753" s="17">
        <v>5</v>
      </c>
      <c r="C1753" s="9" t="s">
        <v>19</v>
      </c>
      <c r="D1753" s="17">
        <v>1</v>
      </c>
      <c r="E1753" s="17">
        <v>1993</v>
      </c>
      <c r="F1753" s="17">
        <v>31</v>
      </c>
      <c r="G1753" s="17">
        <v>0</v>
      </c>
      <c r="H1753" s="17">
        <v>0</v>
      </c>
      <c r="I1753" s="18">
        <v>181755</v>
      </c>
      <c r="J1753" s="2"/>
      <c r="K1753" s="1"/>
      <c r="L1753" s="1"/>
      <c r="M1753" s="1"/>
      <c r="N1753" s="1"/>
      <c r="O1753" s="1"/>
      <c r="P1753" s="1"/>
      <c r="Q1753" s="1"/>
      <c r="R1753" s="1"/>
      <c r="S1753" s="1"/>
    </row>
    <row r="1754" spans="1:19" x14ac:dyDescent="0.3">
      <c r="A1754" s="1"/>
      <c r="B1754" s="17">
        <v>4</v>
      </c>
      <c r="C1754" s="9" t="s">
        <v>27</v>
      </c>
      <c r="D1754" s="17">
        <v>1</v>
      </c>
      <c r="E1754" s="17">
        <v>1993</v>
      </c>
      <c r="F1754" s="17">
        <v>1</v>
      </c>
      <c r="G1754" s="17">
        <v>0</v>
      </c>
      <c r="H1754" s="17">
        <v>0</v>
      </c>
      <c r="I1754" s="18">
        <v>7708</v>
      </c>
      <c r="J1754" s="2"/>
      <c r="K1754" s="1"/>
      <c r="L1754" s="1"/>
      <c r="M1754" s="1"/>
      <c r="N1754" s="1"/>
      <c r="O1754" s="1"/>
      <c r="P1754" s="1"/>
      <c r="Q1754" s="1"/>
      <c r="R1754" s="1"/>
      <c r="S1754" s="1"/>
    </row>
    <row r="1755" spans="1:19" x14ac:dyDescent="0.3">
      <c r="A1755" s="1"/>
      <c r="B1755" s="17">
        <v>2</v>
      </c>
      <c r="C1755" s="9" t="s">
        <v>12</v>
      </c>
      <c r="D1755" s="17">
        <v>2</v>
      </c>
      <c r="E1755" s="17">
        <v>1990</v>
      </c>
      <c r="F1755" s="17">
        <v>1</v>
      </c>
      <c r="G1755" s="17">
        <v>0</v>
      </c>
      <c r="H1755" s="17">
        <v>0</v>
      </c>
      <c r="I1755" s="18">
        <v>75812</v>
      </c>
      <c r="J1755" s="2"/>
      <c r="K1755" s="1"/>
      <c r="L1755" s="1"/>
      <c r="M1755" s="1"/>
      <c r="N1755" s="1"/>
      <c r="O1755" s="1"/>
      <c r="P1755" s="1"/>
      <c r="Q1755" s="1"/>
      <c r="R1755" s="1"/>
      <c r="S1755" s="1"/>
    </row>
    <row r="1756" spans="1:19" x14ac:dyDescent="0.3">
      <c r="A1756" s="1"/>
      <c r="B1756" s="17">
        <v>4</v>
      </c>
      <c r="C1756" s="9" t="s">
        <v>14</v>
      </c>
      <c r="D1756" s="17">
        <v>2</v>
      </c>
      <c r="E1756" s="17">
        <v>1990</v>
      </c>
      <c r="F1756" s="17">
        <v>1</v>
      </c>
      <c r="G1756" s="17">
        <v>0</v>
      </c>
      <c r="H1756" s="17">
        <v>0</v>
      </c>
      <c r="I1756" s="18">
        <v>451544</v>
      </c>
      <c r="J1756" s="2"/>
      <c r="K1756" s="1"/>
      <c r="L1756" s="1"/>
      <c r="M1756" s="1"/>
      <c r="N1756" s="1"/>
      <c r="O1756" s="1"/>
      <c r="P1756" s="1"/>
      <c r="Q1756" s="1"/>
      <c r="R1756" s="1"/>
      <c r="S1756" s="1"/>
    </row>
    <row r="1757" spans="1:19" x14ac:dyDescent="0.3">
      <c r="A1757" s="1"/>
      <c r="B1757" s="17">
        <v>2</v>
      </c>
      <c r="C1757" s="9" t="s">
        <v>19</v>
      </c>
      <c r="D1757" s="17">
        <v>1</v>
      </c>
      <c r="E1757" s="17">
        <v>1993</v>
      </c>
      <c r="F1757" s="17">
        <v>2</v>
      </c>
      <c r="G1757" s="17">
        <v>0</v>
      </c>
      <c r="H1757" s="17">
        <v>0</v>
      </c>
      <c r="I1757" s="18">
        <v>84998</v>
      </c>
      <c r="J1757" s="2"/>
      <c r="K1757" s="1"/>
      <c r="L1757" s="1"/>
      <c r="M1757" s="1"/>
      <c r="N1757" s="1"/>
      <c r="O1757" s="1"/>
      <c r="P1757" s="1"/>
      <c r="Q1757" s="1"/>
      <c r="R1757" s="1"/>
      <c r="S1757" s="1"/>
    </row>
    <row r="1758" spans="1:19" x14ac:dyDescent="0.3">
      <c r="A1758" s="1"/>
      <c r="B1758" s="17">
        <v>1</v>
      </c>
      <c r="C1758" s="9" t="s">
        <v>27</v>
      </c>
      <c r="D1758" s="17">
        <v>1</v>
      </c>
      <c r="E1758" s="17">
        <v>1993</v>
      </c>
      <c r="F1758" s="17">
        <v>1</v>
      </c>
      <c r="G1758" s="17">
        <v>0</v>
      </c>
      <c r="H1758" s="17">
        <v>0</v>
      </c>
      <c r="I1758" s="18">
        <v>762</v>
      </c>
      <c r="J1758" s="2"/>
      <c r="K1758" s="1"/>
      <c r="L1758" s="1"/>
      <c r="M1758" s="1"/>
      <c r="N1758" s="1"/>
      <c r="O1758" s="1"/>
      <c r="P1758" s="1"/>
      <c r="Q1758" s="1"/>
      <c r="R1758" s="1"/>
      <c r="S1758" s="1"/>
    </row>
    <row r="1759" spans="1:19" x14ac:dyDescent="0.3">
      <c r="A1759" s="1"/>
      <c r="B1759" s="17">
        <v>1</v>
      </c>
      <c r="C1759" s="9" t="s">
        <v>10</v>
      </c>
      <c r="D1759" s="17">
        <v>1</v>
      </c>
      <c r="E1759" s="17">
        <v>1993</v>
      </c>
      <c r="F1759" s="17">
        <v>2</v>
      </c>
      <c r="G1759" s="17">
        <v>0</v>
      </c>
      <c r="H1759" s="17">
        <v>0</v>
      </c>
      <c r="I1759" s="18">
        <v>8990</v>
      </c>
      <c r="J1759" s="2"/>
      <c r="K1759" s="1"/>
      <c r="L1759" s="1"/>
      <c r="M1759" s="1"/>
      <c r="N1759" s="1"/>
      <c r="O1759" s="1"/>
      <c r="P1759" s="1"/>
      <c r="Q1759" s="1"/>
      <c r="R1759" s="1"/>
      <c r="S1759" s="1"/>
    </row>
    <row r="1760" spans="1:19" x14ac:dyDescent="0.3">
      <c r="A1760" s="1"/>
      <c r="B1760" s="17">
        <v>2</v>
      </c>
      <c r="C1760" s="9" t="s">
        <v>22</v>
      </c>
      <c r="D1760" s="17">
        <v>2</v>
      </c>
      <c r="E1760" s="17">
        <v>1990</v>
      </c>
      <c r="F1760" s="17">
        <v>1</v>
      </c>
      <c r="G1760" s="17">
        <v>0</v>
      </c>
      <c r="H1760" s="17">
        <v>5</v>
      </c>
      <c r="I1760" s="18">
        <v>0</v>
      </c>
      <c r="J1760" s="2"/>
      <c r="K1760" s="1"/>
      <c r="L1760" s="1"/>
      <c r="M1760" s="1"/>
      <c r="N1760" s="1"/>
      <c r="O1760" s="1"/>
      <c r="P1760" s="1"/>
      <c r="Q1760" s="1"/>
      <c r="R1760" s="1"/>
      <c r="S1760" s="1"/>
    </row>
    <row r="1761" spans="1:19" x14ac:dyDescent="0.3">
      <c r="A1761" s="1"/>
      <c r="B1761" s="17">
        <v>5</v>
      </c>
      <c r="C1761" s="9" t="s">
        <v>22</v>
      </c>
      <c r="D1761" s="17">
        <v>2</v>
      </c>
      <c r="E1761" s="17">
        <v>1990</v>
      </c>
      <c r="F1761" s="17">
        <v>1</v>
      </c>
      <c r="G1761" s="17">
        <v>0</v>
      </c>
      <c r="H1761" s="17">
        <v>5</v>
      </c>
      <c r="I1761" s="18">
        <v>0</v>
      </c>
      <c r="J1761" s="2"/>
      <c r="K1761" s="1"/>
      <c r="L1761" s="1"/>
      <c r="M1761" s="1"/>
      <c r="N1761" s="1"/>
      <c r="O1761" s="1"/>
      <c r="P1761" s="1"/>
      <c r="Q1761" s="1"/>
      <c r="R1761" s="1"/>
      <c r="S1761" s="1"/>
    </row>
    <row r="1762" spans="1:19" x14ac:dyDescent="0.3">
      <c r="A1762" s="1"/>
      <c r="B1762" s="17">
        <v>4</v>
      </c>
      <c r="C1762" s="9" t="s">
        <v>12</v>
      </c>
      <c r="D1762" s="17">
        <v>2</v>
      </c>
      <c r="E1762" s="17">
        <v>1990</v>
      </c>
      <c r="F1762" s="17">
        <v>1</v>
      </c>
      <c r="G1762" s="17">
        <v>0</v>
      </c>
      <c r="H1762" s="17">
        <v>22</v>
      </c>
      <c r="I1762" s="18">
        <v>7333</v>
      </c>
      <c r="J1762" s="2"/>
      <c r="K1762" s="1"/>
      <c r="L1762" s="1"/>
      <c r="M1762" s="1"/>
      <c r="N1762" s="1"/>
      <c r="O1762" s="1"/>
      <c r="P1762" s="1"/>
      <c r="Q1762" s="1"/>
      <c r="R1762" s="1"/>
      <c r="S1762" s="1"/>
    </row>
    <row r="1763" spans="1:19" x14ac:dyDescent="0.3">
      <c r="A1763" s="1"/>
      <c r="B1763" s="17">
        <v>4</v>
      </c>
      <c r="C1763" s="9" t="s">
        <v>14</v>
      </c>
      <c r="D1763" s="17">
        <v>2</v>
      </c>
      <c r="E1763" s="17">
        <v>1990</v>
      </c>
      <c r="F1763" s="17">
        <v>1</v>
      </c>
      <c r="G1763" s="17">
        <v>0</v>
      </c>
      <c r="H1763" s="17">
        <v>0</v>
      </c>
      <c r="I1763" s="18">
        <v>7421</v>
      </c>
      <c r="J1763" s="2"/>
      <c r="K1763" s="1"/>
      <c r="L1763" s="1"/>
      <c r="M1763" s="1"/>
      <c r="N1763" s="1"/>
      <c r="O1763" s="1"/>
      <c r="P1763" s="1"/>
      <c r="Q1763" s="1"/>
      <c r="R1763" s="1"/>
      <c r="S1763" s="1"/>
    </row>
    <row r="1764" spans="1:19" x14ac:dyDescent="0.3">
      <c r="A1764" s="1"/>
      <c r="B1764" s="17">
        <v>6</v>
      </c>
      <c r="C1764" s="9" t="s">
        <v>12</v>
      </c>
      <c r="D1764" s="17">
        <v>1</v>
      </c>
      <c r="E1764" s="17">
        <v>1990</v>
      </c>
      <c r="F1764" s="17">
        <v>1</v>
      </c>
      <c r="G1764" s="17">
        <v>0</v>
      </c>
      <c r="H1764" s="17">
        <v>0</v>
      </c>
      <c r="I1764" s="18">
        <v>4095493</v>
      </c>
      <c r="J1764" s="2"/>
      <c r="K1764" s="1"/>
      <c r="L1764" s="1"/>
      <c r="M1764" s="1"/>
      <c r="N1764" s="1"/>
      <c r="O1764" s="1"/>
      <c r="P1764" s="1"/>
      <c r="Q1764" s="1"/>
      <c r="R1764" s="1"/>
      <c r="S1764" s="1"/>
    </row>
    <row r="1765" spans="1:19" x14ac:dyDescent="0.3">
      <c r="A1765" s="1"/>
      <c r="B1765" s="17">
        <v>1</v>
      </c>
      <c r="C1765" s="9" t="s">
        <v>27</v>
      </c>
      <c r="D1765" s="17">
        <v>3</v>
      </c>
      <c r="E1765" s="17">
        <v>1990</v>
      </c>
      <c r="F1765" s="17">
        <v>1</v>
      </c>
      <c r="G1765" s="17">
        <v>0</v>
      </c>
      <c r="H1765" s="17">
        <v>0</v>
      </c>
      <c r="I1765" s="18">
        <v>7403</v>
      </c>
      <c r="J1765" s="2"/>
      <c r="K1765" s="1"/>
      <c r="L1765" s="1"/>
      <c r="M1765" s="1"/>
      <c r="N1765" s="1"/>
      <c r="O1765" s="1"/>
      <c r="P1765" s="1"/>
      <c r="Q1765" s="1"/>
      <c r="R1765" s="1"/>
      <c r="S1765" s="1"/>
    </row>
    <row r="1766" spans="1:19" x14ac:dyDescent="0.3">
      <c r="A1766" s="1"/>
      <c r="B1766" s="17">
        <v>1</v>
      </c>
      <c r="C1766" s="9" t="s">
        <v>14</v>
      </c>
      <c r="D1766" s="17">
        <v>3</v>
      </c>
      <c r="E1766" s="17">
        <v>1990</v>
      </c>
      <c r="F1766" s="17">
        <v>1</v>
      </c>
      <c r="G1766" s="17">
        <v>0</v>
      </c>
      <c r="H1766" s="17">
        <v>13</v>
      </c>
      <c r="I1766" s="18">
        <v>8691</v>
      </c>
      <c r="J1766" s="2"/>
      <c r="K1766" s="1"/>
      <c r="L1766" s="1"/>
      <c r="M1766" s="1"/>
      <c r="N1766" s="1"/>
      <c r="O1766" s="1"/>
      <c r="P1766" s="1"/>
      <c r="Q1766" s="1"/>
      <c r="R1766" s="1"/>
      <c r="S1766" s="1"/>
    </row>
    <row r="1767" spans="1:19" x14ac:dyDescent="0.3">
      <c r="A1767" s="1"/>
      <c r="B1767" s="17">
        <v>1</v>
      </c>
      <c r="C1767" s="9" t="s">
        <v>12</v>
      </c>
      <c r="D1767" s="17">
        <v>1</v>
      </c>
      <c r="E1767" s="17">
        <v>1992</v>
      </c>
      <c r="F1767" s="17">
        <v>1</v>
      </c>
      <c r="G1767" s="17">
        <v>0</v>
      </c>
      <c r="H1767" s="17">
        <v>0</v>
      </c>
      <c r="I1767" s="18">
        <v>8021</v>
      </c>
      <c r="J1767" s="2"/>
      <c r="K1767" s="1"/>
      <c r="L1767" s="1"/>
      <c r="M1767" s="1"/>
      <c r="N1767" s="1"/>
      <c r="O1767" s="1"/>
      <c r="P1767" s="1"/>
      <c r="Q1767" s="1"/>
      <c r="R1767" s="1"/>
      <c r="S1767" s="1"/>
    </row>
    <row r="1768" spans="1:19" x14ac:dyDescent="0.3">
      <c r="A1768" s="1"/>
      <c r="B1768" s="17">
        <v>5</v>
      </c>
      <c r="C1768" s="9" t="s">
        <v>12</v>
      </c>
      <c r="D1768" s="17">
        <v>1</v>
      </c>
      <c r="E1768" s="17">
        <v>1992</v>
      </c>
      <c r="F1768" s="17">
        <v>1</v>
      </c>
      <c r="G1768" s="17">
        <v>0</v>
      </c>
      <c r="H1768" s="17">
        <v>12</v>
      </c>
      <c r="I1768" s="18">
        <v>84641</v>
      </c>
      <c r="J1768" s="2"/>
      <c r="K1768" s="1"/>
      <c r="L1768" s="1"/>
      <c r="M1768" s="1"/>
      <c r="N1768" s="1"/>
      <c r="O1768" s="1"/>
      <c r="P1768" s="1"/>
      <c r="Q1768" s="1"/>
      <c r="R1768" s="1"/>
      <c r="S1768" s="1"/>
    </row>
    <row r="1769" spans="1:19" x14ac:dyDescent="0.3">
      <c r="A1769" s="1"/>
      <c r="B1769" s="17">
        <v>1</v>
      </c>
      <c r="C1769" s="9" t="s">
        <v>12</v>
      </c>
      <c r="D1769" s="17">
        <v>3</v>
      </c>
      <c r="E1769" s="17">
        <v>1990</v>
      </c>
      <c r="F1769" s="17">
        <v>1</v>
      </c>
      <c r="G1769" s="17">
        <v>0</v>
      </c>
      <c r="H1769" s="17">
        <v>0</v>
      </c>
      <c r="I1769" s="18">
        <v>8672</v>
      </c>
      <c r="J1769" s="2"/>
      <c r="K1769" s="1"/>
      <c r="L1769" s="1"/>
      <c r="M1769" s="1"/>
      <c r="N1769" s="1"/>
      <c r="O1769" s="1"/>
      <c r="P1769" s="1"/>
      <c r="Q1769" s="1"/>
      <c r="R1769" s="1"/>
      <c r="S1769" s="1"/>
    </row>
    <row r="1770" spans="1:19" x14ac:dyDescent="0.3">
      <c r="A1770" s="1"/>
      <c r="B1770" s="17">
        <v>2</v>
      </c>
      <c r="C1770" s="9" t="s">
        <v>12</v>
      </c>
      <c r="D1770" s="17">
        <v>3</v>
      </c>
      <c r="E1770" s="17">
        <v>1990</v>
      </c>
      <c r="F1770" s="17">
        <v>1</v>
      </c>
      <c r="G1770" s="17">
        <v>0</v>
      </c>
      <c r="H1770" s="17">
        <v>0</v>
      </c>
      <c r="I1770" s="18">
        <v>74773</v>
      </c>
      <c r="J1770" s="2"/>
      <c r="K1770" s="1"/>
      <c r="L1770" s="1"/>
      <c r="M1770" s="1"/>
      <c r="N1770" s="1"/>
      <c r="O1770" s="1"/>
      <c r="P1770" s="1"/>
      <c r="Q1770" s="1"/>
      <c r="R1770" s="1"/>
      <c r="S1770" s="1"/>
    </row>
    <row r="1771" spans="1:19" x14ac:dyDescent="0.3">
      <c r="A1771" s="1"/>
      <c r="B1771" s="17">
        <v>2</v>
      </c>
      <c r="C1771" s="9" t="s">
        <v>14</v>
      </c>
      <c r="D1771" s="17">
        <v>3</v>
      </c>
      <c r="E1771" s="17">
        <v>1990</v>
      </c>
      <c r="F1771" s="17">
        <v>1</v>
      </c>
      <c r="G1771" s="17">
        <v>0</v>
      </c>
      <c r="H1771" s="17">
        <v>0</v>
      </c>
      <c r="I1771" s="18">
        <v>144300</v>
      </c>
      <c r="J1771" s="2"/>
      <c r="K1771" s="1"/>
      <c r="L1771" s="1"/>
      <c r="M1771" s="1"/>
      <c r="N1771" s="1"/>
      <c r="O1771" s="1"/>
      <c r="P1771" s="1"/>
      <c r="Q1771" s="1"/>
      <c r="R1771" s="1"/>
      <c r="S1771" s="1"/>
    </row>
    <row r="1772" spans="1:19" x14ac:dyDescent="0.3">
      <c r="A1772" s="1"/>
      <c r="B1772" s="17">
        <v>5</v>
      </c>
      <c r="C1772" s="9" t="s">
        <v>30</v>
      </c>
      <c r="D1772" s="17">
        <v>3</v>
      </c>
      <c r="E1772" s="17">
        <v>1990</v>
      </c>
      <c r="F1772" s="17">
        <v>1</v>
      </c>
      <c r="G1772" s="17">
        <v>0</v>
      </c>
      <c r="H1772" s="17">
        <v>0</v>
      </c>
      <c r="I1772" s="18">
        <v>80100</v>
      </c>
      <c r="J1772" s="2"/>
      <c r="K1772" s="1"/>
      <c r="L1772" s="1"/>
      <c r="M1772" s="1"/>
      <c r="N1772" s="1"/>
      <c r="O1772" s="1"/>
      <c r="P1772" s="1"/>
      <c r="Q1772" s="1"/>
      <c r="R1772" s="1"/>
      <c r="S1772" s="1"/>
    </row>
    <row r="1773" spans="1:19" x14ac:dyDescent="0.3">
      <c r="A1773" s="1"/>
      <c r="B1773" s="17">
        <v>1</v>
      </c>
      <c r="C1773" s="9" t="s">
        <v>27</v>
      </c>
      <c r="D1773" s="17">
        <v>3</v>
      </c>
      <c r="E1773" s="17">
        <v>1990</v>
      </c>
      <c r="F1773" s="17">
        <v>1</v>
      </c>
      <c r="G1773" s="17">
        <v>0</v>
      </c>
      <c r="H1773" s="17">
        <v>0</v>
      </c>
      <c r="I1773" s="18">
        <v>79172</v>
      </c>
      <c r="J1773" s="2"/>
      <c r="K1773" s="1"/>
      <c r="L1773" s="1"/>
      <c r="M1773" s="1"/>
      <c r="N1773" s="1"/>
      <c r="O1773" s="1"/>
      <c r="P1773" s="1"/>
      <c r="Q1773" s="1"/>
      <c r="R1773" s="1"/>
      <c r="S1773" s="1"/>
    </row>
    <row r="1774" spans="1:19" x14ac:dyDescent="0.3">
      <c r="A1774" s="1"/>
      <c r="B1774" s="17">
        <v>6</v>
      </c>
      <c r="C1774" s="9" t="s">
        <v>10</v>
      </c>
      <c r="D1774" s="17">
        <v>2</v>
      </c>
      <c r="E1774" s="17">
        <v>1992</v>
      </c>
      <c r="F1774" s="17">
        <v>1</v>
      </c>
      <c r="G1774" s="17">
        <v>0</v>
      </c>
      <c r="H1774" s="17">
        <v>0</v>
      </c>
      <c r="I1774" s="18">
        <v>0</v>
      </c>
      <c r="J1774" s="2"/>
      <c r="K1774" s="1"/>
      <c r="L1774" s="1"/>
      <c r="M1774" s="1"/>
      <c r="N1774" s="1"/>
      <c r="O1774" s="1"/>
      <c r="P1774" s="1"/>
      <c r="Q1774" s="1"/>
      <c r="R1774" s="1"/>
      <c r="S1774" s="1"/>
    </row>
    <row r="1775" spans="1:19" x14ac:dyDescent="0.3">
      <c r="A1775" s="1"/>
      <c r="B1775" s="17">
        <v>1</v>
      </c>
      <c r="C1775" s="9" t="s">
        <v>10</v>
      </c>
      <c r="D1775" s="17">
        <v>4</v>
      </c>
      <c r="E1775" s="17">
        <v>1990</v>
      </c>
      <c r="F1775" s="17">
        <v>2</v>
      </c>
      <c r="G1775" s="17">
        <v>0</v>
      </c>
      <c r="H1775" s="17">
        <v>0</v>
      </c>
      <c r="I1775" s="18">
        <v>944</v>
      </c>
      <c r="J1775" s="2"/>
      <c r="K1775" s="1"/>
      <c r="L1775" s="1"/>
      <c r="M1775" s="1"/>
      <c r="N1775" s="1"/>
      <c r="O1775" s="1"/>
      <c r="P1775" s="1"/>
      <c r="Q1775" s="1"/>
      <c r="R1775" s="1"/>
      <c r="S1775" s="1"/>
    </row>
    <row r="1776" spans="1:19" x14ac:dyDescent="0.3">
      <c r="A1776" s="1"/>
      <c r="B1776" s="17">
        <v>4</v>
      </c>
      <c r="C1776" s="9" t="s">
        <v>14</v>
      </c>
      <c r="D1776" s="17">
        <v>2</v>
      </c>
      <c r="E1776" s="17">
        <v>1992</v>
      </c>
      <c r="F1776" s="17">
        <v>1</v>
      </c>
      <c r="G1776" s="17">
        <v>12</v>
      </c>
      <c r="H1776" s="17">
        <v>0</v>
      </c>
      <c r="I1776" s="18">
        <v>0</v>
      </c>
      <c r="J1776" s="2"/>
      <c r="K1776" s="1"/>
      <c r="L1776" s="1"/>
      <c r="M1776" s="1"/>
      <c r="N1776" s="1"/>
      <c r="O1776" s="1"/>
      <c r="P1776" s="1"/>
      <c r="Q1776" s="1"/>
      <c r="R1776" s="1"/>
      <c r="S1776" s="1"/>
    </row>
    <row r="1777" spans="1:19" x14ac:dyDescent="0.3">
      <c r="A1777" s="1"/>
      <c r="B1777" s="17">
        <v>1</v>
      </c>
      <c r="C1777" s="9" t="s">
        <v>12</v>
      </c>
      <c r="D1777" s="17">
        <v>1</v>
      </c>
      <c r="E1777" s="17">
        <v>1994</v>
      </c>
      <c r="F1777" s="17">
        <v>1</v>
      </c>
      <c r="G1777" s="17">
        <v>0</v>
      </c>
      <c r="H1777" s="17">
        <v>0</v>
      </c>
      <c r="I1777" s="18">
        <v>83722</v>
      </c>
      <c r="J1777" s="2"/>
      <c r="K1777" s="1"/>
      <c r="L1777" s="1"/>
      <c r="M1777" s="1"/>
      <c r="N1777" s="1"/>
      <c r="O1777" s="1"/>
      <c r="P1777" s="1"/>
      <c r="Q1777" s="1"/>
      <c r="R1777" s="1"/>
      <c r="S1777" s="1"/>
    </row>
    <row r="1778" spans="1:19" x14ac:dyDescent="0.3">
      <c r="A1778" s="1"/>
      <c r="B1778" s="17">
        <v>3</v>
      </c>
      <c r="C1778" s="9" t="s">
        <v>12</v>
      </c>
      <c r="D1778" s="17">
        <v>1</v>
      </c>
      <c r="E1778" s="17">
        <v>1991</v>
      </c>
      <c r="F1778" s="17">
        <v>1</v>
      </c>
      <c r="G1778" s="17">
        <v>0</v>
      </c>
      <c r="H1778" s="17">
        <v>0</v>
      </c>
      <c r="I1778" s="18">
        <v>74575</v>
      </c>
      <c r="J1778" s="2"/>
      <c r="K1778" s="1"/>
      <c r="L1778" s="1"/>
      <c r="M1778" s="1"/>
      <c r="N1778" s="1"/>
      <c r="O1778" s="1"/>
      <c r="P1778" s="1"/>
      <c r="Q1778" s="1"/>
      <c r="R1778" s="1"/>
      <c r="S1778" s="1"/>
    </row>
    <row r="1779" spans="1:19" x14ac:dyDescent="0.3">
      <c r="A1779" s="1"/>
      <c r="B1779" s="17">
        <v>2</v>
      </c>
      <c r="C1779" s="9" t="s">
        <v>23</v>
      </c>
      <c r="D1779" s="17">
        <v>1</v>
      </c>
      <c r="E1779" s="17">
        <v>1991</v>
      </c>
      <c r="F1779" s="17">
        <v>1</v>
      </c>
      <c r="G1779" s="17">
        <v>0</v>
      </c>
      <c r="H1779" s="17">
        <v>0</v>
      </c>
      <c r="I1779" s="18">
        <v>7513</v>
      </c>
      <c r="J1779" s="2"/>
      <c r="K1779" s="1"/>
      <c r="L1779" s="1"/>
      <c r="M1779" s="1"/>
      <c r="N1779" s="1"/>
      <c r="O1779" s="1"/>
      <c r="P1779" s="1"/>
      <c r="Q1779" s="1"/>
      <c r="R1779" s="1"/>
      <c r="S1779" s="1"/>
    </row>
    <row r="1780" spans="1:19" x14ac:dyDescent="0.3">
      <c r="A1780" s="1"/>
      <c r="B1780" s="17">
        <v>1</v>
      </c>
      <c r="C1780" s="9" t="s">
        <v>33</v>
      </c>
      <c r="D1780" s="17">
        <v>1</v>
      </c>
      <c r="E1780" s="17">
        <v>1994</v>
      </c>
      <c r="F1780" s="17">
        <v>1</v>
      </c>
      <c r="G1780" s="17">
        <v>0</v>
      </c>
      <c r="H1780" s="17">
        <v>0</v>
      </c>
      <c r="I1780" s="18">
        <v>7904</v>
      </c>
      <c r="J1780" s="2"/>
      <c r="K1780" s="1"/>
      <c r="L1780" s="1"/>
      <c r="M1780" s="1"/>
      <c r="N1780" s="1"/>
      <c r="O1780" s="1"/>
      <c r="P1780" s="1"/>
      <c r="Q1780" s="1"/>
      <c r="R1780" s="1"/>
      <c r="S1780" s="1"/>
    </row>
    <row r="1781" spans="1:19" x14ac:dyDescent="0.3">
      <c r="A1781" s="1"/>
      <c r="B1781" s="17">
        <v>2</v>
      </c>
      <c r="C1781" s="9" t="s">
        <v>17</v>
      </c>
      <c r="D1781" s="17">
        <v>1</v>
      </c>
      <c r="E1781" s="17">
        <v>1994</v>
      </c>
      <c r="F1781" s="17">
        <v>1</v>
      </c>
      <c r="G1781" s="17">
        <v>0</v>
      </c>
      <c r="H1781" s="17">
        <v>0</v>
      </c>
      <c r="I1781" s="18">
        <v>7174</v>
      </c>
      <c r="J1781" s="2"/>
      <c r="K1781" s="1"/>
      <c r="L1781" s="1"/>
      <c r="M1781" s="1"/>
      <c r="N1781" s="1"/>
      <c r="O1781" s="1"/>
      <c r="P1781" s="1"/>
      <c r="Q1781" s="1"/>
      <c r="R1781" s="1"/>
      <c r="S1781" s="1"/>
    </row>
    <row r="1782" spans="1:19" x14ac:dyDescent="0.3">
      <c r="A1782" s="1"/>
      <c r="B1782" s="17">
        <v>6</v>
      </c>
      <c r="C1782" s="9" t="s">
        <v>10</v>
      </c>
      <c r="D1782" s="17">
        <v>2</v>
      </c>
      <c r="E1782" s="17">
        <v>1992</v>
      </c>
      <c r="F1782" s="17">
        <v>1</v>
      </c>
      <c r="G1782" s="17">
        <v>0</v>
      </c>
      <c r="H1782" s="17">
        <v>0</v>
      </c>
      <c r="I1782" s="18">
        <v>0</v>
      </c>
      <c r="J1782" s="2"/>
      <c r="K1782" s="1"/>
      <c r="L1782" s="1"/>
      <c r="M1782" s="1"/>
      <c r="N1782" s="1"/>
      <c r="O1782" s="1"/>
      <c r="P1782" s="1"/>
      <c r="Q1782" s="1"/>
      <c r="R1782" s="1"/>
      <c r="S1782" s="1"/>
    </row>
    <row r="1783" spans="1:19" x14ac:dyDescent="0.3">
      <c r="A1783" s="1"/>
      <c r="B1783" s="17">
        <v>2</v>
      </c>
      <c r="C1783" s="9" t="s">
        <v>23</v>
      </c>
      <c r="D1783" s="17">
        <v>1</v>
      </c>
      <c r="E1783" s="17">
        <v>1993</v>
      </c>
      <c r="F1783" s="17">
        <v>1</v>
      </c>
      <c r="G1783" s="17">
        <v>0</v>
      </c>
      <c r="H1783" s="17">
        <v>0</v>
      </c>
      <c r="I1783" s="18">
        <v>74393</v>
      </c>
      <c r="J1783" s="2"/>
      <c r="K1783" s="1"/>
      <c r="L1783" s="1"/>
      <c r="M1783" s="1"/>
      <c r="N1783" s="1"/>
      <c r="O1783" s="1"/>
      <c r="P1783" s="1"/>
      <c r="Q1783" s="1"/>
      <c r="R1783" s="1"/>
      <c r="S1783" s="1"/>
    </row>
    <row r="1784" spans="1:19" x14ac:dyDescent="0.3">
      <c r="A1784" s="1"/>
      <c r="B1784" s="17">
        <v>1</v>
      </c>
      <c r="C1784" s="9" t="s">
        <v>23</v>
      </c>
      <c r="D1784" s="17">
        <v>1</v>
      </c>
      <c r="E1784" s="17">
        <v>1993</v>
      </c>
      <c r="F1784" s="17">
        <v>1</v>
      </c>
      <c r="G1784" s="17">
        <v>0</v>
      </c>
      <c r="H1784" s="17">
        <v>0</v>
      </c>
      <c r="I1784" s="18">
        <v>897812</v>
      </c>
      <c r="J1784" s="2"/>
      <c r="K1784" s="1"/>
      <c r="L1784" s="1"/>
      <c r="M1784" s="1"/>
      <c r="N1784" s="1"/>
      <c r="O1784" s="1"/>
      <c r="P1784" s="1"/>
      <c r="Q1784" s="1"/>
      <c r="R1784" s="1"/>
      <c r="S1784" s="1"/>
    </row>
    <row r="1785" spans="1:19" x14ac:dyDescent="0.3">
      <c r="A1785" s="1"/>
      <c r="B1785" s="17">
        <v>6</v>
      </c>
      <c r="C1785" s="9" t="s">
        <v>10</v>
      </c>
      <c r="D1785" s="17">
        <v>1</v>
      </c>
      <c r="E1785" s="17">
        <v>1993</v>
      </c>
      <c r="F1785" s="17">
        <v>1</v>
      </c>
      <c r="G1785" s="17">
        <v>0</v>
      </c>
      <c r="H1785" s="17">
        <v>0</v>
      </c>
      <c r="I1785" s="18">
        <v>541395</v>
      </c>
      <c r="J1785" s="2"/>
      <c r="K1785" s="1"/>
      <c r="L1785" s="1"/>
      <c r="M1785" s="1"/>
      <c r="N1785" s="1"/>
      <c r="O1785" s="1"/>
      <c r="P1785" s="1"/>
      <c r="Q1785" s="1"/>
      <c r="R1785" s="1"/>
      <c r="S1785" s="1"/>
    </row>
    <row r="1786" spans="1:19" x14ac:dyDescent="0.3">
      <c r="A1786" s="1"/>
      <c r="B1786" s="17">
        <v>1</v>
      </c>
      <c r="C1786" s="9" t="s">
        <v>10</v>
      </c>
      <c r="D1786" s="17">
        <v>1</v>
      </c>
      <c r="E1786" s="17">
        <v>1993</v>
      </c>
      <c r="F1786" s="17">
        <v>1</v>
      </c>
      <c r="G1786" s="17">
        <v>0</v>
      </c>
      <c r="H1786" s="17">
        <v>0</v>
      </c>
      <c r="I1786" s="18">
        <v>587592</v>
      </c>
      <c r="J1786" s="2"/>
      <c r="K1786" s="1"/>
      <c r="L1786" s="1"/>
      <c r="M1786" s="1"/>
      <c r="N1786" s="1"/>
      <c r="O1786" s="1"/>
      <c r="P1786" s="1"/>
      <c r="Q1786" s="1"/>
      <c r="R1786" s="1"/>
      <c r="S1786" s="1"/>
    </row>
    <row r="1787" spans="1:19" x14ac:dyDescent="0.3">
      <c r="A1787" s="1"/>
      <c r="B1787" s="17">
        <v>5</v>
      </c>
      <c r="C1787" s="9" t="s">
        <v>39</v>
      </c>
      <c r="D1787" s="17">
        <v>1</v>
      </c>
      <c r="E1787" s="17">
        <v>1993</v>
      </c>
      <c r="F1787" s="17">
        <v>1</v>
      </c>
      <c r="G1787" s="17">
        <v>0</v>
      </c>
      <c r="H1787" s="17">
        <v>0</v>
      </c>
      <c r="I1787" s="18">
        <v>742983</v>
      </c>
      <c r="J1787" s="2"/>
      <c r="K1787" s="1"/>
      <c r="L1787" s="1"/>
      <c r="M1787" s="1"/>
      <c r="N1787" s="1"/>
      <c r="O1787" s="1"/>
      <c r="P1787" s="1"/>
      <c r="Q1787" s="1"/>
      <c r="R1787" s="1"/>
      <c r="S1787" s="1"/>
    </row>
    <row r="1788" spans="1:19" x14ac:dyDescent="0.3">
      <c r="A1788" s="1"/>
      <c r="B1788" s="17">
        <v>4</v>
      </c>
      <c r="C1788" s="9" t="s">
        <v>39</v>
      </c>
      <c r="D1788" s="17">
        <v>1</v>
      </c>
      <c r="E1788" s="17">
        <v>1993</v>
      </c>
      <c r="F1788" s="17">
        <v>1</v>
      </c>
      <c r="G1788" s="17">
        <v>0</v>
      </c>
      <c r="H1788" s="17">
        <v>0</v>
      </c>
      <c r="I1788" s="18">
        <v>1070201</v>
      </c>
      <c r="J1788" s="2"/>
      <c r="K1788" s="1"/>
      <c r="L1788" s="1"/>
      <c r="M1788" s="1"/>
      <c r="N1788" s="1"/>
      <c r="O1788" s="1"/>
      <c r="P1788" s="1"/>
      <c r="Q1788" s="1"/>
      <c r="R1788" s="1"/>
      <c r="S1788" s="1"/>
    </row>
    <row r="1789" spans="1:19" x14ac:dyDescent="0.3">
      <c r="A1789" s="1"/>
      <c r="B1789" s="17">
        <v>3</v>
      </c>
      <c r="C1789" s="9" t="s">
        <v>39</v>
      </c>
      <c r="D1789" s="17">
        <v>1</v>
      </c>
      <c r="E1789" s="17">
        <v>1993</v>
      </c>
      <c r="F1789" s="17">
        <v>1</v>
      </c>
      <c r="G1789" s="17">
        <v>0</v>
      </c>
      <c r="H1789" s="17">
        <v>0</v>
      </c>
      <c r="I1789" s="18">
        <v>1019574</v>
      </c>
      <c r="J1789" s="2"/>
      <c r="K1789" s="1"/>
      <c r="L1789" s="1"/>
      <c r="M1789" s="1"/>
      <c r="N1789" s="1"/>
      <c r="O1789" s="1"/>
      <c r="P1789" s="1"/>
      <c r="Q1789" s="1"/>
      <c r="R1789" s="1"/>
      <c r="S1789" s="1"/>
    </row>
    <row r="1790" spans="1:19" x14ac:dyDescent="0.3">
      <c r="A1790" s="1"/>
      <c r="B1790" s="17">
        <v>2</v>
      </c>
      <c r="C1790" s="9" t="s">
        <v>39</v>
      </c>
      <c r="D1790" s="17">
        <v>1</v>
      </c>
      <c r="E1790" s="17">
        <v>1993</v>
      </c>
      <c r="F1790" s="17">
        <v>1</v>
      </c>
      <c r="G1790" s="17">
        <v>0</v>
      </c>
      <c r="H1790" s="17">
        <v>3</v>
      </c>
      <c r="I1790" s="18">
        <v>130098949</v>
      </c>
      <c r="J1790" s="2"/>
      <c r="K1790" s="1"/>
      <c r="L1790" s="1"/>
      <c r="M1790" s="1"/>
      <c r="N1790" s="1"/>
      <c r="O1790" s="1"/>
      <c r="P1790" s="1"/>
      <c r="Q1790" s="1"/>
      <c r="R1790" s="1"/>
      <c r="S1790" s="1"/>
    </row>
    <row r="1791" spans="1:19" x14ac:dyDescent="0.3">
      <c r="A1791" s="1"/>
      <c r="B1791" s="17">
        <v>1</v>
      </c>
      <c r="C1791" s="9" t="s">
        <v>14</v>
      </c>
      <c r="D1791" s="17">
        <v>1</v>
      </c>
      <c r="E1791" s="17">
        <v>1993</v>
      </c>
      <c r="F1791" s="17">
        <v>1</v>
      </c>
      <c r="G1791" s="17">
        <v>0</v>
      </c>
      <c r="H1791" s="17">
        <v>0</v>
      </c>
      <c r="I1791" s="18">
        <v>8688</v>
      </c>
      <c r="J1791" s="2"/>
      <c r="K1791" s="1"/>
      <c r="L1791" s="1"/>
      <c r="M1791" s="1"/>
      <c r="N1791" s="1"/>
      <c r="O1791" s="1"/>
      <c r="P1791" s="1"/>
      <c r="Q1791" s="1"/>
      <c r="R1791" s="1"/>
      <c r="S1791" s="1"/>
    </row>
    <row r="1792" spans="1:19" x14ac:dyDescent="0.3">
      <c r="A1792" s="1"/>
      <c r="B1792" s="17">
        <v>6</v>
      </c>
      <c r="C1792" s="9" t="s">
        <v>23</v>
      </c>
      <c r="D1792" s="17">
        <v>1</v>
      </c>
      <c r="E1792" s="17">
        <v>1993</v>
      </c>
      <c r="F1792" s="17">
        <v>1</v>
      </c>
      <c r="G1792" s="17">
        <v>0</v>
      </c>
      <c r="H1792" s="17">
        <v>0</v>
      </c>
      <c r="I1792" s="18">
        <v>5640</v>
      </c>
      <c r="J1792" s="2"/>
      <c r="K1792" s="1"/>
      <c r="L1792" s="1"/>
      <c r="M1792" s="1"/>
      <c r="N1792" s="1"/>
      <c r="O1792" s="1"/>
      <c r="P1792" s="1"/>
      <c r="Q1792" s="1"/>
      <c r="R1792" s="1"/>
      <c r="S1792" s="1"/>
    </row>
    <row r="1793" spans="1:19" x14ac:dyDescent="0.3">
      <c r="A1793" s="1"/>
      <c r="B1793" s="17">
        <v>4</v>
      </c>
      <c r="C1793" s="9" t="s">
        <v>23</v>
      </c>
      <c r="D1793" s="17">
        <v>1</v>
      </c>
      <c r="E1793" s="17">
        <v>1993</v>
      </c>
      <c r="F1793" s="17">
        <v>1</v>
      </c>
      <c r="G1793" s="17">
        <v>0</v>
      </c>
      <c r="H1793" s="17">
        <v>0</v>
      </c>
      <c r="I1793" s="18">
        <v>5433</v>
      </c>
      <c r="J1793" s="2"/>
      <c r="K1793" s="1"/>
      <c r="L1793" s="1"/>
      <c r="M1793" s="1"/>
      <c r="N1793" s="1"/>
      <c r="O1793" s="1"/>
      <c r="P1793" s="1"/>
      <c r="Q1793" s="1"/>
      <c r="R1793" s="1"/>
      <c r="S1793" s="1"/>
    </row>
    <row r="1794" spans="1:19" x14ac:dyDescent="0.3">
      <c r="A1794" s="1"/>
      <c r="B1794" s="17">
        <v>3</v>
      </c>
      <c r="C1794" s="9" t="s">
        <v>23</v>
      </c>
      <c r="D1794" s="17">
        <v>1</v>
      </c>
      <c r="E1794" s="17">
        <v>1993</v>
      </c>
      <c r="F1794" s="17">
        <v>1</v>
      </c>
      <c r="G1794" s="17">
        <v>0</v>
      </c>
      <c r="H1794" s="17">
        <v>0</v>
      </c>
      <c r="I1794" s="18">
        <v>4976</v>
      </c>
      <c r="J1794" s="2"/>
      <c r="K1794" s="1"/>
      <c r="L1794" s="1"/>
      <c r="M1794" s="1"/>
      <c r="N1794" s="1"/>
      <c r="O1794" s="1"/>
      <c r="P1794" s="1"/>
      <c r="Q1794" s="1"/>
      <c r="R1794" s="1"/>
      <c r="S1794" s="1"/>
    </row>
    <row r="1795" spans="1:19" x14ac:dyDescent="0.3">
      <c r="A1795" s="1"/>
      <c r="B1795" s="17">
        <v>1</v>
      </c>
      <c r="C1795" s="9" t="s">
        <v>25</v>
      </c>
      <c r="D1795" s="17">
        <v>1</v>
      </c>
      <c r="E1795" s="17">
        <v>1993</v>
      </c>
      <c r="F1795" s="17">
        <v>1</v>
      </c>
      <c r="G1795" s="17">
        <v>0</v>
      </c>
      <c r="H1795" s="17">
        <v>0</v>
      </c>
      <c r="I1795" s="18">
        <v>75582</v>
      </c>
      <c r="J1795" s="2"/>
      <c r="K1795" s="1"/>
      <c r="L1795" s="1"/>
      <c r="M1795" s="1"/>
      <c r="N1795" s="1"/>
      <c r="O1795" s="1"/>
      <c r="P1795" s="1"/>
      <c r="Q1795" s="1"/>
      <c r="R1795" s="1"/>
      <c r="S1795" s="1"/>
    </row>
    <row r="1796" spans="1:19" x14ac:dyDescent="0.3">
      <c r="A1796" s="1"/>
      <c r="B1796" s="17">
        <v>1</v>
      </c>
      <c r="C1796" s="9" t="s">
        <v>12</v>
      </c>
      <c r="D1796" s="17">
        <v>2</v>
      </c>
      <c r="E1796" s="17">
        <v>1991</v>
      </c>
      <c r="F1796" s="17">
        <v>1</v>
      </c>
      <c r="G1796" s="17">
        <v>0</v>
      </c>
      <c r="H1796" s="17">
        <v>0</v>
      </c>
      <c r="I1796" s="18">
        <v>722</v>
      </c>
      <c r="J1796" s="2"/>
      <c r="K1796" s="1"/>
      <c r="L1796" s="1"/>
      <c r="M1796" s="1"/>
      <c r="N1796" s="1"/>
      <c r="O1796" s="1"/>
      <c r="P1796" s="1"/>
      <c r="Q1796" s="1"/>
      <c r="R1796" s="1"/>
      <c r="S1796" s="1"/>
    </row>
    <row r="1797" spans="1:19" x14ac:dyDescent="0.3">
      <c r="A1797" s="1"/>
      <c r="B1797" s="17">
        <v>6</v>
      </c>
      <c r="C1797" s="9" t="s">
        <v>14</v>
      </c>
      <c r="D1797" s="17">
        <v>2</v>
      </c>
      <c r="E1797" s="17">
        <v>1991</v>
      </c>
      <c r="F1797" s="17">
        <v>1</v>
      </c>
      <c r="G1797" s="17">
        <v>0</v>
      </c>
      <c r="H1797" s="17">
        <v>0</v>
      </c>
      <c r="I1797" s="18">
        <v>444482</v>
      </c>
      <c r="J1797" s="2"/>
      <c r="K1797" s="1"/>
      <c r="L1797" s="1"/>
      <c r="M1797" s="1"/>
      <c r="N1797" s="1"/>
      <c r="O1797" s="1"/>
      <c r="P1797" s="1"/>
      <c r="Q1797" s="1"/>
      <c r="R1797" s="1"/>
      <c r="S1797" s="1"/>
    </row>
    <row r="1798" spans="1:19" x14ac:dyDescent="0.3">
      <c r="A1798" s="1"/>
      <c r="B1798" s="17">
        <v>1</v>
      </c>
      <c r="C1798" s="9" t="s">
        <v>33</v>
      </c>
      <c r="D1798" s="17">
        <v>1</v>
      </c>
      <c r="E1798" s="17">
        <v>1994</v>
      </c>
      <c r="F1798" s="17">
        <v>1</v>
      </c>
      <c r="G1798" s="17">
        <v>0</v>
      </c>
      <c r="H1798" s="17">
        <v>0</v>
      </c>
      <c r="I1798" s="18">
        <v>4041</v>
      </c>
      <c r="J1798" s="2"/>
      <c r="K1798" s="1"/>
      <c r="L1798" s="1"/>
      <c r="M1798" s="1"/>
      <c r="N1798" s="1"/>
      <c r="O1798" s="1"/>
      <c r="P1798" s="1"/>
      <c r="Q1798" s="1"/>
      <c r="R1798" s="1"/>
      <c r="S1798" s="1"/>
    </row>
    <row r="1799" spans="1:19" x14ac:dyDescent="0.3">
      <c r="A1799" s="1"/>
      <c r="B1799" s="17">
        <v>3</v>
      </c>
      <c r="C1799" s="9" t="s">
        <v>19</v>
      </c>
      <c r="D1799" s="17">
        <v>2</v>
      </c>
      <c r="E1799" s="17">
        <v>1991</v>
      </c>
      <c r="F1799" s="17">
        <v>1</v>
      </c>
      <c r="G1799" s="17">
        <v>0</v>
      </c>
      <c r="H1799" s="17">
        <v>0</v>
      </c>
      <c r="I1799" s="18">
        <v>5905504</v>
      </c>
      <c r="J1799" s="2"/>
      <c r="K1799" s="1"/>
      <c r="L1799" s="1"/>
      <c r="M1799" s="1"/>
      <c r="N1799" s="1"/>
      <c r="O1799" s="1"/>
      <c r="P1799" s="1"/>
      <c r="Q1799" s="1"/>
      <c r="R1799" s="1"/>
      <c r="S1799" s="1"/>
    </row>
    <row r="1800" spans="1:19" x14ac:dyDescent="0.3">
      <c r="A1800" s="1"/>
      <c r="B1800" s="17">
        <v>1</v>
      </c>
      <c r="C1800" s="9" t="s">
        <v>42</v>
      </c>
      <c r="D1800" s="17">
        <v>2</v>
      </c>
      <c r="E1800" s="17">
        <v>1991</v>
      </c>
      <c r="F1800" s="17">
        <v>1</v>
      </c>
      <c r="G1800" s="17">
        <v>0</v>
      </c>
      <c r="H1800" s="17">
        <v>0</v>
      </c>
      <c r="I1800" s="18">
        <v>75732</v>
      </c>
      <c r="J1800" s="2"/>
      <c r="K1800" s="1"/>
      <c r="L1800" s="1"/>
      <c r="M1800" s="1"/>
      <c r="N1800" s="1"/>
      <c r="O1800" s="1"/>
      <c r="P1800" s="1"/>
      <c r="Q1800" s="1"/>
      <c r="R1800" s="1"/>
      <c r="S1800" s="1"/>
    </row>
    <row r="1801" spans="1:19" x14ac:dyDescent="0.3">
      <c r="A1801" s="1"/>
      <c r="B1801" s="17">
        <v>3</v>
      </c>
      <c r="C1801" s="9" t="s">
        <v>14</v>
      </c>
      <c r="D1801" s="17">
        <v>2</v>
      </c>
      <c r="E1801" s="17">
        <v>1991</v>
      </c>
      <c r="F1801" s="17">
        <v>1</v>
      </c>
      <c r="G1801" s="17">
        <v>0</v>
      </c>
      <c r="H1801" s="17">
        <v>0</v>
      </c>
      <c r="I1801" s="18">
        <v>70707</v>
      </c>
      <c r="J1801" s="2"/>
      <c r="K1801" s="1"/>
      <c r="L1801" s="1"/>
      <c r="M1801" s="1"/>
      <c r="N1801" s="1"/>
      <c r="O1801" s="1"/>
      <c r="P1801" s="1"/>
      <c r="Q1801" s="1"/>
      <c r="R1801" s="1"/>
      <c r="S1801" s="1"/>
    </row>
    <row r="1802" spans="1:19" x14ac:dyDescent="0.3">
      <c r="A1802" s="1"/>
      <c r="B1802" s="17">
        <v>1</v>
      </c>
      <c r="C1802" s="9" t="s">
        <v>19</v>
      </c>
      <c r="D1802" s="17">
        <v>2</v>
      </c>
      <c r="E1802" s="17">
        <v>1991</v>
      </c>
      <c r="F1802" s="17">
        <v>1</v>
      </c>
      <c r="G1802" s="17">
        <v>0</v>
      </c>
      <c r="H1802" s="17">
        <v>0</v>
      </c>
      <c r="I1802" s="18">
        <v>86147</v>
      </c>
      <c r="J1802" s="2"/>
      <c r="K1802" s="1"/>
      <c r="L1802" s="1"/>
      <c r="M1802" s="1"/>
      <c r="N1802" s="1"/>
      <c r="O1802" s="1"/>
      <c r="P1802" s="1"/>
      <c r="Q1802" s="1"/>
      <c r="R1802" s="1"/>
      <c r="S1802" s="1"/>
    </row>
    <row r="1803" spans="1:19" x14ac:dyDescent="0.3">
      <c r="A1803" s="1"/>
      <c r="B1803" s="17">
        <v>1</v>
      </c>
      <c r="C1803" s="9" t="s">
        <v>62</v>
      </c>
      <c r="D1803" s="17">
        <v>2</v>
      </c>
      <c r="E1803" s="17">
        <v>1991</v>
      </c>
      <c r="F1803" s="17">
        <v>1</v>
      </c>
      <c r="G1803" s="17">
        <v>0</v>
      </c>
      <c r="H1803" s="17">
        <v>0</v>
      </c>
      <c r="I1803" s="18">
        <v>79981</v>
      </c>
      <c r="J1803" s="2"/>
      <c r="K1803" s="1"/>
      <c r="L1803" s="1"/>
      <c r="M1803" s="1"/>
      <c r="N1803" s="1"/>
      <c r="O1803" s="1"/>
      <c r="P1803" s="1"/>
      <c r="Q1803" s="1"/>
      <c r="R1803" s="1"/>
      <c r="S1803" s="1"/>
    </row>
    <row r="1804" spans="1:19" x14ac:dyDescent="0.3">
      <c r="A1804" s="1"/>
      <c r="B1804" s="17">
        <v>3</v>
      </c>
      <c r="C1804" s="9" t="s">
        <v>19</v>
      </c>
      <c r="D1804" s="17">
        <v>4</v>
      </c>
      <c r="E1804" s="17">
        <v>1994</v>
      </c>
      <c r="F1804" s="17">
        <v>1</v>
      </c>
      <c r="G1804" s="17">
        <v>0</v>
      </c>
      <c r="H1804" s="17">
        <v>0</v>
      </c>
      <c r="I1804" s="18">
        <v>16630</v>
      </c>
      <c r="J1804" s="2"/>
      <c r="K1804" s="1"/>
      <c r="L1804" s="1"/>
      <c r="M1804" s="1"/>
      <c r="N1804" s="1"/>
      <c r="O1804" s="1"/>
      <c r="P1804" s="1"/>
      <c r="Q1804" s="1"/>
      <c r="R1804" s="1"/>
      <c r="S1804" s="1"/>
    </row>
    <row r="1805" spans="1:19" x14ac:dyDescent="0.3">
      <c r="A1805" s="1"/>
      <c r="B1805" s="17">
        <v>4</v>
      </c>
      <c r="C1805" s="9" t="s">
        <v>14</v>
      </c>
      <c r="D1805" s="17">
        <v>3</v>
      </c>
      <c r="E1805" s="17">
        <v>1991</v>
      </c>
      <c r="F1805" s="17">
        <v>1</v>
      </c>
      <c r="G1805" s="17">
        <v>0</v>
      </c>
      <c r="H1805" s="17">
        <v>0</v>
      </c>
      <c r="I1805" s="18">
        <v>31228</v>
      </c>
      <c r="J1805" s="2"/>
      <c r="K1805" s="1"/>
      <c r="L1805" s="1"/>
      <c r="M1805" s="1"/>
      <c r="N1805" s="1"/>
      <c r="O1805" s="1"/>
      <c r="P1805" s="1"/>
      <c r="Q1805" s="1"/>
      <c r="R1805" s="1"/>
      <c r="S1805" s="1"/>
    </row>
    <row r="1806" spans="1:19" x14ac:dyDescent="0.3">
      <c r="A1806" s="1"/>
      <c r="B1806" s="17">
        <v>5</v>
      </c>
      <c r="C1806" s="9" t="s">
        <v>14</v>
      </c>
      <c r="D1806" s="17">
        <v>3</v>
      </c>
      <c r="E1806" s="17">
        <v>1991</v>
      </c>
      <c r="F1806" s="17">
        <v>1</v>
      </c>
      <c r="G1806" s="17">
        <v>0</v>
      </c>
      <c r="H1806" s="17">
        <v>0</v>
      </c>
      <c r="I1806" s="18">
        <v>293553</v>
      </c>
      <c r="J1806" s="2"/>
      <c r="K1806" s="1"/>
      <c r="L1806" s="1"/>
      <c r="M1806" s="1"/>
      <c r="N1806" s="1"/>
      <c r="O1806" s="1"/>
      <c r="P1806" s="1"/>
      <c r="Q1806" s="1"/>
      <c r="R1806" s="1"/>
      <c r="S1806" s="1"/>
    </row>
    <row r="1807" spans="1:19" x14ac:dyDescent="0.3">
      <c r="A1807" s="1"/>
      <c r="B1807" s="17">
        <v>5</v>
      </c>
      <c r="C1807" s="9" t="s">
        <v>33</v>
      </c>
      <c r="D1807" s="17">
        <v>2</v>
      </c>
      <c r="E1807" s="17">
        <v>1993</v>
      </c>
      <c r="F1807" s="17">
        <v>1</v>
      </c>
      <c r="G1807" s="17">
        <v>0</v>
      </c>
      <c r="H1807" s="17">
        <v>0</v>
      </c>
      <c r="I1807" s="18">
        <v>8007</v>
      </c>
      <c r="J1807" s="2"/>
      <c r="K1807" s="1"/>
      <c r="L1807" s="1"/>
      <c r="M1807" s="1"/>
      <c r="N1807" s="1"/>
      <c r="O1807" s="1"/>
      <c r="P1807" s="1"/>
      <c r="Q1807" s="1"/>
      <c r="R1807" s="1"/>
      <c r="S1807" s="1"/>
    </row>
    <row r="1808" spans="1:19" x14ac:dyDescent="0.3">
      <c r="A1808" s="1"/>
      <c r="B1808" s="17">
        <v>1</v>
      </c>
      <c r="C1808" s="9" t="s">
        <v>25</v>
      </c>
      <c r="D1808" s="17">
        <v>2</v>
      </c>
      <c r="E1808" s="17">
        <v>1993</v>
      </c>
      <c r="F1808" s="17">
        <v>1</v>
      </c>
      <c r="G1808" s="17">
        <v>0</v>
      </c>
      <c r="H1808" s="17">
        <v>0</v>
      </c>
      <c r="I1808" s="18">
        <v>76359</v>
      </c>
      <c r="J1808" s="2"/>
      <c r="K1808" s="1"/>
      <c r="L1808" s="1"/>
      <c r="M1808" s="1"/>
      <c r="N1808" s="1"/>
      <c r="O1808" s="1"/>
      <c r="P1808" s="1"/>
      <c r="Q1808" s="1"/>
      <c r="R1808" s="1"/>
      <c r="S1808" s="1"/>
    </row>
    <row r="1809" spans="1:19" x14ac:dyDescent="0.3">
      <c r="A1809" s="1"/>
      <c r="B1809" s="17">
        <v>4</v>
      </c>
      <c r="C1809" s="9" t="s">
        <v>25</v>
      </c>
      <c r="D1809" s="17">
        <v>2</v>
      </c>
      <c r="E1809" s="17">
        <v>1991</v>
      </c>
      <c r="F1809" s="17">
        <v>1</v>
      </c>
      <c r="G1809" s="17">
        <v>0</v>
      </c>
      <c r="H1809" s="17">
        <v>0</v>
      </c>
      <c r="I1809" s="18">
        <v>77064</v>
      </c>
      <c r="J1809" s="2"/>
      <c r="K1809" s="1"/>
      <c r="L1809" s="1"/>
      <c r="M1809" s="1"/>
      <c r="N1809" s="1"/>
      <c r="O1809" s="1"/>
      <c r="P1809" s="1"/>
      <c r="Q1809" s="1"/>
      <c r="R1809" s="1"/>
      <c r="S1809" s="1"/>
    </row>
    <row r="1810" spans="1:19" x14ac:dyDescent="0.3">
      <c r="A1810" s="1"/>
      <c r="B1810" s="17">
        <v>1</v>
      </c>
      <c r="C1810" s="9" t="s">
        <v>42</v>
      </c>
      <c r="D1810" s="17">
        <v>2</v>
      </c>
      <c r="E1810" s="17">
        <v>1991</v>
      </c>
      <c r="F1810" s="17">
        <v>1</v>
      </c>
      <c r="G1810" s="17">
        <v>0</v>
      </c>
      <c r="H1810" s="17">
        <v>0</v>
      </c>
      <c r="I1810" s="18">
        <v>79347</v>
      </c>
      <c r="J1810" s="2"/>
      <c r="K1810" s="1"/>
      <c r="L1810" s="1"/>
      <c r="M1810" s="1"/>
      <c r="N1810" s="1"/>
      <c r="O1810" s="1"/>
      <c r="P1810" s="1"/>
      <c r="Q1810" s="1"/>
      <c r="R1810" s="1"/>
      <c r="S1810" s="1"/>
    </row>
    <row r="1811" spans="1:19" x14ac:dyDescent="0.3">
      <c r="A1811" s="1"/>
      <c r="B1811" s="17">
        <v>1</v>
      </c>
      <c r="C1811" s="9" t="s">
        <v>19</v>
      </c>
      <c r="D1811" s="17">
        <v>2</v>
      </c>
      <c r="E1811" s="17">
        <v>1991</v>
      </c>
      <c r="F1811" s="17">
        <v>1</v>
      </c>
      <c r="G1811" s="17">
        <v>0</v>
      </c>
      <c r="H1811" s="17">
        <v>0</v>
      </c>
      <c r="I1811" s="18">
        <v>7277</v>
      </c>
      <c r="J1811" s="2"/>
      <c r="K1811" s="1"/>
      <c r="L1811" s="1"/>
      <c r="M1811" s="1"/>
      <c r="N1811" s="1"/>
      <c r="O1811" s="1"/>
      <c r="P1811" s="1"/>
      <c r="Q1811" s="1"/>
      <c r="R1811" s="1"/>
      <c r="S1811" s="1"/>
    </row>
    <row r="1812" spans="1:19" x14ac:dyDescent="0.3">
      <c r="A1812" s="1"/>
      <c r="B1812" s="17">
        <v>1</v>
      </c>
      <c r="C1812" s="9" t="s">
        <v>27</v>
      </c>
      <c r="D1812" s="17">
        <v>3</v>
      </c>
      <c r="E1812" s="17">
        <v>1993</v>
      </c>
      <c r="F1812" s="17">
        <v>1</v>
      </c>
      <c r="G1812" s="17">
        <v>0</v>
      </c>
      <c r="H1812" s="17">
        <v>0</v>
      </c>
      <c r="I1812" s="18">
        <v>802</v>
      </c>
      <c r="J1812" s="2"/>
      <c r="K1812" s="1"/>
      <c r="L1812" s="1"/>
      <c r="M1812" s="1"/>
      <c r="N1812" s="1"/>
      <c r="O1812" s="1"/>
      <c r="P1812" s="1"/>
      <c r="Q1812" s="1"/>
      <c r="R1812" s="1"/>
      <c r="S1812" s="1"/>
    </row>
    <row r="1813" spans="1:19" x14ac:dyDescent="0.3">
      <c r="A1813" s="1"/>
      <c r="B1813" s="17">
        <v>1</v>
      </c>
      <c r="C1813" s="9" t="s">
        <v>42</v>
      </c>
      <c r="D1813" s="17">
        <v>3</v>
      </c>
      <c r="E1813" s="17">
        <v>1993</v>
      </c>
      <c r="F1813" s="17">
        <v>1</v>
      </c>
      <c r="G1813" s="17">
        <v>0</v>
      </c>
      <c r="H1813" s="17">
        <v>0</v>
      </c>
      <c r="I1813" s="18">
        <v>79862</v>
      </c>
      <c r="J1813" s="2"/>
      <c r="K1813" s="1"/>
      <c r="L1813" s="1"/>
      <c r="M1813" s="1"/>
      <c r="N1813" s="1"/>
      <c r="O1813" s="1"/>
      <c r="P1813" s="1"/>
      <c r="Q1813" s="1"/>
      <c r="R1813" s="1"/>
      <c r="S1813" s="1"/>
    </row>
    <row r="1814" spans="1:19" x14ac:dyDescent="0.3">
      <c r="A1814" s="1"/>
      <c r="B1814" s="17">
        <v>1</v>
      </c>
      <c r="C1814" s="9" t="s">
        <v>42</v>
      </c>
      <c r="D1814" s="17">
        <v>3</v>
      </c>
      <c r="E1814" s="17">
        <v>1993</v>
      </c>
      <c r="F1814" s="17">
        <v>1</v>
      </c>
      <c r="G1814" s="17">
        <v>0</v>
      </c>
      <c r="H1814" s="17">
        <v>0</v>
      </c>
      <c r="I1814" s="18">
        <v>742</v>
      </c>
      <c r="J1814" s="2"/>
      <c r="K1814" s="1"/>
      <c r="L1814" s="1"/>
      <c r="M1814" s="1"/>
      <c r="N1814" s="1"/>
      <c r="O1814" s="1"/>
      <c r="P1814" s="1"/>
      <c r="Q1814" s="1"/>
      <c r="R1814" s="1"/>
      <c r="S1814" s="1"/>
    </row>
    <row r="1815" spans="1:19" x14ac:dyDescent="0.3">
      <c r="A1815" s="1"/>
      <c r="B1815" s="17">
        <v>1</v>
      </c>
      <c r="C1815" s="9" t="s">
        <v>42</v>
      </c>
      <c r="D1815" s="17">
        <v>3</v>
      </c>
      <c r="E1815" s="17">
        <v>1993</v>
      </c>
      <c r="F1815" s="17">
        <v>1</v>
      </c>
      <c r="G1815" s="17">
        <v>0</v>
      </c>
      <c r="H1815" s="17">
        <v>11</v>
      </c>
      <c r="I1815" s="18">
        <v>7786</v>
      </c>
      <c r="J1815" s="2"/>
      <c r="K1815" s="1"/>
      <c r="L1815" s="1"/>
      <c r="M1815" s="1"/>
      <c r="N1815" s="1"/>
      <c r="O1815" s="1"/>
      <c r="P1815" s="1"/>
      <c r="Q1815" s="1"/>
      <c r="R1815" s="1"/>
      <c r="S1815" s="1"/>
    </row>
    <row r="1816" spans="1:19" x14ac:dyDescent="0.3">
      <c r="A1816" s="1"/>
      <c r="B1816" s="17">
        <v>2</v>
      </c>
      <c r="C1816" s="9" t="s">
        <v>14</v>
      </c>
      <c r="D1816" s="17">
        <v>3</v>
      </c>
      <c r="E1816" s="17">
        <v>1991</v>
      </c>
      <c r="F1816" s="17">
        <v>1</v>
      </c>
      <c r="G1816" s="17">
        <v>0</v>
      </c>
      <c r="H1816" s="17">
        <v>0</v>
      </c>
      <c r="I1816" s="18">
        <v>324997</v>
      </c>
      <c r="J1816" s="2"/>
      <c r="K1816" s="1"/>
      <c r="L1816" s="1"/>
      <c r="M1816" s="1"/>
      <c r="N1816" s="1"/>
      <c r="O1816" s="1"/>
      <c r="P1816" s="1"/>
      <c r="Q1816" s="1"/>
      <c r="R1816" s="1"/>
      <c r="S1816" s="1"/>
    </row>
    <row r="1817" spans="1:19" x14ac:dyDescent="0.3">
      <c r="A1817" s="1"/>
      <c r="B1817" s="17">
        <v>2</v>
      </c>
      <c r="C1817" s="9" t="s">
        <v>19</v>
      </c>
      <c r="D1817" s="17">
        <v>3</v>
      </c>
      <c r="E1817" s="17">
        <v>1991</v>
      </c>
      <c r="F1817" s="17">
        <v>1</v>
      </c>
      <c r="G1817" s="17">
        <v>0</v>
      </c>
      <c r="H1817" s="17">
        <v>0</v>
      </c>
      <c r="I1817" s="18">
        <v>75725</v>
      </c>
      <c r="J1817" s="2"/>
      <c r="K1817" s="1"/>
      <c r="L1817" s="1"/>
      <c r="M1817" s="1"/>
      <c r="N1817" s="1"/>
      <c r="O1817" s="1"/>
      <c r="P1817" s="1"/>
      <c r="Q1817" s="1"/>
      <c r="R1817" s="1"/>
      <c r="S1817" s="1"/>
    </row>
    <row r="1818" spans="1:19" x14ac:dyDescent="0.3">
      <c r="A1818" s="1"/>
      <c r="B1818" s="17">
        <v>1</v>
      </c>
      <c r="C1818" s="9" t="s">
        <v>14</v>
      </c>
      <c r="D1818" s="17">
        <v>2</v>
      </c>
      <c r="E1818" s="17">
        <v>1994</v>
      </c>
      <c r="F1818" s="17">
        <v>1</v>
      </c>
      <c r="G1818" s="17">
        <v>10</v>
      </c>
      <c r="H1818" s="17">
        <v>0</v>
      </c>
      <c r="I1818" s="18">
        <v>0</v>
      </c>
      <c r="J1818" s="2"/>
      <c r="K1818" s="1"/>
      <c r="L1818" s="1"/>
      <c r="M1818" s="1"/>
      <c r="N1818" s="1"/>
      <c r="O1818" s="1"/>
      <c r="P1818" s="1"/>
      <c r="Q1818" s="1"/>
      <c r="R1818" s="1"/>
      <c r="S1818" s="1"/>
    </row>
    <row r="1819" spans="1:19" x14ac:dyDescent="0.3">
      <c r="A1819" s="1"/>
      <c r="B1819" s="17">
        <v>5</v>
      </c>
      <c r="C1819" s="9" t="s">
        <v>14</v>
      </c>
      <c r="D1819" s="17">
        <v>3</v>
      </c>
      <c r="E1819" s="17">
        <v>1991</v>
      </c>
      <c r="F1819" s="17">
        <v>1</v>
      </c>
      <c r="G1819" s="17">
        <v>0</v>
      </c>
      <c r="H1819" s="17">
        <v>0</v>
      </c>
      <c r="I1819" s="18">
        <v>17326</v>
      </c>
      <c r="J1819" s="2"/>
      <c r="K1819" s="1"/>
      <c r="L1819" s="1"/>
      <c r="M1819" s="1"/>
      <c r="N1819" s="1"/>
      <c r="O1819" s="1"/>
      <c r="P1819" s="1"/>
      <c r="Q1819" s="1"/>
      <c r="R1819" s="1"/>
      <c r="S1819" s="1"/>
    </row>
    <row r="1820" spans="1:19" x14ac:dyDescent="0.3">
      <c r="A1820" s="1"/>
      <c r="B1820" s="17">
        <v>1</v>
      </c>
      <c r="C1820" s="9" t="s">
        <v>25</v>
      </c>
      <c r="D1820" s="17">
        <v>3</v>
      </c>
      <c r="E1820" s="17">
        <v>1992</v>
      </c>
      <c r="F1820" s="17">
        <v>1</v>
      </c>
      <c r="G1820" s="17">
        <v>0</v>
      </c>
      <c r="H1820" s="17">
        <v>0</v>
      </c>
      <c r="I1820" s="18">
        <v>766</v>
      </c>
      <c r="J1820" s="2"/>
      <c r="K1820" s="1"/>
      <c r="L1820" s="1"/>
      <c r="M1820" s="1"/>
      <c r="N1820" s="1"/>
      <c r="O1820" s="1"/>
      <c r="P1820" s="1"/>
      <c r="Q1820" s="1"/>
      <c r="R1820" s="1"/>
      <c r="S1820" s="1"/>
    </row>
    <row r="1821" spans="1:19" x14ac:dyDescent="0.3">
      <c r="A1821" s="1"/>
      <c r="B1821" s="17">
        <v>2</v>
      </c>
      <c r="C1821" s="9" t="s">
        <v>30</v>
      </c>
      <c r="D1821" s="17">
        <v>3</v>
      </c>
      <c r="E1821" s="17">
        <v>1992</v>
      </c>
      <c r="F1821" s="17">
        <v>1</v>
      </c>
      <c r="G1821" s="17">
        <v>0</v>
      </c>
      <c r="H1821" s="17">
        <v>0</v>
      </c>
      <c r="I1821" s="18">
        <v>75415</v>
      </c>
      <c r="J1821" s="2"/>
      <c r="K1821" s="1"/>
      <c r="L1821" s="1"/>
      <c r="M1821" s="1"/>
      <c r="N1821" s="1"/>
      <c r="O1821" s="1"/>
      <c r="P1821" s="1"/>
      <c r="Q1821" s="1"/>
      <c r="R1821" s="1"/>
      <c r="S1821" s="1"/>
    </row>
    <row r="1822" spans="1:19" x14ac:dyDescent="0.3">
      <c r="A1822" s="1"/>
      <c r="B1822" s="17">
        <v>2</v>
      </c>
      <c r="C1822" s="9" t="s">
        <v>19</v>
      </c>
      <c r="D1822" s="17">
        <v>2</v>
      </c>
      <c r="E1822" s="17">
        <v>1993</v>
      </c>
      <c r="F1822" s="17">
        <v>1</v>
      </c>
      <c r="G1822" s="17">
        <v>0</v>
      </c>
      <c r="H1822" s="17">
        <v>0</v>
      </c>
      <c r="I1822" s="18">
        <v>2831951</v>
      </c>
      <c r="J1822" s="2"/>
      <c r="K1822" s="1"/>
      <c r="L1822" s="1"/>
      <c r="M1822" s="1"/>
      <c r="N1822" s="1"/>
      <c r="O1822" s="1"/>
      <c r="P1822" s="1"/>
      <c r="Q1822" s="1"/>
      <c r="R1822" s="1"/>
      <c r="S1822" s="1"/>
    </row>
    <row r="1823" spans="1:19" x14ac:dyDescent="0.3">
      <c r="A1823" s="1"/>
      <c r="B1823" s="17">
        <v>6</v>
      </c>
      <c r="C1823" s="9" t="s">
        <v>19</v>
      </c>
      <c r="D1823" s="17">
        <v>4</v>
      </c>
      <c r="E1823" s="17">
        <v>1990</v>
      </c>
      <c r="F1823" s="17">
        <v>1</v>
      </c>
      <c r="G1823" s="17">
        <v>0</v>
      </c>
      <c r="H1823" s="17">
        <v>0</v>
      </c>
      <c r="I1823" s="18">
        <v>841582</v>
      </c>
      <c r="J1823" s="2"/>
      <c r="K1823" s="1"/>
      <c r="L1823" s="1"/>
      <c r="M1823" s="1"/>
      <c r="N1823" s="1"/>
      <c r="O1823" s="1"/>
      <c r="P1823" s="1"/>
      <c r="Q1823" s="1"/>
      <c r="R1823" s="1"/>
      <c r="S1823" s="1"/>
    </row>
    <row r="1824" spans="1:19" x14ac:dyDescent="0.3">
      <c r="A1824" s="1"/>
      <c r="B1824" s="17">
        <v>4</v>
      </c>
      <c r="C1824" s="9" t="s">
        <v>25</v>
      </c>
      <c r="D1824" s="17">
        <v>4</v>
      </c>
      <c r="E1824" s="17">
        <v>1990</v>
      </c>
      <c r="F1824" s="17">
        <v>1</v>
      </c>
      <c r="G1824" s="17">
        <v>0</v>
      </c>
      <c r="H1824" s="17">
        <v>0</v>
      </c>
      <c r="I1824" s="18">
        <v>739495</v>
      </c>
      <c r="J1824" s="2"/>
      <c r="K1824" s="1"/>
      <c r="L1824" s="1"/>
      <c r="M1824" s="1"/>
      <c r="N1824" s="1"/>
      <c r="O1824" s="1"/>
      <c r="P1824" s="1"/>
      <c r="Q1824" s="1"/>
      <c r="R1824" s="1"/>
      <c r="S1824" s="1"/>
    </row>
    <row r="1825" spans="1:19" x14ac:dyDescent="0.3">
      <c r="A1825" s="1"/>
      <c r="B1825" s="17">
        <v>6</v>
      </c>
      <c r="C1825" s="9" t="s">
        <v>19</v>
      </c>
      <c r="D1825" s="17">
        <v>4</v>
      </c>
      <c r="E1825" s="17">
        <v>1990</v>
      </c>
      <c r="F1825" s="17">
        <v>21</v>
      </c>
      <c r="G1825" s="17">
        <v>0</v>
      </c>
      <c r="H1825" s="17">
        <v>0</v>
      </c>
      <c r="I1825" s="18">
        <v>4339585</v>
      </c>
      <c r="J1825" s="2"/>
      <c r="K1825" s="1"/>
      <c r="L1825" s="1"/>
      <c r="M1825" s="1"/>
      <c r="N1825" s="1"/>
      <c r="O1825" s="1"/>
      <c r="P1825" s="1"/>
      <c r="Q1825" s="1"/>
      <c r="R1825" s="1"/>
      <c r="S1825" s="1"/>
    </row>
    <row r="1826" spans="1:19" x14ac:dyDescent="0.3">
      <c r="A1826" s="1"/>
      <c r="B1826" s="17">
        <v>4</v>
      </c>
      <c r="C1826" s="9" t="s">
        <v>19</v>
      </c>
      <c r="D1826" s="17">
        <v>4</v>
      </c>
      <c r="E1826" s="17">
        <v>1990</v>
      </c>
      <c r="F1826" s="17">
        <v>21</v>
      </c>
      <c r="G1826" s="17">
        <v>0</v>
      </c>
      <c r="H1826" s="17">
        <v>0</v>
      </c>
      <c r="I1826" s="18">
        <v>4679357</v>
      </c>
      <c r="J1826" s="2"/>
      <c r="K1826" s="1"/>
      <c r="L1826" s="1"/>
      <c r="M1826" s="1"/>
      <c r="N1826" s="1"/>
      <c r="O1826" s="1"/>
      <c r="P1826" s="1"/>
      <c r="Q1826" s="1"/>
      <c r="R1826" s="1"/>
      <c r="S1826" s="1"/>
    </row>
    <row r="1827" spans="1:19" x14ac:dyDescent="0.3">
      <c r="A1827" s="1"/>
      <c r="B1827" s="17">
        <v>5</v>
      </c>
      <c r="C1827" s="9" t="s">
        <v>19</v>
      </c>
      <c r="D1827" s="17">
        <v>4</v>
      </c>
      <c r="E1827" s="17">
        <v>1990</v>
      </c>
      <c r="F1827" s="17">
        <v>21</v>
      </c>
      <c r="G1827" s="17">
        <v>0</v>
      </c>
      <c r="H1827" s="17">
        <v>0</v>
      </c>
      <c r="I1827" s="18">
        <v>4305779</v>
      </c>
      <c r="J1827" s="2"/>
      <c r="K1827" s="1"/>
      <c r="L1827" s="1"/>
      <c r="M1827" s="1"/>
      <c r="N1827" s="1"/>
      <c r="O1827" s="1"/>
      <c r="P1827" s="1"/>
      <c r="Q1827" s="1"/>
      <c r="R1827" s="1"/>
      <c r="S1827" s="1"/>
    </row>
    <row r="1828" spans="1:19" x14ac:dyDescent="0.3">
      <c r="A1828" s="1"/>
      <c r="B1828" s="17">
        <v>1</v>
      </c>
      <c r="C1828" s="9" t="s">
        <v>25</v>
      </c>
      <c r="D1828" s="17">
        <v>3</v>
      </c>
      <c r="E1828" s="17">
        <v>1992</v>
      </c>
      <c r="F1828" s="17">
        <v>1</v>
      </c>
      <c r="G1828" s="17">
        <v>0</v>
      </c>
      <c r="H1828" s="17">
        <v>0</v>
      </c>
      <c r="I1828" s="18">
        <v>8363</v>
      </c>
      <c r="J1828" s="2"/>
      <c r="K1828" s="1"/>
      <c r="L1828" s="1"/>
      <c r="M1828" s="1"/>
      <c r="N1828" s="1"/>
      <c r="O1828" s="1"/>
      <c r="P1828" s="1"/>
      <c r="Q1828" s="1"/>
      <c r="R1828" s="1"/>
      <c r="S1828" s="1"/>
    </row>
    <row r="1829" spans="1:19" x14ac:dyDescent="0.3">
      <c r="A1829" s="1"/>
      <c r="B1829" s="17">
        <v>1</v>
      </c>
      <c r="C1829" s="9" t="s">
        <v>25</v>
      </c>
      <c r="D1829" s="17">
        <v>3</v>
      </c>
      <c r="E1829" s="17">
        <v>1992</v>
      </c>
      <c r="F1829" s="17">
        <v>1</v>
      </c>
      <c r="G1829" s="17">
        <v>0</v>
      </c>
      <c r="H1829" s="17">
        <v>0</v>
      </c>
      <c r="I1829" s="18">
        <v>73236</v>
      </c>
      <c r="J1829" s="2"/>
      <c r="K1829" s="1"/>
      <c r="L1829" s="1"/>
      <c r="M1829" s="1"/>
      <c r="N1829" s="1"/>
      <c r="O1829" s="1"/>
      <c r="P1829" s="1"/>
      <c r="Q1829" s="1"/>
      <c r="R1829" s="1"/>
      <c r="S1829" s="1"/>
    </row>
    <row r="1830" spans="1:19" x14ac:dyDescent="0.3">
      <c r="A1830" s="1"/>
      <c r="B1830" s="17">
        <v>1</v>
      </c>
      <c r="C1830" s="9" t="s">
        <v>25</v>
      </c>
      <c r="D1830" s="17">
        <v>3</v>
      </c>
      <c r="E1830" s="17">
        <v>1992</v>
      </c>
      <c r="F1830" s="17">
        <v>1</v>
      </c>
      <c r="G1830" s="17">
        <v>0</v>
      </c>
      <c r="H1830" s="17">
        <v>0</v>
      </c>
      <c r="I1830" s="18">
        <v>84277</v>
      </c>
      <c r="J1830" s="2"/>
      <c r="K1830" s="1"/>
      <c r="L1830" s="1"/>
      <c r="M1830" s="1"/>
      <c r="N1830" s="1"/>
      <c r="O1830" s="1"/>
      <c r="P1830" s="1"/>
      <c r="Q1830" s="1"/>
      <c r="R1830" s="1"/>
      <c r="S1830" s="1"/>
    </row>
    <row r="1831" spans="1:19" x14ac:dyDescent="0.3">
      <c r="A1831" s="1"/>
      <c r="B1831" s="17">
        <v>2</v>
      </c>
      <c r="C1831" s="9" t="s">
        <v>14</v>
      </c>
      <c r="D1831" s="17">
        <v>3</v>
      </c>
      <c r="E1831" s="17">
        <v>1993</v>
      </c>
      <c r="F1831" s="17">
        <v>1</v>
      </c>
      <c r="G1831" s="17">
        <v>0</v>
      </c>
      <c r="H1831" s="17">
        <v>0</v>
      </c>
      <c r="I1831" s="18">
        <v>7523</v>
      </c>
      <c r="J1831" s="2"/>
      <c r="K1831" s="1"/>
      <c r="L1831" s="1"/>
      <c r="M1831" s="1"/>
      <c r="N1831" s="1"/>
      <c r="O1831" s="1"/>
      <c r="P1831" s="1"/>
      <c r="Q1831" s="1"/>
      <c r="R1831" s="1"/>
      <c r="S1831" s="1"/>
    </row>
    <row r="1832" spans="1:19" x14ac:dyDescent="0.3">
      <c r="A1832" s="1"/>
      <c r="B1832" s="17">
        <v>3</v>
      </c>
      <c r="C1832" s="9" t="s">
        <v>12</v>
      </c>
      <c r="D1832" s="17">
        <v>2</v>
      </c>
      <c r="E1832" s="17">
        <v>1994</v>
      </c>
      <c r="F1832" s="17">
        <v>1</v>
      </c>
      <c r="G1832" s="17">
        <v>0</v>
      </c>
      <c r="H1832" s="17">
        <v>0</v>
      </c>
      <c r="I1832" s="18">
        <v>3952</v>
      </c>
      <c r="J1832" s="2"/>
      <c r="K1832" s="1"/>
      <c r="L1832" s="1"/>
      <c r="M1832" s="1"/>
      <c r="N1832" s="1"/>
      <c r="O1832" s="1"/>
      <c r="P1832" s="1"/>
      <c r="Q1832" s="1"/>
      <c r="R1832" s="1"/>
      <c r="S1832" s="1"/>
    </row>
    <row r="1833" spans="1:19" x14ac:dyDescent="0.3">
      <c r="A1833" s="1"/>
      <c r="B1833" s="17">
        <v>6</v>
      </c>
      <c r="C1833" s="9" t="s">
        <v>26</v>
      </c>
      <c r="D1833" s="17">
        <v>3</v>
      </c>
      <c r="E1833" s="17">
        <v>1993</v>
      </c>
      <c r="F1833" s="17">
        <v>31</v>
      </c>
      <c r="G1833" s="17">
        <v>0</v>
      </c>
      <c r="H1833" s="17">
        <v>0</v>
      </c>
      <c r="I1833" s="18">
        <v>0</v>
      </c>
      <c r="J1833" s="2"/>
      <c r="K1833" s="1"/>
      <c r="L1833" s="1"/>
      <c r="M1833" s="1"/>
      <c r="N1833" s="1"/>
      <c r="O1833" s="1"/>
      <c r="P1833" s="1"/>
      <c r="Q1833" s="1"/>
      <c r="R1833" s="1"/>
      <c r="S1833" s="1"/>
    </row>
    <row r="1834" spans="1:19" x14ac:dyDescent="0.3">
      <c r="A1834" s="1"/>
      <c r="B1834" s="17">
        <v>1</v>
      </c>
      <c r="C1834" s="9" t="s">
        <v>26</v>
      </c>
      <c r="D1834" s="17">
        <v>3</v>
      </c>
      <c r="E1834" s="17">
        <v>1993</v>
      </c>
      <c r="F1834" s="17">
        <v>31</v>
      </c>
      <c r="G1834" s="17">
        <v>0</v>
      </c>
      <c r="H1834" s="17">
        <v>0</v>
      </c>
      <c r="I1834" s="18">
        <v>0</v>
      </c>
      <c r="J1834" s="2"/>
      <c r="K1834" s="1"/>
      <c r="L1834" s="1"/>
      <c r="M1834" s="1"/>
      <c r="N1834" s="1"/>
      <c r="O1834" s="1"/>
      <c r="P1834" s="1"/>
      <c r="Q1834" s="1"/>
      <c r="R1834" s="1"/>
      <c r="S1834" s="1"/>
    </row>
    <row r="1835" spans="1:19" x14ac:dyDescent="0.3">
      <c r="A1835" s="1"/>
      <c r="B1835" s="17">
        <v>2</v>
      </c>
      <c r="C1835" s="9" t="s">
        <v>26</v>
      </c>
      <c r="D1835" s="17">
        <v>3</v>
      </c>
      <c r="E1835" s="17">
        <v>1993</v>
      </c>
      <c r="F1835" s="17">
        <v>31</v>
      </c>
      <c r="G1835" s="17">
        <v>0</v>
      </c>
      <c r="H1835" s="17">
        <v>0</v>
      </c>
      <c r="I1835" s="18">
        <v>0</v>
      </c>
      <c r="J1835" s="2"/>
      <c r="K1835" s="1"/>
      <c r="L1835" s="1"/>
      <c r="M1835" s="1"/>
      <c r="N1835" s="1"/>
      <c r="O1835" s="1"/>
      <c r="P1835" s="1"/>
      <c r="Q1835" s="1"/>
      <c r="R1835" s="1"/>
      <c r="S1835" s="1"/>
    </row>
    <row r="1836" spans="1:19" x14ac:dyDescent="0.3">
      <c r="A1836" s="1"/>
      <c r="B1836" s="17">
        <v>4</v>
      </c>
      <c r="C1836" s="9" t="s">
        <v>26</v>
      </c>
      <c r="D1836" s="17">
        <v>3</v>
      </c>
      <c r="E1836" s="17">
        <v>1993</v>
      </c>
      <c r="F1836" s="17">
        <v>31</v>
      </c>
      <c r="G1836" s="17">
        <v>0</v>
      </c>
      <c r="H1836" s="17">
        <v>0</v>
      </c>
      <c r="I1836" s="18">
        <v>0</v>
      </c>
      <c r="J1836" s="2"/>
      <c r="K1836" s="1"/>
      <c r="L1836" s="1"/>
      <c r="M1836" s="1"/>
      <c r="N1836" s="1"/>
      <c r="O1836" s="1"/>
      <c r="P1836" s="1"/>
      <c r="Q1836" s="1"/>
      <c r="R1836" s="1"/>
      <c r="S1836" s="1"/>
    </row>
    <row r="1837" spans="1:19" x14ac:dyDescent="0.3">
      <c r="A1837" s="1"/>
      <c r="B1837" s="17">
        <v>3</v>
      </c>
      <c r="C1837" s="9" t="s">
        <v>26</v>
      </c>
      <c r="D1837" s="17">
        <v>3</v>
      </c>
      <c r="E1837" s="17">
        <v>1993</v>
      </c>
      <c r="F1837" s="17">
        <v>31</v>
      </c>
      <c r="G1837" s="17">
        <v>0</v>
      </c>
      <c r="H1837" s="17">
        <v>0</v>
      </c>
      <c r="I1837" s="18">
        <v>0</v>
      </c>
      <c r="J1837" s="2"/>
      <c r="K1837" s="1"/>
      <c r="L1837" s="1"/>
      <c r="M1837" s="1"/>
      <c r="N1837" s="1"/>
      <c r="O1837" s="1"/>
      <c r="P1837" s="1"/>
      <c r="Q1837" s="1"/>
      <c r="R1837" s="1"/>
      <c r="S1837" s="1"/>
    </row>
    <row r="1838" spans="1:19" x14ac:dyDescent="0.3">
      <c r="A1838" s="1"/>
      <c r="B1838" s="17">
        <v>5</v>
      </c>
      <c r="C1838" s="9" t="s">
        <v>26</v>
      </c>
      <c r="D1838" s="17">
        <v>3</v>
      </c>
      <c r="E1838" s="17">
        <v>1993</v>
      </c>
      <c r="F1838" s="17">
        <v>31</v>
      </c>
      <c r="G1838" s="17">
        <v>0</v>
      </c>
      <c r="H1838" s="17">
        <v>0</v>
      </c>
      <c r="I1838" s="18">
        <v>0</v>
      </c>
      <c r="J1838" s="2"/>
      <c r="K1838" s="1"/>
      <c r="L1838" s="1"/>
      <c r="M1838" s="1"/>
      <c r="N1838" s="1"/>
      <c r="O1838" s="1"/>
      <c r="P1838" s="1"/>
      <c r="Q1838" s="1"/>
      <c r="R1838" s="1"/>
      <c r="S1838" s="1"/>
    </row>
    <row r="1839" spans="1:19" x14ac:dyDescent="0.3">
      <c r="A1839" s="1"/>
      <c r="B1839" s="17">
        <v>1</v>
      </c>
      <c r="C1839" s="9" t="s">
        <v>25</v>
      </c>
      <c r="D1839" s="17">
        <v>2</v>
      </c>
      <c r="E1839" s="17">
        <v>1994</v>
      </c>
      <c r="F1839" s="17">
        <v>1</v>
      </c>
      <c r="G1839" s="17">
        <v>0</v>
      </c>
      <c r="H1839" s="17">
        <v>0</v>
      </c>
      <c r="I1839" s="18">
        <v>76097</v>
      </c>
      <c r="J1839" s="2"/>
      <c r="K1839" s="1"/>
      <c r="L1839" s="1"/>
      <c r="M1839" s="1"/>
      <c r="N1839" s="1"/>
      <c r="O1839" s="1"/>
      <c r="P1839" s="1"/>
      <c r="Q1839" s="1"/>
      <c r="R1839" s="1"/>
      <c r="S1839" s="1"/>
    </row>
    <row r="1840" spans="1:19" x14ac:dyDescent="0.3">
      <c r="A1840" s="1"/>
      <c r="B1840" s="17">
        <v>2</v>
      </c>
      <c r="C1840" s="9" t="s">
        <v>25</v>
      </c>
      <c r="D1840" s="17">
        <v>2</v>
      </c>
      <c r="E1840" s="17">
        <v>1994</v>
      </c>
      <c r="F1840" s="17">
        <v>1</v>
      </c>
      <c r="G1840" s="17">
        <v>0</v>
      </c>
      <c r="H1840" s="17">
        <v>0</v>
      </c>
      <c r="I1840" s="18">
        <v>78839</v>
      </c>
      <c r="J1840" s="2"/>
      <c r="K1840" s="1"/>
      <c r="L1840" s="1"/>
      <c r="M1840" s="1"/>
      <c r="N1840" s="1"/>
      <c r="O1840" s="1"/>
      <c r="P1840" s="1"/>
      <c r="Q1840" s="1"/>
      <c r="R1840" s="1"/>
      <c r="S1840" s="1"/>
    </row>
    <row r="1841" spans="1:19" x14ac:dyDescent="0.3">
      <c r="A1841" s="1"/>
      <c r="B1841" s="17">
        <v>1</v>
      </c>
      <c r="C1841" s="9" t="s">
        <v>25</v>
      </c>
      <c r="D1841" s="17">
        <v>2</v>
      </c>
      <c r="E1841" s="17">
        <v>1994</v>
      </c>
      <c r="F1841" s="17">
        <v>1</v>
      </c>
      <c r="G1841" s="17">
        <v>0</v>
      </c>
      <c r="H1841" s="17">
        <v>0</v>
      </c>
      <c r="I1841" s="18">
        <v>72855</v>
      </c>
      <c r="J1841" s="2"/>
      <c r="K1841" s="1"/>
      <c r="L1841" s="1"/>
      <c r="M1841" s="1"/>
      <c r="N1841" s="1"/>
      <c r="O1841" s="1"/>
      <c r="P1841" s="1"/>
      <c r="Q1841" s="1"/>
      <c r="R1841" s="1"/>
      <c r="S1841" s="1"/>
    </row>
    <row r="1842" spans="1:19" x14ac:dyDescent="0.3">
      <c r="A1842" s="1"/>
      <c r="B1842" s="17">
        <v>1</v>
      </c>
      <c r="C1842" s="9" t="s">
        <v>25</v>
      </c>
      <c r="D1842" s="17">
        <v>2</v>
      </c>
      <c r="E1842" s="17">
        <v>1994</v>
      </c>
      <c r="F1842" s="17">
        <v>1</v>
      </c>
      <c r="G1842" s="17">
        <v>0</v>
      </c>
      <c r="H1842" s="17">
        <v>0</v>
      </c>
      <c r="I1842" s="18">
        <v>7253</v>
      </c>
      <c r="J1842" s="2"/>
      <c r="K1842" s="1"/>
      <c r="L1842" s="1"/>
      <c r="M1842" s="1"/>
      <c r="N1842" s="1"/>
      <c r="O1842" s="1"/>
      <c r="P1842" s="1"/>
      <c r="Q1842" s="1"/>
      <c r="R1842" s="1"/>
      <c r="S1842" s="1"/>
    </row>
    <row r="1843" spans="1:19" x14ac:dyDescent="0.3">
      <c r="A1843" s="1"/>
      <c r="B1843" s="17">
        <v>1</v>
      </c>
      <c r="C1843" s="9" t="s">
        <v>14</v>
      </c>
      <c r="D1843" s="17">
        <v>3</v>
      </c>
      <c r="E1843" s="17">
        <v>1994</v>
      </c>
      <c r="F1843" s="17">
        <v>1</v>
      </c>
      <c r="G1843" s="17">
        <v>0</v>
      </c>
      <c r="H1843" s="17">
        <v>11</v>
      </c>
      <c r="I1843" s="18">
        <v>0</v>
      </c>
      <c r="J1843" s="2"/>
      <c r="K1843" s="1"/>
      <c r="L1843" s="1"/>
      <c r="M1843" s="1"/>
      <c r="N1843" s="1"/>
      <c r="O1843" s="1"/>
      <c r="P1843" s="1"/>
      <c r="Q1843" s="1"/>
      <c r="R1843" s="1"/>
      <c r="S1843" s="1"/>
    </row>
    <row r="1844" spans="1:19" x14ac:dyDescent="0.3">
      <c r="A1844" s="1"/>
      <c r="B1844" s="17">
        <v>4</v>
      </c>
      <c r="C1844" s="9" t="s">
        <v>14</v>
      </c>
      <c r="D1844" s="17">
        <v>3</v>
      </c>
      <c r="E1844" s="17">
        <v>1994</v>
      </c>
      <c r="F1844" s="17">
        <v>1</v>
      </c>
      <c r="G1844" s="17">
        <v>0</v>
      </c>
      <c r="H1844" s="17">
        <v>0</v>
      </c>
      <c r="I1844" s="18">
        <v>74987</v>
      </c>
      <c r="J1844" s="2"/>
      <c r="K1844" s="1"/>
      <c r="L1844" s="1"/>
      <c r="M1844" s="1"/>
      <c r="N1844" s="1"/>
      <c r="O1844" s="1"/>
      <c r="P1844" s="1"/>
      <c r="Q1844" s="1"/>
      <c r="R1844" s="1"/>
      <c r="S1844" s="1"/>
    </row>
    <row r="1845" spans="1:19" x14ac:dyDescent="0.3">
      <c r="A1845" s="1"/>
      <c r="B1845" s="17">
        <v>4</v>
      </c>
      <c r="C1845" s="9" t="s">
        <v>33</v>
      </c>
      <c r="D1845" s="17">
        <v>3</v>
      </c>
      <c r="E1845" s="17">
        <v>1994</v>
      </c>
      <c r="F1845" s="17">
        <v>1</v>
      </c>
      <c r="G1845" s="17">
        <v>0</v>
      </c>
      <c r="H1845" s="17">
        <v>0</v>
      </c>
      <c r="I1845" s="18">
        <v>835875</v>
      </c>
      <c r="J1845" s="2"/>
      <c r="K1845" s="1"/>
      <c r="L1845" s="1"/>
      <c r="M1845" s="1"/>
      <c r="N1845" s="1"/>
      <c r="O1845" s="1"/>
      <c r="P1845" s="1"/>
      <c r="Q1845" s="1"/>
      <c r="R1845" s="1"/>
      <c r="S1845" s="1"/>
    </row>
    <row r="1846" spans="1:19" x14ac:dyDescent="0.3">
      <c r="A1846" s="1"/>
      <c r="B1846" s="17">
        <v>5</v>
      </c>
      <c r="C1846" s="9" t="s">
        <v>25</v>
      </c>
      <c r="D1846" s="17">
        <v>3</v>
      </c>
      <c r="E1846" s="17">
        <v>1994</v>
      </c>
      <c r="F1846" s="17">
        <v>1</v>
      </c>
      <c r="G1846" s="17">
        <v>0</v>
      </c>
      <c r="H1846" s="17">
        <v>0</v>
      </c>
      <c r="I1846" s="18">
        <v>810592</v>
      </c>
      <c r="J1846" s="2"/>
      <c r="K1846" s="1"/>
      <c r="L1846" s="1"/>
      <c r="M1846" s="1"/>
      <c r="N1846" s="1"/>
      <c r="O1846" s="1"/>
      <c r="P1846" s="1"/>
      <c r="Q1846" s="1"/>
      <c r="R1846" s="1"/>
      <c r="S1846" s="1"/>
    </row>
    <row r="1847" spans="1:19" x14ac:dyDescent="0.3">
      <c r="A1847" s="1"/>
      <c r="B1847" s="17">
        <v>2</v>
      </c>
      <c r="C1847" s="9" t="s">
        <v>25</v>
      </c>
      <c r="D1847" s="17">
        <v>3</v>
      </c>
      <c r="E1847" s="17">
        <v>1994</v>
      </c>
      <c r="F1847" s="17">
        <v>1</v>
      </c>
      <c r="G1847" s="17">
        <v>0</v>
      </c>
      <c r="H1847" s="17">
        <v>0</v>
      </c>
      <c r="I1847" s="18">
        <v>1192347</v>
      </c>
      <c r="J1847" s="2"/>
      <c r="K1847" s="1"/>
      <c r="L1847" s="1"/>
      <c r="M1847" s="1"/>
      <c r="N1847" s="1"/>
      <c r="O1847" s="1"/>
      <c r="P1847" s="1"/>
      <c r="Q1847" s="1"/>
      <c r="R1847" s="1"/>
      <c r="S1847" s="1"/>
    </row>
    <row r="1848" spans="1:19" x14ac:dyDescent="0.3">
      <c r="A1848" s="1"/>
      <c r="B1848" s="17">
        <v>4</v>
      </c>
      <c r="C1848" s="9" t="s">
        <v>25</v>
      </c>
      <c r="D1848" s="17">
        <v>3</v>
      </c>
      <c r="E1848" s="17">
        <v>1994</v>
      </c>
      <c r="F1848" s="17">
        <v>1</v>
      </c>
      <c r="G1848" s="17">
        <v>0</v>
      </c>
      <c r="H1848" s="17">
        <v>0</v>
      </c>
      <c r="I1848" s="18">
        <v>83809</v>
      </c>
      <c r="J1848" s="2"/>
      <c r="K1848" s="1"/>
      <c r="L1848" s="1"/>
      <c r="M1848" s="1"/>
      <c r="N1848" s="1"/>
      <c r="O1848" s="1"/>
      <c r="P1848" s="1"/>
      <c r="Q1848" s="1"/>
      <c r="R1848" s="1"/>
      <c r="S1848" s="1"/>
    </row>
    <row r="1849" spans="1:19" x14ac:dyDescent="0.3">
      <c r="A1849" s="1"/>
      <c r="B1849" s="17">
        <v>1</v>
      </c>
      <c r="C1849" s="9" t="s">
        <v>27</v>
      </c>
      <c r="D1849" s="17">
        <v>3</v>
      </c>
      <c r="E1849" s="17">
        <v>1994</v>
      </c>
      <c r="F1849" s="17">
        <v>1</v>
      </c>
      <c r="G1849" s="17">
        <v>0</v>
      </c>
      <c r="H1849" s="17">
        <v>0</v>
      </c>
      <c r="I1849" s="18">
        <v>85458</v>
      </c>
      <c r="J1849" s="2"/>
      <c r="K1849" s="1"/>
      <c r="L1849" s="1"/>
      <c r="M1849" s="1"/>
      <c r="N1849" s="1"/>
      <c r="O1849" s="1"/>
      <c r="P1849" s="1"/>
      <c r="Q1849" s="1"/>
      <c r="R1849" s="1"/>
      <c r="S1849" s="1"/>
    </row>
    <row r="1850" spans="1:19" x14ac:dyDescent="0.3">
      <c r="A1850" s="1"/>
      <c r="B1850" s="17">
        <v>1</v>
      </c>
      <c r="C1850" s="9" t="s">
        <v>35</v>
      </c>
      <c r="D1850" s="17">
        <v>3</v>
      </c>
      <c r="E1850" s="17">
        <v>1994</v>
      </c>
      <c r="F1850" s="17">
        <v>1</v>
      </c>
      <c r="G1850" s="17">
        <v>0</v>
      </c>
      <c r="H1850" s="17">
        <v>0</v>
      </c>
      <c r="I1850" s="18">
        <v>8014</v>
      </c>
      <c r="J1850" s="2"/>
      <c r="K1850" s="1"/>
      <c r="L1850" s="1"/>
      <c r="M1850" s="1"/>
      <c r="N1850" s="1"/>
      <c r="O1850" s="1"/>
      <c r="P1850" s="1"/>
      <c r="Q1850" s="1"/>
      <c r="R1850" s="1"/>
      <c r="S1850" s="1"/>
    </row>
    <row r="1851" spans="1:19" x14ac:dyDescent="0.3">
      <c r="A1851" s="1"/>
      <c r="B1851" s="17">
        <v>5</v>
      </c>
      <c r="C1851" s="9" t="s">
        <v>25</v>
      </c>
      <c r="D1851" s="17">
        <v>1</v>
      </c>
      <c r="E1851" s="17">
        <v>1995</v>
      </c>
      <c r="F1851" s="17">
        <v>1</v>
      </c>
      <c r="G1851" s="17">
        <v>0</v>
      </c>
      <c r="H1851" s="17">
        <v>0</v>
      </c>
      <c r="I1851" s="18">
        <v>1589638</v>
      </c>
      <c r="J1851" s="2"/>
      <c r="K1851" s="1"/>
      <c r="L1851" s="1"/>
      <c r="M1851" s="1"/>
      <c r="N1851" s="1"/>
      <c r="O1851" s="1"/>
      <c r="P1851" s="1"/>
      <c r="Q1851" s="1"/>
      <c r="R1851" s="1"/>
      <c r="S1851" s="1"/>
    </row>
    <row r="1852" spans="1:19" x14ac:dyDescent="0.3">
      <c r="A1852" s="1"/>
      <c r="B1852" s="17">
        <v>2</v>
      </c>
      <c r="C1852" s="9" t="s">
        <v>25</v>
      </c>
      <c r="D1852" s="17">
        <v>1</v>
      </c>
      <c r="E1852" s="17">
        <v>1995</v>
      </c>
      <c r="F1852" s="17">
        <v>1</v>
      </c>
      <c r="G1852" s="17">
        <v>0</v>
      </c>
      <c r="H1852" s="17">
        <v>0</v>
      </c>
      <c r="I1852" s="18">
        <v>83785</v>
      </c>
      <c r="J1852" s="2"/>
      <c r="K1852" s="1"/>
      <c r="L1852" s="1"/>
      <c r="M1852" s="1"/>
      <c r="N1852" s="1"/>
      <c r="O1852" s="1"/>
      <c r="P1852" s="1"/>
      <c r="Q1852" s="1"/>
      <c r="R1852" s="1"/>
      <c r="S1852" s="1"/>
    </row>
    <row r="1853" spans="1:19" x14ac:dyDescent="0.3">
      <c r="A1853" s="1"/>
      <c r="B1853" s="17">
        <v>1</v>
      </c>
      <c r="C1853" s="9" t="s">
        <v>25</v>
      </c>
      <c r="D1853" s="17">
        <v>1</v>
      </c>
      <c r="E1853" s="17">
        <v>1995</v>
      </c>
      <c r="F1853" s="17">
        <v>1</v>
      </c>
      <c r="G1853" s="17">
        <v>0</v>
      </c>
      <c r="H1853" s="17">
        <v>0</v>
      </c>
      <c r="I1853" s="18">
        <v>33891</v>
      </c>
      <c r="J1853" s="2"/>
      <c r="K1853" s="1"/>
      <c r="L1853" s="1"/>
      <c r="M1853" s="1"/>
      <c r="N1853" s="1"/>
      <c r="O1853" s="1"/>
      <c r="P1853" s="1"/>
      <c r="Q1853" s="1"/>
      <c r="R1853" s="1"/>
      <c r="S1853" s="1"/>
    </row>
    <row r="1854" spans="1:19" x14ac:dyDescent="0.3">
      <c r="A1854" s="1"/>
      <c r="B1854" s="17">
        <v>1</v>
      </c>
      <c r="C1854" s="9" t="s">
        <v>25</v>
      </c>
      <c r="D1854" s="17">
        <v>1</v>
      </c>
      <c r="E1854" s="17">
        <v>1995</v>
      </c>
      <c r="F1854" s="17">
        <v>1</v>
      </c>
      <c r="G1854" s="17">
        <v>0</v>
      </c>
      <c r="H1854" s="17">
        <v>0</v>
      </c>
      <c r="I1854" s="18">
        <v>16015</v>
      </c>
      <c r="J1854" s="2"/>
      <c r="K1854" s="1"/>
      <c r="L1854" s="1"/>
      <c r="M1854" s="1"/>
      <c r="N1854" s="1"/>
      <c r="O1854" s="1"/>
      <c r="P1854" s="1"/>
      <c r="Q1854" s="1"/>
      <c r="R1854" s="1"/>
      <c r="S1854" s="1"/>
    </row>
    <row r="1855" spans="1:19" x14ac:dyDescent="0.3">
      <c r="A1855" s="1"/>
      <c r="B1855" s="17">
        <v>1</v>
      </c>
      <c r="C1855" s="9" t="s">
        <v>22</v>
      </c>
      <c r="D1855" s="17">
        <v>3</v>
      </c>
      <c r="E1855" s="17">
        <v>1995</v>
      </c>
      <c r="F1855" s="17">
        <v>1</v>
      </c>
      <c r="G1855" s="17">
        <v>12</v>
      </c>
      <c r="H1855" s="17">
        <v>0</v>
      </c>
      <c r="I1855" s="18">
        <v>0</v>
      </c>
      <c r="J1855" s="2"/>
      <c r="K1855" s="1"/>
      <c r="L1855" s="1"/>
      <c r="M1855" s="1"/>
      <c r="N1855" s="1"/>
      <c r="O1855" s="1"/>
      <c r="P1855" s="1"/>
      <c r="Q1855" s="1"/>
      <c r="R1855" s="1"/>
      <c r="S1855" s="1"/>
    </row>
    <row r="1856" spans="1:19" x14ac:dyDescent="0.3">
      <c r="A1856" s="1"/>
      <c r="B1856" s="17">
        <v>1</v>
      </c>
      <c r="C1856" s="9" t="s">
        <v>19</v>
      </c>
      <c r="D1856" s="17">
        <v>3</v>
      </c>
      <c r="E1856" s="17">
        <v>1995</v>
      </c>
      <c r="F1856" s="17">
        <v>1</v>
      </c>
      <c r="G1856" s="17">
        <v>0</v>
      </c>
      <c r="H1856" s="17">
        <v>0</v>
      </c>
      <c r="I1856" s="18">
        <v>33346267</v>
      </c>
      <c r="J1856" s="2"/>
      <c r="K1856" s="1"/>
      <c r="L1856" s="1"/>
      <c r="M1856" s="1"/>
      <c r="N1856" s="1"/>
      <c r="O1856" s="1"/>
      <c r="P1856" s="1"/>
      <c r="Q1856" s="1"/>
      <c r="R1856" s="1"/>
      <c r="S1856" s="1"/>
    </row>
    <row r="1857" spans="1:19" x14ac:dyDescent="0.3">
      <c r="A1857" s="1"/>
      <c r="B1857" s="17">
        <v>1</v>
      </c>
      <c r="C1857" s="9" t="s">
        <v>25</v>
      </c>
      <c r="D1857" s="17">
        <v>2</v>
      </c>
      <c r="E1857" s="17">
        <v>1995</v>
      </c>
      <c r="F1857" s="17">
        <v>1</v>
      </c>
      <c r="G1857" s="17">
        <v>0</v>
      </c>
      <c r="H1857" s="17">
        <v>0</v>
      </c>
      <c r="I1857" s="18">
        <v>758280</v>
      </c>
      <c r="J1857" s="2"/>
      <c r="K1857" s="1"/>
      <c r="L1857" s="1"/>
      <c r="M1857" s="1"/>
      <c r="N1857" s="1"/>
      <c r="O1857" s="1"/>
      <c r="P1857" s="1"/>
      <c r="Q1857" s="1"/>
      <c r="R1857" s="1"/>
      <c r="S1857" s="1"/>
    </row>
    <row r="1858" spans="1:19" x14ac:dyDescent="0.3">
      <c r="A1858" s="1"/>
      <c r="B1858" s="17">
        <v>2</v>
      </c>
      <c r="C1858" s="9" t="s">
        <v>25</v>
      </c>
      <c r="D1858" s="17">
        <v>2</v>
      </c>
      <c r="E1858" s="17">
        <v>1995</v>
      </c>
      <c r="F1858" s="17">
        <v>1</v>
      </c>
      <c r="G1858" s="17">
        <v>0</v>
      </c>
      <c r="H1858" s="17">
        <v>0</v>
      </c>
      <c r="I1858" s="18">
        <v>76890</v>
      </c>
      <c r="J1858" s="2"/>
      <c r="K1858" s="1"/>
      <c r="L1858" s="1"/>
      <c r="M1858" s="1"/>
      <c r="N1858" s="1"/>
      <c r="O1858" s="1"/>
      <c r="P1858" s="1"/>
      <c r="Q1858" s="1"/>
      <c r="R1858" s="1"/>
      <c r="S1858" s="1"/>
    </row>
    <row r="1859" spans="1:19" x14ac:dyDescent="0.3">
      <c r="A1859" s="1"/>
      <c r="B1859" s="17">
        <v>2</v>
      </c>
      <c r="C1859" s="9" t="s">
        <v>14</v>
      </c>
      <c r="D1859" s="17">
        <v>2</v>
      </c>
      <c r="E1859" s="17">
        <v>1995</v>
      </c>
      <c r="F1859" s="17">
        <v>1</v>
      </c>
      <c r="G1859" s="17">
        <v>0</v>
      </c>
      <c r="H1859" s="17">
        <v>10</v>
      </c>
      <c r="I1859" s="18">
        <v>0</v>
      </c>
      <c r="J1859" s="2"/>
      <c r="K1859" s="1"/>
      <c r="L1859" s="1"/>
      <c r="M1859" s="1"/>
      <c r="N1859" s="1"/>
      <c r="O1859" s="1"/>
      <c r="P1859" s="1"/>
      <c r="Q1859" s="1"/>
      <c r="R1859" s="1"/>
      <c r="S1859" s="1"/>
    </row>
    <row r="1860" spans="1:19" x14ac:dyDescent="0.3">
      <c r="A1860" s="1"/>
      <c r="B1860" s="17">
        <v>1</v>
      </c>
      <c r="C1860" s="9" t="s">
        <v>12</v>
      </c>
      <c r="D1860" s="17">
        <v>1</v>
      </c>
      <c r="E1860" s="17">
        <v>1996</v>
      </c>
      <c r="F1860" s="17">
        <v>1</v>
      </c>
      <c r="G1860" s="17">
        <v>12</v>
      </c>
      <c r="H1860" s="17">
        <v>36</v>
      </c>
      <c r="I1860" s="18">
        <v>1618489</v>
      </c>
      <c r="J1860" s="2"/>
      <c r="K1860" s="1"/>
      <c r="L1860" s="1"/>
      <c r="M1860" s="1"/>
      <c r="N1860" s="1"/>
      <c r="O1860" s="1"/>
      <c r="P1860" s="1"/>
      <c r="Q1860" s="1"/>
      <c r="R1860" s="1"/>
      <c r="S1860" s="1"/>
    </row>
    <row r="1861" spans="1:19" x14ac:dyDescent="0.3">
      <c r="A1861" s="1"/>
      <c r="B1861" s="17">
        <v>1</v>
      </c>
      <c r="C1861" s="9" t="s">
        <v>12</v>
      </c>
      <c r="D1861" s="17">
        <v>1</v>
      </c>
      <c r="E1861" s="17">
        <v>1996</v>
      </c>
      <c r="F1861" s="17">
        <v>1</v>
      </c>
      <c r="G1861" s="17">
        <v>0</v>
      </c>
      <c r="H1861" s="17">
        <v>0</v>
      </c>
      <c r="I1861" s="18">
        <v>851886</v>
      </c>
      <c r="J1861" s="2"/>
      <c r="K1861" s="1"/>
      <c r="L1861" s="1"/>
      <c r="M1861" s="1"/>
      <c r="N1861" s="1"/>
      <c r="O1861" s="1"/>
      <c r="P1861" s="1"/>
      <c r="Q1861" s="1"/>
      <c r="R1861" s="1"/>
      <c r="S1861" s="1"/>
    </row>
    <row r="1862" spans="1:19" x14ac:dyDescent="0.3">
      <c r="A1862" s="1"/>
      <c r="B1862" s="17">
        <v>2</v>
      </c>
      <c r="C1862" s="9" t="s">
        <v>24</v>
      </c>
      <c r="D1862" s="17">
        <v>3</v>
      </c>
      <c r="E1862" s="17">
        <v>1996</v>
      </c>
      <c r="F1862" s="17">
        <v>1</v>
      </c>
      <c r="G1862" s="17">
        <v>0</v>
      </c>
      <c r="H1862" s="17">
        <v>0</v>
      </c>
      <c r="I1862" s="18">
        <v>12367096</v>
      </c>
      <c r="J1862" s="2"/>
      <c r="K1862" s="1"/>
      <c r="L1862" s="1"/>
      <c r="M1862" s="1"/>
      <c r="N1862" s="1"/>
      <c r="O1862" s="1"/>
      <c r="P1862" s="1"/>
      <c r="Q1862" s="1"/>
      <c r="R1862" s="1"/>
      <c r="S1862" s="1"/>
    </row>
    <row r="1863" spans="1:19" x14ac:dyDescent="0.3">
      <c r="A1863" s="1"/>
      <c r="B1863" s="17">
        <v>4</v>
      </c>
      <c r="C1863" s="9" t="s">
        <v>33</v>
      </c>
      <c r="D1863" s="17">
        <v>3</v>
      </c>
      <c r="E1863" s="17">
        <v>1994</v>
      </c>
      <c r="F1863" s="17">
        <v>1</v>
      </c>
      <c r="G1863" s="17">
        <v>0</v>
      </c>
      <c r="H1863" s="17">
        <v>0</v>
      </c>
      <c r="I1863" s="18">
        <v>82398</v>
      </c>
      <c r="J1863" s="2"/>
      <c r="K1863" s="1"/>
      <c r="L1863" s="1"/>
      <c r="M1863" s="1"/>
      <c r="N1863" s="1"/>
      <c r="O1863" s="1"/>
      <c r="P1863" s="1"/>
      <c r="Q1863" s="1"/>
      <c r="R1863" s="1"/>
      <c r="S1863" s="1"/>
    </row>
    <row r="1864" spans="1:19" x14ac:dyDescent="0.3">
      <c r="A1864" s="1"/>
      <c r="B1864" s="17">
        <v>1</v>
      </c>
      <c r="C1864" s="9" t="s">
        <v>27</v>
      </c>
      <c r="D1864" s="17">
        <v>3</v>
      </c>
      <c r="E1864" s="17">
        <v>1994</v>
      </c>
      <c r="F1864" s="17">
        <v>1</v>
      </c>
      <c r="G1864" s="17">
        <v>0</v>
      </c>
      <c r="H1864" s="17">
        <v>0</v>
      </c>
      <c r="I1864" s="18">
        <v>86607</v>
      </c>
      <c r="J1864" s="2"/>
      <c r="K1864" s="1"/>
      <c r="L1864" s="1"/>
      <c r="M1864" s="1"/>
      <c r="N1864" s="1"/>
      <c r="O1864" s="1"/>
      <c r="P1864" s="1"/>
      <c r="Q1864" s="1"/>
      <c r="R1864" s="1"/>
      <c r="S1864" s="1"/>
    </row>
    <row r="1865" spans="1:19" x14ac:dyDescent="0.3">
      <c r="A1865" s="1"/>
      <c r="B1865" s="17">
        <v>3</v>
      </c>
      <c r="C1865" s="9" t="s">
        <v>25</v>
      </c>
      <c r="D1865" s="17">
        <v>3</v>
      </c>
      <c r="E1865" s="17">
        <v>1994</v>
      </c>
      <c r="F1865" s="17">
        <v>1</v>
      </c>
      <c r="G1865" s="17">
        <v>0</v>
      </c>
      <c r="H1865" s="17">
        <v>0</v>
      </c>
      <c r="I1865" s="18">
        <v>74242</v>
      </c>
      <c r="J1865" s="2"/>
      <c r="K1865" s="1"/>
      <c r="L1865" s="1"/>
      <c r="M1865" s="1"/>
      <c r="N1865" s="1"/>
      <c r="O1865" s="1"/>
      <c r="P1865" s="1"/>
      <c r="Q1865" s="1"/>
      <c r="R1865" s="1"/>
      <c r="S1865" s="1"/>
    </row>
    <row r="1866" spans="1:19" x14ac:dyDescent="0.3">
      <c r="A1866" s="1"/>
      <c r="B1866" s="17">
        <v>2</v>
      </c>
      <c r="C1866" s="9" t="s">
        <v>14</v>
      </c>
      <c r="D1866" s="17">
        <v>2</v>
      </c>
      <c r="E1866" s="17">
        <v>2010</v>
      </c>
      <c r="F1866" s="17">
        <v>1</v>
      </c>
      <c r="G1866" s="17">
        <v>0</v>
      </c>
      <c r="H1866" s="17">
        <v>0</v>
      </c>
      <c r="I1866" s="18">
        <v>216831</v>
      </c>
      <c r="J1866" s="2"/>
      <c r="K1866" s="1"/>
      <c r="L1866" s="1"/>
      <c r="M1866" s="1"/>
      <c r="N1866" s="1"/>
      <c r="O1866" s="1"/>
      <c r="P1866" s="1"/>
      <c r="Q1866" s="1"/>
      <c r="R1866" s="1"/>
      <c r="S1866" s="1"/>
    </row>
    <row r="1867" spans="1:19" x14ac:dyDescent="0.3">
      <c r="A1867" s="1"/>
      <c r="B1867" s="17">
        <v>4</v>
      </c>
      <c r="C1867" s="9" t="s">
        <v>12</v>
      </c>
      <c r="D1867" s="17">
        <v>3</v>
      </c>
      <c r="E1867" s="17">
        <v>2010</v>
      </c>
      <c r="F1867" s="17">
        <v>1</v>
      </c>
      <c r="G1867" s="17">
        <v>0</v>
      </c>
      <c r="H1867" s="17">
        <v>0</v>
      </c>
      <c r="I1867" s="18">
        <v>60884</v>
      </c>
      <c r="J1867" s="2"/>
      <c r="K1867" s="1"/>
      <c r="L1867" s="1"/>
      <c r="M1867" s="1"/>
      <c r="N1867" s="1"/>
      <c r="O1867" s="1"/>
      <c r="P1867" s="1"/>
      <c r="Q1867" s="1"/>
      <c r="R1867" s="1"/>
      <c r="S1867" s="1"/>
    </row>
    <row r="1868" spans="1:19" x14ac:dyDescent="0.3">
      <c r="A1868" s="1"/>
      <c r="B1868" s="17">
        <v>6</v>
      </c>
      <c r="C1868" s="9" t="s">
        <v>66</v>
      </c>
      <c r="D1868" s="17">
        <v>2</v>
      </c>
      <c r="E1868" s="17">
        <v>2013</v>
      </c>
      <c r="F1868" s="17">
        <v>1</v>
      </c>
      <c r="G1868" s="17">
        <v>0</v>
      </c>
      <c r="H1868" s="17">
        <v>0</v>
      </c>
      <c r="I1868" s="18">
        <v>69691</v>
      </c>
      <c r="J1868" s="2"/>
      <c r="K1868" s="1"/>
      <c r="L1868" s="1"/>
      <c r="M1868" s="1"/>
      <c r="N1868" s="1"/>
      <c r="O1868" s="1"/>
      <c r="P1868" s="1"/>
      <c r="Q1868" s="1"/>
      <c r="R1868" s="1"/>
      <c r="S1868" s="1"/>
    </row>
    <row r="1869" spans="1:19" x14ac:dyDescent="0.3">
      <c r="A1869" s="1"/>
      <c r="B1869" s="17">
        <v>3</v>
      </c>
      <c r="C1869" s="9" t="s">
        <v>19</v>
      </c>
      <c r="D1869" s="17">
        <v>2</v>
      </c>
      <c r="E1869" s="17">
        <v>2013</v>
      </c>
      <c r="F1869" s="17">
        <v>1</v>
      </c>
      <c r="G1869" s="17">
        <v>0</v>
      </c>
      <c r="H1869" s="17">
        <v>0</v>
      </c>
      <c r="I1869" s="18">
        <v>16097</v>
      </c>
      <c r="J1869" s="2"/>
      <c r="K1869" s="1"/>
      <c r="L1869" s="1"/>
      <c r="M1869" s="1"/>
      <c r="N1869" s="1"/>
      <c r="O1869" s="1"/>
      <c r="P1869" s="1"/>
      <c r="Q1869" s="1"/>
      <c r="R1869" s="1"/>
      <c r="S1869" s="1"/>
    </row>
    <row r="1870" spans="1:19" x14ac:dyDescent="0.3">
      <c r="A1870" s="1"/>
      <c r="B1870" s="17">
        <v>3</v>
      </c>
      <c r="C1870" s="9" t="s">
        <v>19</v>
      </c>
      <c r="D1870" s="17">
        <v>3</v>
      </c>
      <c r="E1870" s="17">
        <v>2013</v>
      </c>
      <c r="F1870" s="17">
        <v>1</v>
      </c>
      <c r="G1870" s="17">
        <v>0</v>
      </c>
      <c r="H1870" s="17">
        <v>0</v>
      </c>
      <c r="I1870" s="18">
        <v>29237</v>
      </c>
      <c r="J1870" s="2"/>
      <c r="K1870" s="1"/>
      <c r="L1870" s="1"/>
      <c r="M1870" s="1"/>
      <c r="N1870" s="1"/>
      <c r="O1870" s="1"/>
      <c r="P1870" s="1"/>
      <c r="Q1870" s="1"/>
      <c r="R1870" s="1"/>
      <c r="S1870" s="1"/>
    </row>
    <row r="1871" spans="1:19" x14ac:dyDescent="0.3">
      <c r="A1871" s="1"/>
      <c r="B1871" s="17">
        <v>2</v>
      </c>
      <c r="C1871" s="9" t="s">
        <v>66</v>
      </c>
      <c r="D1871" s="17">
        <v>4</v>
      </c>
      <c r="E1871" s="17">
        <v>2013</v>
      </c>
      <c r="F1871" s="17">
        <v>1</v>
      </c>
      <c r="G1871" s="17">
        <v>0</v>
      </c>
      <c r="H1871" s="17">
        <v>0</v>
      </c>
      <c r="I1871" s="18">
        <v>102797</v>
      </c>
      <c r="J1871" s="2"/>
      <c r="K1871" s="1"/>
      <c r="L1871" s="1"/>
      <c r="M1871" s="1"/>
      <c r="N1871" s="1"/>
      <c r="O1871" s="1"/>
      <c r="P1871" s="1"/>
      <c r="Q1871" s="1"/>
      <c r="R1871" s="1"/>
      <c r="S1871" s="1"/>
    </row>
    <row r="1872" spans="1:19" x14ac:dyDescent="0.3">
      <c r="A1872" s="1"/>
      <c r="B1872" s="17">
        <v>2</v>
      </c>
      <c r="C1872" s="9" t="s">
        <v>66</v>
      </c>
      <c r="D1872" s="17">
        <v>4</v>
      </c>
      <c r="E1872" s="17">
        <v>2013</v>
      </c>
      <c r="F1872" s="17">
        <v>1</v>
      </c>
      <c r="G1872" s="17">
        <v>0</v>
      </c>
      <c r="H1872" s="17">
        <v>0</v>
      </c>
      <c r="I1872" s="18">
        <v>16578</v>
      </c>
      <c r="J1872" s="2"/>
      <c r="K1872" s="1"/>
      <c r="L1872" s="1"/>
      <c r="M1872" s="1"/>
      <c r="N1872" s="1"/>
      <c r="O1872" s="1"/>
      <c r="P1872" s="1"/>
      <c r="Q1872" s="1"/>
      <c r="R1872" s="1"/>
      <c r="S1872" s="1"/>
    </row>
    <row r="1873" spans="1:19" x14ac:dyDescent="0.3">
      <c r="A1873" s="1"/>
      <c r="B1873" s="17">
        <v>2</v>
      </c>
      <c r="C1873" s="9" t="s">
        <v>23</v>
      </c>
      <c r="D1873" s="17">
        <v>1</v>
      </c>
      <c r="E1873" s="17">
        <v>2013</v>
      </c>
      <c r="F1873" s="17">
        <v>1</v>
      </c>
      <c r="G1873" s="17">
        <v>0</v>
      </c>
      <c r="H1873" s="17">
        <v>0</v>
      </c>
      <c r="I1873" s="18">
        <v>16923</v>
      </c>
      <c r="J1873" s="2"/>
      <c r="K1873" s="1"/>
      <c r="L1873" s="1"/>
      <c r="M1873" s="1"/>
      <c r="N1873" s="1"/>
      <c r="O1873" s="1"/>
      <c r="P1873" s="1"/>
      <c r="Q1873" s="1"/>
      <c r="R1873" s="1"/>
      <c r="S1873" s="1"/>
    </row>
    <row r="1874" spans="1:19" x14ac:dyDescent="0.3">
      <c r="A1874" s="1"/>
      <c r="B1874" s="17">
        <v>2</v>
      </c>
      <c r="C1874" s="9" t="s">
        <v>37</v>
      </c>
      <c r="D1874" s="17">
        <v>1</v>
      </c>
      <c r="E1874" s="17">
        <v>2013</v>
      </c>
      <c r="F1874" s="17">
        <v>1</v>
      </c>
      <c r="G1874" s="17">
        <v>0</v>
      </c>
      <c r="H1874" s="17">
        <v>0</v>
      </c>
      <c r="I1874" s="18">
        <v>177745305</v>
      </c>
      <c r="J1874" s="2"/>
      <c r="K1874" s="1"/>
      <c r="L1874" s="1"/>
      <c r="M1874" s="1"/>
      <c r="N1874" s="1"/>
      <c r="O1874" s="1"/>
      <c r="P1874" s="1"/>
      <c r="Q1874" s="1"/>
      <c r="R1874" s="1"/>
      <c r="S1874" s="1"/>
    </row>
    <row r="1875" spans="1:19" x14ac:dyDescent="0.3">
      <c r="A1875" s="1"/>
      <c r="B1875" s="17">
        <v>3</v>
      </c>
      <c r="C1875" s="9" t="s">
        <v>19</v>
      </c>
      <c r="D1875" s="17">
        <v>2</v>
      </c>
      <c r="E1875" s="17">
        <v>2013</v>
      </c>
      <c r="F1875" s="17">
        <v>3</v>
      </c>
      <c r="G1875" s="17">
        <v>0</v>
      </c>
      <c r="H1875" s="17">
        <v>0</v>
      </c>
      <c r="I1875" s="18">
        <v>44712</v>
      </c>
      <c r="J1875" s="2"/>
      <c r="K1875" s="1"/>
      <c r="L1875" s="1"/>
      <c r="M1875" s="1"/>
      <c r="N1875" s="1"/>
      <c r="O1875" s="1"/>
      <c r="P1875" s="1"/>
      <c r="Q1875" s="1"/>
      <c r="R1875" s="1"/>
      <c r="S1875" s="1"/>
    </row>
    <row r="1876" spans="1:19" x14ac:dyDescent="0.3">
      <c r="A1876" s="1"/>
      <c r="B1876" s="17">
        <v>4</v>
      </c>
      <c r="C1876" s="9" t="s">
        <v>19</v>
      </c>
      <c r="D1876" s="17">
        <v>2</v>
      </c>
      <c r="E1876" s="17">
        <v>2013</v>
      </c>
      <c r="F1876" s="17">
        <v>1</v>
      </c>
      <c r="G1876" s="17">
        <v>0</v>
      </c>
      <c r="H1876" s="17">
        <v>0</v>
      </c>
      <c r="I1876" s="18">
        <v>14791</v>
      </c>
      <c r="J1876" s="2"/>
      <c r="K1876" s="1"/>
      <c r="L1876" s="1"/>
      <c r="M1876" s="1"/>
      <c r="N1876" s="1"/>
      <c r="O1876" s="1"/>
      <c r="P1876" s="1"/>
      <c r="Q1876" s="1"/>
      <c r="R1876" s="1"/>
      <c r="S1876" s="1"/>
    </row>
    <row r="1877" spans="1:19" x14ac:dyDescent="0.3">
      <c r="A1877" s="1"/>
      <c r="B1877" s="17">
        <v>4</v>
      </c>
      <c r="C1877" s="9" t="s">
        <v>19</v>
      </c>
      <c r="D1877" s="17">
        <v>2</v>
      </c>
      <c r="E1877" s="17">
        <v>2013</v>
      </c>
      <c r="F1877" s="17">
        <v>1</v>
      </c>
      <c r="G1877" s="17">
        <v>0</v>
      </c>
      <c r="H1877" s="17">
        <v>0</v>
      </c>
      <c r="I1877" s="18">
        <v>33523</v>
      </c>
      <c r="J1877" s="2"/>
      <c r="K1877" s="1"/>
      <c r="L1877" s="1"/>
      <c r="M1877" s="1"/>
      <c r="N1877" s="1"/>
      <c r="O1877" s="1"/>
      <c r="P1877" s="1"/>
      <c r="Q1877" s="1"/>
      <c r="R1877" s="1"/>
      <c r="S1877" s="1"/>
    </row>
    <row r="1878" spans="1:19" x14ac:dyDescent="0.3">
      <c r="A1878" s="1"/>
      <c r="B1878" s="17">
        <v>3</v>
      </c>
      <c r="C1878" s="9" t="s">
        <v>66</v>
      </c>
      <c r="D1878" s="17">
        <v>2</v>
      </c>
      <c r="E1878" s="17">
        <v>2013</v>
      </c>
      <c r="F1878" s="17">
        <v>1</v>
      </c>
      <c r="G1878" s="17">
        <v>0</v>
      </c>
      <c r="H1878" s="17">
        <v>0</v>
      </c>
      <c r="I1878" s="18">
        <v>7750</v>
      </c>
      <c r="J1878" s="2"/>
      <c r="K1878" s="1"/>
      <c r="L1878" s="1"/>
      <c r="M1878" s="1"/>
      <c r="N1878" s="1"/>
      <c r="O1878" s="1"/>
      <c r="P1878" s="1"/>
      <c r="Q1878" s="1"/>
      <c r="R1878" s="1"/>
      <c r="S1878" s="1"/>
    </row>
    <row r="1879" spans="1:19" x14ac:dyDescent="0.3">
      <c r="A1879" s="1"/>
      <c r="B1879" s="17">
        <v>5</v>
      </c>
      <c r="C1879" s="9" t="s">
        <v>66</v>
      </c>
      <c r="D1879" s="17">
        <v>2</v>
      </c>
      <c r="E1879" s="17">
        <v>2013</v>
      </c>
      <c r="F1879" s="17">
        <v>1</v>
      </c>
      <c r="G1879" s="17">
        <v>0</v>
      </c>
      <c r="H1879" s="17">
        <v>0</v>
      </c>
      <c r="I1879" s="18">
        <v>57536</v>
      </c>
      <c r="J1879" s="2"/>
      <c r="K1879" s="1"/>
      <c r="L1879" s="1"/>
      <c r="M1879" s="1"/>
      <c r="N1879" s="1"/>
      <c r="O1879" s="1"/>
      <c r="P1879" s="1"/>
      <c r="Q1879" s="1"/>
      <c r="R1879" s="1"/>
      <c r="S1879" s="1"/>
    </row>
    <row r="1880" spans="1:19" x14ac:dyDescent="0.3">
      <c r="A1880" s="1"/>
      <c r="B1880" s="17">
        <v>4</v>
      </c>
      <c r="C1880" s="9" t="s">
        <v>66</v>
      </c>
      <c r="D1880" s="17">
        <v>2</v>
      </c>
      <c r="E1880" s="17">
        <v>2013</v>
      </c>
      <c r="F1880" s="17">
        <v>1</v>
      </c>
      <c r="G1880" s="17">
        <v>0</v>
      </c>
      <c r="H1880" s="17">
        <v>0</v>
      </c>
      <c r="I1880" s="18">
        <v>29766</v>
      </c>
      <c r="J1880" s="2"/>
      <c r="K1880" s="1"/>
      <c r="L1880" s="1"/>
      <c r="M1880" s="1"/>
      <c r="N1880" s="1"/>
      <c r="O1880" s="1"/>
      <c r="P1880" s="1"/>
      <c r="Q1880" s="1"/>
      <c r="R1880" s="1"/>
      <c r="S1880" s="1"/>
    </row>
    <row r="1881" spans="1:19" x14ac:dyDescent="0.3">
      <c r="A1881" s="1"/>
      <c r="B1881" s="17">
        <v>5</v>
      </c>
      <c r="C1881" s="9" t="s">
        <v>66</v>
      </c>
      <c r="D1881" s="17">
        <v>2</v>
      </c>
      <c r="E1881" s="17">
        <v>2013</v>
      </c>
      <c r="F1881" s="17">
        <v>1</v>
      </c>
      <c r="G1881" s="17">
        <v>0</v>
      </c>
      <c r="H1881" s="17">
        <v>0</v>
      </c>
      <c r="I1881" s="18">
        <v>98906</v>
      </c>
      <c r="J1881" s="2"/>
      <c r="K1881" s="1"/>
      <c r="L1881" s="1"/>
      <c r="M1881" s="1"/>
      <c r="N1881" s="1"/>
      <c r="O1881" s="1"/>
      <c r="P1881" s="1"/>
      <c r="Q1881" s="1"/>
      <c r="R1881" s="1"/>
      <c r="S1881" s="1"/>
    </row>
    <row r="1882" spans="1:19" x14ac:dyDescent="0.3">
      <c r="A1882" s="1"/>
      <c r="B1882" s="17">
        <v>6</v>
      </c>
      <c r="C1882" s="9" t="s">
        <v>66</v>
      </c>
      <c r="D1882" s="17">
        <v>2</v>
      </c>
      <c r="E1882" s="17">
        <v>2013</v>
      </c>
      <c r="F1882" s="17">
        <v>1</v>
      </c>
      <c r="G1882" s="17">
        <v>0</v>
      </c>
      <c r="H1882" s="17">
        <v>0</v>
      </c>
      <c r="I1882" s="18">
        <v>52069</v>
      </c>
      <c r="J1882" s="2"/>
      <c r="K1882" s="1"/>
      <c r="L1882" s="1"/>
      <c r="M1882" s="1"/>
      <c r="N1882" s="1"/>
      <c r="O1882" s="1"/>
      <c r="P1882" s="1"/>
      <c r="Q1882" s="1"/>
      <c r="R1882" s="1"/>
      <c r="S1882" s="1"/>
    </row>
    <row r="1883" spans="1:19" x14ac:dyDescent="0.3">
      <c r="A1883" s="1"/>
      <c r="B1883" s="17">
        <v>4</v>
      </c>
      <c r="C1883" s="9" t="s">
        <v>19</v>
      </c>
      <c r="D1883" s="17">
        <v>3</v>
      </c>
      <c r="E1883" s="17">
        <v>2013</v>
      </c>
      <c r="F1883" s="17">
        <v>1</v>
      </c>
      <c r="G1883" s="17">
        <v>0</v>
      </c>
      <c r="H1883" s="17">
        <v>0</v>
      </c>
      <c r="I1883" s="18">
        <v>138812</v>
      </c>
      <c r="J1883" s="2"/>
      <c r="K1883" s="1"/>
      <c r="L1883" s="1"/>
      <c r="M1883" s="1"/>
      <c r="N1883" s="1"/>
      <c r="O1883" s="1"/>
      <c r="P1883" s="1"/>
      <c r="Q1883" s="1"/>
      <c r="R1883" s="1"/>
      <c r="S1883" s="1"/>
    </row>
    <row r="1884" spans="1:19" x14ac:dyDescent="0.3">
      <c r="A1884" s="1"/>
      <c r="B1884" s="17">
        <v>4</v>
      </c>
      <c r="C1884" s="9" t="s">
        <v>33</v>
      </c>
      <c r="D1884" s="17">
        <v>2</v>
      </c>
      <c r="E1884" s="17">
        <v>2013</v>
      </c>
      <c r="F1884" s="17">
        <v>1</v>
      </c>
      <c r="G1884" s="17">
        <v>0</v>
      </c>
      <c r="H1884" s="17">
        <v>0</v>
      </c>
      <c r="I1884" s="18">
        <v>4881972</v>
      </c>
      <c r="J1884" s="2"/>
      <c r="K1884" s="1"/>
      <c r="L1884" s="1"/>
      <c r="M1884" s="1"/>
      <c r="N1884" s="1"/>
      <c r="O1884" s="1"/>
      <c r="P1884" s="1"/>
      <c r="Q1884" s="1"/>
      <c r="R1884" s="1"/>
      <c r="S1884" s="1"/>
    </row>
    <row r="1885" spans="1:19" x14ac:dyDescent="0.3">
      <c r="A1885" s="1"/>
      <c r="B1885" s="17">
        <v>3</v>
      </c>
      <c r="C1885" s="9" t="s">
        <v>25</v>
      </c>
      <c r="D1885" s="17">
        <v>3</v>
      </c>
      <c r="E1885" s="17">
        <v>2013</v>
      </c>
      <c r="F1885" s="17">
        <v>1</v>
      </c>
      <c r="G1885" s="17">
        <v>0</v>
      </c>
      <c r="H1885" s="17">
        <v>0</v>
      </c>
      <c r="I1885" s="18">
        <v>33644</v>
      </c>
      <c r="J1885" s="2"/>
      <c r="K1885" s="1"/>
      <c r="L1885" s="1"/>
      <c r="M1885" s="1"/>
      <c r="N1885" s="1"/>
      <c r="O1885" s="1"/>
      <c r="P1885" s="1"/>
      <c r="Q1885" s="1"/>
      <c r="R1885" s="1"/>
      <c r="S1885" s="1"/>
    </row>
    <row r="1886" spans="1:19" x14ac:dyDescent="0.3">
      <c r="A1886" s="1"/>
      <c r="B1886" s="17">
        <v>3</v>
      </c>
      <c r="C1886" s="9" t="s">
        <v>66</v>
      </c>
      <c r="D1886" s="17">
        <v>3</v>
      </c>
      <c r="E1886" s="17">
        <v>2013</v>
      </c>
      <c r="F1886" s="17">
        <v>1</v>
      </c>
      <c r="G1886" s="17">
        <v>0</v>
      </c>
      <c r="H1886" s="17">
        <v>0</v>
      </c>
      <c r="I1886" s="18">
        <v>13384699</v>
      </c>
      <c r="J1886" s="2"/>
      <c r="K1886" s="1"/>
      <c r="L1886" s="1"/>
      <c r="M1886" s="1"/>
      <c r="N1886" s="1"/>
      <c r="O1886" s="1"/>
      <c r="P1886" s="1"/>
      <c r="Q1886" s="1"/>
      <c r="R1886" s="1"/>
      <c r="S1886" s="1"/>
    </row>
    <row r="1887" spans="1:19" x14ac:dyDescent="0.3">
      <c r="A1887" s="1"/>
      <c r="B1887" s="17">
        <v>2</v>
      </c>
      <c r="C1887" s="9" t="s">
        <v>33</v>
      </c>
      <c r="D1887" s="17">
        <v>2</v>
      </c>
      <c r="E1887" s="17">
        <v>2013</v>
      </c>
      <c r="F1887" s="17">
        <v>1</v>
      </c>
      <c r="G1887" s="17">
        <v>0</v>
      </c>
      <c r="H1887" s="17">
        <v>0</v>
      </c>
      <c r="I1887" s="18">
        <v>224773</v>
      </c>
      <c r="J1887" s="2"/>
      <c r="K1887" s="1"/>
      <c r="L1887" s="1"/>
      <c r="M1887" s="1"/>
      <c r="N1887" s="1"/>
      <c r="O1887" s="1"/>
      <c r="P1887" s="1"/>
      <c r="Q1887" s="1"/>
      <c r="R1887" s="1"/>
      <c r="S1887" s="1"/>
    </row>
    <row r="1888" spans="1:19" x14ac:dyDescent="0.3">
      <c r="A1888" s="1"/>
      <c r="B1888" s="17">
        <v>2</v>
      </c>
      <c r="C1888" s="9" t="s">
        <v>33</v>
      </c>
      <c r="D1888" s="17">
        <v>2</v>
      </c>
      <c r="E1888" s="17">
        <v>2013</v>
      </c>
      <c r="F1888" s="17">
        <v>1</v>
      </c>
      <c r="G1888" s="17">
        <v>0</v>
      </c>
      <c r="H1888" s="17">
        <v>0</v>
      </c>
      <c r="I1888" s="18">
        <v>581895</v>
      </c>
      <c r="J1888" s="2"/>
      <c r="K1888" s="1"/>
      <c r="L1888" s="1"/>
      <c r="M1888" s="1"/>
      <c r="N1888" s="1"/>
      <c r="O1888" s="1"/>
      <c r="P1888" s="1"/>
      <c r="Q1888" s="1"/>
      <c r="R1888" s="1"/>
      <c r="S1888" s="1"/>
    </row>
    <row r="1889" spans="1:19" x14ac:dyDescent="0.3">
      <c r="A1889" s="1"/>
      <c r="B1889" s="17">
        <v>1</v>
      </c>
      <c r="C1889" s="9" t="s">
        <v>19</v>
      </c>
      <c r="D1889" s="17">
        <v>2</v>
      </c>
      <c r="E1889" s="17">
        <v>2013</v>
      </c>
      <c r="F1889" s="17">
        <v>1</v>
      </c>
      <c r="G1889" s="17">
        <v>0</v>
      </c>
      <c r="H1889" s="17">
        <v>0</v>
      </c>
      <c r="I1889" s="18">
        <v>429192</v>
      </c>
      <c r="J1889" s="2"/>
      <c r="K1889" s="1"/>
      <c r="L1889" s="1"/>
      <c r="M1889" s="1"/>
      <c r="N1889" s="1"/>
      <c r="O1889" s="1"/>
      <c r="P1889" s="1"/>
      <c r="Q1889" s="1"/>
      <c r="R1889" s="1"/>
      <c r="S1889" s="1"/>
    </row>
    <row r="1890" spans="1:19" x14ac:dyDescent="0.3">
      <c r="A1890" s="1"/>
      <c r="B1890" s="17">
        <v>2</v>
      </c>
      <c r="C1890" s="9" t="s">
        <v>66</v>
      </c>
      <c r="D1890" s="17">
        <v>3</v>
      </c>
      <c r="E1890" s="17">
        <v>2013</v>
      </c>
      <c r="F1890" s="17">
        <v>1</v>
      </c>
      <c r="G1890" s="17">
        <v>0</v>
      </c>
      <c r="H1890" s="17">
        <v>0</v>
      </c>
      <c r="I1890" s="18">
        <v>29037</v>
      </c>
      <c r="J1890" s="2"/>
      <c r="K1890" s="1"/>
      <c r="L1890" s="1"/>
      <c r="M1890" s="1"/>
      <c r="N1890" s="1"/>
      <c r="O1890" s="1"/>
      <c r="P1890" s="1"/>
      <c r="Q1890" s="1"/>
      <c r="R1890" s="1"/>
      <c r="S1890" s="1"/>
    </row>
    <row r="1891" spans="1:19" x14ac:dyDescent="0.3">
      <c r="A1891" s="1"/>
      <c r="B1891" s="17">
        <v>2</v>
      </c>
      <c r="C1891" s="9" t="s">
        <v>66</v>
      </c>
      <c r="D1891" s="17">
        <v>3</v>
      </c>
      <c r="E1891" s="17">
        <v>2013</v>
      </c>
      <c r="F1891" s="17">
        <v>1</v>
      </c>
      <c r="G1891" s="17">
        <v>0</v>
      </c>
      <c r="H1891" s="17">
        <v>0</v>
      </c>
      <c r="I1891" s="18">
        <v>14472</v>
      </c>
      <c r="J1891" s="2"/>
      <c r="K1891" s="1"/>
      <c r="L1891" s="1"/>
      <c r="M1891" s="1"/>
      <c r="N1891" s="1"/>
      <c r="O1891" s="1"/>
      <c r="P1891" s="1"/>
      <c r="Q1891" s="1"/>
      <c r="R1891" s="1"/>
      <c r="S1891" s="1"/>
    </row>
    <row r="1892" spans="1:19" x14ac:dyDescent="0.3">
      <c r="A1892" s="1"/>
      <c r="B1892" s="17">
        <v>2</v>
      </c>
      <c r="C1892" s="9" t="s">
        <v>66</v>
      </c>
      <c r="D1892" s="17">
        <v>3</v>
      </c>
      <c r="E1892" s="17">
        <v>2013</v>
      </c>
      <c r="F1892" s="17">
        <v>1</v>
      </c>
      <c r="G1892" s="17">
        <v>0</v>
      </c>
      <c r="H1892" s="17">
        <v>0</v>
      </c>
      <c r="I1892" s="18">
        <v>36675</v>
      </c>
      <c r="J1892" s="2"/>
      <c r="K1892" s="1"/>
      <c r="L1892" s="1"/>
      <c r="M1892" s="1"/>
      <c r="N1892" s="1"/>
      <c r="O1892" s="1"/>
      <c r="P1892" s="1"/>
      <c r="Q1892" s="1"/>
      <c r="R1892" s="1"/>
      <c r="S1892" s="1"/>
    </row>
    <row r="1893" spans="1:19" x14ac:dyDescent="0.3">
      <c r="A1893" s="1"/>
      <c r="B1893" s="17">
        <v>2</v>
      </c>
      <c r="C1893" s="9" t="s">
        <v>52</v>
      </c>
      <c r="D1893" s="17">
        <v>3</v>
      </c>
      <c r="E1893" s="17">
        <v>2013</v>
      </c>
      <c r="F1893" s="17">
        <v>1</v>
      </c>
      <c r="G1893" s="17">
        <v>12</v>
      </c>
      <c r="H1893" s="17">
        <v>0</v>
      </c>
      <c r="I1893" s="18">
        <v>0</v>
      </c>
      <c r="J1893" s="2"/>
      <c r="K1893" s="1"/>
      <c r="L1893" s="1"/>
      <c r="M1893" s="1"/>
      <c r="N1893" s="1"/>
      <c r="O1893" s="1"/>
      <c r="P1893" s="1"/>
      <c r="Q1893" s="1"/>
      <c r="R1893" s="1"/>
      <c r="S1893" s="1"/>
    </row>
    <row r="1894" spans="1:19" x14ac:dyDescent="0.3">
      <c r="A1894" s="1"/>
      <c r="B1894" s="17">
        <v>2</v>
      </c>
      <c r="C1894" s="9" t="s">
        <v>52</v>
      </c>
      <c r="D1894" s="17">
        <v>3</v>
      </c>
      <c r="E1894" s="17">
        <v>2013</v>
      </c>
      <c r="F1894" s="17">
        <v>1</v>
      </c>
      <c r="G1894" s="17">
        <v>22</v>
      </c>
      <c r="H1894" s="17">
        <v>0</v>
      </c>
      <c r="I1894" s="18">
        <v>0</v>
      </c>
      <c r="J1894" s="2"/>
      <c r="K1894" s="1"/>
      <c r="L1894" s="1"/>
      <c r="M1894" s="1"/>
      <c r="N1894" s="1"/>
      <c r="O1894" s="1"/>
      <c r="P1894" s="1"/>
      <c r="Q1894" s="1"/>
      <c r="R1894" s="1"/>
      <c r="S1894" s="1"/>
    </row>
    <row r="1895" spans="1:19" x14ac:dyDescent="0.3">
      <c r="A1895" s="1"/>
      <c r="B1895" s="17">
        <v>1</v>
      </c>
      <c r="C1895" s="9" t="s">
        <v>10</v>
      </c>
      <c r="D1895" s="17">
        <v>1</v>
      </c>
      <c r="E1895" s="17">
        <v>1996</v>
      </c>
      <c r="F1895" s="17">
        <v>1</v>
      </c>
      <c r="G1895" s="17">
        <v>0</v>
      </c>
      <c r="H1895" s="17">
        <v>0</v>
      </c>
      <c r="I1895" s="18">
        <v>122945</v>
      </c>
      <c r="J1895" s="2"/>
      <c r="K1895" s="1"/>
      <c r="L1895" s="1"/>
      <c r="M1895" s="1"/>
      <c r="N1895" s="1"/>
      <c r="O1895" s="1"/>
      <c r="P1895" s="1"/>
      <c r="Q1895" s="1"/>
      <c r="R1895" s="1"/>
      <c r="S1895" s="1"/>
    </row>
    <row r="1896" spans="1:19" x14ac:dyDescent="0.3">
      <c r="A1896" s="1"/>
      <c r="B1896" s="17">
        <v>1</v>
      </c>
      <c r="C1896" s="9" t="s">
        <v>10</v>
      </c>
      <c r="D1896" s="17">
        <v>1</v>
      </c>
      <c r="E1896" s="17">
        <v>1996</v>
      </c>
      <c r="F1896" s="17">
        <v>1</v>
      </c>
      <c r="G1896" s="17">
        <v>0</v>
      </c>
      <c r="H1896" s="17">
        <v>0</v>
      </c>
      <c r="I1896" s="18">
        <v>106675</v>
      </c>
      <c r="J1896" s="2"/>
      <c r="K1896" s="1"/>
      <c r="L1896" s="1"/>
      <c r="M1896" s="1"/>
      <c r="N1896" s="1"/>
      <c r="O1896" s="1"/>
      <c r="P1896" s="1"/>
      <c r="Q1896" s="1"/>
      <c r="R1896" s="1"/>
      <c r="S1896" s="1"/>
    </row>
    <row r="1897" spans="1:19" x14ac:dyDescent="0.3">
      <c r="A1897" s="1"/>
      <c r="B1897" s="17">
        <v>1</v>
      </c>
      <c r="C1897" s="9" t="s">
        <v>23</v>
      </c>
      <c r="D1897" s="17">
        <v>1</v>
      </c>
      <c r="E1897" s="17">
        <v>1996</v>
      </c>
      <c r="F1897" s="17">
        <v>1</v>
      </c>
      <c r="G1897" s="17">
        <v>0</v>
      </c>
      <c r="H1897" s="17">
        <v>0</v>
      </c>
      <c r="I1897" s="18">
        <v>26124</v>
      </c>
      <c r="J1897" s="2"/>
      <c r="K1897" s="1"/>
      <c r="L1897" s="1"/>
      <c r="M1897" s="1"/>
      <c r="N1897" s="1"/>
      <c r="O1897" s="1"/>
      <c r="P1897" s="1"/>
      <c r="Q1897" s="1"/>
      <c r="R1897" s="1"/>
      <c r="S1897" s="1"/>
    </row>
    <row r="1898" spans="1:19" x14ac:dyDescent="0.3">
      <c r="A1898" s="1"/>
      <c r="B1898" s="17">
        <v>1</v>
      </c>
      <c r="C1898" s="9" t="s">
        <v>17</v>
      </c>
      <c r="D1898" s="17">
        <v>2</v>
      </c>
      <c r="E1898" s="17">
        <v>1993</v>
      </c>
      <c r="F1898" s="17">
        <v>1</v>
      </c>
      <c r="G1898" s="17">
        <v>0</v>
      </c>
      <c r="H1898" s="17">
        <v>0</v>
      </c>
      <c r="I1898" s="18">
        <v>7699</v>
      </c>
      <c r="J1898" s="2"/>
      <c r="K1898" s="1"/>
      <c r="L1898" s="1"/>
      <c r="M1898" s="1"/>
      <c r="N1898" s="1"/>
      <c r="O1898" s="1"/>
      <c r="P1898" s="1"/>
      <c r="Q1898" s="1"/>
      <c r="R1898" s="1"/>
      <c r="S1898" s="1"/>
    </row>
    <row r="1899" spans="1:19" x14ac:dyDescent="0.3">
      <c r="A1899" s="1"/>
      <c r="B1899" s="17">
        <v>1</v>
      </c>
      <c r="C1899" s="9" t="s">
        <v>14</v>
      </c>
      <c r="D1899" s="17">
        <v>3</v>
      </c>
      <c r="E1899" s="17">
        <v>1994</v>
      </c>
      <c r="F1899" s="17">
        <v>1</v>
      </c>
      <c r="G1899" s="17">
        <v>0</v>
      </c>
      <c r="H1899" s="17">
        <v>11</v>
      </c>
      <c r="I1899" s="18">
        <v>0</v>
      </c>
      <c r="J1899" s="2"/>
      <c r="K1899" s="1"/>
      <c r="L1899" s="1"/>
      <c r="M1899" s="1"/>
      <c r="N1899" s="1"/>
      <c r="O1899" s="1"/>
      <c r="P1899" s="1"/>
      <c r="Q1899" s="1"/>
      <c r="R1899" s="1"/>
      <c r="S1899" s="1"/>
    </row>
    <row r="1900" spans="1:19" x14ac:dyDescent="0.3">
      <c r="A1900" s="1"/>
      <c r="B1900" s="17">
        <v>3</v>
      </c>
      <c r="C1900" s="9" t="s">
        <v>14</v>
      </c>
      <c r="D1900" s="17">
        <v>3</v>
      </c>
      <c r="E1900" s="17">
        <v>1994</v>
      </c>
      <c r="F1900" s="17">
        <v>1</v>
      </c>
      <c r="G1900" s="17">
        <v>0</v>
      </c>
      <c r="H1900" s="17">
        <v>0</v>
      </c>
      <c r="I1900" s="18">
        <v>75035</v>
      </c>
      <c r="J1900" s="2"/>
      <c r="K1900" s="1"/>
      <c r="L1900" s="1"/>
      <c r="M1900" s="1"/>
      <c r="N1900" s="1"/>
      <c r="O1900" s="1"/>
      <c r="P1900" s="1"/>
      <c r="Q1900" s="1"/>
      <c r="R1900" s="1"/>
      <c r="S1900" s="1"/>
    </row>
    <row r="1901" spans="1:19" x14ac:dyDescent="0.3">
      <c r="A1901" s="1"/>
      <c r="B1901" s="17">
        <v>1</v>
      </c>
      <c r="C1901" s="9" t="s">
        <v>61</v>
      </c>
      <c r="D1901" s="17">
        <v>3</v>
      </c>
      <c r="E1901" s="17">
        <v>1994</v>
      </c>
      <c r="F1901" s="17">
        <v>1</v>
      </c>
      <c r="G1901" s="17">
        <v>0</v>
      </c>
      <c r="H1901" s="17">
        <v>12</v>
      </c>
      <c r="I1901" s="18">
        <v>0</v>
      </c>
      <c r="J1901" s="2"/>
      <c r="K1901" s="1"/>
      <c r="L1901" s="1"/>
      <c r="M1901" s="1"/>
      <c r="N1901" s="1"/>
      <c r="O1901" s="1"/>
      <c r="P1901" s="1"/>
      <c r="Q1901" s="1"/>
      <c r="R1901" s="1"/>
      <c r="S1901" s="1"/>
    </row>
    <row r="1902" spans="1:19" x14ac:dyDescent="0.3">
      <c r="A1902" s="1"/>
      <c r="B1902" s="17">
        <v>5</v>
      </c>
      <c r="C1902" s="9" t="s">
        <v>19</v>
      </c>
      <c r="D1902" s="17">
        <v>3</v>
      </c>
      <c r="E1902" s="17">
        <v>1994</v>
      </c>
      <c r="F1902" s="17">
        <v>1</v>
      </c>
      <c r="G1902" s="17">
        <v>0</v>
      </c>
      <c r="H1902" s="17">
        <v>0</v>
      </c>
      <c r="I1902" s="18">
        <v>72300</v>
      </c>
      <c r="J1902" s="2"/>
      <c r="K1902" s="1"/>
      <c r="L1902" s="1"/>
      <c r="M1902" s="1"/>
      <c r="N1902" s="1"/>
      <c r="O1902" s="1"/>
      <c r="P1902" s="1"/>
      <c r="Q1902" s="1"/>
      <c r="R1902" s="1"/>
      <c r="S1902" s="1"/>
    </row>
    <row r="1903" spans="1:19" x14ac:dyDescent="0.3">
      <c r="A1903" s="1"/>
      <c r="B1903" s="17">
        <v>1</v>
      </c>
      <c r="C1903" s="9" t="s">
        <v>19</v>
      </c>
      <c r="D1903" s="17">
        <v>3</v>
      </c>
      <c r="E1903" s="17">
        <v>1994</v>
      </c>
      <c r="F1903" s="17">
        <v>1</v>
      </c>
      <c r="G1903" s="17">
        <v>0</v>
      </c>
      <c r="H1903" s="17">
        <v>0</v>
      </c>
      <c r="I1903" s="18">
        <v>81122</v>
      </c>
      <c r="J1903" s="2"/>
      <c r="K1903" s="1"/>
      <c r="L1903" s="1"/>
      <c r="M1903" s="1"/>
      <c r="N1903" s="1"/>
      <c r="O1903" s="1"/>
      <c r="P1903" s="1"/>
      <c r="Q1903" s="1"/>
      <c r="R1903" s="1"/>
      <c r="S1903" s="1"/>
    </row>
    <row r="1904" spans="1:19" x14ac:dyDescent="0.3">
      <c r="A1904" s="1"/>
      <c r="B1904" s="17">
        <v>1</v>
      </c>
      <c r="C1904" s="9" t="s">
        <v>10</v>
      </c>
      <c r="D1904" s="17">
        <v>1</v>
      </c>
      <c r="E1904" s="17">
        <v>1994</v>
      </c>
      <c r="F1904" s="17">
        <v>1</v>
      </c>
      <c r="G1904" s="17">
        <v>0</v>
      </c>
      <c r="H1904" s="17">
        <v>0</v>
      </c>
      <c r="I1904" s="18">
        <v>410189</v>
      </c>
      <c r="J1904" s="2"/>
      <c r="K1904" s="1"/>
      <c r="L1904" s="1"/>
      <c r="M1904" s="1"/>
      <c r="N1904" s="1"/>
      <c r="O1904" s="1"/>
      <c r="P1904" s="1"/>
      <c r="Q1904" s="1"/>
      <c r="R1904" s="1"/>
      <c r="S1904" s="1"/>
    </row>
    <row r="1905" spans="1:19" x14ac:dyDescent="0.3">
      <c r="A1905" s="1"/>
      <c r="B1905" s="17">
        <v>2</v>
      </c>
      <c r="C1905" s="9" t="s">
        <v>24</v>
      </c>
      <c r="D1905" s="17">
        <v>4</v>
      </c>
      <c r="E1905" s="17">
        <v>1985</v>
      </c>
      <c r="F1905" s="17">
        <v>1</v>
      </c>
      <c r="G1905" s="17">
        <v>0</v>
      </c>
      <c r="H1905" s="17">
        <v>0</v>
      </c>
      <c r="I1905" s="18">
        <v>72094</v>
      </c>
      <c r="J1905" s="2"/>
      <c r="K1905" s="1"/>
      <c r="L1905" s="1"/>
      <c r="M1905" s="1"/>
      <c r="N1905" s="1"/>
      <c r="O1905" s="1"/>
      <c r="P1905" s="1"/>
      <c r="Q1905" s="1"/>
      <c r="R1905" s="1"/>
      <c r="S1905" s="1"/>
    </row>
    <row r="1906" spans="1:19" x14ac:dyDescent="0.3">
      <c r="A1906" s="1"/>
      <c r="B1906" s="17">
        <v>6</v>
      </c>
      <c r="C1906" s="9" t="s">
        <v>10</v>
      </c>
      <c r="D1906" s="17">
        <v>4</v>
      </c>
      <c r="E1906" s="17">
        <v>1985</v>
      </c>
      <c r="F1906" s="17">
        <v>1</v>
      </c>
      <c r="G1906" s="17">
        <v>0</v>
      </c>
      <c r="H1906" s="17">
        <v>0</v>
      </c>
      <c r="I1906" s="18">
        <v>1620</v>
      </c>
      <c r="J1906" s="2"/>
      <c r="K1906" s="1"/>
      <c r="L1906" s="1"/>
      <c r="M1906" s="1"/>
      <c r="N1906" s="1"/>
      <c r="O1906" s="1"/>
      <c r="P1906" s="1"/>
      <c r="Q1906" s="1"/>
      <c r="R1906" s="1"/>
      <c r="S1906" s="1"/>
    </row>
    <row r="1907" spans="1:19" x14ac:dyDescent="0.3">
      <c r="A1907" s="1"/>
      <c r="B1907" s="17">
        <v>1</v>
      </c>
      <c r="C1907" s="9" t="s">
        <v>10</v>
      </c>
      <c r="D1907" s="17">
        <v>4</v>
      </c>
      <c r="E1907" s="17">
        <v>1985</v>
      </c>
      <c r="F1907" s="17">
        <v>1</v>
      </c>
      <c r="G1907" s="17">
        <v>0</v>
      </c>
      <c r="H1907" s="17">
        <v>0</v>
      </c>
      <c r="I1907" s="18">
        <v>1764</v>
      </c>
      <c r="J1907" s="2"/>
      <c r="K1907" s="1"/>
      <c r="L1907" s="1"/>
      <c r="M1907" s="1"/>
      <c r="N1907" s="1"/>
      <c r="O1907" s="1"/>
      <c r="P1907" s="1"/>
      <c r="Q1907" s="1"/>
      <c r="R1907" s="1"/>
      <c r="S1907" s="1"/>
    </row>
    <row r="1908" spans="1:19" x14ac:dyDescent="0.3">
      <c r="A1908" s="1"/>
      <c r="B1908" s="17">
        <v>2</v>
      </c>
      <c r="C1908" s="9" t="s">
        <v>10</v>
      </c>
      <c r="D1908" s="17">
        <v>4</v>
      </c>
      <c r="E1908" s="17">
        <v>1985</v>
      </c>
      <c r="F1908" s="17">
        <v>1</v>
      </c>
      <c r="G1908" s="17">
        <v>0</v>
      </c>
      <c r="H1908" s="17">
        <v>0</v>
      </c>
      <c r="I1908" s="18">
        <v>1806</v>
      </c>
      <c r="J1908" s="2"/>
      <c r="K1908" s="1"/>
      <c r="L1908" s="1"/>
      <c r="M1908" s="1"/>
      <c r="N1908" s="1"/>
      <c r="O1908" s="1"/>
      <c r="P1908" s="1"/>
      <c r="Q1908" s="1"/>
      <c r="R1908" s="1"/>
      <c r="S1908" s="1"/>
    </row>
    <row r="1909" spans="1:19" x14ac:dyDescent="0.3">
      <c r="A1909" s="1"/>
      <c r="B1909" s="17">
        <v>4</v>
      </c>
      <c r="C1909" s="9" t="s">
        <v>10</v>
      </c>
      <c r="D1909" s="17">
        <v>4</v>
      </c>
      <c r="E1909" s="17">
        <v>1985</v>
      </c>
      <c r="F1909" s="17">
        <v>1</v>
      </c>
      <c r="G1909" s="17">
        <v>0</v>
      </c>
      <c r="H1909" s="17">
        <v>0</v>
      </c>
      <c r="I1909" s="18">
        <v>1783</v>
      </c>
      <c r="J1909" s="2"/>
      <c r="K1909" s="1"/>
      <c r="L1909" s="1"/>
      <c r="M1909" s="1"/>
      <c r="N1909" s="1"/>
      <c r="O1909" s="1"/>
      <c r="P1909" s="1"/>
      <c r="Q1909" s="1"/>
      <c r="R1909" s="1"/>
      <c r="S1909" s="1"/>
    </row>
    <row r="1910" spans="1:19" x14ac:dyDescent="0.3">
      <c r="A1910" s="1"/>
      <c r="B1910" s="17">
        <v>3</v>
      </c>
      <c r="C1910" s="9" t="s">
        <v>10</v>
      </c>
      <c r="D1910" s="17">
        <v>4</v>
      </c>
      <c r="E1910" s="17">
        <v>1985</v>
      </c>
      <c r="F1910" s="17">
        <v>1</v>
      </c>
      <c r="G1910" s="17">
        <v>0</v>
      </c>
      <c r="H1910" s="17">
        <v>0</v>
      </c>
      <c r="I1910" s="18">
        <v>1869</v>
      </c>
      <c r="J1910" s="2"/>
      <c r="K1910" s="1"/>
      <c r="L1910" s="1"/>
      <c r="M1910" s="1"/>
      <c r="N1910" s="1"/>
      <c r="O1910" s="1"/>
      <c r="P1910" s="1"/>
      <c r="Q1910" s="1"/>
      <c r="R1910" s="1"/>
      <c r="S1910" s="1"/>
    </row>
    <row r="1911" spans="1:19" x14ac:dyDescent="0.3">
      <c r="A1911" s="1"/>
      <c r="B1911" s="17">
        <v>5</v>
      </c>
      <c r="C1911" s="9" t="s">
        <v>10</v>
      </c>
      <c r="D1911" s="17">
        <v>4</v>
      </c>
      <c r="E1911" s="17">
        <v>1985</v>
      </c>
      <c r="F1911" s="17">
        <v>1</v>
      </c>
      <c r="G1911" s="17">
        <v>0</v>
      </c>
      <c r="H1911" s="17">
        <v>0</v>
      </c>
      <c r="I1911" s="18">
        <v>1649</v>
      </c>
      <c r="J1911" s="2"/>
      <c r="K1911" s="1"/>
      <c r="L1911" s="1"/>
      <c r="M1911" s="1"/>
      <c r="N1911" s="1"/>
      <c r="O1911" s="1"/>
      <c r="P1911" s="1"/>
      <c r="Q1911" s="1"/>
      <c r="R1911" s="1"/>
      <c r="S1911" s="1"/>
    </row>
    <row r="1912" spans="1:19" x14ac:dyDescent="0.3">
      <c r="A1912" s="1"/>
      <c r="B1912" s="17">
        <v>1</v>
      </c>
      <c r="C1912" s="9" t="s">
        <v>10</v>
      </c>
      <c r="D1912" s="17">
        <v>1</v>
      </c>
      <c r="E1912" s="17">
        <v>1996</v>
      </c>
      <c r="F1912" s="17">
        <v>1</v>
      </c>
      <c r="G1912" s="17">
        <v>0</v>
      </c>
      <c r="H1912" s="17">
        <v>0</v>
      </c>
      <c r="I1912" s="18">
        <v>0</v>
      </c>
      <c r="J1912" s="2"/>
      <c r="K1912" s="1"/>
      <c r="L1912" s="1"/>
      <c r="M1912" s="1"/>
      <c r="N1912" s="1"/>
      <c r="O1912" s="1"/>
      <c r="P1912" s="1"/>
      <c r="Q1912" s="1"/>
      <c r="R1912" s="1"/>
      <c r="S1912" s="1"/>
    </row>
    <row r="1913" spans="1:19" x14ac:dyDescent="0.3">
      <c r="A1913" s="1"/>
      <c r="B1913" s="17">
        <v>1</v>
      </c>
      <c r="C1913" s="9" t="s">
        <v>10</v>
      </c>
      <c r="D1913" s="17">
        <v>4</v>
      </c>
      <c r="E1913" s="17">
        <v>1992</v>
      </c>
      <c r="F1913" s="17">
        <v>1</v>
      </c>
      <c r="G1913" s="17">
        <v>0</v>
      </c>
      <c r="H1913" s="17">
        <v>0</v>
      </c>
      <c r="I1913" s="18">
        <v>98566</v>
      </c>
      <c r="J1913" s="2"/>
      <c r="K1913" s="1"/>
      <c r="L1913" s="1"/>
      <c r="M1913" s="1"/>
      <c r="N1913" s="1"/>
      <c r="O1913" s="1"/>
      <c r="P1913" s="1"/>
      <c r="Q1913" s="1"/>
      <c r="R1913" s="1"/>
      <c r="S1913" s="1"/>
    </row>
    <row r="1914" spans="1:19" x14ac:dyDescent="0.3">
      <c r="A1914" s="1"/>
      <c r="B1914" s="17">
        <v>6</v>
      </c>
      <c r="C1914" s="9" t="s">
        <v>10</v>
      </c>
      <c r="D1914" s="17">
        <v>4</v>
      </c>
      <c r="E1914" s="17">
        <v>1992</v>
      </c>
      <c r="F1914" s="17">
        <v>2</v>
      </c>
      <c r="G1914" s="17">
        <v>0</v>
      </c>
      <c r="H1914" s="17">
        <v>0</v>
      </c>
      <c r="I1914" s="18">
        <v>279020</v>
      </c>
      <c r="J1914" s="2"/>
      <c r="K1914" s="1"/>
      <c r="L1914" s="1"/>
      <c r="M1914" s="1"/>
      <c r="N1914" s="1"/>
      <c r="O1914" s="1"/>
      <c r="P1914" s="1"/>
      <c r="Q1914" s="1"/>
      <c r="R1914" s="1"/>
      <c r="S1914" s="1"/>
    </row>
    <row r="1915" spans="1:19" x14ac:dyDescent="0.3">
      <c r="A1915" s="1"/>
      <c r="B1915" s="17">
        <v>1</v>
      </c>
      <c r="C1915" s="9" t="s">
        <v>10</v>
      </c>
      <c r="D1915" s="17">
        <v>4</v>
      </c>
      <c r="E1915" s="17">
        <v>1992</v>
      </c>
      <c r="F1915" s="17">
        <v>2</v>
      </c>
      <c r="G1915" s="17">
        <v>0</v>
      </c>
      <c r="H1915" s="17">
        <v>0</v>
      </c>
      <c r="I1915" s="18">
        <v>271547</v>
      </c>
      <c r="J1915" s="2"/>
      <c r="K1915" s="1"/>
      <c r="L1915" s="1"/>
      <c r="M1915" s="1"/>
      <c r="N1915" s="1"/>
      <c r="O1915" s="1"/>
      <c r="P1915" s="1"/>
      <c r="Q1915" s="1"/>
      <c r="R1915" s="1"/>
      <c r="S1915" s="1"/>
    </row>
    <row r="1916" spans="1:19" x14ac:dyDescent="0.3">
      <c r="A1916" s="1"/>
      <c r="B1916" s="17">
        <v>5</v>
      </c>
      <c r="C1916" s="9" t="s">
        <v>10</v>
      </c>
      <c r="D1916" s="17">
        <v>4</v>
      </c>
      <c r="E1916" s="17">
        <v>1992</v>
      </c>
      <c r="F1916" s="17">
        <v>2</v>
      </c>
      <c r="G1916" s="17">
        <v>0</v>
      </c>
      <c r="H1916" s="17">
        <v>0</v>
      </c>
      <c r="I1916" s="18">
        <v>301467</v>
      </c>
      <c r="J1916" s="2"/>
      <c r="K1916" s="1"/>
      <c r="L1916" s="1"/>
      <c r="M1916" s="1"/>
      <c r="N1916" s="1"/>
      <c r="O1916" s="1"/>
      <c r="P1916" s="1"/>
      <c r="Q1916" s="1"/>
      <c r="R1916" s="1"/>
      <c r="S1916" s="1"/>
    </row>
    <row r="1917" spans="1:19" x14ac:dyDescent="0.3">
      <c r="A1917" s="1"/>
      <c r="B1917" s="17">
        <v>2</v>
      </c>
      <c r="C1917" s="9" t="s">
        <v>24</v>
      </c>
      <c r="D1917" s="17">
        <v>3</v>
      </c>
      <c r="E1917" s="17">
        <v>1998</v>
      </c>
      <c r="F1917" s="17">
        <v>1</v>
      </c>
      <c r="G1917" s="17">
        <v>0</v>
      </c>
      <c r="H1917" s="17">
        <v>0</v>
      </c>
      <c r="I1917" s="18">
        <v>55436663</v>
      </c>
      <c r="J1917" s="2"/>
      <c r="K1917" s="1"/>
      <c r="L1917" s="1"/>
      <c r="M1917" s="1"/>
      <c r="N1917" s="1"/>
      <c r="O1917" s="1"/>
      <c r="P1917" s="1"/>
      <c r="Q1917" s="1"/>
      <c r="R1917" s="1"/>
      <c r="S1917" s="1"/>
    </row>
    <row r="1918" spans="1:19" x14ac:dyDescent="0.3">
      <c r="A1918" s="1"/>
      <c r="B1918" s="17">
        <v>6</v>
      </c>
      <c r="C1918" s="9" t="s">
        <v>10</v>
      </c>
      <c r="D1918" s="17">
        <v>1</v>
      </c>
      <c r="E1918" s="17">
        <v>1990</v>
      </c>
      <c r="F1918" s="17">
        <v>1</v>
      </c>
      <c r="G1918" s="17">
        <v>0</v>
      </c>
      <c r="H1918" s="17">
        <v>0</v>
      </c>
      <c r="I1918" s="18">
        <v>0</v>
      </c>
      <c r="J1918" s="2"/>
      <c r="K1918" s="1"/>
      <c r="L1918" s="1"/>
      <c r="M1918" s="1"/>
      <c r="N1918" s="1"/>
      <c r="O1918" s="1"/>
      <c r="P1918" s="1"/>
      <c r="Q1918" s="1"/>
      <c r="R1918" s="1"/>
      <c r="S1918" s="1"/>
    </row>
    <row r="1919" spans="1:19" x14ac:dyDescent="0.3">
      <c r="A1919" s="1"/>
      <c r="B1919" s="17">
        <v>1</v>
      </c>
      <c r="C1919" s="9" t="s">
        <v>10</v>
      </c>
      <c r="D1919" s="17">
        <v>1</v>
      </c>
      <c r="E1919" s="17">
        <v>1990</v>
      </c>
      <c r="F1919" s="17">
        <v>1</v>
      </c>
      <c r="G1919" s="17">
        <v>0</v>
      </c>
      <c r="H1919" s="17">
        <v>0</v>
      </c>
      <c r="I1919" s="18">
        <v>0</v>
      </c>
      <c r="J1919" s="2"/>
      <c r="K1919" s="1"/>
      <c r="L1919" s="1"/>
      <c r="M1919" s="1"/>
      <c r="N1919" s="1"/>
      <c r="O1919" s="1"/>
      <c r="P1919" s="1"/>
      <c r="Q1919" s="1"/>
      <c r="R1919" s="1"/>
      <c r="S1919" s="1"/>
    </row>
    <row r="1920" spans="1:19" x14ac:dyDescent="0.3">
      <c r="A1920" s="1"/>
      <c r="B1920" s="17">
        <v>2</v>
      </c>
      <c r="C1920" s="9" t="s">
        <v>10</v>
      </c>
      <c r="D1920" s="17">
        <v>1</v>
      </c>
      <c r="E1920" s="17">
        <v>1990</v>
      </c>
      <c r="F1920" s="17">
        <v>1</v>
      </c>
      <c r="G1920" s="17">
        <v>0</v>
      </c>
      <c r="H1920" s="17">
        <v>0</v>
      </c>
      <c r="I1920" s="18">
        <v>0</v>
      </c>
      <c r="J1920" s="2"/>
      <c r="K1920" s="1"/>
      <c r="L1920" s="1"/>
      <c r="M1920" s="1"/>
      <c r="N1920" s="1"/>
      <c r="O1920" s="1"/>
      <c r="P1920" s="1"/>
      <c r="Q1920" s="1"/>
      <c r="R1920" s="1"/>
      <c r="S1920" s="1"/>
    </row>
    <row r="1921" spans="1:19" x14ac:dyDescent="0.3">
      <c r="A1921" s="1"/>
      <c r="B1921" s="17">
        <v>4</v>
      </c>
      <c r="C1921" s="9" t="s">
        <v>10</v>
      </c>
      <c r="D1921" s="17">
        <v>1</v>
      </c>
      <c r="E1921" s="17">
        <v>1990</v>
      </c>
      <c r="F1921" s="17">
        <v>1</v>
      </c>
      <c r="G1921" s="17">
        <v>0</v>
      </c>
      <c r="H1921" s="17">
        <v>0</v>
      </c>
      <c r="I1921" s="18">
        <v>0</v>
      </c>
      <c r="J1921" s="2"/>
      <c r="K1921" s="1"/>
      <c r="L1921" s="1"/>
      <c r="M1921" s="1"/>
      <c r="N1921" s="1"/>
      <c r="O1921" s="1"/>
      <c r="P1921" s="1"/>
      <c r="Q1921" s="1"/>
      <c r="R1921" s="1"/>
      <c r="S1921" s="1"/>
    </row>
    <row r="1922" spans="1:19" x14ac:dyDescent="0.3">
      <c r="A1922" s="1"/>
      <c r="B1922" s="17">
        <v>3</v>
      </c>
      <c r="C1922" s="9" t="s">
        <v>10</v>
      </c>
      <c r="D1922" s="17">
        <v>1</v>
      </c>
      <c r="E1922" s="17">
        <v>1990</v>
      </c>
      <c r="F1922" s="17">
        <v>1</v>
      </c>
      <c r="G1922" s="17">
        <v>0</v>
      </c>
      <c r="H1922" s="17">
        <v>0</v>
      </c>
      <c r="I1922" s="18">
        <v>0</v>
      </c>
      <c r="J1922" s="2"/>
      <c r="K1922" s="1"/>
      <c r="L1922" s="1"/>
      <c r="M1922" s="1"/>
      <c r="N1922" s="1"/>
      <c r="O1922" s="1"/>
      <c r="P1922" s="1"/>
      <c r="Q1922" s="1"/>
      <c r="R1922" s="1"/>
      <c r="S1922" s="1"/>
    </row>
    <row r="1923" spans="1:19" x14ac:dyDescent="0.3">
      <c r="A1923" s="1"/>
      <c r="B1923" s="17">
        <v>5</v>
      </c>
      <c r="C1923" s="9" t="s">
        <v>10</v>
      </c>
      <c r="D1923" s="17">
        <v>1</v>
      </c>
      <c r="E1923" s="17">
        <v>1990</v>
      </c>
      <c r="F1923" s="17">
        <v>1</v>
      </c>
      <c r="G1923" s="17">
        <v>0</v>
      </c>
      <c r="H1923" s="17">
        <v>0</v>
      </c>
      <c r="I1923" s="18">
        <v>0</v>
      </c>
      <c r="J1923" s="2"/>
      <c r="K1923" s="1"/>
      <c r="L1923" s="1"/>
      <c r="M1923" s="1"/>
      <c r="N1923" s="1"/>
      <c r="O1923" s="1"/>
      <c r="P1923" s="1"/>
      <c r="Q1923" s="1"/>
      <c r="R1923" s="1"/>
      <c r="S1923" s="1"/>
    </row>
    <row r="1924" spans="1:19" x14ac:dyDescent="0.3">
      <c r="A1924" s="1"/>
      <c r="B1924" s="17">
        <v>1</v>
      </c>
      <c r="C1924" s="9" t="s">
        <v>10</v>
      </c>
      <c r="D1924" s="17">
        <v>1</v>
      </c>
      <c r="E1924" s="17">
        <v>1989</v>
      </c>
      <c r="F1924" s="17">
        <v>1</v>
      </c>
      <c r="G1924" s="17">
        <v>0</v>
      </c>
      <c r="H1924" s="17">
        <v>0</v>
      </c>
      <c r="I1924" s="18">
        <v>1036813</v>
      </c>
      <c r="J1924" s="2"/>
      <c r="K1924" s="1"/>
      <c r="L1924" s="1"/>
      <c r="M1924" s="1"/>
      <c r="N1924" s="1"/>
      <c r="O1924" s="1"/>
      <c r="P1924" s="1"/>
      <c r="Q1924" s="1"/>
      <c r="R1924" s="1"/>
      <c r="S1924" s="1"/>
    </row>
    <row r="1925" spans="1:19" x14ac:dyDescent="0.3">
      <c r="A1925" s="1"/>
      <c r="B1925" s="17">
        <v>6</v>
      </c>
      <c r="C1925" s="9" t="s">
        <v>10</v>
      </c>
      <c r="D1925" s="17">
        <v>4</v>
      </c>
      <c r="E1925" s="17">
        <v>1989</v>
      </c>
      <c r="F1925" s="17">
        <v>4</v>
      </c>
      <c r="G1925" s="17">
        <v>0</v>
      </c>
      <c r="H1925" s="17">
        <v>0</v>
      </c>
      <c r="I1925" s="18">
        <v>241013</v>
      </c>
      <c r="J1925" s="2"/>
      <c r="K1925" s="1"/>
      <c r="L1925" s="1"/>
      <c r="M1925" s="1"/>
      <c r="N1925" s="1"/>
      <c r="O1925" s="1"/>
      <c r="P1925" s="1"/>
      <c r="Q1925" s="1"/>
      <c r="R1925" s="1"/>
      <c r="S1925" s="1"/>
    </row>
    <row r="1926" spans="1:19" x14ac:dyDescent="0.3">
      <c r="A1926" s="1"/>
      <c r="B1926" s="17">
        <v>1</v>
      </c>
      <c r="C1926" s="9" t="s">
        <v>10</v>
      </c>
      <c r="D1926" s="17">
        <v>4</v>
      </c>
      <c r="E1926" s="17">
        <v>1989</v>
      </c>
      <c r="F1926" s="17">
        <v>4</v>
      </c>
      <c r="G1926" s="17">
        <v>21</v>
      </c>
      <c r="H1926" s="17">
        <v>0</v>
      </c>
      <c r="I1926" s="18">
        <v>199138</v>
      </c>
      <c r="J1926" s="2"/>
      <c r="K1926" s="1"/>
      <c r="L1926" s="1"/>
      <c r="M1926" s="1"/>
      <c r="N1926" s="1"/>
      <c r="O1926" s="1"/>
      <c r="P1926" s="1"/>
      <c r="Q1926" s="1"/>
      <c r="R1926" s="1"/>
      <c r="S1926" s="1"/>
    </row>
    <row r="1927" spans="1:19" x14ac:dyDescent="0.3">
      <c r="A1927" s="1"/>
      <c r="B1927" s="17">
        <v>4</v>
      </c>
      <c r="C1927" s="9" t="s">
        <v>10</v>
      </c>
      <c r="D1927" s="17">
        <v>4</v>
      </c>
      <c r="E1927" s="17">
        <v>1989</v>
      </c>
      <c r="F1927" s="17">
        <v>4</v>
      </c>
      <c r="G1927" s="17">
        <v>0</v>
      </c>
      <c r="H1927" s="17">
        <v>0</v>
      </c>
      <c r="I1927" s="18">
        <v>227407</v>
      </c>
      <c r="J1927" s="2"/>
      <c r="K1927" s="1"/>
      <c r="L1927" s="1"/>
      <c r="M1927" s="1"/>
      <c r="N1927" s="1"/>
      <c r="O1927" s="1"/>
      <c r="P1927" s="1"/>
      <c r="Q1927" s="1"/>
      <c r="R1927" s="1"/>
      <c r="S1927" s="1"/>
    </row>
    <row r="1928" spans="1:19" x14ac:dyDescent="0.3">
      <c r="A1928" s="1"/>
      <c r="B1928" s="17">
        <v>3</v>
      </c>
      <c r="C1928" s="9" t="s">
        <v>10</v>
      </c>
      <c r="D1928" s="17">
        <v>4</v>
      </c>
      <c r="E1928" s="17">
        <v>1989</v>
      </c>
      <c r="F1928" s="17">
        <v>4</v>
      </c>
      <c r="G1928" s="17">
        <v>0</v>
      </c>
      <c r="H1928" s="17">
        <v>0</v>
      </c>
      <c r="I1928" s="18">
        <v>201736</v>
      </c>
      <c r="J1928" s="2"/>
      <c r="K1928" s="1"/>
      <c r="L1928" s="1"/>
      <c r="M1928" s="1"/>
      <c r="N1928" s="1"/>
      <c r="O1928" s="1"/>
      <c r="P1928" s="1"/>
      <c r="Q1928" s="1"/>
      <c r="R1928" s="1"/>
      <c r="S1928" s="1"/>
    </row>
    <row r="1929" spans="1:19" x14ac:dyDescent="0.3">
      <c r="A1929" s="1"/>
      <c r="B1929" s="17">
        <v>5</v>
      </c>
      <c r="C1929" s="9" t="s">
        <v>10</v>
      </c>
      <c r="D1929" s="17">
        <v>4</v>
      </c>
      <c r="E1929" s="17">
        <v>1989</v>
      </c>
      <c r="F1929" s="17">
        <v>4</v>
      </c>
      <c r="G1929" s="17">
        <v>0</v>
      </c>
      <c r="H1929" s="17">
        <v>0</v>
      </c>
      <c r="I1929" s="18">
        <v>213977</v>
      </c>
      <c r="J1929" s="2"/>
      <c r="K1929" s="1"/>
      <c r="L1929" s="1"/>
      <c r="M1929" s="1"/>
      <c r="N1929" s="1"/>
      <c r="O1929" s="1"/>
      <c r="P1929" s="1"/>
      <c r="Q1929" s="1"/>
      <c r="R1929" s="1"/>
      <c r="S1929" s="1"/>
    </row>
    <row r="1930" spans="1:19" x14ac:dyDescent="0.3">
      <c r="A1930" s="1"/>
      <c r="B1930" s="17">
        <v>2</v>
      </c>
      <c r="C1930" s="9" t="s">
        <v>10</v>
      </c>
      <c r="D1930" s="17">
        <v>4</v>
      </c>
      <c r="E1930" s="17">
        <v>1989</v>
      </c>
      <c r="F1930" s="17">
        <v>5</v>
      </c>
      <c r="G1930" s="17">
        <v>13</v>
      </c>
      <c r="H1930" s="17">
        <v>0</v>
      </c>
      <c r="I1930" s="18">
        <v>8641717</v>
      </c>
      <c r="J1930" s="2"/>
      <c r="K1930" s="1"/>
      <c r="L1930" s="1"/>
      <c r="M1930" s="1"/>
      <c r="N1930" s="1"/>
      <c r="O1930" s="1"/>
      <c r="P1930" s="1"/>
      <c r="Q1930" s="1"/>
      <c r="R1930" s="1"/>
      <c r="S1930" s="1"/>
    </row>
    <row r="1931" spans="1:19" x14ac:dyDescent="0.3">
      <c r="A1931" s="1"/>
      <c r="B1931" s="17">
        <v>2</v>
      </c>
      <c r="C1931" s="9" t="s">
        <v>12</v>
      </c>
      <c r="D1931" s="17">
        <v>2</v>
      </c>
      <c r="E1931" s="17">
        <v>1995</v>
      </c>
      <c r="F1931" s="17">
        <v>1</v>
      </c>
      <c r="G1931" s="17">
        <v>0</v>
      </c>
      <c r="H1931" s="17">
        <v>0</v>
      </c>
      <c r="I1931" s="18">
        <v>8566</v>
      </c>
      <c r="J1931" s="2"/>
      <c r="K1931" s="1"/>
      <c r="L1931" s="1"/>
      <c r="M1931" s="1"/>
      <c r="N1931" s="1"/>
      <c r="O1931" s="1"/>
      <c r="P1931" s="1"/>
      <c r="Q1931" s="1"/>
      <c r="R1931" s="1"/>
      <c r="S1931" s="1"/>
    </row>
    <row r="1932" spans="1:19" x14ac:dyDescent="0.3">
      <c r="A1932" s="1"/>
      <c r="B1932" s="17">
        <v>2</v>
      </c>
      <c r="C1932" s="9" t="s">
        <v>25</v>
      </c>
      <c r="D1932" s="17">
        <v>2</v>
      </c>
      <c r="E1932" s="17">
        <v>1995</v>
      </c>
      <c r="F1932" s="17">
        <v>1</v>
      </c>
      <c r="G1932" s="17">
        <v>0</v>
      </c>
      <c r="H1932" s="17">
        <v>0</v>
      </c>
      <c r="I1932" s="18">
        <v>84903</v>
      </c>
      <c r="J1932" s="2"/>
      <c r="K1932" s="1"/>
      <c r="L1932" s="1"/>
      <c r="M1932" s="1"/>
      <c r="N1932" s="1"/>
      <c r="O1932" s="1"/>
      <c r="P1932" s="1"/>
      <c r="Q1932" s="1"/>
      <c r="R1932" s="1"/>
      <c r="S1932" s="1"/>
    </row>
    <row r="1933" spans="1:19" x14ac:dyDescent="0.3">
      <c r="A1933" s="1"/>
      <c r="B1933" s="17">
        <v>2</v>
      </c>
      <c r="C1933" s="9" t="s">
        <v>25</v>
      </c>
      <c r="D1933" s="17">
        <v>2</v>
      </c>
      <c r="E1933" s="17">
        <v>1995</v>
      </c>
      <c r="F1933" s="17">
        <v>1</v>
      </c>
      <c r="G1933" s="17">
        <v>0</v>
      </c>
      <c r="H1933" s="17">
        <v>0</v>
      </c>
      <c r="I1933" s="18">
        <v>71381</v>
      </c>
      <c r="J1933" s="2"/>
      <c r="K1933" s="1"/>
      <c r="L1933" s="1"/>
      <c r="M1933" s="1"/>
      <c r="N1933" s="1"/>
      <c r="O1933" s="1"/>
      <c r="P1933" s="1"/>
      <c r="Q1933" s="1"/>
      <c r="R1933" s="1"/>
      <c r="S1933" s="1"/>
    </row>
    <row r="1934" spans="1:19" x14ac:dyDescent="0.3">
      <c r="A1934" s="1"/>
      <c r="B1934" s="17">
        <v>4</v>
      </c>
      <c r="C1934" s="9" t="s">
        <v>25</v>
      </c>
      <c r="D1934" s="17">
        <v>2</v>
      </c>
      <c r="E1934" s="17">
        <v>1995</v>
      </c>
      <c r="F1934" s="17">
        <v>1</v>
      </c>
      <c r="G1934" s="17">
        <v>0</v>
      </c>
      <c r="H1934" s="17">
        <v>0</v>
      </c>
      <c r="I1934" s="18">
        <v>307053</v>
      </c>
      <c r="J1934" s="2"/>
      <c r="K1934" s="1"/>
      <c r="L1934" s="1"/>
      <c r="M1934" s="1"/>
      <c r="N1934" s="1"/>
      <c r="O1934" s="1"/>
      <c r="P1934" s="1"/>
      <c r="Q1934" s="1"/>
      <c r="R1934" s="1"/>
      <c r="S1934" s="1"/>
    </row>
    <row r="1935" spans="1:19" x14ac:dyDescent="0.3">
      <c r="A1935" s="1"/>
      <c r="B1935" s="17">
        <v>3</v>
      </c>
      <c r="C1935" s="9" t="s">
        <v>17</v>
      </c>
      <c r="D1935" s="17">
        <v>2</v>
      </c>
      <c r="E1935" s="17">
        <v>1995</v>
      </c>
      <c r="F1935" s="17">
        <v>1</v>
      </c>
      <c r="G1935" s="17">
        <v>0</v>
      </c>
      <c r="H1935" s="17">
        <v>0</v>
      </c>
      <c r="I1935" s="18">
        <v>147804</v>
      </c>
      <c r="J1935" s="2"/>
      <c r="K1935" s="1"/>
      <c r="L1935" s="1"/>
      <c r="M1935" s="1"/>
      <c r="N1935" s="1"/>
      <c r="O1935" s="1"/>
      <c r="P1935" s="1"/>
      <c r="Q1935" s="1"/>
      <c r="R1935" s="1"/>
      <c r="S1935" s="1"/>
    </row>
    <row r="1936" spans="1:19" x14ac:dyDescent="0.3">
      <c r="A1936" s="1"/>
      <c r="B1936" s="17">
        <v>5</v>
      </c>
      <c r="C1936" s="9" t="s">
        <v>25</v>
      </c>
      <c r="D1936" s="17">
        <v>2</v>
      </c>
      <c r="E1936" s="17">
        <v>1995</v>
      </c>
      <c r="F1936" s="17">
        <v>1</v>
      </c>
      <c r="G1936" s="17">
        <v>0</v>
      </c>
      <c r="H1936" s="17">
        <v>0</v>
      </c>
      <c r="I1936" s="18">
        <v>149024</v>
      </c>
      <c r="J1936" s="2"/>
      <c r="K1936" s="1"/>
      <c r="L1936" s="1"/>
      <c r="M1936" s="1"/>
      <c r="N1936" s="1"/>
      <c r="O1936" s="1"/>
      <c r="P1936" s="1"/>
      <c r="Q1936" s="1"/>
      <c r="R1936" s="1"/>
      <c r="S1936" s="1"/>
    </row>
    <row r="1937" spans="1:19" x14ac:dyDescent="0.3">
      <c r="A1937" s="1"/>
      <c r="B1937" s="17">
        <v>6</v>
      </c>
      <c r="C1937" s="9" t="s">
        <v>24</v>
      </c>
      <c r="D1937" s="17">
        <v>3</v>
      </c>
      <c r="E1937" s="17">
        <v>1995</v>
      </c>
      <c r="F1937" s="17">
        <v>6</v>
      </c>
      <c r="G1937" s="17">
        <v>0</v>
      </c>
      <c r="H1937" s="17">
        <v>0</v>
      </c>
      <c r="I1937" s="18">
        <v>3486739</v>
      </c>
      <c r="J1937" s="2"/>
      <c r="K1937" s="1"/>
      <c r="L1937" s="1"/>
      <c r="M1937" s="1"/>
      <c r="N1937" s="1"/>
      <c r="O1937" s="1"/>
      <c r="P1937" s="1"/>
      <c r="Q1937" s="1"/>
      <c r="R1937" s="1"/>
      <c r="S1937" s="1"/>
    </row>
    <row r="1938" spans="1:19" x14ac:dyDescent="0.3">
      <c r="A1938" s="1"/>
      <c r="B1938" s="17">
        <v>1</v>
      </c>
      <c r="C1938" s="9" t="s">
        <v>24</v>
      </c>
      <c r="D1938" s="17">
        <v>3</v>
      </c>
      <c r="E1938" s="17">
        <v>1995</v>
      </c>
      <c r="F1938" s="17">
        <v>6</v>
      </c>
      <c r="G1938" s="17">
        <v>0</v>
      </c>
      <c r="H1938" s="17">
        <v>0</v>
      </c>
      <c r="I1938" s="18">
        <v>3163153</v>
      </c>
      <c r="J1938" s="2"/>
      <c r="K1938" s="1"/>
      <c r="L1938" s="1"/>
      <c r="M1938" s="1"/>
      <c r="N1938" s="1"/>
      <c r="O1938" s="1"/>
      <c r="P1938" s="1"/>
      <c r="Q1938" s="1"/>
      <c r="R1938" s="1"/>
      <c r="S1938" s="1"/>
    </row>
    <row r="1939" spans="1:19" x14ac:dyDescent="0.3">
      <c r="A1939" s="1"/>
      <c r="B1939" s="17">
        <v>2</v>
      </c>
      <c r="C1939" s="9" t="s">
        <v>24</v>
      </c>
      <c r="D1939" s="17">
        <v>3</v>
      </c>
      <c r="E1939" s="17">
        <v>1995</v>
      </c>
      <c r="F1939" s="17">
        <v>6</v>
      </c>
      <c r="G1939" s="17">
        <v>0</v>
      </c>
      <c r="H1939" s="17">
        <v>0</v>
      </c>
      <c r="I1939" s="18">
        <v>3423676</v>
      </c>
      <c r="J1939" s="2"/>
      <c r="K1939" s="1"/>
      <c r="L1939" s="1"/>
      <c r="M1939" s="1"/>
      <c r="N1939" s="1"/>
      <c r="O1939" s="1"/>
      <c r="P1939" s="1"/>
      <c r="Q1939" s="1"/>
      <c r="R1939" s="1"/>
      <c r="S1939" s="1"/>
    </row>
    <row r="1940" spans="1:19" x14ac:dyDescent="0.3">
      <c r="A1940" s="1"/>
      <c r="B1940" s="17">
        <v>4</v>
      </c>
      <c r="C1940" s="9" t="s">
        <v>24</v>
      </c>
      <c r="D1940" s="17">
        <v>3</v>
      </c>
      <c r="E1940" s="17">
        <v>1995</v>
      </c>
      <c r="F1940" s="17">
        <v>6</v>
      </c>
      <c r="G1940" s="17">
        <v>0</v>
      </c>
      <c r="H1940" s="17">
        <v>0</v>
      </c>
      <c r="I1940" s="18">
        <v>3392317</v>
      </c>
      <c r="J1940" s="2"/>
      <c r="K1940" s="1"/>
      <c r="L1940" s="1"/>
      <c r="M1940" s="1"/>
      <c r="N1940" s="1"/>
      <c r="O1940" s="1"/>
      <c r="P1940" s="1"/>
      <c r="Q1940" s="1"/>
      <c r="R1940" s="1"/>
      <c r="S1940" s="1"/>
    </row>
    <row r="1941" spans="1:19" x14ac:dyDescent="0.3">
      <c r="A1941" s="1"/>
      <c r="B1941" s="17">
        <v>3</v>
      </c>
      <c r="C1941" s="9" t="s">
        <v>24</v>
      </c>
      <c r="D1941" s="17">
        <v>3</v>
      </c>
      <c r="E1941" s="17">
        <v>1995</v>
      </c>
      <c r="F1941" s="17">
        <v>6</v>
      </c>
      <c r="G1941" s="17">
        <v>0</v>
      </c>
      <c r="H1941" s="17">
        <v>0</v>
      </c>
      <c r="I1941" s="18">
        <v>3771040</v>
      </c>
      <c r="J1941" s="2"/>
      <c r="K1941" s="1"/>
      <c r="L1941" s="1"/>
      <c r="M1941" s="1"/>
      <c r="N1941" s="1"/>
      <c r="O1941" s="1"/>
      <c r="P1941" s="1"/>
      <c r="Q1941" s="1"/>
      <c r="R1941" s="1"/>
      <c r="S1941" s="1"/>
    </row>
    <row r="1942" spans="1:19" x14ac:dyDescent="0.3">
      <c r="A1942" s="1"/>
      <c r="B1942" s="17">
        <v>5</v>
      </c>
      <c r="C1942" s="9" t="s">
        <v>24</v>
      </c>
      <c r="D1942" s="17">
        <v>3</v>
      </c>
      <c r="E1942" s="17">
        <v>1995</v>
      </c>
      <c r="F1942" s="17">
        <v>6</v>
      </c>
      <c r="G1942" s="17">
        <v>0</v>
      </c>
      <c r="H1942" s="17">
        <v>0</v>
      </c>
      <c r="I1942" s="18">
        <v>3748296</v>
      </c>
      <c r="J1942" s="2"/>
      <c r="K1942" s="1"/>
      <c r="L1942" s="1"/>
      <c r="M1942" s="1"/>
      <c r="N1942" s="1"/>
      <c r="O1942" s="1"/>
      <c r="P1942" s="1"/>
      <c r="Q1942" s="1"/>
      <c r="R1942" s="1"/>
      <c r="S1942" s="1"/>
    </row>
    <row r="1943" spans="1:19" x14ac:dyDescent="0.3">
      <c r="A1943" s="1"/>
      <c r="B1943" s="17">
        <v>6</v>
      </c>
      <c r="C1943" s="9" t="s">
        <v>10</v>
      </c>
      <c r="D1943" s="17">
        <v>1</v>
      </c>
      <c r="E1943" s="17">
        <v>1986</v>
      </c>
      <c r="F1943" s="17">
        <v>2</v>
      </c>
      <c r="G1943" s="17">
        <v>0</v>
      </c>
      <c r="H1943" s="17">
        <v>0</v>
      </c>
      <c r="I1943" s="18">
        <v>16293</v>
      </c>
      <c r="J1943" s="2"/>
      <c r="K1943" s="1"/>
      <c r="L1943" s="1"/>
      <c r="M1943" s="1"/>
      <c r="N1943" s="1"/>
      <c r="O1943" s="1"/>
      <c r="P1943" s="1"/>
      <c r="Q1943" s="1"/>
      <c r="R1943" s="1"/>
      <c r="S1943" s="1"/>
    </row>
    <row r="1944" spans="1:19" x14ac:dyDescent="0.3">
      <c r="A1944" s="1"/>
      <c r="B1944" s="17">
        <v>1</v>
      </c>
      <c r="C1944" s="9" t="s">
        <v>10</v>
      </c>
      <c r="D1944" s="17">
        <v>1</v>
      </c>
      <c r="E1944" s="17">
        <v>1986</v>
      </c>
      <c r="F1944" s="17">
        <v>2</v>
      </c>
      <c r="G1944" s="17">
        <v>0</v>
      </c>
      <c r="H1944" s="17">
        <v>0</v>
      </c>
      <c r="I1944" s="18">
        <v>18714</v>
      </c>
      <c r="J1944" s="2"/>
      <c r="K1944" s="1"/>
      <c r="L1944" s="1"/>
      <c r="M1944" s="1"/>
      <c r="N1944" s="1"/>
      <c r="O1944" s="1"/>
      <c r="P1944" s="1"/>
      <c r="Q1944" s="1"/>
      <c r="R1944" s="1"/>
      <c r="S1944" s="1"/>
    </row>
    <row r="1945" spans="1:19" x14ac:dyDescent="0.3">
      <c r="A1945" s="1"/>
      <c r="B1945" s="17">
        <v>2</v>
      </c>
      <c r="C1945" s="9" t="s">
        <v>10</v>
      </c>
      <c r="D1945" s="17">
        <v>1</v>
      </c>
      <c r="E1945" s="17">
        <v>1986</v>
      </c>
      <c r="F1945" s="17">
        <v>2</v>
      </c>
      <c r="G1945" s="17">
        <v>0</v>
      </c>
      <c r="H1945" s="17">
        <v>0</v>
      </c>
      <c r="I1945" s="18">
        <v>18163</v>
      </c>
      <c r="J1945" s="2"/>
      <c r="K1945" s="1"/>
      <c r="L1945" s="1"/>
      <c r="M1945" s="1"/>
      <c r="N1945" s="1"/>
      <c r="O1945" s="1"/>
      <c r="P1945" s="1"/>
      <c r="Q1945" s="1"/>
      <c r="R1945" s="1"/>
      <c r="S1945" s="1"/>
    </row>
    <row r="1946" spans="1:19" x14ac:dyDescent="0.3">
      <c r="A1946" s="1"/>
      <c r="B1946" s="17">
        <v>4</v>
      </c>
      <c r="C1946" s="9" t="s">
        <v>10</v>
      </c>
      <c r="D1946" s="17">
        <v>1</v>
      </c>
      <c r="E1946" s="17">
        <v>1986</v>
      </c>
      <c r="F1946" s="17">
        <v>2</v>
      </c>
      <c r="G1946" s="17">
        <v>0</v>
      </c>
      <c r="H1946" s="17">
        <v>0</v>
      </c>
      <c r="I1946" s="18">
        <v>17898</v>
      </c>
      <c r="J1946" s="2"/>
      <c r="K1946" s="1"/>
      <c r="L1946" s="1"/>
      <c r="M1946" s="1"/>
      <c r="N1946" s="1"/>
      <c r="O1946" s="1"/>
      <c r="P1946" s="1"/>
      <c r="Q1946" s="1"/>
      <c r="R1946" s="1"/>
      <c r="S1946" s="1"/>
    </row>
    <row r="1947" spans="1:19" x14ac:dyDescent="0.3">
      <c r="A1947" s="1"/>
      <c r="B1947" s="17">
        <v>3</v>
      </c>
      <c r="C1947" s="9" t="s">
        <v>10</v>
      </c>
      <c r="D1947" s="17">
        <v>1</v>
      </c>
      <c r="E1947" s="17">
        <v>1986</v>
      </c>
      <c r="F1947" s="17">
        <v>2</v>
      </c>
      <c r="G1947" s="17">
        <v>0</v>
      </c>
      <c r="H1947" s="17">
        <v>0</v>
      </c>
      <c r="I1947" s="18">
        <v>18743</v>
      </c>
      <c r="J1947" s="2"/>
      <c r="K1947" s="1"/>
      <c r="L1947" s="1"/>
      <c r="M1947" s="1"/>
      <c r="N1947" s="1"/>
      <c r="O1947" s="1"/>
      <c r="P1947" s="1"/>
      <c r="Q1947" s="1"/>
      <c r="R1947" s="1"/>
      <c r="S1947" s="1"/>
    </row>
    <row r="1948" spans="1:19" x14ac:dyDescent="0.3">
      <c r="A1948" s="1"/>
      <c r="B1948" s="17">
        <v>5</v>
      </c>
      <c r="C1948" s="9" t="s">
        <v>10</v>
      </c>
      <c r="D1948" s="17">
        <v>1</v>
      </c>
      <c r="E1948" s="17">
        <v>1986</v>
      </c>
      <c r="F1948" s="17">
        <v>2</v>
      </c>
      <c r="G1948" s="17">
        <v>0</v>
      </c>
      <c r="H1948" s="17">
        <v>0</v>
      </c>
      <c r="I1948" s="18">
        <v>18628</v>
      </c>
      <c r="J1948" s="2"/>
      <c r="K1948" s="1"/>
      <c r="L1948" s="1"/>
      <c r="M1948" s="1"/>
      <c r="N1948" s="1"/>
      <c r="O1948" s="1"/>
      <c r="P1948" s="1"/>
      <c r="Q1948" s="1"/>
      <c r="R1948" s="1"/>
      <c r="S1948" s="1"/>
    </row>
    <row r="1949" spans="1:19" x14ac:dyDescent="0.3">
      <c r="A1949" s="1"/>
      <c r="B1949" s="17">
        <v>1</v>
      </c>
      <c r="C1949" s="9" t="s">
        <v>10</v>
      </c>
      <c r="D1949" s="17">
        <v>1</v>
      </c>
      <c r="E1949" s="17">
        <v>1986</v>
      </c>
      <c r="F1949" s="17">
        <v>1</v>
      </c>
      <c r="G1949" s="17">
        <v>0</v>
      </c>
      <c r="H1949" s="17">
        <v>0</v>
      </c>
      <c r="I1949" s="18">
        <v>101</v>
      </c>
      <c r="J1949" s="2"/>
      <c r="K1949" s="1"/>
      <c r="L1949" s="1"/>
      <c r="M1949" s="1"/>
      <c r="N1949" s="1"/>
      <c r="O1949" s="1"/>
      <c r="P1949" s="1"/>
      <c r="Q1949" s="1"/>
      <c r="R1949" s="1"/>
      <c r="S1949" s="1"/>
    </row>
    <row r="1950" spans="1:19" x14ac:dyDescent="0.3">
      <c r="A1950" s="1"/>
      <c r="B1950" s="17">
        <v>6</v>
      </c>
      <c r="C1950" s="9" t="s">
        <v>10</v>
      </c>
      <c r="D1950" s="17">
        <v>1</v>
      </c>
      <c r="E1950" s="17">
        <v>1986</v>
      </c>
      <c r="F1950" s="17">
        <v>2</v>
      </c>
      <c r="G1950" s="17">
        <v>0</v>
      </c>
      <c r="H1950" s="17">
        <v>0</v>
      </c>
      <c r="I1950" s="18">
        <v>0</v>
      </c>
      <c r="J1950" s="2"/>
      <c r="K1950" s="1"/>
      <c r="L1950" s="1"/>
      <c r="M1950" s="1"/>
      <c r="N1950" s="1"/>
      <c r="O1950" s="1"/>
      <c r="P1950" s="1"/>
      <c r="Q1950" s="1"/>
      <c r="R1950" s="1"/>
      <c r="S1950" s="1"/>
    </row>
    <row r="1951" spans="1:19" x14ac:dyDescent="0.3">
      <c r="A1951" s="1"/>
      <c r="B1951" s="17">
        <v>1</v>
      </c>
      <c r="C1951" s="9" t="s">
        <v>10</v>
      </c>
      <c r="D1951" s="17">
        <v>1</v>
      </c>
      <c r="E1951" s="17">
        <v>1986</v>
      </c>
      <c r="F1951" s="17">
        <v>2</v>
      </c>
      <c r="G1951" s="17">
        <v>0</v>
      </c>
      <c r="H1951" s="17">
        <v>0</v>
      </c>
      <c r="I1951" s="18">
        <v>0</v>
      </c>
      <c r="J1951" s="2"/>
      <c r="K1951" s="1"/>
      <c r="L1951" s="1"/>
      <c r="M1951" s="1"/>
      <c r="N1951" s="1"/>
      <c r="O1951" s="1"/>
      <c r="P1951" s="1"/>
      <c r="Q1951" s="1"/>
      <c r="R1951" s="1"/>
      <c r="S1951" s="1"/>
    </row>
    <row r="1952" spans="1:19" x14ac:dyDescent="0.3">
      <c r="A1952" s="1"/>
      <c r="B1952" s="17">
        <v>2</v>
      </c>
      <c r="C1952" s="9" t="s">
        <v>10</v>
      </c>
      <c r="D1952" s="17">
        <v>1</v>
      </c>
      <c r="E1952" s="17">
        <v>1986</v>
      </c>
      <c r="F1952" s="17">
        <v>2</v>
      </c>
      <c r="G1952" s="17">
        <v>0</v>
      </c>
      <c r="H1952" s="17">
        <v>0</v>
      </c>
      <c r="I1952" s="18">
        <v>0</v>
      </c>
      <c r="J1952" s="2"/>
      <c r="K1952" s="1"/>
      <c r="L1952" s="1"/>
      <c r="M1952" s="1"/>
      <c r="N1952" s="1"/>
      <c r="O1952" s="1"/>
      <c r="P1952" s="1"/>
      <c r="Q1952" s="1"/>
      <c r="R1952" s="1"/>
      <c r="S1952" s="1"/>
    </row>
    <row r="1953" spans="1:19" x14ac:dyDescent="0.3">
      <c r="A1953" s="1"/>
      <c r="B1953" s="17">
        <v>4</v>
      </c>
      <c r="C1953" s="9" t="s">
        <v>10</v>
      </c>
      <c r="D1953" s="17">
        <v>1</v>
      </c>
      <c r="E1953" s="17">
        <v>1986</v>
      </c>
      <c r="F1953" s="17">
        <v>2</v>
      </c>
      <c r="G1953" s="17">
        <v>0</v>
      </c>
      <c r="H1953" s="17">
        <v>0</v>
      </c>
      <c r="I1953" s="18">
        <v>0</v>
      </c>
      <c r="J1953" s="2"/>
      <c r="K1953" s="1"/>
      <c r="L1953" s="1"/>
      <c r="M1953" s="1"/>
      <c r="N1953" s="1"/>
      <c r="O1953" s="1"/>
      <c r="P1953" s="1"/>
      <c r="Q1953" s="1"/>
      <c r="R1953" s="1"/>
      <c r="S1953" s="1"/>
    </row>
    <row r="1954" spans="1:19" x14ac:dyDescent="0.3">
      <c r="A1954" s="1"/>
      <c r="B1954" s="17">
        <v>3</v>
      </c>
      <c r="C1954" s="9" t="s">
        <v>10</v>
      </c>
      <c r="D1954" s="17">
        <v>1</v>
      </c>
      <c r="E1954" s="17">
        <v>1986</v>
      </c>
      <c r="F1954" s="17">
        <v>2</v>
      </c>
      <c r="G1954" s="17">
        <v>0</v>
      </c>
      <c r="H1954" s="17">
        <v>0</v>
      </c>
      <c r="I1954" s="18">
        <v>0</v>
      </c>
      <c r="J1954" s="2"/>
      <c r="K1954" s="1"/>
      <c r="L1954" s="1"/>
      <c r="M1954" s="1"/>
      <c r="N1954" s="1"/>
      <c r="O1954" s="1"/>
      <c r="P1954" s="1"/>
      <c r="Q1954" s="1"/>
      <c r="R1954" s="1"/>
      <c r="S1954" s="1"/>
    </row>
    <row r="1955" spans="1:19" x14ac:dyDescent="0.3">
      <c r="A1955" s="1"/>
      <c r="B1955" s="17">
        <v>5</v>
      </c>
      <c r="C1955" s="9" t="s">
        <v>10</v>
      </c>
      <c r="D1955" s="17">
        <v>1</v>
      </c>
      <c r="E1955" s="17">
        <v>1986</v>
      </c>
      <c r="F1955" s="17">
        <v>2</v>
      </c>
      <c r="G1955" s="17">
        <v>0</v>
      </c>
      <c r="H1955" s="17">
        <v>0</v>
      </c>
      <c r="I1955" s="18">
        <v>0</v>
      </c>
      <c r="J1955" s="2"/>
      <c r="K1955" s="1"/>
      <c r="L1955" s="1"/>
      <c r="M1955" s="1"/>
      <c r="N1955" s="1"/>
      <c r="O1955" s="1"/>
      <c r="P1955" s="1"/>
      <c r="Q1955" s="1"/>
      <c r="R1955" s="1"/>
      <c r="S1955" s="1"/>
    </row>
    <row r="1956" spans="1:19" x14ac:dyDescent="0.3">
      <c r="A1956" s="1"/>
      <c r="B1956" s="17">
        <v>6</v>
      </c>
      <c r="C1956" s="9" t="s">
        <v>10</v>
      </c>
      <c r="D1956" s="17">
        <v>2</v>
      </c>
      <c r="E1956" s="17">
        <v>1986</v>
      </c>
      <c r="F1956" s="17">
        <v>2</v>
      </c>
      <c r="G1956" s="17">
        <v>0</v>
      </c>
      <c r="H1956" s="17">
        <v>0</v>
      </c>
      <c r="I1956" s="18">
        <v>0</v>
      </c>
      <c r="J1956" s="2"/>
      <c r="K1956" s="1"/>
      <c r="L1956" s="1"/>
      <c r="M1956" s="1"/>
      <c r="N1956" s="1"/>
      <c r="O1956" s="1"/>
      <c r="P1956" s="1"/>
      <c r="Q1956" s="1"/>
      <c r="R1956" s="1"/>
      <c r="S1956" s="1"/>
    </row>
    <row r="1957" spans="1:19" x14ac:dyDescent="0.3">
      <c r="A1957" s="1"/>
      <c r="B1957" s="17">
        <v>1</v>
      </c>
      <c r="C1957" s="9" t="s">
        <v>10</v>
      </c>
      <c r="D1957" s="17">
        <v>2</v>
      </c>
      <c r="E1957" s="17">
        <v>1986</v>
      </c>
      <c r="F1957" s="17">
        <v>2</v>
      </c>
      <c r="G1957" s="17">
        <v>0</v>
      </c>
      <c r="H1957" s="17">
        <v>0</v>
      </c>
      <c r="I1957" s="18">
        <v>0</v>
      </c>
      <c r="J1957" s="2"/>
      <c r="K1957" s="1"/>
      <c r="L1957" s="1"/>
      <c r="M1957" s="1"/>
      <c r="N1957" s="1"/>
      <c r="O1957" s="1"/>
      <c r="P1957" s="1"/>
      <c r="Q1957" s="1"/>
      <c r="R1957" s="1"/>
      <c r="S1957" s="1"/>
    </row>
    <row r="1958" spans="1:19" x14ac:dyDescent="0.3">
      <c r="A1958" s="1"/>
      <c r="B1958" s="17">
        <v>2</v>
      </c>
      <c r="C1958" s="9" t="s">
        <v>10</v>
      </c>
      <c r="D1958" s="17">
        <v>2</v>
      </c>
      <c r="E1958" s="17">
        <v>1986</v>
      </c>
      <c r="F1958" s="17">
        <v>2</v>
      </c>
      <c r="G1958" s="17">
        <v>0</v>
      </c>
      <c r="H1958" s="17">
        <v>0</v>
      </c>
      <c r="I1958" s="18">
        <v>0</v>
      </c>
      <c r="J1958" s="2"/>
      <c r="K1958" s="1"/>
      <c r="L1958" s="1"/>
      <c r="M1958" s="1"/>
      <c r="N1958" s="1"/>
      <c r="O1958" s="1"/>
      <c r="P1958" s="1"/>
      <c r="Q1958" s="1"/>
      <c r="R1958" s="1"/>
      <c r="S1958" s="1"/>
    </row>
    <row r="1959" spans="1:19" x14ac:dyDescent="0.3">
      <c r="A1959" s="1"/>
      <c r="B1959" s="17">
        <v>4</v>
      </c>
      <c r="C1959" s="9" t="s">
        <v>10</v>
      </c>
      <c r="D1959" s="17">
        <v>2</v>
      </c>
      <c r="E1959" s="17">
        <v>1986</v>
      </c>
      <c r="F1959" s="17">
        <v>2</v>
      </c>
      <c r="G1959" s="17">
        <v>0</v>
      </c>
      <c r="H1959" s="17">
        <v>0</v>
      </c>
      <c r="I1959" s="18">
        <v>0</v>
      </c>
      <c r="J1959" s="2"/>
      <c r="K1959" s="1"/>
      <c r="L1959" s="1"/>
      <c r="M1959" s="1"/>
      <c r="N1959" s="1"/>
      <c r="O1959" s="1"/>
      <c r="P1959" s="1"/>
      <c r="Q1959" s="1"/>
      <c r="R1959" s="1"/>
      <c r="S1959" s="1"/>
    </row>
    <row r="1960" spans="1:19" x14ac:dyDescent="0.3">
      <c r="A1960" s="1"/>
      <c r="B1960" s="17">
        <v>3</v>
      </c>
      <c r="C1960" s="9" t="s">
        <v>10</v>
      </c>
      <c r="D1960" s="17">
        <v>2</v>
      </c>
      <c r="E1960" s="17">
        <v>1986</v>
      </c>
      <c r="F1960" s="17">
        <v>2</v>
      </c>
      <c r="G1960" s="17">
        <v>0</v>
      </c>
      <c r="H1960" s="17">
        <v>0</v>
      </c>
      <c r="I1960" s="18">
        <v>0</v>
      </c>
      <c r="J1960" s="2"/>
      <c r="K1960" s="1"/>
      <c r="L1960" s="1"/>
      <c r="M1960" s="1"/>
      <c r="N1960" s="1"/>
      <c r="O1960" s="1"/>
      <c r="P1960" s="1"/>
      <c r="Q1960" s="1"/>
      <c r="R1960" s="1"/>
      <c r="S1960" s="1"/>
    </row>
    <row r="1961" spans="1:19" x14ac:dyDescent="0.3">
      <c r="A1961" s="1"/>
      <c r="B1961" s="17">
        <v>5</v>
      </c>
      <c r="C1961" s="9" t="s">
        <v>10</v>
      </c>
      <c r="D1961" s="17">
        <v>2</v>
      </c>
      <c r="E1961" s="17">
        <v>1986</v>
      </c>
      <c r="F1961" s="17">
        <v>2</v>
      </c>
      <c r="G1961" s="17">
        <v>0</v>
      </c>
      <c r="H1961" s="17">
        <v>0</v>
      </c>
      <c r="I1961" s="18">
        <v>0</v>
      </c>
      <c r="J1961" s="2"/>
      <c r="K1961" s="1"/>
      <c r="L1961" s="1"/>
      <c r="M1961" s="1"/>
      <c r="N1961" s="1"/>
      <c r="O1961" s="1"/>
      <c r="P1961" s="1"/>
      <c r="Q1961" s="1"/>
      <c r="R1961" s="1"/>
      <c r="S1961" s="1"/>
    </row>
    <row r="1962" spans="1:19" x14ac:dyDescent="0.3">
      <c r="A1962" s="1"/>
      <c r="B1962" s="17">
        <v>6</v>
      </c>
      <c r="C1962" s="9" t="s">
        <v>29</v>
      </c>
      <c r="D1962" s="17">
        <v>2</v>
      </c>
      <c r="E1962" s="17">
        <v>1986</v>
      </c>
      <c r="F1962" s="17">
        <v>31</v>
      </c>
      <c r="G1962" s="17">
        <v>0</v>
      </c>
      <c r="H1962" s="17">
        <v>0</v>
      </c>
      <c r="I1962" s="18">
        <v>0</v>
      </c>
      <c r="J1962" s="2"/>
      <c r="K1962" s="1"/>
      <c r="L1962" s="1"/>
      <c r="M1962" s="1"/>
      <c r="N1962" s="1"/>
      <c r="O1962" s="1"/>
      <c r="P1962" s="1"/>
      <c r="Q1962" s="1"/>
      <c r="R1962" s="1"/>
      <c r="S1962" s="1"/>
    </row>
    <row r="1963" spans="1:19" x14ac:dyDescent="0.3">
      <c r="A1963" s="1"/>
      <c r="B1963" s="17">
        <v>1</v>
      </c>
      <c r="C1963" s="9" t="s">
        <v>29</v>
      </c>
      <c r="D1963" s="17">
        <v>2</v>
      </c>
      <c r="E1963" s="17">
        <v>1986</v>
      </c>
      <c r="F1963" s="17">
        <v>31</v>
      </c>
      <c r="G1963" s="17">
        <v>0</v>
      </c>
      <c r="H1963" s="17">
        <v>0</v>
      </c>
      <c r="I1963" s="18">
        <v>0</v>
      </c>
      <c r="J1963" s="2"/>
      <c r="K1963" s="1"/>
      <c r="L1963" s="1"/>
      <c r="M1963" s="1"/>
      <c r="N1963" s="1"/>
      <c r="O1963" s="1"/>
      <c r="P1963" s="1"/>
      <c r="Q1963" s="1"/>
      <c r="R1963" s="1"/>
      <c r="S1963" s="1"/>
    </row>
    <row r="1964" spans="1:19" x14ac:dyDescent="0.3">
      <c r="A1964" s="1"/>
      <c r="B1964" s="17">
        <v>2</v>
      </c>
      <c r="C1964" s="9" t="s">
        <v>29</v>
      </c>
      <c r="D1964" s="17">
        <v>2</v>
      </c>
      <c r="E1964" s="17">
        <v>1986</v>
      </c>
      <c r="F1964" s="17">
        <v>31</v>
      </c>
      <c r="G1964" s="17">
        <v>0</v>
      </c>
      <c r="H1964" s="17">
        <v>0</v>
      </c>
      <c r="I1964" s="18">
        <v>0</v>
      </c>
      <c r="J1964" s="2"/>
      <c r="K1964" s="1"/>
      <c r="L1964" s="1"/>
      <c r="M1964" s="1"/>
      <c r="N1964" s="1"/>
      <c r="O1964" s="1"/>
      <c r="P1964" s="1"/>
      <c r="Q1964" s="1"/>
      <c r="R1964" s="1"/>
      <c r="S1964" s="1"/>
    </row>
    <row r="1965" spans="1:19" x14ac:dyDescent="0.3">
      <c r="A1965" s="1"/>
      <c r="B1965" s="17">
        <v>4</v>
      </c>
      <c r="C1965" s="9" t="s">
        <v>29</v>
      </c>
      <c r="D1965" s="17">
        <v>2</v>
      </c>
      <c r="E1965" s="17">
        <v>1986</v>
      </c>
      <c r="F1965" s="17">
        <v>31</v>
      </c>
      <c r="G1965" s="17">
        <v>0</v>
      </c>
      <c r="H1965" s="17">
        <v>0</v>
      </c>
      <c r="I1965" s="18">
        <v>0</v>
      </c>
      <c r="J1965" s="2"/>
      <c r="K1965" s="1"/>
      <c r="L1965" s="1"/>
      <c r="M1965" s="1"/>
      <c r="N1965" s="1"/>
      <c r="O1965" s="1"/>
      <c r="P1965" s="1"/>
      <c r="Q1965" s="1"/>
      <c r="R1965" s="1"/>
      <c r="S1965" s="1"/>
    </row>
    <row r="1966" spans="1:19" x14ac:dyDescent="0.3">
      <c r="A1966" s="1"/>
      <c r="B1966" s="17">
        <v>3</v>
      </c>
      <c r="C1966" s="9" t="s">
        <v>29</v>
      </c>
      <c r="D1966" s="17">
        <v>2</v>
      </c>
      <c r="E1966" s="17">
        <v>1986</v>
      </c>
      <c r="F1966" s="17">
        <v>31</v>
      </c>
      <c r="G1966" s="17">
        <v>0</v>
      </c>
      <c r="H1966" s="17">
        <v>0</v>
      </c>
      <c r="I1966" s="18">
        <v>0</v>
      </c>
      <c r="J1966" s="2"/>
      <c r="K1966" s="1"/>
      <c r="L1966" s="1"/>
      <c r="M1966" s="1"/>
      <c r="N1966" s="1"/>
      <c r="O1966" s="1"/>
      <c r="P1966" s="1"/>
      <c r="Q1966" s="1"/>
      <c r="R1966" s="1"/>
      <c r="S1966" s="1"/>
    </row>
    <row r="1967" spans="1:19" x14ac:dyDescent="0.3">
      <c r="A1967" s="1"/>
      <c r="B1967" s="17">
        <v>5</v>
      </c>
      <c r="C1967" s="9" t="s">
        <v>29</v>
      </c>
      <c r="D1967" s="17">
        <v>2</v>
      </c>
      <c r="E1967" s="17">
        <v>1986</v>
      </c>
      <c r="F1967" s="17">
        <v>31</v>
      </c>
      <c r="G1967" s="17">
        <v>0</v>
      </c>
      <c r="H1967" s="17">
        <v>0</v>
      </c>
      <c r="I1967" s="18">
        <v>0</v>
      </c>
      <c r="J1967" s="2"/>
      <c r="K1967" s="1"/>
      <c r="L1967" s="1"/>
      <c r="M1967" s="1"/>
      <c r="N1967" s="1"/>
      <c r="O1967" s="1"/>
      <c r="P1967" s="1"/>
      <c r="Q1967" s="1"/>
      <c r="R1967" s="1"/>
      <c r="S1967" s="1"/>
    </row>
    <row r="1968" spans="1:19" x14ac:dyDescent="0.3">
      <c r="A1968" s="1"/>
      <c r="B1968" s="17">
        <v>1</v>
      </c>
      <c r="C1968" s="9" t="s">
        <v>10</v>
      </c>
      <c r="D1968" s="17">
        <v>1</v>
      </c>
      <c r="E1968" s="17">
        <v>1987</v>
      </c>
      <c r="F1968" s="17">
        <v>1</v>
      </c>
      <c r="G1968" s="17">
        <v>0</v>
      </c>
      <c r="H1968" s="17">
        <v>0</v>
      </c>
      <c r="I1968" s="18">
        <v>103652</v>
      </c>
      <c r="J1968" s="2"/>
      <c r="K1968" s="1"/>
      <c r="L1968" s="1"/>
      <c r="M1968" s="1"/>
      <c r="N1968" s="1"/>
      <c r="O1968" s="1"/>
      <c r="P1968" s="1"/>
      <c r="Q1968" s="1"/>
      <c r="R1968" s="1"/>
      <c r="S1968" s="1"/>
    </row>
    <row r="1969" spans="1:19" x14ac:dyDescent="0.3">
      <c r="A1969" s="1"/>
      <c r="B1969" s="17">
        <v>6</v>
      </c>
      <c r="C1969" s="9" t="s">
        <v>10</v>
      </c>
      <c r="D1969" s="17">
        <v>1</v>
      </c>
      <c r="E1969" s="17">
        <v>1987</v>
      </c>
      <c r="F1969" s="17">
        <v>1</v>
      </c>
      <c r="G1969" s="17">
        <v>0</v>
      </c>
      <c r="H1969" s="17">
        <v>0</v>
      </c>
      <c r="I1969" s="18">
        <v>38808</v>
      </c>
      <c r="J1969" s="2"/>
      <c r="K1969" s="1"/>
      <c r="L1969" s="1"/>
      <c r="M1969" s="1"/>
      <c r="N1969" s="1"/>
      <c r="O1969" s="1"/>
      <c r="P1969" s="1"/>
      <c r="Q1969" s="1"/>
      <c r="R1969" s="1"/>
      <c r="S1969" s="1"/>
    </row>
    <row r="1970" spans="1:19" x14ac:dyDescent="0.3">
      <c r="A1970" s="1"/>
      <c r="B1970" s="17">
        <v>5</v>
      </c>
      <c r="C1970" s="9" t="s">
        <v>10</v>
      </c>
      <c r="D1970" s="17">
        <v>1</v>
      </c>
      <c r="E1970" s="17">
        <v>1987</v>
      </c>
      <c r="F1970" s="17">
        <v>1</v>
      </c>
      <c r="G1970" s="17">
        <v>0</v>
      </c>
      <c r="H1970" s="17">
        <v>0</v>
      </c>
      <c r="I1970" s="18">
        <v>38369</v>
      </c>
      <c r="J1970" s="2"/>
      <c r="K1970" s="1"/>
      <c r="L1970" s="1"/>
      <c r="M1970" s="1"/>
      <c r="N1970" s="1"/>
      <c r="O1970" s="1"/>
      <c r="P1970" s="1"/>
      <c r="Q1970" s="1"/>
      <c r="R1970" s="1"/>
      <c r="S1970" s="1"/>
    </row>
    <row r="1971" spans="1:19" x14ac:dyDescent="0.3">
      <c r="A1971" s="1"/>
      <c r="B1971" s="17">
        <v>2</v>
      </c>
      <c r="C1971" s="9" t="s">
        <v>19</v>
      </c>
      <c r="D1971" s="17">
        <v>1</v>
      </c>
      <c r="E1971" s="17">
        <v>1987</v>
      </c>
      <c r="F1971" s="17">
        <v>1</v>
      </c>
      <c r="G1971" s="17">
        <v>0</v>
      </c>
      <c r="H1971" s="17">
        <v>0</v>
      </c>
      <c r="I1971" s="18">
        <v>73149054</v>
      </c>
      <c r="J1971" s="2"/>
      <c r="K1971" s="1"/>
      <c r="L1971" s="1"/>
      <c r="M1971" s="1"/>
      <c r="N1971" s="1"/>
      <c r="O1971" s="1"/>
      <c r="P1971" s="1"/>
      <c r="Q1971" s="1"/>
      <c r="R1971" s="1"/>
      <c r="S1971" s="1"/>
    </row>
    <row r="1972" spans="1:19" x14ac:dyDescent="0.3">
      <c r="A1972" s="1"/>
      <c r="B1972" s="17">
        <v>6</v>
      </c>
      <c r="C1972" s="9" t="s">
        <v>10</v>
      </c>
      <c r="D1972" s="17">
        <v>2</v>
      </c>
      <c r="E1972" s="17">
        <v>1987</v>
      </c>
      <c r="F1972" s="17">
        <v>1</v>
      </c>
      <c r="G1972" s="17">
        <v>0</v>
      </c>
      <c r="H1972" s="17">
        <v>0</v>
      </c>
      <c r="I1972" s="18">
        <v>0</v>
      </c>
      <c r="J1972" s="2"/>
      <c r="K1972" s="1"/>
      <c r="L1972" s="1"/>
      <c r="M1972" s="1"/>
      <c r="N1972" s="1"/>
      <c r="O1972" s="1"/>
      <c r="P1972" s="1"/>
      <c r="Q1972" s="1"/>
      <c r="R1972" s="1"/>
      <c r="S1972" s="1"/>
    </row>
    <row r="1973" spans="1:19" x14ac:dyDescent="0.3">
      <c r="A1973" s="1"/>
      <c r="B1973" s="17">
        <v>1</v>
      </c>
      <c r="C1973" s="9" t="s">
        <v>10</v>
      </c>
      <c r="D1973" s="17">
        <v>2</v>
      </c>
      <c r="E1973" s="17">
        <v>1987</v>
      </c>
      <c r="F1973" s="17">
        <v>1</v>
      </c>
      <c r="G1973" s="17">
        <v>0</v>
      </c>
      <c r="H1973" s="17">
        <v>0</v>
      </c>
      <c r="I1973" s="18">
        <v>0</v>
      </c>
      <c r="J1973" s="2"/>
      <c r="K1973" s="1"/>
      <c r="L1973" s="1"/>
      <c r="M1973" s="1"/>
      <c r="N1973" s="1"/>
      <c r="O1973" s="1"/>
      <c r="P1973" s="1"/>
      <c r="Q1973" s="1"/>
      <c r="R1973" s="1"/>
      <c r="S1973" s="1"/>
    </row>
    <row r="1974" spans="1:19" x14ac:dyDescent="0.3">
      <c r="A1974" s="1"/>
      <c r="B1974" s="17">
        <v>2</v>
      </c>
      <c r="C1974" s="9" t="s">
        <v>10</v>
      </c>
      <c r="D1974" s="17">
        <v>2</v>
      </c>
      <c r="E1974" s="17">
        <v>1987</v>
      </c>
      <c r="F1974" s="17">
        <v>1</v>
      </c>
      <c r="G1974" s="17">
        <v>0</v>
      </c>
      <c r="H1974" s="17">
        <v>0</v>
      </c>
      <c r="I1974" s="18">
        <v>0</v>
      </c>
      <c r="J1974" s="2"/>
      <c r="K1974" s="1"/>
      <c r="L1974" s="1"/>
      <c r="M1974" s="1"/>
      <c r="N1974" s="1"/>
      <c r="O1974" s="1"/>
      <c r="P1974" s="1"/>
      <c r="Q1974" s="1"/>
      <c r="R1974" s="1"/>
      <c r="S1974" s="1"/>
    </row>
    <row r="1975" spans="1:19" x14ac:dyDescent="0.3">
      <c r="A1975" s="1"/>
      <c r="B1975" s="17">
        <v>4</v>
      </c>
      <c r="C1975" s="9" t="s">
        <v>10</v>
      </c>
      <c r="D1975" s="17">
        <v>2</v>
      </c>
      <c r="E1975" s="17">
        <v>1987</v>
      </c>
      <c r="F1975" s="17">
        <v>1</v>
      </c>
      <c r="G1975" s="17">
        <v>0</v>
      </c>
      <c r="H1975" s="17">
        <v>0</v>
      </c>
      <c r="I1975" s="18">
        <v>0</v>
      </c>
      <c r="J1975" s="2"/>
      <c r="K1975" s="1"/>
      <c r="L1975" s="1"/>
      <c r="M1975" s="1"/>
      <c r="N1975" s="1"/>
      <c r="O1975" s="1"/>
      <c r="P1975" s="1"/>
      <c r="Q1975" s="1"/>
      <c r="R1975" s="1"/>
      <c r="S1975" s="1"/>
    </row>
    <row r="1976" spans="1:19" x14ac:dyDescent="0.3">
      <c r="A1976" s="1"/>
      <c r="B1976" s="17">
        <v>3</v>
      </c>
      <c r="C1976" s="9" t="s">
        <v>10</v>
      </c>
      <c r="D1976" s="17">
        <v>2</v>
      </c>
      <c r="E1976" s="17">
        <v>1987</v>
      </c>
      <c r="F1976" s="17">
        <v>1</v>
      </c>
      <c r="G1976" s="17">
        <v>0</v>
      </c>
      <c r="H1976" s="17">
        <v>0</v>
      </c>
      <c r="I1976" s="18">
        <v>0</v>
      </c>
      <c r="J1976" s="2"/>
      <c r="K1976" s="1"/>
      <c r="L1976" s="1"/>
      <c r="M1976" s="1"/>
      <c r="N1976" s="1"/>
      <c r="O1976" s="1"/>
      <c r="P1976" s="1"/>
      <c r="Q1976" s="1"/>
      <c r="R1976" s="1"/>
      <c r="S1976" s="1"/>
    </row>
    <row r="1977" spans="1:19" x14ac:dyDescent="0.3">
      <c r="A1977" s="1"/>
      <c r="B1977" s="17">
        <v>5</v>
      </c>
      <c r="C1977" s="9" t="s">
        <v>10</v>
      </c>
      <c r="D1977" s="17">
        <v>2</v>
      </c>
      <c r="E1977" s="17">
        <v>1987</v>
      </c>
      <c r="F1977" s="17">
        <v>1</v>
      </c>
      <c r="G1977" s="17">
        <v>0</v>
      </c>
      <c r="H1977" s="17">
        <v>0</v>
      </c>
      <c r="I1977" s="18">
        <v>0</v>
      </c>
      <c r="J1977" s="2"/>
      <c r="K1977" s="1"/>
      <c r="L1977" s="1"/>
      <c r="M1977" s="1"/>
      <c r="N1977" s="1"/>
      <c r="O1977" s="1"/>
      <c r="P1977" s="1"/>
      <c r="Q1977" s="1"/>
      <c r="R1977" s="1"/>
      <c r="S1977" s="1"/>
    </row>
    <row r="1978" spans="1:19" x14ac:dyDescent="0.3">
      <c r="A1978" s="1"/>
      <c r="B1978" s="17">
        <v>2</v>
      </c>
      <c r="C1978" s="9" t="s">
        <v>10</v>
      </c>
      <c r="D1978" s="17">
        <v>1</v>
      </c>
      <c r="E1978" s="17">
        <v>1988</v>
      </c>
      <c r="F1978" s="17">
        <v>1</v>
      </c>
      <c r="G1978" s="17">
        <v>0</v>
      </c>
      <c r="H1978" s="17">
        <v>0</v>
      </c>
      <c r="I1978" s="18">
        <v>87098</v>
      </c>
      <c r="J1978" s="2"/>
      <c r="K1978" s="1"/>
      <c r="L1978" s="1"/>
      <c r="M1978" s="1"/>
      <c r="N1978" s="1"/>
      <c r="O1978" s="1"/>
      <c r="P1978" s="1"/>
      <c r="Q1978" s="1"/>
      <c r="R1978" s="1"/>
      <c r="S1978" s="1"/>
    </row>
    <row r="1979" spans="1:19" x14ac:dyDescent="0.3">
      <c r="A1979" s="1"/>
      <c r="B1979" s="17">
        <v>2</v>
      </c>
      <c r="C1979" s="9" t="s">
        <v>24</v>
      </c>
      <c r="D1979" s="17">
        <v>3</v>
      </c>
      <c r="E1979" s="17">
        <v>1987</v>
      </c>
      <c r="F1979" s="17">
        <v>4</v>
      </c>
      <c r="G1979" s="17">
        <v>0</v>
      </c>
      <c r="H1979" s="17">
        <v>0</v>
      </c>
      <c r="I1979" s="18">
        <v>0</v>
      </c>
      <c r="J1979" s="2"/>
      <c r="K1979" s="1"/>
      <c r="L1979" s="1"/>
      <c r="M1979" s="1"/>
      <c r="N1979" s="1"/>
      <c r="O1979" s="1"/>
      <c r="P1979" s="1"/>
      <c r="Q1979" s="1"/>
      <c r="R1979" s="1"/>
      <c r="S1979" s="1"/>
    </row>
    <row r="1980" spans="1:19" x14ac:dyDescent="0.3">
      <c r="A1980" s="1"/>
      <c r="B1980" s="17">
        <v>4</v>
      </c>
      <c r="C1980" s="9" t="s">
        <v>24</v>
      </c>
      <c r="D1980" s="17">
        <v>3</v>
      </c>
      <c r="E1980" s="17">
        <v>1987</v>
      </c>
      <c r="F1980" s="17">
        <v>4</v>
      </c>
      <c r="G1980" s="17">
        <v>0</v>
      </c>
      <c r="H1980" s="17">
        <v>0</v>
      </c>
      <c r="I1980" s="18">
        <v>0</v>
      </c>
      <c r="J1980" s="2"/>
      <c r="K1980" s="1"/>
      <c r="L1980" s="1"/>
      <c r="M1980" s="1"/>
      <c r="N1980" s="1"/>
      <c r="O1980" s="1"/>
      <c r="P1980" s="1"/>
      <c r="Q1980" s="1"/>
      <c r="R1980" s="1"/>
      <c r="S1980" s="1"/>
    </row>
    <row r="1981" spans="1:19" x14ac:dyDescent="0.3">
      <c r="A1981" s="1"/>
      <c r="B1981" s="17">
        <v>3</v>
      </c>
      <c r="C1981" s="9" t="s">
        <v>24</v>
      </c>
      <c r="D1981" s="17">
        <v>3</v>
      </c>
      <c r="E1981" s="17">
        <v>1987</v>
      </c>
      <c r="F1981" s="17">
        <v>4</v>
      </c>
      <c r="G1981" s="17">
        <v>0</v>
      </c>
      <c r="H1981" s="17">
        <v>0</v>
      </c>
      <c r="I1981" s="18">
        <v>0</v>
      </c>
      <c r="J1981" s="2"/>
      <c r="K1981" s="1"/>
      <c r="L1981" s="1"/>
      <c r="M1981" s="1"/>
      <c r="N1981" s="1"/>
      <c r="O1981" s="1"/>
      <c r="P1981" s="1"/>
      <c r="Q1981" s="1"/>
      <c r="R1981" s="1"/>
      <c r="S1981" s="1"/>
    </row>
    <row r="1982" spans="1:19" x14ac:dyDescent="0.3">
      <c r="A1982" s="1"/>
      <c r="B1982" s="17">
        <v>5</v>
      </c>
      <c r="C1982" s="9" t="s">
        <v>24</v>
      </c>
      <c r="D1982" s="17">
        <v>3</v>
      </c>
      <c r="E1982" s="17">
        <v>1987</v>
      </c>
      <c r="F1982" s="17">
        <v>4</v>
      </c>
      <c r="G1982" s="17">
        <v>0</v>
      </c>
      <c r="H1982" s="17">
        <v>0</v>
      </c>
      <c r="I1982" s="18">
        <v>0</v>
      </c>
      <c r="J1982" s="2"/>
      <c r="K1982" s="1"/>
      <c r="L1982" s="1"/>
      <c r="M1982" s="1"/>
      <c r="N1982" s="1"/>
      <c r="O1982" s="1"/>
      <c r="P1982" s="1"/>
      <c r="Q1982" s="1"/>
      <c r="R1982" s="1"/>
      <c r="S1982" s="1"/>
    </row>
    <row r="1983" spans="1:19" x14ac:dyDescent="0.3">
      <c r="A1983" s="1"/>
      <c r="B1983" s="17">
        <v>6</v>
      </c>
      <c r="C1983" s="9" t="s">
        <v>23</v>
      </c>
      <c r="D1983" s="17">
        <v>1</v>
      </c>
      <c r="E1983" s="17">
        <v>1989</v>
      </c>
      <c r="F1983" s="17">
        <v>1</v>
      </c>
      <c r="G1983" s="17">
        <v>0</v>
      </c>
      <c r="H1983" s="17">
        <v>0</v>
      </c>
      <c r="I1983" s="18">
        <v>15890</v>
      </c>
      <c r="J1983" s="2"/>
      <c r="K1983" s="1"/>
      <c r="L1983" s="1"/>
      <c r="M1983" s="1"/>
      <c r="N1983" s="1"/>
      <c r="O1983" s="1"/>
      <c r="P1983" s="1"/>
      <c r="Q1983" s="1"/>
      <c r="R1983" s="1"/>
      <c r="S1983" s="1"/>
    </row>
    <row r="1984" spans="1:19" x14ac:dyDescent="0.3">
      <c r="A1984" s="1"/>
      <c r="B1984" s="17">
        <v>1</v>
      </c>
      <c r="C1984" s="9" t="s">
        <v>23</v>
      </c>
      <c r="D1984" s="17">
        <v>1</v>
      </c>
      <c r="E1984" s="17">
        <v>1989</v>
      </c>
      <c r="F1984" s="17">
        <v>1</v>
      </c>
      <c r="G1984" s="17">
        <v>0</v>
      </c>
      <c r="H1984" s="17">
        <v>0</v>
      </c>
      <c r="I1984" s="18">
        <v>17900</v>
      </c>
      <c r="J1984" s="2"/>
      <c r="K1984" s="1"/>
      <c r="L1984" s="1"/>
      <c r="M1984" s="1"/>
      <c r="N1984" s="1"/>
      <c r="O1984" s="1"/>
      <c r="P1984" s="1"/>
      <c r="Q1984" s="1"/>
      <c r="R1984" s="1"/>
      <c r="S1984" s="1"/>
    </row>
    <row r="1985" spans="1:19" x14ac:dyDescent="0.3">
      <c r="A1985" s="1"/>
      <c r="B1985" s="17">
        <v>2</v>
      </c>
      <c r="C1985" s="9" t="s">
        <v>23</v>
      </c>
      <c r="D1985" s="17">
        <v>1</v>
      </c>
      <c r="E1985" s="17">
        <v>1989</v>
      </c>
      <c r="F1985" s="17">
        <v>1</v>
      </c>
      <c r="G1985" s="17">
        <v>0</v>
      </c>
      <c r="H1985" s="17">
        <v>0</v>
      </c>
      <c r="I1985" s="18">
        <v>18699</v>
      </c>
      <c r="J1985" s="2"/>
      <c r="K1985" s="1"/>
      <c r="L1985" s="1"/>
      <c r="M1985" s="1"/>
      <c r="N1985" s="1"/>
      <c r="O1985" s="1"/>
      <c r="P1985" s="1"/>
      <c r="Q1985" s="1"/>
      <c r="R1985" s="1"/>
      <c r="S1985" s="1"/>
    </row>
    <row r="1986" spans="1:19" x14ac:dyDescent="0.3">
      <c r="A1986" s="1"/>
      <c r="B1986" s="17">
        <v>4</v>
      </c>
      <c r="C1986" s="9" t="s">
        <v>23</v>
      </c>
      <c r="D1986" s="17">
        <v>1</v>
      </c>
      <c r="E1986" s="17">
        <v>1989</v>
      </c>
      <c r="F1986" s="17">
        <v>1</v>
      </c>
      <c r="G1986" s="17">
        <v>0</v>
      </c>
      <c r="H1986" s="17">
        <v>0</v>
      </c>
      <c r="I1986" s="18">
        <v>16930</v>
      </c>
      <c r="J1986" s="2"/>
      <c r="K1986" s="1"/>
      <c r="L1986" s="1"/>
      <c r="M1986" s="1"/>
      <c r="N1986" s="1"/>
      <c r="O1986" s="1"/>
      <c r="P1986" s="1"/>
      <c r="Q1986" s="1"/>
      <c r="R1986" s="1"/>
      <c r="S1986" s="1"/>
    </row>
    <row r="1987" spans="1:19" x14ac:dyDescent="0.3">
      <c r="A1987" s="1"/>
      <c r="B1987" s="17">
        <v>3</v>
      </c>
      <c r="C1987" s="9" t="s">
        <v>23</v>
      </c>
      <c r="D1987" s="17">
        <v>1</v>
      </c>
      <c r="E1987" s="17">
        <v>1989</v>
      </c>
      <c r="F1987" s="17">
        <v>1</v>
      </c>
      <c r="G1987" s="17">
        <v>0</v>
      </c>
      <c r="H1987" s="17">
        <v>0</v>
      </c>
      <c r="I1987" s="18">
        <v>16255</v>
      </c>
      <c r="J1987" s="2"/>
      <c r="K1987" s="1"/>
      <c r="L1987" s="1"/>
      <c r="M1987" s="1"/>
      <c r="N1987" s="1"/>
      <c r="O1987" s="1"/>
      <c r="P1987" s="1"/>
      <c r="Q1987" s="1"/>
      <c r="R1987" s="1"/>
      <c r="S1987" s="1"/>
    </row>
    <row r="1988" spans="1:19" x14ac:dyDescent="0.3">
      <c r="A1988" s="1"/>
      <c r="B1988" s="17">
        <v>5</v>
      </c>
      <c r="C1988" s="9" t="s">
        <v>23</v>
      </c>
      <c r="D1988" s="17">
        <v>1</v>
      </c>
      <c r="E1988" s="17">
        <v>1989</v>
      </c>
      <c r="F1988" s="17">
        <v>1</v>
      </c>
      <c r="G1988" s="17">
        <v>0</v>
      </c>
      <c r="H1988" s="17">
        <v>0</v>
      </c>
      <c r="I1988" s="18">
        <v>17967</v>
      </c>
      <c r="J1988" s="2"/>
      <c r="K1988" s="1"/>
      <c r="L1988" s="1"/>
      <c r="M1988" s="1"/>
      <c r="N1988" s="1"/>
      <c r="O1988" s="1"/>
      <c r="P1988" s="1"/>
      <c r="Q1988" s="1"/>
      <c r="R1988" s="1"/>
      <c r="S1988" s="1"/>
    </row>
    <row r="1989" spans="1:19" x14ac:dyDescent="0.3">
      <c r="A1989" s="1"/>
      <c r="B1989" s="17">
        <v>1</v>
      </c>
      <c r="C1989" s="9" t="s">
        <v>10</v>
      </c>
      <c r="D1989" s="17">
        <v>1</v>
      </c>
      <c r="E1989" s="17">
        <v>1989</v>
      </c>
      <c r="F1989" s="17">
        <v>3</v>
      </c>
      <c r="G1989" s="17">
        <v>0</v>
      </c>
      <c r="H1989" s="17">
        <v>0</v>
      </c>
      <c r="I1989" s="18">
        <v>900784</v>
      </c>
      <c r="J1989" s="2"/>
      <c r="K1989" s="1"/>
      <c r="L1989" s="1"/>
      <c r="M1989" s="1"/>
      <c r="N1989" s="1"/>
      <c r="O1989" s="1"/>
      <c r="P1989" s="1"/>
      <c r="Q1989" s="1"/>
      <c r="R1989" s="1"/>
      <c r="S1989" s="1"/>
    </row>
    <row r="1990" spans="1:19" x14ac:dyDescent="0.3">
      <c r="A1990" s="1"/>
      <c r="B1990" s="17">
        <v>6</v>
      </c>
      <c r="C1990" s="9" t="s">
        <v>10</v>
      </c>
      <c r="D1990" s="17">
        <v>1</v>
      </c>
      <c r="E1990" s="17">
        <v>1989</v>
      </c>
      <c r="F1990" s="17">
        <v>1</v>
      </c>
      <c r="G1990" s="17">
        <v>0</v>
      </c>
      <c r="H1990" s="17">
        <v>0</v>
      </c>
      <c r="I1990" s="18">
        <v>15665</v>
      </c>
      <c r="J1990" s="2"/>
      <c r="K1990" s="1"/>
      <c r="L1990" s="1"/>
      <c r="M1990" s="1"/>
      <c r="N1990" s="1"/>
      <c r="O1990" s="1"/>
      <c r="P1990" s="1"/>
      <c r="Q1990" s="1"/>
      <c r="R1990" s="1"/>
      <c r="S1990" s="1"/>
    </row>
    <row r="1991" spans="1:19" x14ac:dyDescent="0.3">
      <c r="A1991" s="1"/>
      <c r="B1991" s="17">
        <v>1</v>
      </c>
      <c r="C1991" s="9" t="s">
        <v>10</v>
      </c>
      <c r="D1991" s="17">
        <v>1</v>
      </c>
      <c r="E1991" s="17">
        <v>1989</v>
      </c>
      <c r="F1991" s="17">
        <v>1</v>
      </c>
      <c r="G1991" s="17">
        <v>0</v>
      </c>
      <c r="H1991" s="17">
        <v>0</v>
      </c>
      <c r="I1991" s="18">
        <v>15756</v>
      </c>
      <c r="J1991" s="2"/>
      <c r="K1991" s="1"/>
      <c r="L1991" s="1"/>
      <c r="M1991" s="1"/>
      <c r="N1991" s="1"/>
      <c r="O1991" s="1"/>
      <c r="P1991" s="1"/>
      <c r="Q1991" s="1"/>
      <c r="R1991" s="1"/>
      <c r="S1991" s="1"/>
    </row>
    <row r="1992" spans="1:19" x14ac:dyDescent="0.3">
      <c r="A1992" s="1"/>
      <c r="B1992" s="17">
        <v>2</v>
      </c>
      <c r="C1992" s="9" t="s">
        <v>10</v>
      </c>
      <c r="D1992" s="17">
        <v>1</v>
      </c>
      <c r="E1992" s="17">
        <v>1989</v>
      </c>
      <c r="F1992" s="17">
        <v>1</v>
      </c>
      <c r="G1992" s="17">
        <v>0</v>
      </c>
      <c r="H1992" s="17">
        <v>0</v>
      </c>
      <c r="I1992" s="18">
        <v>17213</v>
      </c>
      <c r="J1992" s="2"/>
      <c r="K1992" s="1"/>
      <c r="L1992" s="1"/>
      <c r="M1992" s="1"/>
      <c r="N1992" s="1"/>
      <c r="O1992" s="1"/>
      <c r="P1992" s="1"/>
      <c r="Q1992" s="1"/>
      <c r="R1992" s="1"/>
      <c r="S1992" s="1"/>
    </row>
    <row r="1993" spans="1:19" x14ac:dyDescent="0.3">
      <c r="A1993" s="1"/>
      <c r="B1993" s="17">
        <v>4</v>
      </c>
      <c r="C1993" s="9" t="s">
        <v>10</v>
      </c>
      <c r="D1993" s="17">
        <v>1</v>
      </c>
      <c r="E1993" s="17">
        <v>1989</v>
      </c>
      <c r="F1993" s="17">
        <v>1</v>
      </c>
      <c r="G1993" s="17">
        <v>0</v>
      </c>
      <c r="H1993" s="17">
        <v>0</v>
      </c>
      <c r="I1993" s="18">
        <v>18616</v>
      </c>
      <c r="J1993" s="2"/>
      <c r="K1993" s="1"/>
      <c r="L1993" s="1"/>
      <c r="M1993" s="1"/>
      <c r="N1993" s="1"/>
      <c r="O1993" s="1"/>
      <c r="P1993" s="1"/>
      <c r="Q1993" s="1"/>
      <c r="R1993" s="1"/>
      <c r="S1993" s="1"/>
    </row>
    <row r="1994" spans="1:19" x14ac:dyDescent="0.3">
      <c r="A1994" s="1"/>
      <c r="B1994" s="17">
        <v>3</v>
      </c>
      <c r="C1994" s="9" t="s">
        <v>10</v>
      </c>
      <c r="D1994" s="17">
        <v>1</v>
      </c>
      <c r="E1994" s="17">
        <v>1989</v>
      </c>
      <c r="F1994" s="17">
        <v>1</v>
      </c>
      <c r="G1994" s="17">
        <v>0</v>
      </c>
      <c r="H1994" s="17">
        <v>0</v>
      </c>
      <c r="I1994" s="18">
        <v>17182</v>
      </c>
      <c r="J1994" s="2"/>
      <c r="K1994" s="1"/>
      <c r="L1994" s="1"/>
      <c r="M1994" s="1"/>
      <c r="N1994" s="1"/>
      <c r="O1994" s="1"/>
      <c r="P1994" s="1"/>
      <c r="Q1994" s="1"/>
      <c r="R1994" s="1"/>
      <c r="S1994" s="1"/>
    </row>
    <row r="1995" spans="1:19" x14ac:dyDescent="0.3">
      <c r="A1995" s="1"/>
      <c r="B1995" s="17">
        <v>5</v>
      </c>
      <c r="C1995" s="9" t="s">
        <v>10</v>
      </c>
      <c r="D1995" s="17">
        <v>1</v>
      </c>
      <c r="E1995" s="17">
        <v>1989</v>
      </c>
      <c r="F1995" s="17">
        <v>1</v>
      </c>
      <c r="G1995" s="17">
        <v>0</v>
      </c>
      <c r="H1995" s="17">
        <v>0</v>
      </c>
      <c r="I1995" s="18">
        <v>16104</v>
      </c>
      <c r="J1995" s="2"/>
      <c r="K1995" s="1"/>
      <c r="L1995" s="1"/>
      <c r="M1995" s="1"/>
      <c r="N1995" s="1"/>
      <c r="O1995" s="1"/>
      <c r="P1995" s="1"/>
      <c r="Q1995" s="1"/>
      <c r="R1995" s="1"/>
      <c r="S1995" s="1"/>
    </row>
    <row r="1996" spans="1:19" x14ac:dyDescent="0.3">
      <c r="A1996" s="1"/>
      <c r="B1996" s="17">
        <v>2</v>
      </c>
      <c r="C1996" s="9" t="s">
        <v>24</v>
      </c>
      <c r="D1996" s="17">
        <v>3</v>
      </c>
      <c r="E1996" s="17">
        <v>1988</v>
      </c>
      <c r="F1996" s="17">
        <v>1</v>
      </c>
      <c r="G1996" s="17">
        <v>0</v>
      </c>
      <c r="H1996" s="17">
        <v>0</v>
      </c>
      <c r="I1996" s="18">
        <v>23282</v>
      </c>
      <c r="J1996" s="2"/>
      <c r="K1996" s="1"/>
      <c r="L1996" s="1"/>
      <c r="M1996" s="1"/>
      <c r="N1996" s="1"/>
      <c r="O1996" s="1"/>
      <c r="P1996" s="1"/>
      <c r="Q1996" s="1"/>
      <c r="R1996" s="1"/>
      <c r="S1996" s="1"/>
    </row>
    <row r="1997" spans="1:19" x14ac:dyDescent="0.3">
      <c r="A1997" s="1"/>
      <c r="B1997" s="17">
        <v>4</v>
      </c>
      <c r="C1997" s="9" t="s">
        <v>24</v>
      </c>
      <c r="D1997" s="17">
        <v>3</v>
      </c>
      <c r="E1997" s="17">
        <v>1988</v>
      </c>
      <c r="F1997" s="17">
        <v>1</v>
      </c>
      <c r="G1997" s="17">
        <v>0</v>
      </c>
      <c r="H1997" s="17">
        <v>0</v>
      </c>
      <c r="I1997" s="18">
        <v>24052</v>
      </c>
      <c r="J1997" s="2"/>
      <c r="K1997" s="1"/>
      <c r="L1997" s="1"/>
      <c r="M1997" s="1"/>
      <c r="N1997" s="1"/>
      <c r="O1997" s="1"/>
      <c r="P1997" s="1"/>
      <c r="Q1997" s="1"/>
      <c r="R1997" s="1"/>
      <c r="S1997" s="1"/>
    </row>
    <row r="1998" spans="1:19" x14ac:dyDescent="0.3">
      <c r="A1998" s="1"/>
      <c r="B1998" s="17">
        <v>3</v>
      </c>
      <c r="C1998" s="9" t="s">
        <v>24</v>
      </c>
      <c r="D1998" s="17">
        <v>3</v>
      </c>
      <c r="E1998" s="17">
        <v>1988</v>
      </c>
      <c r="F1998" s="17">
        <v>1</v>
      </c>
      <c r="G1998" s="17">
        <v>0</v>
      </c>
      <c r="H1998" s="17">
        <v>0</v>
      </c>
      <c r="I1998" s="18">
        <v>22141</v>
      </c>
      <c r="J1998" s="2"/>
      <c r="K1998" s="1"/>
      <c r="L1998" s="1"/>
      <c r="M1998" s="1"/>
      <c r="N1998" s="1"/>
      <c r="O1998" s="1"/>
      <c r="P1998" s="1"/>
      <c r="Q1998" s="1"/>
      <c r="R1998" s="1"/>
      <c r="S1998" s="1"/>
    </row>
    <row r="1999" spans="1:19" x14ac:dyDescent="0.3">
      <c r="A1999" s="1"/>
      <c r="B1999" s="17">
        <v>5</v>
      </c>
      <c r="C1999" s="9" t="s">
        <v>24</v>
      </c>
      <c r="D1999" s="17">
        <v>3</v>
      </c>
      <c r="E1999" s="17">
        <v>1988</v>
      </c>
      <c r="F1999" s="17">
        <v>1</v>
      </c>
      <c r="G1999" s="17">
        <v>0</v>
      </c>
      <c r="H1999" s="17">
        <v>0</v>
      </c>
      <c r="I1999" s="18">
        <v>25661</v>
      </c>
      <c r="J1999" s="2"/>
      <c r="K1999" s="1"/>
      <c r="L1999" s="1"/>
      <c r="M1999" s="1"/>
      <c r="N1999" s="1"/>
      <c r="O1999" s="1"/>
      <c r="P1999" s="1"/>
      <c r="Q1999" s="1"/>
      <c r="R1999" s="1"/>
      <c r="S1999" s="1"/>
    </row>
    <row r="2000" spans="1:19" x14ac:dyDescent="0.3">
      <c r="A2000" s="1"/>
      <c r="B2000" s="17">
        <v>6</v>
      </c>
      <c r="C2000" s="9" t="s">
        <v>29</v>
      </c>
      <c r="D2000" s="17">
        <v>3</v>
      </c>
      <c r="E2000" s="17">
        <v>1988</v>
      </c>
      <c r="F2000" s="17">
        <v>31</v>
      </c>
      <c r="G2000" s="17">
        <v>0</v>
      </c>
      <c r="H2000" s="17">
        <v>0</v>
      </c>
      <c r="I2000" s="18">
        <v>12</v>
      </c>
      <c r="J2000" s="2"/>
      <c r="K2000" s="1"/>
      <c r="L2000" s="1"/>
      <c r="M2000" s="1"/>
      <c r="N2000" s="1"/>
      <c r="O2000" s="1"/>
      <c r="P2000" s="1"/>
      <c r="Q2000" s="1"/>
      <c r="R2000" s="1"/>
      <c r="S2000" s="1"/>
    </row>
    <row r="2001" spans="1:19" x14ac:dyDescent="0.3">
      <c r="A2001" s="1"/>
      <c r="B2001" s="17">
        <v>1</v>
      </c>
      <c r="C2001" s="9" t="s">
        <v>29</v>
      </c>
      <c r="D2001" s="17">
        <v>3</v>
      </c>
      <c r="E2001" s="17">
        <v>1988</v>
      </c>
      <c r="F2001" s="17">
        <v>31</v>
      </c>
      <c r="G2001" s="17">
        <v>0</v>
      </c>
      <c r="H2001" s="17">
        <v>0</v>
      </c>
      <c r="I2001" s="18">
        <v>12</v>
      </c>
      <c r="J2001" s="2"/>
      <c r="K2001" s="1"/>
      <c r="L2001" s="1"/>
      <c r="M2001" s="1"/>
      <c r="N2001" s="1"/>
      <c r="O2001" s="1"/>
      <c r="P2001" s="1"/>
      <c r="Q2001" s="1"/>
      <c r="R2001" s="1"/>
      <c r="S2001" s="1"/>
    </row>
    <row r="2002" spans="1:19" x14ac:dyDescent="0.3">
      <c r="A2002" s="1"/>
      <c r="B2002" s="17">
        <v>4</v>
      </c>
      <c r="C2002" s="9" t="s">
        <v>29</v>
      </c>
      <c r="D2002" s="17">
        <v>3</v>
      </c>
      <c r="E2002" s="17">
        <v>1988</v>
      </c>
      <c r="F2002" s="17">
        <v>31</v>
      </c>
      <c r="G2002" s="17">
        <v>0</v>
      </c>
      <c r="H2002" s="17">
        <v>0</v>
      </c>
      <c r="I2002" s="18">
        <v>11</v>
      </c>
      <c r="J2002" s="2"/>
      <c r="K2002" s="1"/>
      <c r="L2002" s="1"/>
      <c r="M2002" s="1"/>
      <c r="N2002" s="1"/>
      <c r="O2002" s="1"/>
      <c r="P2002" s="1"/>
      <c r="Q2002" s="1"/>
      <c r="R2002" s="1"/>
      <c r="S2002" s="1"/>
    </row>
    <row r="2003" spans="1:19" x14ac:dyDescent="0.3">
      <c r="A2003" s="1"/>
      <c r="B2003" s="17">
        <v>3</v>
      </c>
      <c r="C2003" s="9" t="s">
        <v>29</v>
      </c>
      <c r="D2003" s="17">
        <v>3</v>
      </c>
      <c r="E2003" s="17">
        <v>1988</v>
      </c>
      <c r="F2003" s="17">
        <v>31</v>
      </c>
      <c r="G2003" s="17">
        <v>0</v>
      </c>
      <c r="H2003" s="17">
        <v>0</v>
      </c>
      <c r="I2003" s="18">
        <v>12</v>
      </c>
      <c r="J2003" s="2"/>
      <c r="K2003" s="1"/>
      <c r="L2003" s="1"/>
      <c r="M2003" s="1"/>
      <c r="N2003" s="1"/>
      <c r="O2003" s="1"/>
      <c r="P2003" s="1"/>
      <c r="Q2003" s="1"/>
      <c r="R2003" s="1"/>
      <c r="S2003" s="1"/>
    </row>
    <row r="2004" spans="1:19" x14ac:dyDescent="0.3">
      <c r="A2004" s="1"/>
      <c r="B2004" s="17">
        <v>2</v>
      </c>
      <c r="C2004" s="9" t="s">
        <v>10</v>
      </c>
      <c r="D2004" s="17">
        <v>1</v>
      </c>
      <c r="E2004" s="17">
        <v>1989</v>
      </c>
      <c r="F2004" s="17">
        <v>1</v>
      </c>
      <c r="G2004" s="17">
        <v>0</v>
      </c>
      <c r="H2004" s="17">
        <v>0</v>
      </c>
      <c r="I2004" s="18">
        <v>0</v>
      </c>
      <c r="J2004" s="2"/>
      <c r="K2004" s="1"/>
      <c r="L2004" s="1"/>
      <c r="M2004" s="1"/>
      <c r="N2004" s="1"/>
      <c r="O2004" s="1"/>
      <c r="P2004" s="1"/>
      <c r="Q2004" s="1"/>
      <c r="R2004" s="1"/>
      <c r="S2004" s="1"/>
    </row>
    <row r="2005" spans="1:19" x14ac:dyDescent="0.3">
      <c r="A2005" s="1"/>
      <c r="B2005" s="17">
        <v>2</v>
      </c>
      <c r="C2005" s="9" t="s">
        <v>52</v>
      </c>
      <c r="D2005" s="17">
        <v>1</v>
      </c>
      <c r="E2005" s="17">
        <v>1989</v>
      </c>
      <c r="F2005" s="17">
        <v>1</v>
      </c>
      <c r="G2005" s="17">
        <v>0</v>
      </c>
      <c r="H2005" s="17">
        <v>0</v>
      </c>
      <c r="I2005" s="18">
        <v>86813</v>
      </c>
      <c r="J2005" s="2"/>
      <c r="K2005" s="1"/>
      <c r="L2005" s="1"/>
      <c r="M2005" s="1"/>
      <c r="N2005" s="1"/>
      <c r="O2005" s="1"/>
      <c r="P2005" s="1"/>
      <c r="Q2005" s="1"/>
      <c r="R2005" s="1"/>
      <c r="S2005" s="1"/>
    </row>
    <row r="2006" spans="1:19" x14ac:dyDescent="0.3">
      <c r="A2006" s="1"/>
      <c r="B2006" s="17">
        <v>2</v>
      </c>
      <c r="C2006" s="9" t="s">
        <v>10</v>
      </c>
      <c r="D2006" s="17">
        <v>1</v>
      </c>
      <c r="E2006" s="17">
        <v>1989</v>
      </c>
      <c r="F2006" s="17">
        <v>1</v>
      </c>
      <c r="G2006" s="17">
        <v>0</v>
      </c>
      <c r="H2006" s="17">
        <v>0</v>
      </c>
      <c r="I2006" s="18">
        <v>771</v>
      </c>
      <c r="J2006" s="2"/>
      <c r="K2006" s="1"/>
      <c r="L2006" s="1"/>
      <c r="M2006" s="1"/>
      <c r="N2006" s="1"/>
      <c r="O2006" s="1"/>
      <c r="P2006" s="1"/>
      <c r="Q2006" s="1"/>
      <c r="R2006" s="1"/>
      <c r="S2006" s="1"/>
    </row>
    <row r="2007" spans="1:19" x14ac:dyDescent="0.3">
      <c r="A2007" s="1"/>
      <c r="B2007" s="17">
        <v>2</v>
      </c>
      <c r="C2007" s="9" t="s">
        <v>23</v>
      </c>
      <c r="D2007" s="17">
        <v>2</v>
      </c>
      <c r="E2007" s="17">
        <v>2016</v>
      </c>
      <c r="F2007" s="17">
        <v>1</v>
      </c>
      <c r="G2007" s="17">
        <v>0</v>
      </c>
      <c r="H2007" s="17">
        <v>0</v>
      </c>
      <c r="I2007" s="18">
        <v>47684</v>
      </c>
      <c r="J2007" s="2"/>
      <c r="K2007" s="1"/>
      <c r="L2007" s="1"/>
      <c r="M2007" s="1"/>
      <c r="N2007" s="1"/>
      <c r="O2007" s="1"/>
      <c r="P2007" s="1"/>
      <c r="Q2007" s="1"/>
      <c r="R2007" s="1"/>
      <c r="S2007" s="1"/>
    </row>
    <row r="2008" spans="1:19" x14ac:dyDescent="0.3">
      <c r="A2008" s="1"/>
      <c r="B2008" s="17">
        <v>1</v>
      </c>
      <c r="C2008" s="9" t="s">
        <v>10</v>
      </c>
      <c r="D2008" s="17">
        <v>4</v>
      </c>
      <c r="E2008" s="17">
        <v>1996</v>
      </c>
      <c r="F2008" s="17">
        <v>1</v>
      </c>
      <c r="G2008" s="17">
        <v>25</v>
      </c>
      <c r="H2008" s="17">
        <v>0</v>
      </c>
      <c r="I2008" s="18">
        <v>0</v>
      </c>
      <c r="J2008" s="2"/>
      <c r="K2008" s="1"/>
      <c r="L2008" s="1"/>
      <c r="M2008" s="1"/>
      <c r="N2008" s="1"/>
      <c r="O2008" s="1"/>
      <c r="P2008" s="1"/>
      <c r="Q2008" s="1"/>
      <c r="R2008" s="1"/>
      <c r="S2008" s="1"/>
    </row>
    <row r="2009" spans="1:19" x14ac:dyDescent="0.3">
      <c r="A2009" s="1"/>
      <c r="B2009" s="17">
        <v>3</v>
      </c>
      <c r="C2009" s="9" t="s">
        <v>19</v>
      </c>
      <c r="D2009" s="17">
        <v>3</v>
      </c>
      <c r="E2009" s="17">
        <v>2013</v>
      </c>
      <c r="F2009" s="17">
        <v>1</v>
      </c>
      <c r="G2009" s="17">
        <v>0</v>
      </c>
      <c r="H2009" s="17">
        <v>0</v>
      </c>
      <c r="I2009" s="18">
        <v>34306</v>
      </c>
      <c r="J2009" s="2"/>
      <c r="K2009" s="1"/>
      <c r="L2009" s="1"/>
      <c r="M2009" s="1"/>
      <c r="N2009" s="1"/>
      <c r="O2009" s="1"/>
      <c r="P2009" s="1"/>
      <c r="Q2009" s="1"/>
      <c r="R2009" s="1"/>
      <c r="S2009" s="1"/>
    </row>
    <row r="2010" spans="1:19" x14ac:dyDescent="0.3">
      <c r="A2010" s="1"/>
      <c r="B2010" s="17">
        <v>5</v>
      </c>
      <c r="C2010" s="9" t="s">
        <v>12</v>
      </c>
      <c r="D2010" s="17">
        <v>3</v>
      </c>
      <c r="E2010" s="17">
        <v>2013</v>
      </c>
      <c r="F2010" s="17">
        <v>1</v>
      </c>
      <c r="G2010" s="17">
        <v>0</v>
      </c>
      <c r="H2010" s="17">
        <v>0</v>
      </c>
      <c r="I2010" s="18">
        <v>205632</v>
      </c>
      <c r="J2010" s="2"/>
      <c r="K2010" s="1"/>
      <c r="L2010" s="1"/>
      <c r="M2010" s="1"/>
      <c r="N2010" s="1"/>
      <c r="O2010" s="1"/>
      <c r="P2010" s="1"/>
      <c r="Q2010" s="1"/>
      <c r="R2010" s="1"/>
      <c r="S2010" s="1"/>
    </row>
    <row r="2011" spans="1:19" x14ac:dyDescent="0.3">
      <c r="A2011" s="1"/>
      <c r="B2011" s="17">
        <v>3</v>
      </c>
      <c r="C2011" s="9" t="s">
        <v>12</v>
      </c>
      <c r="D2011" s="17">
        <v>3</v>
      </c>
      <c r="E2011" s="17">
        <v>2013</v>
      </c>
      <c r="F2011" s="17">
        <v>1</v>
      </c>
      <c r="G2011" s="17">
        <v>0</v>
      </c>
      <c r="H2011" s="17">
        <v>0</v>
      </c>
      <c r="I2011" s="18">
        <v>52126</v>
      </c>
      <c r="J2011" s="2"/>
      <c r="K2011" s="1"/>
      <c r="L2011" s="1"/>
      <c r="M2011" s="1"/>
      <c r="N2011" s="1"/>
      <c r="O2011" s="1"/>
      <c r="P2011" s="1"/>
      <c r="Q2011" s="1"/>
      <c r="R2011" s="1"/>
      <c r="S2011" s="1"/>
    </row>
    <row r="2012" spans="1:19" x14ac:dyDescent="0.3">
      <c r="A2012" s="1"/>
      <c r="B2012" s="17">
        <v>4</v>
      </c>
      <c r="C2012" s="9" t="s">
        <v>12</v>
      </c>
      <c r="D2012" s="17">
        <v>3</v>
      </c>
      <c r="E2012" s="17">
        <v>2013</v>
      </c>
      <c r="F2012" s="17">
        <v>1</v>
      </c>
      <c r="G2012" s="17">
        <v>0</v>
      </c>
      <c r="H2012" s="17">
        <v>0</v>
      </c>
      <c r="I2012" s="18">
        <v>14621</v>
      </c>
      <c r="J2012" s="2"/>
      <c r="K2012" s="1"/>
      <c r="L2012" s="1"/>
      <c r="M2012" s="1"/>
      <c r="N2012" s="1"/>
      <c r="O2012" s="1"/>
      <c r="P2012" s="1"/>
      <c r="Q2012" s="1"/>
      <c r="R2012" s="1"/>
      <c r="S2012" s="1"/>
    </row>
    <row r="2013" spans="1:19" x14ac:dyDescent="0.3">
      <c r="A2013" s="1"/>
      <c r="B2013" s="17">
        <v>4</v>
      </c>
      <c r="C2013" s="9" t="s">
        <v>12</v>
      </c>
      <c r="D2013" s="17">
        <v>3</v>
      </c>
      <c r="E2013" s="17">
        <v>2013</v>
      </c>
      <c r="F2013" s="17">
        <v>1</v>
      </c>
      <c r="G2013" s="17">
        <v>0</v>
      </c>
      <c r="H2013" s="17">
        <v>0</v>
      </c>
      <c r="I2013" s="18">
        <v>33216</v>
      </c>
      <c r="J2013" s="2"/>
      <c r="K2013" s="1"/>
      <c r="L2013" s="1"/>
      <c r="M2013" s="1"/>
      <c r="N2013" s="1"/>
      <c r="O2013" s="1"/>
      <c r="P2013" s="1"/>
      <c r="Q2013" s="1"/>
      <c r="R2013" s="1"/>
      <c r="S2013" s="1"/>
    </row>
    <row r="2014" spans="1:19" x14ac:dyDescent="0.3">
      <c r="A2014" s="1"/>
      <c r="B2014" s="17">
        <v>3</v>
      </c>
      <c r="C2014" s="9" t="s">
        <v>12</v>
      </c>
      <c r="D2014" s="17">
        <v>3</v>
      </c>
      <c r="E2014" s="17">
        <v>2013</v>
      </c>
      <c r="F2014" s="17">
        <v>1</v>
      </c>
      <c r="G2014" s="17">
        <v>0</v>
      </c>
      <c r="H2014" s="17">
        <v>0</v>
      </c>
      <c r="I2014" s="18">
        <v>33764</v>
      </c>
      <c r="J2014" s="2"/>
      <c r="K2014" s="1"/>
      <c r="L2014" s="1"/>
      <c r="M2014" s="1"/>
      <c r="N2014" s="1"/>
      <c r="O2014" s="1"/>
      <c r="P2014" s="1"/>
      <c r="Q2014" s="1"/>
      <c r="R2014" s="1"/>
      <c r="S2014" s="1"/>
    </row>
    <row r="2015" spans="1:19" x14ac:dyDescent="0.3">
      <c r="A2015" s="1"/>
      <c r="B2015" s="17">
        <v>3</v>
      </c>
      <c r="C2015" s="9" t="s">
        <v>12</v>
      </c>
      <c r="D2015" s="17">
        <v>3</v>
      </c>
      <c r="E2015" s="17">
        <v>2013</v>
      </c>
      <c r="F2015" s="17">
        <v>1</v>
      </c>
      <c r="G2015" s="17">
        <v>0</v>
      </c>
      <c r="H2015" s="17">
        <v>0</v>
      </c>
      <c r="I2015" s="18">
        <v>121210</v>
      </c>
      <c r="J2015" s="2"/>
      <c r="K2015" s="1"/>
      <c r="L2015" s="1"/>
      <c r="M2015" s="1"/>
      <c r="N2015" s="1"/>
      <c r="O2015" s="1"/>
      <c r="P2015" s="1"/>
      <c r="Q2015" s="1"/>
      <c r="R2015" s="1"/>
      <c r="S2015" s="1"/>
    </row>
    <row r="2016" spans="1:19" x14ac:dyDescent="0.3">
      <c r="A2016" s="1"/>
      <c r="B2016" s="17">
        <v>3</v>
      </c>
      <c r="C2016" s="9" t="s">
        <v>19</v>
      </c>
      <c r="D2016" s="17">
        <v>3</v>
      </c>
      <c r="E2016" s="17">
        <v>2013</v>
      </c>
      <c r="F2016" s="17">
        <v>1</v>
      </c>
      <c r="G2016" s="17">
        <v>0</v>
      </c>
      <c r="H2016" s="17">
        <v>0</v>
      </c>
      <c r="I2016" s="18">
        <v>31535</v>
      </c>
      <c r="J2016" s="2"/>
      <c r="K2016" s="1"/>
      <c r="L2016" s="1"/>
      <c r="M2016" s="1"/>
      <c r="N2016" s="1"/>
      <c r="O2016" s="1"/>
      <c r="P2016" s="1"/>
      <c r="Q2016" s="1"/>
      <c r="R2016" s="1"/>
      <c r="S2016" s="1"/>
    </row>
    <row r="2017" spans="1:19" x14ac:dyDescent="0.3">
      <c r="A2017" s="1"/>
      <c r="B2017" s="17">
        <v>4</v>
      </c>
      <c r="C2017" s="9" t="s">
        <v>19</v>
      </c>
      <c r="D2017" s="17">
        <v>3</v>
      </c>
      <c r="E2017" s="17">
        <v>2013</v>
      </c>
      <c r="F2017" s="17">
        <v>1</v>
      </c>
      <c r="G2017" s="17">
        <v>0</v>
      </c>
      <c r="H2017" s="17">
        <v>0</v>
      </c>
      <c r="I2017" s="18">
        <v>30898</v>
      </c>
      <c r="J2017" s="2"/>
      <c r="K2017" s="1"/>
      <c r="L2017" s="1"/>
      <c r="M2017" s="1"/>
      <c r="N2017" s="1"/>
      <c r="O2017" s="1"/>
      <c r="P2017" s="1"/>
      <c r="Q2017" s="1"/>
      <c r="R2017" s="1"/>
      <c r="S2017" s="1"/>
    </row>
    <row r="2018" spans="1:19" x14ac:dyDescent="0.3">
      <c r="A2018" s="1"/>
      <c r="B2018" s="17">
        <v>4</v>
      </c>
      <c r="C2018" s="9" t="s">
        <v>19</v>
      </c>
      <c r="D2018" s="17">
        <v>3</v>
      </c>
      <c r="E2018" s="17">
        <v>2013</v>
      </c>
      <c r="F2018" s="17">
        <v>1</v>
      </c>
      <c r="G2018" s="17">
        <v>0</v>
      </c>
      <c r="H2018" s="17">
        <v>0</v>
      </c>
      <c r="I2018" s="18">
        <v>34078</v>
      </c>
      <c r="J2018" s="2"/>
      <c r="K2018" s="1"/>
      <c r="L2018" s="1"/>
      <c r="M2018" s="1"/>
      <c r="N2018" s="1"/>
      <c r="O2018" s="1"/>
      <c r="P2018" s="1"/>
      <c r="Q2018" s="1"/>
      <c r="R2018" s="1"/>
      <c r="S2018" s="1"/>
    </row>
    <row r="2019" spans="1:19" x14ac:dyDescent="0.3">
      <c r="A2019" s="1"/>
      <c r="B2019" s="17">
        <v>3</v>
      </c>
      <c r="C2019" s="9" t="s">
        <v>19</v>
      </c>
      <c r="D2019" s="17">
        <v>3</v>
      </c>
      <c r="E2019" s="17">
        <v>2013</v>
      </c>
      <c r="F2019" s="17">
        <v>1</v>
      </c>
      <c r="G2019" s="17">
        <v>0</v>
      </c>
      <c r="H2019" s="17">
        <v>0</v>
      </c>
      <c r="I2019" s="18">
        <v>296977</v>
      </c>
      <c r="J2019" s="2"/>
      <c r="K2019" s="1"/>
      <c r="L2019" s="1"/>
      <c r="M2019" s="1"/>
      <c r="N2019" s="1"/>
      <c r="O2019" s="1"/>
      <c r="P2019" s="1"/>
      <c r="Q2019" s="1"/>
      <c r="R2019" s="1"/>
      <c r="S2019" s="1"/>
    </row>
    <row r="2020" spans="1:19" x14ac:dyDescent="0.3">
      <c r="A2020" s="1"/>
      <c r="B2020" s="17">
        <v>3</v>
      </c>
      <c r="C2020" s="9" t="s">
        <v>19</v>
      </c>
      <c r="D2020" s="17">
        <v>3</v>
      </c>
      <c r="E2020" s="17">
        <v>2013</v>
      </c>
      <c r="F2020" s="17">
        <v>1</v>
      </c>
      <c r="G2020" s="17">
        <v>0</v>
      </c>
      <c r="H2020" s="17">
        <v>0</v>
      </c>
      <c r="I2020" s="18">
        <v>33580</v>
      </c>
      <c r="J2020" s="2"/>
      <c r="K2020" s="1"/>
      <c r="L2020" s="1"/>
      <c r="M2020" s="1"/>
      <c r="N2020" s="1"/>
      <c r="O2020" s="1"/>
      <c r="P2020" s="1"/>
      <c r="Q2020" s="1"/>
      <c r="R2020" s="1"/>
      <c r="S2020" s="1"/>
    </row>
    <row r="2021" spans="1:19" x14ac:dyDescent="0.3">
      <c r="A2021" s="1"/>
      <c r="B2021" s="17">
        <v>6</v>
      </c>
      <c r="C2021" s="9" t="s">
        <v>12</v>
      </c>
      <c r="D2021" s="17">
        <v>3</v>
      </c>
      <c r="E2021" s="17">
        <v>2013</v>
      </c>
      <c r="F2021" s="17">
        <v>1</v>
      </c>
      <c r="G2021" s="17">
        <v>0</v>
      </c>
      <c r="H2021" s="17">
        <v>0</v>
      </c>
      <c r="I2021" s="18">
        <v>30813</v>
      </c>
      <c r="J2021" s="2"/>
      <c r="K2021" s="1"/>
      <c r="L2021" s="1"/>
      <c r="M2021" s="1"/>
      <c r="N2021" s="1"/>
      <c r="O2021" s="1"/>
      <c r="P2021" s="1"/>
      <c r="Q2021" s="1"/>
      <c r="R2021" s="1"/>
      <c r="S2021" s="1"/>
    </row>
    <row r="2022" spans="1:19" x14ac:dyDescent="0.3">
      <c r="A2022" s="1"/>
      <c r="B2022" s="17">
        <v>3</v>
      </c>
      <c r="C2022" s="9" t="s">
        <v>19</v>
      </c>
      <c r="D2022" s="17">
        <v>3</v>
      </c>
      <c r="E2022" s="17">
        <v>2013</v>
      </c>
      <c r="F2022" s="17">
        <v>1</v>
      </c>
      <c r="G2022" s="17">
        <v>0</v>
      </c>
      <c r="H2022" s="17">
        <v>0</v>
      </c>
      <c r="I2022" s="18">
        <v>31101</v>
      </c>
      <c r="J2022" s="2"/>
      <c r="K2022" s="1"/>
      <c r="L2022" s="1"/>
      <c r="M2022" s="1"/>
      <c r="N2022" s="1"/>
      <c r="O2022" s="1"/>
      <c r="P2022" s="1"/>
      <c r="Q2022" s="1"/>
      <c r="R2022" s="1"/>
      <c r="S2022" s="1"/>
    </row>
    <row r="2023" spans="1:19" x14ac:dyDescent="0.3">
      <c r="A2023" s="1"/>
      <c r="B2023" s="17">
        <v>3</v>
      </c>
      <c r="C2023" s="9" t="s">
        <v>19</v>
      </c>
      <c r="D2023" s="17">
        <v>3</v>
      </c>
      <c r="E2023" s="17">
        <v>2013</v>
      </c>
      <c r="F2023" s="17">
        <v>1</v>
      </c>
      <c r="G2023" s="17">
        <v>0</v>
      </c>
      <c r="H2023" s="17">
        <v>0</v>
      </c>
      <c r="I2023" s="18">
        <v>184954</v>
      </c>
      <c r="J2023" s="2"/>
      <c r="K2023" s="1"/>
      <c r="L2023" s="1"/>
      <c r="M2023" s="1"/>
      <c r="N2023" s="1"/>
      <c r="O2023" s="1"/>
      <c r="P2023" s="1"/>
      <c r="Q2023" s="1"/>
      <c r="R2023" s="1"/>
      <c r="S2023" s="1"/>
    </row>
    <row r="2024" spans="1:19" x14ac:dyDescent="0.3">
      <c r="A2024" s="1"/>
      <c r="B2024" s="17">
        <v>4</v>
      </c>
      <c r="C2024" s="9" t="s">
        <v>12</v>
      </c>
      <c r="D2024" s="17">
        <v>3</v>
      </c>
      <c r="E2024" s="17">
        <v>2013</v>
      </c>
      <c r="F2024" s="17">
        <v>1</v>
      </c>
      <c r="G2024" s="17">
        <v>0</v>
      </c>
      <c r="H2024" s="17">
        <v>0</v>
      </c>
      <c r="I2024" s="18">
        <v>46452</v>
      </c>
      <c r="J2024" s="2"/>
      <c r="K2024" s="1"/>
      <c r="L2024" s="1"/>
      <c r="M2024" s="1"/>
      <c r="N2024" s="1"/>
      <c r="O2024" s="1"/>
      <c r="P2024" s="1"/>
      <c r="Q2024" s="1"/>
      <c r="R2024" s="1"/>
      <c r="S2024" s="1"/>
    </row>
    <row r="2025" spans="1:19" x14ac:dyDescent="0.3">
      <c r="A2025" s="1"/>
      <c r="B2025" s="17">
        <v>3</v>
      </c>
      <c r="C2025" s="9" t="s">
        <v>12</v>
      </c>
      <c r="D2025" s="17">
        <v>3</v>
      </c>
      <c r="E2025" s="17">
        <v>2013</v>
      </c>
      <c r="F2025" s="17">
        <v>1</v>
      </c>
      <c r="G2025" s="17">
        <v>0</v>
      </c>
      <c r="H2025" s="17">
        <v>0</v>
      </c>
      <c r="I2025" s="18">
        <v>32160</v>
      </c>
      <c r="J2025" s="2"/>
      <c r="K2025" s="1"/>
      <c r="L2025" s="1"/>
      <c r="M2025" s="1"/>
      <c r="N2025" s="1"/>
      <c r="O2025" s="1"/>
      <c r="P2025" s="1"/>
      <c r="Q2025" s="1"/>
      <c r="R2025" s="1"/>
      <c r="S2025" s="1"/>
    </row>
    <row r="2026" spans="1:19" x14ac:dyDescent="0.3">
      <c r="A2026" s="1"/>
      <c r="B2026" s="17">
        <v>5</v>
      </c>
      <c r="C2026" s="9" t="s">
        <v>12</v>
      </c>
      <c r="D2026" s="17">
        <v>3</v>
      </c>
      <c r="E2026" s="17">
        <v>2013</v>
      </c>
      <c r="F2026" s="17">
        <v>1</v>
      </c>
      <c r="G2026" s="17">
        <v>0</v>
      </c>
      <c r="H2026" s="17">
        <v>0</v>
      </c>
      <c r="I2026" s="18">
        <v>44816</v>
      </c>
      <c r="J2026" s="2"/>
      <c r="K2026" s="1"/>
      <c r="L2026" s="1"/>
      <c r="M2026" s="1"/>
      <c r="N2026" s="1"/>
      <c r="O2026" s="1"/>
      <c r="P2026" s="1"/>
      <c r="Q2026" s="1"/>
      <c r="R2026" s="1"/>
      <c r="S2026" s="1"/>
    </row>
    <row r="2027" spans="1:19" x14ac:dyDescent="0.3">
      <c r="A2027" s="1"/>
      <c r="B2027" s="17">
        <v>1</v>
      </c>
      <c r="C2027" s="9" t="s">
        <v>33</v>
      </c>
      <c r="D2027" s="17">
        <v>2</v>
      </c>
      <c r="E2027" s="17">
        <v>2013</v>
      </c>
      <c r="F2027" s="17">
        <v>1</v>
      </c>
      <c r="G2027" s="17">
        <v>0</v>
      </c>
      <c r="H2027" s="17">
        <v>0</v>
      </c>
      <c r="I2027" s="18">
        <v>83817</v>
      </c>
      <c r="J2027" s="2"/>
      <c r="K2027" s="1"/>
      <c r="L2027" s="1"/>
      <c r="M2027" s="1"/>
      <c r="N2027" s="1"/>
      <c r="O2027" s="1"/>
      <c r="P2027" s="1"/>
      <c r="Q2027" s="1"/>
      <c r="R2027" s="1"/>
      <c r="S2027" s="1"/>
    </row>
    <row r="2028" spans="1:19" x14ac:dyDescent="0.3">
      <c r="A2028" s="1"/>
      <c r="B2028" s="17">
        <v>2</v>
      </c>
      <c r="C2028" s="9" t="s">
        <v>24</v>
      </c>
      <c r="D2028" s="17">
        <v>2</v>
      </c>
      <c r="E2028" s="17">
        <v>2013</v>
      </c>
      <c r="F2028" s="17">
        <v>1</v>
      </c>
      <c r="G2028" s="17">
        <v>11</v>
      </c>
      <c r="H2028" s="17">
        <v>0</v>
      </c>
      <c r="I2028" s="18">
        <v>0</v>
      </c>
      <c r="J2028" s="2"/>
      <c r="K2028" s="1"/>
      <c r="L2028" s="1"/>
      <c r="M2028" s="1"/>
      <c r="N2028" s="1"/>
      <c r="O2028" s="1"/>
      <c r="P2028" s="1"/>
      <c r="Q2028" s="1"/>
      <c r="R2028" s="1"/>
      <c r="S2028" s="1"/>
    </row>
    <row r="2029" spans="1:19" x14ac:dyDescent="0.3">
      <c r="A2029" s="1"/>
      <c r="B2029" s="17">
        <v>2</v>
      </c>
      <c r="C2029" s="9" t="s">
        <v>12</v>
      </c>
      <c r="D2029" s="17">
        <v>2</v>
      </c>
      <c r="E2029" s="17">
        <v>2013</v>
      </c>
      <c r="F2029" s="17">
        <v>1</v>
      </c>
      <c r="G2029" s="17">
        <v>0</v>
      </c>
      <c r="H2029" s="17">
        <v>0</v>
      </c>
      <c r="I2029" s="18">
        <v>14493</v>
      </c>
      <c r="J2029" s="2"/>
      <c r="K2029" s="1"/>
      <c r="L2029" s="1"/>
      <c r="M2029" s="1"/>
      <c r="N2029" s="1"/>
      <c r="O2029" s="1"/>
      <c r="P2029" s="1"/>
      <c r="Q2029" s="1"/>
      <c r="R2029" s="1"/>
      <c r="S2029" s="1"/>
    </row>
    <row r="2030" spans="1:19" x14ac:dyDescent="0.3">
      <c r="A2030" s="1"/>
      <c r="B2030" s="17">
        <v>6</v>
      </c>
      <c r="C2030" s="9" t="s">
        <v>19</v>
      </c>
      <c r="D2030" s="17">
        <v>2</v>
      </c>
      <c r="E2030" s="17">
        <v>2013</v>
      </c>
      <c r="F2030" s="17">
        <v>2</v>
      </c>
      <c r="G2030" s="17">
        <v>0</v>
      </c>
      <c r="H2030" s="17">
        <v>0</v>
      </c>
      <c r="I2030" s="18">
        <v>197357</v>
      </c>
      <c r="J2030" s="2"/>
      <c r="K2030" s="1"/>
      <c r="L2030" s="1"/>
      <c r="M2030" s="1"/>
      <c r="N2030" s="1"/>
      <c r="O2030" s="1"/>
      <c r="P2030" s="1"/>
      <c r="Q2030" s="1"/>
      <c r="R2030" s="1"/>
      <c r="S2030" s="1"/>
    </row>
    <row r="2031" spans="1:19" x14ac:dyDescent="0.3">
      <c r="A2031" s="1"/>
      <c r="B2031" s="17">
        <v>6</v>
      </c>
      <c r="C2031" s="9" t="s">
        <v>19</v>
      </c>
      <c r="D2031" s="17">
        <v>2</v>
      </c>
      <c r="E2031" s="17">
        <v>2013</v>
      </c>
      <c r="F2031" s="17">
        <v>1</v>
      </c>
      <c r="G2031" s="17">
        <v>0</v>
      </c>
      <c r="H2031" s="17">
        <v>0</v>
      </c>
      <c r="I2031" s="18">
        <v>67890</v>
      </c>
      <c r="J2031" s="2"/>
      <c r="K2031" s="1"/>
      <c r="L2031" s="1"/>
      <c r="M2031" s="1"/>
      <c r="N2031" s="1"/>
      <c r="O2031" s="1"/>
      <c r="P2031" s="1"/>
      <c r="Q2031" s="1"/>
      <c r="R2031" s="1"/>
      <c r="S2031" s="1"/>
    </row>
    <row r="2032" spans="1:19" x14ac:dyDescent="0.3">
      <c r="A2032" s="1"/>
      <c r="B2032" s="17">
        <v>2</v>
      </c>
      <c r="C2032" s="9" t="s">
        <v>52</v>
      </c>
      <c r="D2032" s="17">
        <v>3</v>
      </c>
      <c r="E2032" s="17">
        <v>2013</v>
      </c>
      <c r="F2032" s="17">
        <v>1</v>
      </c>
      <c r="G2032" s="17">
        <v>12</v>
      </c>
      <c r="H2032" s="17">
        <v>0</v>
      </c>
      <c r="I2032" s="18">
        <v>0</v>
      </c>
      <c r="J2032" s="2"/>
      <c r="K2032" s="1"/>
      <c r="L2032" s="1"/>
      <c r="M2032" s="1"/>
      <c r="N2032" s="1"/>
      <c r="O2032" s="1"/>
      <c r="P2032" s="1"/>
      <c r="Q2032" s="1"/>
      <c r="R2032" s="1"/>
      <c r="S2032" s="1"/>
    </row>
    <row r="2033" spans="1:19" x14ac:dyDescent="0.3">
      <c r="A2033" s="1"/>
      <c r="B2033" s="17">
        <v>4</v>
      </c>
      <c r="C2033" s="9" t="s">
        <v>17</v>
      </c>
      <c r="D2033" s="17">
        <v>2</v>
      </c>
      <c r="E2033" s="17">
        <v>2013</v>
      </c>
      <c r="F2033" s="17">
        <v>1</v>
      </c>
      <c r="G2033" s="17">
        <v>0</v>
      </c>
      <c r="H2033" s="17">
        <v>0</v>
      </c>
      <c r="I2033" s="18">
        <v>117710</v>
      </c>
      <c r="J2033" s="2"/>
      <c r="K2033" s="1"/>
      <c r="L2033" s="1"/>
      <c r="M2033" s="1"/>
      <c r="N2033" s="1"/>
      <c r="O2033" s="1"/>
      <c r="P2033" s="1"/>
      <c r="Q2033" s="1"/>
      <c r="R2033" s="1"/>
      <c r="S2033" s="1"/>
    </row>
    <row r="2034" spans="1:19" x14ac:dyDescent="0.3">
      <c r="A2034" s="1"/>
      <c r="B2034" s="17">
        <v>2</v>
      </c>
      <c r="C2034" s="9" t="s">
        <v>12</v>
      </c>
      <c r="D2034" s="17">
        <v>2</v>
      </c>
      <c r="E2034" s="17">
        <v>2013</v>
      </c>
      <c r="F2034" s="17">
        <v>1</v>
      </c>
      <c r="G2034" s="17">
        <v>0</v>
      </c>
      <c r="H2034" s="17">
        <v>0</v>
      </c>
      <c r="I2034" s="18">
        <v>16422</v>
      </c>
      <c r="J2034" s="2"/>
      <c r="K2034" s="1"/>
      <c r="L2034" s="1"/>
      <c r="M2034" s="1"/>
      <c r="N2034" s="1"/>
      <c r="O2034" s="1"/>
      <c r="P2034" s="1"/>
      <c r="Q2034" s="1"/>
      <c r="R2034" s="1"/>
      <c r="S2034" s="1"/>
    </row>
    <row r="2035" spans="1:19" x14ac:dyDescent="0.3">
      <c r="A2035" s="1"/>
      <c r="B2035" s="17">
        <v>3</v>
      </c>
      <c r="C2035" s="9" t="s">
        <v>12</v>
      </c>
      <c r="D2035" s="17">
        <v>2</v>
      </c>
      <c r="E2035" s="17">
        <v>2013</v>
      </c>
      <c r="F2035" s="17">
        <v>1</v>
      </c>
      <c r="G2035" s="17">
        <v>0</v>
      </c>
      <c r="H2035" s="17">
        <v>0</v>
      </c>
      <c r="I2035" s="18">
        <v>33498</v>
      </c>
      <c r="J2035" s="2"/>
      <c r="K2035" s="1"/>
      <c r="L2035" s="1"/>
      <c r="M2035" s="1"/>
      <c r="N2035" s="1"/>
      <c r="O2035" s="1"/>
      <c r="P2035" s="1"/>
      <c r="Q2035" s="1"/>
      <c r="R2035" s="1"/>
      <c r="S2035" s="1"/>
    </row>
    <row r="2036" spans="1:19" x14ac:dyDescent="0.3">
      <c r="A2036" s="1"/>
      <c r="B2036" s="17">
        <v>3</v>
      </c>
      <c r="C2036" s="9" t="s">
        <v>12</v>
      </c>
      <c r="D2036" s="17">
        <v>2</v>
      </c>
      <c r="E2036" s="17">
        <v>2013</v>
      </c>
      <c r="F2036" s="17">
        <v>1</v>
      </c>
      <c r="G2036" s="17">
        <v>0</v>
      </c>
      <c r="H2036" s="17">
        <v>0</v>
      </c>
      <c r="I2036" s="18">
        <v>28850</v>
      </c>
      <c r="J2036" s="2"/>
      <c r="K2036" s="1"/>
      <c r="L2036" s="1"/>
      <c r="M2036" s="1"/>
      <c r="N2036" s="1"/>
      <c r="O2036" s="1"/>
      <c r="P2036" s="1"/>
      <c r="Q2036" s="1"/>
      <c r="R2036" s="1"/>
      <c r="S2036" s="1"/>
    </row>
    <row r="2037" spans="1:19" x14ac:dyDescent="0.3">
      <c r="A2037" s="1"/>
      <c r="B2037" s="17">
        <v>5</v>
      </c>
      <c r="C2037" s="9" t="s">
        <v>12</v>
      </c>
      <c r="D2037" s="17">
        <v>2</v>
      </c>
      <c r="E2037" s="17">
        <v>2013</v>
      </c>
      <c r="F2037" s="17">
        <v>1</v>
      </c>
      <c r="G2037" s="17">
        <v>0</v>
      </c>
      <c r="H2037" s="17">
        <v>0</v>
      </c>
      <c r="I2037" s="18">
        <v>66603</v>
      </c>
      <c r="J2037" s="2"/>
      <c r="K2037" s="1"/>
      <c r="L2037" s="1"/>
      <c r="M2037" s="1"/>
      <c r="N2037" s="1"/>
      <c r="O2037" s="1"/>
      <c r="P2037" s="1"/>
      <c r="Q2037" s="1"/>
      <c r="R2037" s="1"/>
      <c r="S2037" s="1"/>
    </row>
    <row r="2038" spans="1:19" x14ac:dyDescent="0.3">
      <c r="A2038" s="1"/>
      <c r="B2038" s="17">
        <v>2</v>
      </c>
      <c r="C2038" s="9" t="s">
        <v>12</v>
      </c>
      <c r="D2038" s="17">
        <v>2</v>
      </c>
      <c r="E2038" s="17">
        <v>2013</v>
      </c>
      <c r="F2038" s="17">
        <v>1</v>
      </c>
      <c r="G2038" s="17">
        <v>0</v>
      </c>
      <c r="H2038" s="17">
        <v>0</v>
      </c>
      <c r="I2038" s="18">
        <v>17407</v>
      </c>
      <c r="J2038" s="2"/>
      <c r="K2038" s="1"/>
      <c r="L2038" s="1"/>
      <c r="M2038" s="1"/>
      <c r="N2038" s="1"/>
      <c r="O2038" s="1"/>
      <c r="P2038" s="1"/>
      <c r="Q2038" s="1"/>
      <c r="R2038" s="1"/>
      <c r="S2038" s="1"/>
    </row>
    <row r="2039" spans="1:19" x14ac:dyDescent="0.3">
      <c r="A2039" s="1"/>
      <c r="B2039" s="17">
        <v>4</v>
      </c>
      <c r="C2039" s="9" t="s">
        <v>12</v>
      </c>
      <c r="D2039" s="17">
        <v>3</v>
      </c>
      <c r="E2039" s="17">
        <v>2013</v>
      </c>
      <c r="F2039" s="17">
        <v>1</v>
      </c>
      <c r="G2039" s="17">
        <v>0</v>
      </c>
      <c r="H2039" s="17">
        <v>0</v>
      </c>
      <c r="I2039" s="18">
        <v>14661</v>
      </c>
      <c r="J2039" s="2"/>
      <c r="K2039" s="1"/>
      <c r="L2039" s="1"/>
      <c r="M2039" s="1"/>
      <c r="N2039" s="1"/>
      <c r="O2039" s="1"/>
      <c r="P2039" s="1"/>
      <c r="Q2039" s="1"/>
      <c r="R2039" s="1"/>
      <c r="S2039" s="1"/>
    </row>
    <row r="2040" spans="1:19" x14ac:dyDescent="0.3">
      <c r="A2040" s="1"/>
      <c r="B2040" s="17">
        <v>5</v>
      </c>
      <c r="C2040" s="9" t="s">
        <v>12</v>
      </c>
      <c r="D2040" s="17">
        <v>3</v>
      </c>
      <c r="E2040" s="17">
        <v>2013</v>
      </c>
      <c r="F2040" s="17">
        <v>1</v>
      </c>
      <c r="G2040" s="17">
        <v>0</v>
      </c>
      <c r="H2040" s="17">
        <v>0</v>
      </c>
      <c r="I2040" s="18">
        <v>62976</v>
      </c>
      <c r="J2040" s="2"/>
      <c r="K2040" s="1"/>
      <c r="L2040" s="1"/>
      <c r="M2040" s="1"/>
      <c r="N2040" s="1"/>
      <c r="O2040" s="1"/>
      <c r="P2040" s="1"/>
      <c r="Q2040" s="1"/>
      <c r="R2040" s="1"/>
      <c r="S2040" s="1"/>
    </row>
    <row r="2041" spans="1:19" x14ac:dyDescent="0.3">
      <c r="A2041" s="1"/>
      <c r="B2041" s="17">
        <v>4</v>
      </c>
      <c r="C2041" s="9" t="s">
        <v>12</v>
      </c>
      <c r="D2041" s="17">
        <v>3</v>
      </c>
      <c r="E2041" s="17">
        <v>2013</v>
      </c>
      <c r="F2041" s="17">
        <v>1</v>
      </c>
      <c r="G2041" s="17">
        <v>0</v>
      </c>
      <c r="H2041" s="17">
        <v>0</v>
      </c>
      <c r="I2041" s="18">
        <v>43080</v>
      </c>
      <c r="J2041" s="2"/>
      <c r="K2041" s="1"/>
      <c r="L2041" s="1"/>
      <c r="M2041" s="1"/>
      <c r="N2041" s="1"/>
      <c r="O2041" s="1"/>
      <c r="P2041" s="1"/>
      <c r="Q2041" s="1"/>
      <c r="R2041" s="1"/>
      <c r="S2041" s="1"/>
    </row>
    <row r="2042" spans="1:19" x14ac:dyDescent="0.3">
      <c r="A2042" s="1"/>
      <c r="B2042" s="17">
        <v>3</v>
      </c>
      <c r="C2042" s="9" t="s">
        <v>19</v>
      </c>
      <c r="D2042" s="17">
        <v>3</v>
      </c>
      <c r="E2042" s="17">
        <v>2013</v>
      </c>
      <c r="F2042" s="17">
        <v>1</v>
      </c>
      <c r="G2042" s="17">
        <v>0</v>
      </c>
      <c r="H2042" s="17">
        <v>0</v>
      </c>
      <c r="I2042" s="18">
        <v>377746</v>
      </c>
      <c r="J2042" s="2"/>
      <c r="K2042" s="1"/>
      <c r="L2042" s="1"/>
      <c r="M2042" s="1"/>
      <c r="N2042" s="1"/>
      <c r="O2042" s="1"/>
      <c r="P2042" s="1"/>
      <c r="Q2042" s="1"/>
      <c r="R2042" s="1"/>
      <c r="S2042" s="1"/>
    </row>
    <row r="2043" spans="1:19" x14ac:dyDescent="0.3">
      <c r="A2043" s="1"/>
      <c r="B2043" s="17">
        <v>3</v>
      </c>
      <c r="C2043" s="9" t="s">
        <v>12</v>
      </c>
      <c r="D2043" s="17">
        <v>1</v>
      </c>
      <c r="E2043" s="17">
        <v>2013</v>
      </c>
      <c r="F2043" s="17">
        <v>1</v>
      </c>
      <c r="G2043" s="17">
        <v>0</v>
      </c>
      <c r="H2043" s="17">
        <v>0</v>
      </c>
      <c r="I2043" s="18">
        <v>114628</v>
      </c>
      <c r="J2043" s="2"/>
      <c r="K2043" s="1"/>
      <c r="L2043" s="1"/>
      <c r="M2043" s="1"/>
      <c r="N2043" s="1"/>
      <c r="O2043" s="1"/>
      <c r="P2043" s="1"/>
      <c r="Q2043" s="1"/>
      <c r="R2043" s="1"/>
      <c r="S2043" s="1"/>
    </row>
    <row r="2044" spans="1:19" x14ac:dyDescent="0.3">
      <c r="A2044" s="1"/>
      <c r="B2044" s="17">
        <v>3</v>
      </c>
      <c r="C2044" s="9" t="s">
        <v>12</v>
      </c>
      <c r="D2044" s="17">
        <v>1</v>
      </c>
      <c r="E2044" s="17">
        <v>2013</v>
      </c>
      <c r="F2044" s="17">
        <v>1</v>
      </c>
      <c r="G2044" s="17">
        <v>0</v>
      </c>
      <c r="H2044" s="17">
        <v>0</v>
      </c>
      <c r="I2044" s="18">
        <v>49429</v>
      </c>
      <c r="J2044" s="2"/>
      <c r="K2044" s="1"/>
      <c r="L2044" s="1"/>
      <c r="M2044" s="1"/>
      <c r="N2044" s="1"/>
      <c r="O2044" s="1"/>
      <c r="P2044" s="1"/>
      <c r="Q2044" s="1"/>
      <c r="R2044" s="1"/>
      <c r="S2044" s="1"/>
    </row>
    <row r="2045" spans="1:19" x14ac:dyDescent="0.3">
      <c r="A2045" s="1"/>
      <c r="B2045" s="17">
        <v>3</v>
      </c>
      <c r="C2045" s="9" t="s">
        <v>12</v>
      </c>
      <c r="D2045" s="17">
        <v>1</v>
      </c>
      <c r="E2045" s="17">
        <v>2013</v>
      </c>
      <c r="F2045" s="17">
        <v>1</v>
      </c>
      <c r="G2045" s="17">
        <v>0</v>
      </c>
      <c r="H2045" s="17">
        <v>0</v>
      </c>
      <c r="I2045" s="18">
        <v>49976</v>
      </c>
      <c r="J2045" s="2"/>
      <c r="K2045" s="1"/>
      <c r="L2045" s="1"/>
      <c r="M2045" s="1"/>
      <c r="N2045" s="1"/>
      <c r="O2045" s="1"/>
      <c r="P2045" s="1"/>
      <c r="Q2045" s="1"/>
      <c r="R2045" s="1"/>
      <c r="S2045" s="1"/>
    </row>
    <row r="2046" spans="1:19" x14ac:dyDescent="0.3">
      <c r="A2046" s="1"/>
      <c r="B2046" s="17">
        <v>6</v>
      </c>
      <c r="C2046" s="9" t="s">
        <v>12</v>
      </c>
      <c r="D2046" s="17">
        <v>1</v>
      </c>
      <c r="E2046" s="17">
        <v>2013</v>
      </c>
      <c r="F2046" s="17">
        <v>1</v>
      </c>
      <c r="G2046" s="17">
        <v>0</v>
      </c>
      <c r="H2046" s="17">
        <v>0</v>
      </c>
      <c r="I2046" s="18">
        <v>149056</v>
      </c>
      <c r="J2046" s="2"/>
      <c r="K2046" s="1"/>
      <c r="L2046" s="1"/>
      <c r="M2046" s="1"/>
      <c r="N2046" s="1"/>
      <c r="O2046" s="1"/>
      <c r="P2046" s="1"/>
      <c r="Q2046" s="1"/>
      <c r="R2046" s="1"/>
      <c r="S2046" s="1"/>
    </row>
    <row r="2047" spans="1:19" x14ac:dyDescent="0.3">
      <c r="A2047" s="1"/>
      <c r="B2047" s="17">
        <v>6</v>
      </c>
      <c r="C2047" s="9" t="s">
        <v>12</v>
      </c>
      <c r="D2047" s="17">
        <v>1</v>
      </c>
      <c r="E2047" s="17">
        <v>2013</v>
      </c>
      <c r="F2047" s="17">
        <v>1</v>
      </c>
      <c r="G2047" s="17">
        <v>0</v>
      </c>
      <c r="H2047" s="17">
        <v>0</v>
      </c>
      <c r="I2047" s="18">
        <v>116036</v>
      </c>
      <c r="J2047" s="2"/>
      <c r="K2047" s="1"/>
      <c r="L2047" s="1"/>
      <c r="M2047" s="1"/>
      <c r="N2047" s="1"/>
      <c r="O2047" s="1"/>
      <c r="P2047" s="1"/>
      <c r="Q2047" s="1"/>
      <c r="R2047" s="1"/>
      <c r="S2047" s="1"/>
    </row>
    <row r="2048" spans="1:19" x14ac:dyDescent="0.3">
      <c r="A2048" s="1"/>
      <c r="B2048" s="17">
        <v>6</v>
      </c>
      <c r="C2048" s="9" t="s">
        <v>12</v>
      </c>
      <c r="D2048" s="17">
        <v>1</v>
      </c>
      <c r="E2048" s="17">
        <v>2013</v>
      </c>
      <c r="F2048" s="17">
        <v>1</v>
      </c>
      <c r="G2048" s="17">
        <v>0</v>
      </c>
      <c r="H2048" s="17">
        <v>0</v>
      </c>
      <c r="I2048" s="18">
        <v>46571</v>
      </c>
      <c r="J2048" s="2"/>
      <c r="K2048" s="1"/>
      <c r="L2048" s="1"/>
      <c r="M2048" s="1"/>
      <c r="N2048" s="1"/>
      <c r="O2048" s="1"/>
      <c r="P2048" s="1"/>
      <c r="Q2048" s="1"/>
      <c r="R2048" s="1"/>
      <c r="S2048" s="1"/>
    </row>
    <row r="2049" spans="1:19" x14ac:dyDescent="0.3">
      <c r="A2049" s="1"/>
      <c r="B2049" s="17">
        <v>6</v>
      </c>
      <c r="C2049" s="9" t="s">
        <v>12</v>
      </c>
      <c r="D2049" s="17">
        <v>1</v>
      </c>
      <c r="E2049" s="17">
        <v>2013</v>
      </c>
      <c r="F2049" s="17">
        <v>1</v>
      </c>
      <c r="G2049" s="17">
        <v>0</v>
      </c>
      <c r="H2049" s="17">
        <v>0</v>
      </c>
      <c r="I2049" s="18">
        <v>45572</v>
      </c>
      <c r="J2049" s="2"/>
      <c r="K2049" s="1"/>
      <c r="L2049" s="1"/>
      <c r="M2049" s="1"/>
      <c r="N2049" s="1"/>
      <c r="O2049" s="1"/>
      <c r="P2049" s="1"/>
      <c r="Q2049" s="1"/>
      <c r="R2049" s="1"/>
      <c r="S2049" s="1"/>
    </row>
    <row r="2050" spans="1:19" x14ac:dyDescent="0.3">
      <c r="A2050" s="1"/>
      <c r="B2050" s="17">
        <v>5</v>
      </c>
      <c r="C2050" s="9" t="s">
        <v>12</v>
      </c>
      <c r="D2050" s="17">
        <v>1</v>
      </c>
      <c r="E2050" s="17">
        <v>2013</v>
      </c>
      <c r="F2050" s="17">
        <v>1</v>
      </c>
      <c r="G2050" s="17">
        <v>0</v>
      </c>
      <c r="H2050" s="17">
        <v>0</v>
      </c>
      <c r="I2050" s="18">
        <v>121806</v>
      </c>
      <c r="J2050" s="2"/>
      <c r="K2050" s="1"/>
      <c r="L2050" s="1"/>
      <c r="M2050" s="1"/>
      <c r="N2050" s="1"/>
      <c r="O2050" s="1"/>
      <c r="P2050" s="1"/>
      <c r="Q2050" s="1"/>
      <c r="R2050" s="1"/>
      <c r="S2050" s="1"/>
    </row>
    <row r="2051" spans="1:19" x14ac:dyDescent="0.3">
      <c r="A2051" s="1"/>
      <c r="B2051" s="17">
        <v>3</v>
      </c>
      <c r="C2051" s="9" t="s">
        <v>12</v>
      </c>
      <c r="D2051" s="17">
        <v>1</v>
      </c>
      <c r="E2051" s="17">
        <v>2013</v>
      </c>
      <c r="F2051" s="17">
        <v>1</v>
      </c>
      <c r="G2051" s="17">
        <v>0</v>
      </c>
      <c r="H2051" s="17">
        <v>0</v>
      </c>
      <c r="I2051" s="18">
        <v>168411</v>
      </c>
      <c r="J2051" s="2"/>
      <c r="K2051" s="1"/>
      <c r="L2051" s="1"/>
      <c r="M2051" s="1"/>
      <c r="N2051" s="1"/>
      <c r="O2051" s="1"/>
      <c r="P2051" s="1"/>
      <c r="Q2051" s="1"/>
      <c r="R2051" s="1"/>
      <c r="S2051" s="1"/>
    </row>
    <row r="2052" spans="1:19" x14ac:dyDescent="0.3">
      <c r="A2052" s="1"/>
      <c r="B2052" s="17">
        <v>3</v>
      </c>
      <c r="C2052" s="9" t="s">
        <v>12</v>
      </c>
      <c r="D2052" s="17">
        <v>1</v>
      </c>
      <c r="E2052" s="17">
        <v>2013</v>
      </c>
      <c r="F2052" s="17">
        <v>1</v>
      </c>
      <c r="G2052" s="17">
        <v>0</v>
      </c>
      <c r="H2052" s="17">
        <v>0</v>
      </c>
      <c r="I2052" s="18">
        <v>173943</v>
      </c>
      <c r="J2052" s="2"/>
      <c r="K2052" s="1"/>
      <c r="L2052" s="1"/>
      <c r="M2052" s="1"/>
      <c r="N2052" s="1"/>
      <c r="O2052" s="1"/>
      <c r="P2052" s="1"/>
      <c r="Q2052" s="1"/>
      <c r="R2052" s="1"/>
      <c r="S2052" s="1"/>
    </row>
    <row r="2053" spans="1:19" x14ac:dyDescent="0.3">
      <c r="A2053" s="1"/>
      <c r="B2053" s="17">
        <v>3</v>
      </c>
      <c r="C2053" s="9" t="s">
        <v>12</v>
      </c>
      <c r="D2053" s="17">
        <v>1</v>
      </c>
      <c r="E2053" s="17">
        <v>2013</v>
      </c>
      <c r="F2053" s="17">
        <v>1</v>
      </c>
      <c r="G2053" s="17">
        <v>0</v>
      </c>
      <c r="H2053" s="17">
        <v>0</v>
      </c>
      <c r="I2053" s="18">
        <v>128984</v>
      </c>
      <c r="J2053" s="2"/>
      <c r="K2053" s="1"/>
      <c r="L2053" s="1"/>
      <c r="M2053" s="1"/>
      <c r="N2053" s="1"/>
      <c r="O2053" s="1"/>
      <c r="P2053" s="1"/>
      <c r="Q2053" s="1"/>
      <c r="R2053" s="1"/>
      <c r="S2053" s="1"/>
    </row>
    <row r="2054" spans="1:19" x14ac:dyDescent="0.3">
      <c r="A2054" s="1"/>
      <c r="B2054" s="17">
        <v>3</v>
      </c>
      <c r="C2054" s="9" t="s">
        <v>12</v>
      </c>
      <c r="D2054" s="17">
        <v>1</v>
      </c>
      <c r="E2054" s="17">
        <v>2013</v>
      </c>
      <c r="F2054" s="17">
        <v>1</v>
      </c>
      <c r="G2054" s="17">
        <v>0</v>
      </c>
      <c r="H2054" s="17">
        <v>0</v>
      </c>
      <c r="I2054" s="18">
        <v>150514</v>
      </c>
      <c r="J2054" s="2"/>
      <c r="K2054" s="1"/>
      <c r="L2054" s="1"/>
      <c r="M2054" s="1"/>
      <c r="N2054" s="1"/>
      <c r="O2054" s="1"/>
      <c r="P2054" s="1"/>
      <c r="Q2054" s="1"/>
      <c r="R2054" s="1"/>
      <c r="S2054" s="1"/>
    </row>
    <row r="2055" spans="1:19" x14ac:dyDescent="0.3">
      <c r="A2055" s="1"/>
      <c r="B2055" s="17">
        <v>3</v>
      </c>
      <c r="C2055" s="9" t="s">
        <v>12</v>
      </c>
      <c r="D2055" s="17">
        <v>1</v>
      </c>
      <c r="E2055" s="17">
        <v>2013</v>
      </c>
      <c r="F2055" s="17">
        <v>1</v>
      </c>
      <c r="G2055" s="17">
        <v>0</v>
      </c>
      <c r="H2055" s="17">
        <v>0</v>
      </c>
      <c r="I2055" s="18">
        <v>148739</v>
      </c>
      <c r="J2055" s="2"/>
      <c r="K2055" s="1"/>
      <c r="L2055" s="1"/>
      <c r="M2055" s="1"/>
      <c r="N2055" s="1"/>
      <c r="O2055" s="1"/>
      <c r="P2055" s="1"/>
      <c r="Q2055" s="1"/>
      <c r="R2055" s="1"/>
      <c r="S2055" s="1"/>
    </row>
    <row r="2056" spans="1:19" x14ac:dyDescent="0.3">
      <c r="A2056" s="1"/>
      <c r="B2056" s="17">
        <v>3</v>
      </c>
      <c r="C2056" s="9" t="s">
        <v>12</v>
      </c>
      <c r="D2056" s="17">
        <v>1</v>
      </c>
      <c r="E2056" s="17">
        <v>2013</v>
      </c>
      <c r="F2056" s="17">
        <v>1</v>
      </c>
      <c r="G2056" s="17">
        <v>0</v>
      </c>
      <c r="H2056" s="17">
        <v>0</v>
      </c>
      <c r="I2056" s="18">
        <v>167650</v>
      </c>
      <c r="J2056" s="2"/>
      <c r="K2056" s="1"/>
      <c r="L2056" s="1"/>
      <c r="M2056" s="1"/>
      <c r="N2056" s="1"/>
      <c r="O2056" s="1"/>
      <c r="P2056" s="1"/>
      <c r="Q2056" s="1"/>
      <c r="R2056" s="1"/>
      <c r="S2056" s="1"/>
    </row>
    <row r="2057" spans="1:19" x14ac:dyDescent="0.3">
      <c r="A2057" s="1"/>
      <c r="B2057" s="17">
        <v>5</v>
      </c>
      <c r="C2057" s="9" t="s">
        <v>12</v>
      </c>
      <c r="D2057" s="17">
        <v>1</v>
      </c>
      <c r="E2057" s="17">
        <v>2013</v>
      </c>
      <c r="F2057" s="17">
        <v>1</v>
      </c>
      <c r="G2057" s="17">
        <v>0</v>
      </c>
      <c r="H2057" s="17">
        <v>0</v>
      </c>
      <c r="I2057" s="18">
        <v>164131</v>
      </c>
      <c r="J2057" s="2"/>
      <c r="K2057" s="1"/>
      <c r="L2057" s="1"/>
      <c r="M2057" s="1"/>
      <c r="N2057" s="1"/>
      <c r="O2057" s="1"/>
      <c r="P2057" s="1"/>
      <c r="Q2057" s="1"/>
      <c r="R2057" s="1"/>
      <c r="S2057" s="1"/>
    </row>
    <row r="2058" spans="1:19" x14ac:dyDescent="0.3">
      <c r="A2058" s="1"/>
      <c r="B2058" s="17">
        <v>3</v>
      </c>
      <c r="C2058" s="9" t="s">
        <v>19</v>
      </c>
      <c r="D2058" s="17">
        <v>2</v>
      </c>
      <c r="E2058" s="17">
        <v>2013</v>
      </c>
      <c r="F2058" s="17">
        <v>7</v>
      </c>
      <c r="G2058" s="17">
        <v>0</v>
      </c>
      <c r="H2058" s="17">
        <v>0</v>
      </c>
      <c r="I2058" s="18">
        <v>16687</v>
      </c>
      <c r="J2058" s="2"/>
      <c r="K2058" s="1"/>
      <c r="L2058" s="1"/>
      <c r="M2058" s="1"/>
      <c r="N2058" s="1"/>
      <c r="O2058" s="1"/>
      <c r="P2058" s="1"/>
      <c r="Q2058" s="1"/>
      <c r="R2058" s="1"/>
      <c r="S2058" s="1"/>
    </row>
    <row r="2059" spans="1:19" x14ac:dyDescent="0.3">
      <c r="A2059" s="1"/>
      <c r="B2059" s="17">
        <v>5</v>
      </c>
      <c r="C2059" s="9" t="s">
        <v>12</v>
      </c>
      <c r="D2059" s="17">
        <v>1</v>
      </c>
      <c r="E2059" s="17">
        <v>2013</v>
      </c>
      <c r="F2059" s="17">
        <v>1</v>
      </c>
      <c r="G2059" s="17">
        <v>0</v>
      </c>
      <c r="H2059" s="17">
        <v>0</v>
      </c>
      <c r="I2059" s="18">
        <v>67529</v>
      </c>
      <c r="J2059" s="2"/>
      <c r="K2059" s="1"/>
      <c r="L2059" s="1"/>
      <c r="M2059" s="1"/>
      <c r="N2059" s="1"/>
      <c r="O2059" s="1"/>
      <c r="P2059" s="1"/>
      <c r="Q2059" s="1"/>
      <c r="R2059" s="1"/>
      <c r="S2059" s="1"/>
    </row>
    <row r="2060" spans="1:19" x14ac:dyDescent="0.3">
      <c r="A2060" s="1"/>
      <c r="B2060" s="17">
        <v>3</v>
      </c>
      <c r="C2060" s="9" t="s">
        <v>19</v>
      </c>
      <c r="D2060" s="17">
        <v>2</v>
      </c>
      <c r="E2060" s="17">
        <v>2013</v>
      </c>
      <c r="F2060" s="17">
        <v>1</v>
      </c>
      <c r="G2060" s="17">
        <v>0</v>
      </c>
      <c r="H2060" s="17">
        <v>0</v>
      </c>
      <c r="I2060" s="18">
        <v>32816</v>
      </c>
      <c r="J2060" s="2"/>
      <c r="K2060" s="1"/>
      <c r="L2060" s="1"/>
      <c r="M2060" s="1"/>
      <c r="N2060" s="1"/>
      <c r="O2060" s="1"/>
      <c r="P2060" s="1"/>
      <c r="Q2060" s="1"/>
      <c r="R2060" s="1"/>
      <c r="S2060" s="1"/>
    </row>
    <row r="2061" spans="1:19" x14ac:dyDescent="0.3">
      <c r="A2061" s="1"/>
      <c r="B2061" s="17">
        <v>3</v>
      </c>
      <c r="C2061" s="9" t="s">
        <v>12</v>
      </c>
      <c r="D2061" s="17">
        <v>2</v>
      </c>
      <c r="E2061" s="17">
        <v>2013</v>
      </c>
      <c r="F2061" s="17">
        <v>1</v>
      </c>
      <c r="G2061" s="17">
        <v>0</v>
      </c>
      <c r="H2061" s="17">
        <v>0</v>
      </c>
      <c r="I2061" s="18">
        <v>67085</v>
      </c>
      <c r="J2061" s="2"/>
      <c r="K2061" s="1"/>
      <c r="L2061" s="1"/>
      <c r="M2061" s="1"/>
      <c r="N2061" s="1"/>
      <c r="O2061" s="1"/>
      <c r="P2061" s="1"/>
      <c r="Q2061" s="1"/>
      <c r="R2061" s="1"/>
      <c r="S2061" s="1"/>
    </row>
    <row r="2062" spans="1:19" x14ac:dyDescent="0.3">
      <c r="A2062" s="1"/>
      <c r="B2062" s="17">
        <v>4</v>
      </c>
      <c r="C2062" s="9" t="s">
        <v>12</v>
      </c>
      <c r="D2062" s="17">
        <v>2</v>
      </c>
      <c r="E2062" s="17">
        <v>2013</v>
      </c>
      <c r="F2062" s="17">
        <v>1</v>
      </c>
      <c r="G2062" s="17">
        <v>0</v>
      </c>
      <c r="H2062" s="17">
        <v>0</v>
      </c>
      <c r="I2062" s="18">
        <v>78316</v>
      </c>
      <c r="J2062" s="2"/>
      <c r="K2062" s="1"/>
      <c r="L2062" s="1"/>
      <c r="M2062" s="1"/>
      <c r="N2062" s="1"/>
      <c r="O2062" s="1"/>
      <c r="P2062" s="1"/>
      <c r="Q2062" s="1"/>
      <c r="R2062" s="1"/>
      <c r="S2062" s="1"/>
    </row>
    <row r="2063" spans="1:19" x14ac:dyDescent="0.3">
      <c r="A2063" s="1"/>
      <c r="B2063" s="17">
        <v>4</v>
      </c>
      <c r="C2063" s="9" t="s">
        <v>12</v>
      </c>
      <c r="D2063" s="17">
        <v>2</v>
      </c>
      <c r="E2063" s="17">
        <v>2013</v>
      </c>
      <c r="F2063" s="17">
        <v>1</v>
      </c>
      <c r="G2063" s="17">
        <v>0</v>
      </c>
      <c r="H2063" s="17">
        <v>0</v>
      </c>
      <c r="I2063" s="18">
        <v>57771</v>
      </c>
      <c r="J2063" s="2"/>
      <c r="K2063" s="1"/>
      <c r="L2063" s="1"/>
      <c r="M2063" s="1"/>
      <c r="N2063" s="1"/>
      <c r="O2063" s="1"/>
      <c r="P2063" s="1"/>
      <c r="Q2063" s="1"/>
      <c r="R2063" s="1"/>
      <c r="S2063" s="1"/>
    </row>
    <row r="2064" spans="1:19" x14ac:dyDescent="0.3">
      <c r="A2064" s="1"/>
      <c r="B2064" s="17">
        <v>4</v>
      </c>
      <c r="C2064" s="9" t="s">
        <v>12</v>
      </c>
      <c r="D2064" s="17">
        <v>2</v>
      </c>
      <c r="E2064" s="17">
        <v>2013</v>
      </c>
      <c r="F2064" s="17">
        <v>1</v>
      </c>
      <c r="G2064" s="17">
        <v>0</v>
      </c>
      <c r="H2064" s="17">
        <v>0</v>
      </c>
      <c r="I2064" s="18">
        <v>8310</v>
      </c>
      <c r="J2064" s="2"/>
      <c r="K2064" s="1"/>
      <c r="L2064" s="1"/>
      <c r="M2064" s="1"/>
      <c r="N2064" s="1"/>
      <c r="O2064" s="1"/>
      <c r="P2064" s="1"/>
      <c r="Q2064" s="1"/>
      <c r="R2064" s="1"/>
      <c r="S2064" s="1"/>
    </row>
    <row r="2065" spans="1:19" x14ac:dyDescent="0.3">
      <c r="A2065" s="1"/>
      <c r="B2065" s="17">
        <v>4</v>
      </c>
      <c r="C2065" s="9" t="s">
        <v>12</v>
      </c>
      <c r="D2065" s="17">
        <v>2</v>
      </c>
      <c r="E2065" s="17">
        <v>2013</v>
      </c>
      <c r="F2065" s="17">
        <v>1</v>
      </c>
      <c r="G2065" s="17">
        <v>0</v>
      </c>
      <c r="H2065" s="17">
        <v>0</v>
      </c>
      <c r="I2065" s="18">
        <v>115034</v>
      </c>
      <c r="J2065" s="2"/>
      <c r="K2065" s="1"/>
      <c r="L2065" s="1"/>
      <c r="M2065" s="1"/>
      <c r="N2065" s="1"/>
      <c r="O2065" s="1"/>
      <c r="P2065" s="1"/>
      <c r="Q2065" s="1"/>
      <c r="R2065" s="1"/>
      <c r="S2065" s="1"/>
    </row>
    <row r="2066" spans="1:19" x14ac:dyDescent="0.3">
      <c r="A2066" s="1"/>
      <c r="B2066" s="17">
        <v>4</v>
      </c>
      <c r="C2066" s="9" t="s">
        <v>12</v>
      </c>
      <c r="D2066" s="17">
        <v>2</v>
      </c>
      <c r="E2066" s="17">
        <v>2013</v>
      </c>
      <c r="F2066" s="17">
        <v>1</v>
      </c>
      <c r="G2066" s="17">
        <v>0</v>
      </c>
      <c r="H2066" s="17">
        <v>0</v>
      </c>
      <c r="I2066" s="18">
        <v>61074</v>
      </c>
      <c r="J2066" s="2"/>
      <c r="K2066" s="1"/>
      <c r="L2066" s="1"/>
      <c r="M2066" s="1"/>
      <c r="N2066" s="1"/>
      <c r="O2066" s="1"/>
      <c r="P2066" s="1"/>
      <c r="Q2066" s="1"/>
      <c r="R2066" s="1"/>
      <c r="S2066" s="1"/>
    </row>
    <row r="2067" spans="1:19" x14ac:dyDescent="0.3">
      <c r="A2067" s="1"/>
      <c r="B2067" s="17">
        <v>5</v>
      </c>
      <c r="C2067" s="9" t="s">
        <v>12</v>
      </c>
      <c r="D2067" s="17">
        <v>2</v>
      </c>
      <c r="E2067" s="17">
        <v>2013</v>
      </c>
      <c r="F2067" s="17">
        <v>1</v>
      </c>
      <c r="G2067" s="17">
        <v>0</v>
      </c>
      <c r="H2067" s="17">
        <v>0</v>
      </c>
      <c r="I2067" s="18">
        <v>93723</v>
      </c>
      <c r="J2067" s="2"/>
      <c r="K2067" s="1"/>
      <c r="L2067" s="1"/>
      <c r="M2067" s="1"/>
      <c r="N2067" s="1"/>
      <c r="O2067" s="1"/>
      <c r="P2067" s="1"/>
      <c r="Q2067" s="1"/>
      <c r="R2067" s="1"/>
      <c r="S2067" s="1"/>
    </row>
    <row r="2068" spans="1:19" x14ac:dyDescent="0.3">
      <c r="A2068" s="1"/>
      <c r="B2068" s="17">
        <v>4</v>
      </c>
      <c r="C2068" s="9" t="s">
        <v>12</v>
      </c>
      <c r="D2068" s="17">
        <v>2</v>
      </c>
      <c r="E2068" s="17">
        <v>2013</v>
      </c>
      <c r="F2068" s="17">
        <v>1</v>
      </c>
      <c r="G2068" s="17">
        <v>0</v>
      </c>
      <c r="H2068" s="17">
        <v>0</v>
      </c>
      <c r="I2068" s="18">
        <v>50618</v>
      </c>
      <c r="J2068" s="2"/>
      <c r="K2068" s="1"/>
      <c r="L2068" s="1"/>
      <c r="M2068" s="1"/>
      <c r="N2068" s="1"/>
      <c r="O2068" s="1"/>
      <c r="P2068" s="1"/>
      <c r="Q2068" s="1"/>
      <c r="R2068" s="1"/>
      <c r="S2068" s="1"/>
    </row>
    <row r="2069" spans="1:19" x14ac:dyDescent="0.3">
      <c r="A2069" s="1"/>
      <c r="B2069" s="17">
        <v>1</v>
      </c>
      <c r="C2069" s="9" t="s">
        <v>19</v>
      </c>
      <c r="D2069" s="17">
        <v>3</v>
      </c>
      <c r="E2069" s="17">
        <v>2013</v>
      </c>
      <c r="F2069" s="17">
        <v>1</v>
      </c>
      <c r="G2069" s="17">
        <v>0</v>
      </c>
      <c r="H2069" s="17">
        <v>0</v>
      </c>
      <c r="I2069" s="18">
        <v>8238284</v>
      </c>
      <c r="J2069" s="2"/>
      <c r="K2069" s="1"/>
      <c r="L2069" s="1"/>
      <c r="M2069" s="1"/>
      <c r="N2069" s="1"/>
      <c r="O2069" s="1"/>
      <c r="P2069" s="1"/>
      <c r="Q2069" s="1"/>
      <c r="R2069" s="1"/>
      <c r="S2069" s="1"/>
    </row>
    <row r="2070" spans="1:19" x14ac:dyDescent="0.3">
      <c r="A2070" s="1"/>
      <c r="B2070" s="17">
        <v>2</v>
      </c>
      <c r="C2070" s="9" t="s">
        <v>14</v>
      </c>
      <c r="D2070" s="17">
        <v>3</v>
      </c>
      <c r="E2070" s="17">
        <v>2013</v>
      </c>
      <c r="F2070" s="17">
        <v>1</v>
      </c>
      <c r="G2070" s="17">
        <v>0</v>
      </c>
      <c r="H2070" s="17">
        <v>0</v>
      </c>
      <c r="I2070" s="18">
        <v>303121</v>
      </c>
      <c r="J2070" s="2"/>
      <c r="K2070" s="1"/>
      <c r="L2070" s="1"/>
      <c r="M2070" s="1"/>
      <c r="N2070" s="1"/>
      <c r="O2070" s="1"/>
      <c r="P2070" s="1"/>
      <c r="Q2070" s="1"/>
      <c r="R2070" s="1"/>
      <c r="S2070" s="1"/>
    </row>
    <row r="2071" spans="1:19" x14ac:dyDescent="0.3">
      <c r="A2071" s="1"/>
      <c r="B2071" s="17">
        <v>4</v>
      </c>
      <c r="C2071" s="9" t="s">
        <v>12</v>
      </c>
      <c r="D2071" s="17">
        <v>3</v>
      </c>
      <c r="E2071" s="17">
        <v>2013</v>
      </c>
      <c r="F2071" s="17">
        <v>1</v>
      </c>
      <c r="G2071" s="17">
        <v>0</v>
      </c>
      <c r="H2071" s="17">
        <v>0</v>
      </c>
      <c r="I2071" s="18">
        <v>44859</v>
      </c>
      <c r="J2071" s="2"/>
      <c r="K2071" s="1"/>
      <c r="L2071" s="1"/>
      <c r="M2071" s="1"/>
      <c r="N2071" s="1"/>
      <c r="O2071" s="1"/>
      <c r="P2071" s="1"/>
      <c r="Q2071" s="1"/>
      <c r="R2071" s="1"/>
      <c r="S2071" s="1"/>
    </row>
    <row r="2072" spans="1:19" x14ac:dyDescent="0.3">
      <c r="A2072" s="1"/>
      <c r="B2072" s="17">
        <v>2</v>
      </c>
      <c r="C2072" s="9" t="s">
        <v>12</v>
      </c>
      <c r="D2072" s="17">
        <v>1</v>
      </c>
      <c r="E2072" s="17">
        <v>2013</v>
      </c>
      <c r="F2072" s="17">
        <v>1</v>
      </c>
      <c r="G2072" s="17">
        <v>0</v>
      </c>
      <c r="H2072" s="17">
        <v>0</v>
      </c>
      <c r="I2072" s="18">
        <v>47998</v>
      </c>
      <c r="J2072" s="2"/>
      <c r="K2072" s="1"/>
      <c r="L2072" s="1"/>
      <c r="M2072" s="1"/>
      <c r="N2072" s="1"/>
      <c r="O2072" s="1"/>
      <c r="P2072" s="1"/>
      <c r="Q2072" s="1"/>
      <c r="R2072" s="1"/>
      <c r="S2072" s="1"/>
    </row>
    <row r="2073" spans="1:19" x14ac:dyDescent="0.3">
      <c r="A2073" s="1"/>
      <c r="B2073" s="17">
        <v>5</v>
      </c>
      <c r="C2073" s="9" t="s">
        <v>12</v>
      </c>
      <c r="D2073" s="17">
        <v>2</v>
      </c>
      <c r="E2073" s="17">
        <v>2013</v>
      </c>
      <c r="F2073" s="17">
        <v>1</v>
      </c>
      <c r="G2073" s="17">
        <v>0</v>
      </c>
      <c r="H2073" s="17">
        <v>0</v>
      </c>
      <c r="I2073" s="18">
        <v>170868</v>
      </c>
      <c r="J2073" s="2"/>
      <c r="K2073" s="1"/>
      <c r="L2073" s="1"/>
      <c r="M2073" s="1"/>
      <c r="N2073" s="1"/>
      <c r="O2073" s="1"/>
      <c r="P2073" s="1"/>
      <c r="Q2073" s="1"/>
      <c r="R2073" s="1"/>
      <c r="S2073" s="1"/>
    </row>
    <row r="2074" spans="1:19" x14ac:dyDescent="0.3">
      <c r="A2074" s="1"/>
      <c r="B2074" s="17">
        <v>4</v>
      </c>
      <c r="C2074" s="9" t="s">
        <v>12</v>
      </c>
      <c r="D2074" s="17">
        <v>2</v>
      </c>
      <c r="E2074" s="17">
        <v>2013</v>
      </c>
      <c r="F2074" s="17">
        <v>1</v>
      </c>
      <c r="G2074" s="17">
        <v>0</v>
      </c>
      <c r="H2074" s="17">
        <v>0</v>
      </c>
      <c r="I2074" s="18">
        <v>6480361</v>
      </c>
      <c r="J2074" s="2"/>
      <c r="K2074" s="1"/>
      <c r="L2074" s="1"/>
      <c r="M2074" s="1"/>
      <c r="N2074" s="1"/>
      <c r="O2074" s="1"/>
      <c r="P2074" s="1"/>
      <c r="Q2074" s="1"/>
      <c r="R2074" s="1"/>
      <c r="S2074" s="1"/>
    </row>
    <row r="2075" spans="1:19" x14ac:dyDescent="0.3">
      <c r="A2075" s="1"/>
      <c r="B2075" s="17">
        <v>3</v>
      </c>
      <c r="C2075" s="9" t="s">
        <v>33</v>
      </c>
      <c r="D2075" s="17">
        <v>1</v>
      </c>
      <c r="E2075" s="17">
        <v>2012</v>
      </c>
      <c r="F2075" s="17">
        <v>1</v>
      </c>
      <c r="G2075" s="17">
        <v>0</v>
      </c>
      <c r="H2075" s="17">
        <v>0</v>
      </c>
      <c r="I2075" s="18">
        <v>501810</v>
      </c>
      <c r="J2075" s="2"/>
      <c r="K2075" s="1"/>
      <c r="L2075" s="1"/>
      <c r="M2075" s="1"/>
      <c r="N2075" s="1"/>
      <c r="O2075" s="1"/>
      <c r="P2075" s="1"/>
      <c r="Q2075" s="1"/>
      <c r="R2075" s="1"/>
      <c r="S2075" s="1"/>
    </row>
    <row r="2076" spans="1:19" x14ac:dyDescent="0.3">
      <c r="A2076" s="1"/>
      <c r="B2076" s="17">
        <v>6</v>
      </c>
      <c r="C2076" s="9" t="s">
        <v>12</v>
      </c>
      <c r="D2076" s="17">
        <v>1</v>
      </c>
      <c r="E2076" s="17">
        <v>2012</v>
      </c>
      <c r="F2076" s="17">
        <v>1</v>
      </c>
      <c r="G2076" s="17">
        <v>0</v>
      </c>
      <c r="H2076" s="17">
        <v>0</v>
      </c>
      <c r="I2076" s="18">
        <v>29094</v>
      </c>
      <c r="J2076" s="2"/>
      <c r="K2076" s="1"/>
      <c r="L2076" s="1"/>
      <c r="M2076" s="1"/>
      <c r="N2076" s="1"/>
      <c r="O2076" s="1"/>
      <c r="P2076" s="1"/>
      <c r="Q2076" s="1"/>
      <c r="R2076" s="1"/>
      <c r="S2076" s="1"/>
    </row>
    <row r="2077" spans="1:19" x14ac:dyDescent="0.3">
      <c r="A2077" s="1"/>
      <c r="B2077" s="17">
        <v>3</v>
      </c>
      <c r="C2077" s="9" t="s">
        <v>12</v>
      </c>
      <c r="D2077" s="17">
        <v>1</v>
      </c>
      <c r="E2077" s="17">
        <v>2012</v>
      </c>
      <c r="F2077" s="17">
        <v>1</v>
      </c>
      <c r="G2077" s="17">
        <v>0</v>
      </c>
      <c r="H2077" s="17">
        <v>0</v>
      </c>
      <c r="I2077" s="18">
        <v>200191</v>
      </c>
      <c r="J2077" s="2"/>
      <c r="K2077" s="1"/>
      <c r="L2077" s="1"/>
      <c r="M2077" s="1"/>
      <c r="N2077" s="1"/>
      <c r="O2077" s="1"/>
      <c r="P2077" s="1"/>
      <c r="Q2077" s="1"/>
      <c r="R2077" s="1"/>
      <c r="S2077" s="1"/>
    </row>
    <row r="2078" spans="1:19" x14ac:dyDescent="0.3">
      <c r="A2078" s="1"/>
      <c r="B2078" s="17">
        <v>3</v>
      </c>
      <c r="C2078" s="9" t="s">
        <v>12</v>
      </c>
      <c r="D2078" s="17">
        <v>1</v>
      </c>
      <c r="E2078" s="17">
        <v>2012</v>
      </c>
      <c r="F2078" s="17">
        <v>1</v>
      </c>
      <c r="G2078" s="17">
        <v>0</v>
      </c>
      <c r="H2078" s="17">
        <v>0</v>
      </c>
      <c r="I2078" s="18">
        <v>69083</v>
      </c>
      <c r="J2078" s="2"/>
      <c r="K2078" s="1"/>
      <c r="L2078" s="1"/>
      <c r="M2078" s="1"/>
      <c r="N2078" s="1"/>
      <c r="O2078" s="1"/>
      <c r="P2078" s="1"/>
      <c r="Q2078" s="1"/>
      <c r="R2078" s="1"/>
      <c r="S2078" s="1"/>
    </row>
    <row r="2079" spans="1:19" x14ac:dyDescent="0.3">
      <c r="A2079" s="1"/>
      <c r="B2079" s="17">
        <v>3</v>
      </c>
      <c r="C2079" s="9" t="s">
        <v>12</v>
      </c>
      <c r="D2079" s="17">
        <v>1</v>
      </c>
      <c r="E2079" s="17">
        <v>2012</v>
      </c>
      <c r="F2079" s="17">
        <v>1</v>
      </c>
      <c r="G2079" s="17">
        <v>0</v>
      </c>
      <c r="H2079" s="17">
        <v>0</v>
      </c>
      <c r="I2079" s="18">
        <v>34294</v>
      </c>
      <c r="J2079" s="2"/>
      <c r="K2079" s="1"/>
      <c r="L2079" s="1"/>
      <c r="M2079" s="1"/>
      <c r="N2079" s="1"/>
      <c r="O2079" s="1"/>
      <c r="P2079" s="1"/>
      <c r="Q2079" s="1"/>
      <c r="R2079" s="1"/>
      <c r="S2079" s="1"/>
    </row>
    <row r="2080" spans="1:19" x14ac:dyDescent="0.3">
      <c r="A2080" s="1"/>
      <c r="B2080" s="17">
        <v>3</v>
      </c>
      <c r="C2080" s="9" t="s">
        <v>12</v>
      </c>
      <c r="D2080" s="17">
        <v>1</v>
      </c>
      <c r="E2080" s="17">
        <v>2012</v>
      </c>
      <c r="F2080" s="17">
        <v>1</v>
      </c>
      <c r="G2080" s="17">
        <v>0</v>
      </c>
      <c r="H2080" s="17">
        <v>0</v>
      </c>
      <c r="I2080" s="18">
        <v>51517</v>
      </c>
      <c r="J2080" s="2"/>
      <c r="K2080" s="1"/>
      <c r="L2080" s="1"/>
      <c r="M2080" s="1"/>
      <c r="N2080" s="1"/>
      <c r="O2080" s="1"/>
      <c r="P2080" s="1"/>
      <c r="Q2080" s="1"/>
      <c r="R2080" s="1"/>
      <c r="S2080" s="1"/>
    </row>
    <row r="2081" spans="1:19" x14ac:dyDescent="0.3">
      <c r="A2081" s="1"/>
      <c r="B2081" s="17">
        <v>4</v>
      </c>
      <c r="C2081" s="9" t="s">
        <v>12</v>
      </c>
      <c r="D2081" s="17">
        <v>1</v>
      </c>
      <c r="E2081" s="17">
        <v>2012</v>
      </c>
      <c r="F2081" s="17">
        <v>1</v>
      </c>
      <c r="G2081" s="17">
        <v>0</v>
      </c>
      <c r="H2081" s="17">
        <v>0</v>
      </c>
      <c r="I2081" s="18">
        <v>62057</v>
      </c>
      <c r="J2081" s="2"/>
      <c r="K2081" s="1"/>
      <c r="L2081" s="1"/>
      <c r="M2081" s="1"/>
      <c r="N2081" s="1"/>
      <c r="O2081" s="1"/>
      <c r="P2081" s="1"/>
      <c r="Q2081" s="1"/>
      <c r="R2081" s="1"/>
      <c r="S2081" s="1"/>
    </row>
    <row r="2082" spans="1:19" x14ac:dyDescent="0.3">
      <c r="A2082" s="1"/>
      <c r="B2082" s="17">
        <v>5</v>
      </c>
      <c r="C2082" s="9" t="s">
        <v>33</v>
      </c>
      <c r="D2082" s="17">
        <v>1</v>
      </c>
      <c r="E2082" s="17">
        <v>2012</v>
      </c>
      <c r="F2082" s="17">
        <v>1</v>
      </c>
      <c r="G2082" s="17">
        <v>0</v>
      </c>
      <c r="H2082" s="17">
        <v>0</v>
      </c>
      <c r="I2082" s="18">
        <v>152559</v>
      </c>
      <c r="J2082" s="2"/>
      <c r="K2082" s="1"/>
      <c r="L2082" s="1"/>
      <c r="M2082" s="1"/>
      <c r="N2082" s="1"/>
      <c r="O2082" s="1"/>
      <c r="P2082" s="1"/>
      <c r="Q2082" s="1"/>
      <c r="R2082" s="1"/>
      <c r="S2082" s="1"/>
    </row>
    <row r="2083" spans="1:19" x14ac:dyDescent="0.3">
      <c r="A2083" s="1"/>
      <c r="B2083" s="17">
        <v>4</v>
      </c>
      <c r="C2083" s="9" t="s">
        <v>12</v>
      </c>
      <c r="D2083" s="17">
        <v>1</v>
      </c>
      <c r="E2083" s="17">
        <v>2012</v>
      </c>
      <c r="F2083" s="17">
        <v>1</v>
      </c>
      <c r="G2083" s="17">
        <v>0</v>
      </c>
      <c r="H2083" s="17">
        <v>0</v>
      </c>
      <c r="I2083" s="18">
        <v>43718</v>
      </c>
      <c r="J2083" s="2"/>
      <c r="K2083" s="1"/>
      <c r="L2083" s="1"/>
      <c r="M2083" s="1"/>
      <c r="N2083" s="1"/>
      <c r="O2083" s="1"/>
      <c r="P2083" s="1"/>
      <c r="Q2083" s="1"/>
      <c r="R2083" s="1"/>
      <c r="S2083" s="1"/>
    </row>
    <row r="2084" spans="1:19" x14ac:dyDescent="0.3">
      <c r="A2084" s="1"/>
      <c r="B2084" s="17">
        <v>2</v>
      </c>
      <c r="C2084" s="9" t="s">
        <v>17</v>
      </c>
      <c r="D2084" s="17">
        <v>1</v>
      </c>
      <c r="E2084" s="17">
        <v>2012</v>
      </c>
      <c r="F2084" s="17">
        <v>1</v>
      </c>
      <c r="G2084" s="17">
        <v>0</v>
      </c>
      <c r="H2084" s="17">
        <v>0</v>
      </c>
      <c r="I2084" s="18">
        <v>4240</v>
      </c>
      <c r="J2084" s="2"/>
      <c r="K2084" s="1"/>
      <c r="L2084" s="1"/>
      <c r="M2084" s="1"/>
      <c r="N2084" s="1"/>
      <c r="O2084" s="1"/>
      <c r="P2084" s="1"/>
      <c r="Q2084" s="1"/>
      <c r="R2084" s="1"/>
      <c r="S2084" s="1"/>
    </row>
    <row r="2085" spans="1:19" x14ac:dyDescent="0.3">
      <c r="A2085" s="1"/>
      <c r="B2085" s="17">
        <v>2</v>
      </c>
      <c r="C2085" s="9" t="s">
        <v>17</v>
      </c>
      <c r="D2085" s="17">
        <v>2</v>
      </c>
      <c r="E2085" s="17">
        <v>2012</v>
      </c>
      <c r="F2085" s="17">
        <v>1</v>
      </c>
      <c r="G2085" s="17">
        <v>0</v>
      </c>
      <c r="H2085" s="17">
        <v>0</v>
      </c>
      <c r="I2085" s="18">
        <v>50490</v>
      </c>
      <c r="J2085" s="2"/>
      <c r="K2085" s="1"/>
      <c r="L2085" s="1"/>
      <c r="M2085" s="1"/>
      <c r="N2085" s="1"/>
      <c r="O2085" s="1"/>
      <c r="P2085" s="1"/>
      <c r="Q2085" s="1"/>
      <c r="R2085" s="1"/>
      <c r="S2085" s="1"/>
    </row>
    <row r="2086" spans="1:19" x14ac:dyDescent="0.3">
      <c r="A2086" s="1"/>
      <c r="B2086" s="17">
        <v>4</v>
      </c>
      <c r="C2086" s="9" t="s">
        <v>12</v>
      </c>
      <c r="D2086" s="17">
        <v>3</v>
      </c>
      <c r="E2086" s="17">
        <v>2012</v>
      </c>
      <c r="F2086" s="17">
        <v>1</v>
      </c>
      <c r="G2086" s="17">
        <v>0</v>
      </c>
      <c r="H2086" s="17">
        <v>0</v>
      </c>
      <c r="I2086" s="18">
        <v>57752</v>
      </c>
      <c r="J2086" s="2"/>
      <c r="K2086" s="1"/>
      <c r="L2086" s="1"/>
      <c r="M2086" s="1"/>
      <c r="N2086" s="1"/>
      <c r="O2086" s="1"/>
      <c r="P2086" s="1"/>
      <c r="Q2086" s="1"/>
      <c r="R2086" s="1"/>
      <c r="S2086" s="1"/>
    </row>
    <row r="2087" spans="1:19" x14ac:dyDescent="0.3">
      <c r="A2087" s="1"/>
      <c r="B2087" s="17">
        <v>4</v>
      </c>
      <c r="C2087" s="9" t="s">
        <v>17</v>
      </c>
      <c r="D2087" s="17">
        <v>2</v>
      </c>
      <c r="E2087" s="17">
        <v>2012</v>
      </c>
      <c r="F2087" s="17">
        <v>1</v>
      </c>
      <c r="G2087" s="17">
        <v>0</v>
      </c>
      <c r="H2087" s="17">
        <v>0</v>
      </c>
      <c r="I2087" s="18">
        <v>82739</v>
      </c>
      <c r="J2087" s="2"/>
      <c r="K2087" s="1"/>
      <c r="L2087" s="1"/>
      <c r="M2087" s="1"/>
      <c r="N2087" s="1"/>
      <c r="O2087" s="1"/>
      <c r="P2087" s="1"/>
      <c r="Q2087" s="1"/>
      <c r="R2087" s="1"/>
      <c r="S2087" s="1"/>
    </row>
    <row r="2088" spans="1:19" x14ac:dyDescent="0.3">
      <c r="A2088" s="1"/>
      <c r="B2088" s="17">
        <v>2</v>
      </c>
      <c r="C2088" s="9" t="s">
        <v>17</v>
      </c>
      <c r="D2088" s="17">
        <v>2</v>
      </c>
      <c r="E2088" s="17">
        <v>2012</v>
      </c>
      <c r="F2088" s="17">
        <v>1</v>
      </c>
      <c r="G2088" s="17">
        <v>0</v>
      </c>
      <c r="H2088" s="17">
        <v>0</v>
      </c>
      <c r="I2088" s="18">
        <v>16173</v>
      </c>
      <c r="J2088" s="2"/>
      <c r="K2088" s="1"/>
      <c r="L2088" s="1"/>
      <c r="M2088" s="1"/>
      <c r="N2088" s="1"/>
      <c r="O2088" s="1"/>
      <c r="P2088" s="1"/>
      <c r="Q2088" s="1"/>
      <c r="R2088" s="1"/>
      <c r="S2088" s="1"/>
    </row>
    <row r="2089" spans="1:19" x14ac:dyDescent="0.3">
      <c r="A2089" s="1"/>
      <c r="B2089" s="17">
        <v>4</v>
      </c>
      <c r="C2089" s="9" t="s">
        <v>12</v>
      </c>
      <c r="D2089" s="17">
        <v>3</v>
      </c>
      <c r="E2089" s="17">
        <v>2012</v>
      </c>
      <c r="F2089" s="17">
        <v>1</v>
      </c>
      <c r="G2089" s="17">
        <v>0</v>
      </c>
      <c r="H2089" s="17">
        <v>0</v>
      </c>
      <c r="I2089" s="18">
        <v>45767</v>
      </c>
      <c r="J2089" s="2"/>
      <c r="K2089" s="1"/>
      <c r="L2089" s="1"/>
      <c r="M2089" s="1"/>
      <c r="N2089" s="1"/>
      <c r="O2089" s="1"/>
      <c r="P2089" s="1"/>
      <c r="Q2089" s="1"/>
      <c r="R2089" s="1"/>
      <c r="S2089" s="1"/>
    </row>
    <row r="2090" spans="1:19" x14ac:dyDescent="0.3">
      <c r="A2090" s="1"/>
      <c r="B2090" s="17">
        <v>4</v>
      </c>
      <c r="C2090" s="9" t="s">
        <v>12</v>
      </c>
      <c r="D2090" s="17">
        <v>3</v>
      </c>
      <c r="E2090" s="17">
        <v>2012</v>
      </c>
      <c r="F2090" s="17">
        <v>1</v>
      </c>
      <c r="G2090" s="17">
        <v>0</v>
      </c>
      <c r="H2090" s="17">
        <v>0</v>
      </c>
      <c r="I2090" s="18">
        <v>50604</v>
      </c>
      <c r="J2090" s="2"/>
      <c r="K2090" s="1"/>
      <c r="L2090" s="1"/>
      <c r="M2090" s="1"/>
      <c r="N2090" s="1"/>
      <c r="O2090" s="1"/>
      <c r="P2090" s="1"/>
      <c r="Q2090" s="1"/>
      <c r="R2090" s="1"/>
      <c r="S2090" s="1"/>
    </row>
    <row r="2091" spans="1:19" x14ac:dyDescent="0.3">
      <c r="A2091" s="1"/>
      <c r="B2091" s="17">
        <v>2</v>
      </c>
      <c r="C2091" s="9" t="s">
        <v>17</v>
      </c>
      <c r="D2091" s="17">
        <v>2</v>
      </c>
      <c r="E2091" s="17">
        <v>2012</v>
      </c>
      <c r="F2091" s="17">
        <v>1</v>
      </c>
      <c r="G2091" s="17">
        <v>0</v>
      </c>
      <c r="H2091" s="17">
        <v>0</v>
      </c>
      <c r="I2091" s="18">
        <v>17310</v>
      </c>
      <c r="J2091" s="2"/>
      <c r="K2091" s="1"/>
      <c r="L2091" s="1"/>
      <c r="M2091" s="1"/>
      <c r="N2091" s="1"/>
      <c r="O2091" s="1"/>
      <c r="P2091" s="1"/>
      <c r="Q2091" s="1"/>
      <c r="R2091" s="1"/>
      <c r="S2091" s="1"/>
    </row>
    <row r="2092" spans="1:19" x14ac:dyDescent="0.3">
      <c r="A2092" s="1"/>
      <c r="B2092" s="17">
        <v>3</v>
      </c>
      <c r="C2092" s="9" t="s">
        <v>12</v>
      </c>
      <c r="D2092" s="17">
        <v>3</v>
      </c>
      <c r="E2092" s="17">
        <v>2012</v>
      </c>
      <c r="F2092" s="17">
        <v>1</v>
      </c>
      <c r="G2092" s="17">
        <v>0</v>
      </c>
      <c r="H2092" s="17">
        <v>0</v>
      </c>
      <c r="I2092" s="18">
        <v>47403</v>
      </c>
      <c r="J2092" s="2"/>
      <c r="K2092" s="1"/>
      <c r="L2092" s="1"/>
      <c r="M2092" s="1"/>
      <c r="N2092" s="1"/>
      <c r="O2092" s="1"/>
      <c r="P2092" s="1"/>
      <c r="Q2092" s="1"/>
      <c r="R2092" s="1"/>
      <c r="S2092" s="1"/>
    </row>
    <row r="2093" spans="1:19" x14ac:dyDescent="0.3">
      <c r="A2093" s="1"/>
      <c r="B2093" s="17">
        <v>6</v>
      </c>
      <c r="C2093" s="9" t="s">
        <v>12</v>
      </c>
      <c r="D2093" s="17">
        <v>3</v>
      </c>
      <c r="E2093" s="17">
        <v>2012</v>
      </c>
      <c r="F2093" s="17">
        <v>1</v>
      </c>
      <c r="G2093" s="17">
        <v>0</v>
      </c>
      <c r="H2093" s="17">
        <v>0</v>
      </c>
      <c r="I2093" s="18">
        <v>34107</v>
      </c>
      <c r="J2093" s="2"/>
      <c r="K2093" s="1"/>
      <c r="L2093" s="1"/>
      <c r="M2093" s="1"/>
      <c r="N2093" s="1"/>
      <c r="O2093" s="1"/>
      <c r="P2093" s="1"/>
      <c r="Q2093" s="1"/>
      <c r="R2093" s="1"/>
      <c r="S2093" s="1"/>
    </row>
    <row r="2094" spans="1:19" x14ac:dyDescent="0.3">
      <c r="A2094" s="1"/>
      <c r="B2094" s="17">
        <v>6</v>
      </c>
      <c r="C2094" s="9" t="s">
        <v>12</v>
      </c>
      <c r="D2094" s="17">
        <v>3</v>
      </c>
      <c r="E2094" s="17">
        <v>2012</v>
      </c>
      <c r="F2094" s="17">
        <v>1</v>
      </c>
      <c r="G2094" s="17">
        <v>0</v>
      </c>
      <c r="H2094" s="17">
        <v>0</v>
      </c>
      <c r="I2094" s="18">
        <v>127640</v>
      </c>
      <c r="J2094" s="2"/>
      <c r="K2094" s="1"/>
      <c r="L2094" s="1"/>
      <c r="M2094" s="1"/>
      <c r="N2094" s="1"/>
      <c r="O2094" s="1"/>
      <c r="P2094" s="1"/>
      <c r="Q2094" s="1"/>
      <c r="R2094" s="1"/>
      <c r="S2094" s="1"/>
    </row>
    <row r="2095" spans="1:19" x14ac:dyDescent="0.3">
      <c r="A2095" s="1"/>
      <c r="B2095" s="17">
        <v>3</v>
      </c>
      <c r="C2095" s="9" t="s">
        <v>12</v>
      </c>
      <c r="D2095" s="17">
        <v>3</v>
      </c>
      <c r="E2095" s="17">
        <v>2012</v>
      </c>
      <c r="F2095" s="17">
        <v>1</v>
      </c>
      <c r="G2095" s="17">
        <v>0</v>
      </c>
      <c r="H2095" s="17">
        <v>0</v>
      </c>
      <c r="I2095" s="18">
        <v>31738</v>
      </c>
      <c r="J2095" s="2"/>
      <c r="K2095" s="1"/>
      <c r="L2095" s="1"/>
      <c r="M2095" s="1"/>
      <c r="N2095" s="1"/>
      <c r="O2095" s="1"/>
      <c r="P2095" s="1"/>
      <c r="Q2095" s="1"/>
      <c r="R2095" s="1"/>
      <c r="S2095" s="1"/>
    </row>
    <row r="2096" spans="1:19" x14ac:dyDescent="0.3">
      <c r="A2096" s="1"/>
      <c r="B2096" s="17">
        <v>5</v>
      </c>
      <c r="C2096" s="9" t="s">
        <v>12</v>
      </c>
      <c r="D2096" s="17">
        <v>3</v>
      </c>
      <c r="E2096" s="17">
        <v>2012</v>
      </c>
      <c r="F2096" s="17">
        <v>1</v>
      </c>
      <c r="G2096" s="17">
        <v>0</v>
      </c>
      <c r="H2096" s="17">
        <v>0</v>
      </c>
      <c r="I2096" s="18">
        <v>49924</v>
      </c>
      <c r="J2096" s="2"/>
      <c r="K2096" s="1"/>
      <c r="L2096" s="1"/>
      <c r="M2096" s="1"/>
      <c r="N2096" s="1"/>
      <c r="O2096" s="1"/>
      <c r="P2096" s="1"/>
      <c r="Q2096" s="1"/>
      <c r="R2096" s="1"/>
      <c r="S2096" s="1"/>
    </row>
    <row r="2097" spans="1:19" x14ac:dyDescent="0.3">
      <c r="A2097" s="1"/>
      <c r="B2097" s="17">
        <v>3</v>
      </c>
      <c r="C2097" s="9" t="s">
        <v>12</v>
      </c>
      <c r="D2097" s="17">
        <v>3</v>
      </c>
      <c r="E2097" s="17">
        <v>2012</v>
      </c>
      <c r="F2097" s="17">
        <v>1</v>
      </c>
      <c r="G2097" s="17">
        <v>0</v>
      </c>
      <c r="H2097" s="17">
        <v>0</v>
      </c>
      <c r="I2097" s="18">
        <v>32464</v>
      </c>
      <c r="J2097" s="2"/>
      <c r="K2097" s="1"/>
      <c r="L2097" s="1"/>
      <c r="M2097" s="1"/>
      <c r="N2097" s="1"/>
      <c r="O2097" s="1"/>
      <c r="P2097" s="1"/>
      <c r="Q2097" s="1"/>
      <c r="R2097" s="1"/>
      <c r="S2097" s="1"/>
    </row>
    <row r="2098" spans="1:19" x14ac:dyDescent="0.3">
      <c r="A2098" s="1"/>
      <c r="B2098" s="17">
        <v>4</v>
      </c>
      <c r="C2098" s="9" t="s">
        <v>12</v>
      </c>
      <c r="D2098" s="17">
        <v>2</v>
      </c>
      <c r="E2098" s="17">
        <v>2012</v>
      </c>
      <c r="F2098" s="17">
        <v>1</v>
      </c>
      <c r="G2098" s="17">
        <v>0</v>
      </c>
      <c r="H2098" s="17">
        <v>0</v>
      </c>
      <c r="I2098" s="18">
        <v>319829</v>
      </c>
      <c r="J2098" s="2"/>
      <c r="K2098" s="1"/>
      <c r="L2098" s="1"/>
      <c r="M2098" s="1"/>
      <c r="N2098" s="1"/>
      <c r="O2098" s="1"/>
      <c r="P2098" s="1"/>
      <c r="Q2098" s="1"/>
      <c r="R2098" s="1"/>
      <c r="S2098" s="1"/>
    </row>
    <row r="2099" spans="1:19" x14ac:dyDescent="0.3">
      <c r="A2099" s="1"/>
      <c r="B2099" s="17">
        <v>4</v>
      </c>
      <c r="C2099" s="9" t="s">
        <v>33</v>
      </c>
      <c r="D2099" s="17">
        <v>2</v>
      </c>
      <c r="E2099" s="17">
        <v>2012</v>
      </c>
      <c r="F2099" s="17">
        <v>1</v>
      </c>
      <c r="G2099" s="17">
        <v>0</v>
      </c>
      <c r="H2099" s="17">
        <v>0</v>
      </c>
      <c r="I2099" s="18">
        <v>156522</v>
      </c>
      <c r="J2099" s="2"/>
      <c r="K2099" s="1"/>
      <c r="L2099" s="1"/>
      <c r="M2099" s="1"/>
      <c r="N2099" s="1"/>
      <c r="O2099" s="1"/>
      <c r="P2099" s="1"/>
      <c r="Q2099" s="1"/>
      <c r="R2099" s="1"/>
      <c r="S2099" s="1"/>
    </row>
    <row r="2100" spans="1:19" x14ac:dyDescent="0.3">
      <c r="A2100" s="1"/>
      <c r="B2100" s="17">
        <v>2</v>
      </c>
      <c r="C2100" s="9" t="s">
        <v>17</v>
      </c>
      <c r="D2100" s="17">
        <v>2</v>
      </c>
      <c r="E2100" s="17">
        <v>2012</v>
      </c>
      <c r="F2100" s="17">
        <v>1</v>
      </c>
      <c r="G2100" s="17">
        <v>0</v>
      </c>
      <c r="H2100" s="17">
        <v>0</v>
      </c>
      <c r="I2100" s="18">
        <v>3993</v>
      </c>
      <c r="J2100" s="2"/>
      <c r="K2100" s="1"/>
      <c r="L2100" s="1"/>
      <c r="M2100" s="1"/>
      <c r="N2100" s="1"/>
      <c r="O2100" s="1"/>
      <c r="P2100" s="1"/>
      <c r="Q2100" s="1"/>
      <c r="R2100" s="1"/>
      <c r="S2100" s="1"/>
    </row>
    <row r="2101" spans="1:19" x14ac:dyDescent="0.3">
      <c r="A2101" s="1"/>
      <c r="B2101" s="17">
        <v>2</v>
      </c>
      <c r="C2101" s="9" t="s">
        <v>17</v>
      </c>
      <c r="D2101" s="17">
        <v>2</v>
      </c>
      <c r="E2101" s="17">
        <v>2012</v>
      </c>
      <c r="F2101" s="17">
        <v>1</v>
      </c>
      <c r="G2101" s="17">
        <v>0</v>
      </c>
      <c r="H2101" s="17">
        <v>0</v>
      </c>
      <c r="I2101" s="18">
        <v>7388</v>
      </c>
      <c r="J2101" s="2"/>
      <c r="K2101" s="1"/>
      <c r="L2101" s="1"/>
      <c r="M2101" s="1"/>
      <c r="N2101" s="1"/>
      <c r="O2101" s="1"/>
      <c r="P2101" s="1"/>
      <c r="Q2101" s="1"/>
      <c r="R2101" s="1"/>
      <c r="S2101" s="1"/>
    </row>
    <row r="2102" spans="1:19" x14ac:dyDescent="0.3">
      <c r="A2102" s="1"/>
      <c r="B2102" s="17">
        <v>3</v>
      </c>
      <c r="C2102" s="9" t="s">
        <v>12</v>
      </c>
      <c r="D2102" s="17">
        <v>2</v>
      </c>
      <c r="E2102" s="17">
        <v>2012</v>
      </c>
      <c r="F2102" s="17">
        <v>1</v>
      </c>
      <c r="G2102" s="17">
        <v>0</v>
      </c>
      <c r="H2102" s="17">
        <v>0</v>
      </c>
      <c r="I2102" s="18">
        <v>69602</v>
      </c>
      <c r="J2102" s="2"/>
      <c r="K2102" s="1"/>
      <c r="L2102" s="1"/>
      <c r="M2102" s="1"/>
      <c r="N2102" s="1"/>
      <c r="O2102" s="1"/>
      <c r="P2102" s="1"/>
      <c r="Q2102" s="1"/>
      <c r="R2102" s="1"/>
      <c r="S2102" s="1"/>
    </row>
    <row r="2103" spans="1:19" x14ac:dyDescent="0.3">
      <c r="A2103" s="1"/>
      <c r="B2103" s="17">
        <v>3</v>
      </c>
      <c r="C2103" s="9" t="s">
        <v>12</v>
      </c>
      <c r="D2103" s="17">
        <v>2</v>
      </c>
      <c r="E2103" s="17">
        <v>2012</v>
      </c>
      <c r="F2103" s="17">
        <v>1</v>
      </c>
      <c r="G2103" s="17">
        <v>0</v>
      </c>
      <c r="H2103" s="17">
        <v>0</v>
      </c>
      <c r="I2103" s="18">
        <v>68924</v>
      </c>
      <c r="J2103" s="2"/>
      <c r="K2103" s="1"/>
      <c r="L2103" s="1"/>
      <c r="M2103" s="1"/>
      <c r="N2103" s="1"/>
      <c r="O2103" s="1"/>
      <c r="P2103" s="1"/>
      <c r="Q2103" s="1"/>
      <c r="R2103" s="1"/>
      <c r="S2103" s="1"/>
    </row>
    <row r="2104" spans="1:19" x14ac:dyDescent="0.3">
      <c r="A2104" s="1"/>
      <c r="B2104" s="17">
        <v>4</v>
      </c>
      <c r="C2104" s="9" t="s">
        <v>12</v>
      </c>
      <c r="D2104" s="17">
        <v>3</v>
      </c>
      <c r="E2104" s="17">
        <v>2012</v>
      </c>
      <c r="F2104" s="17">
        <v>1</v>
      </c>
      <c r="G2104" s="17">
        <v>0</v>
      </c>
      <c r="H2104" s="17">
        <v>0</v>
      </c>
      <c r="I2104" s="18">
        <v>8102</v>
      </c>
      <c r="J2104" s="2"/>
      <c r="K2104" s="1"/>
      <c r="L2104" s="1"/>
      <c r="M2104" s="1"/>
      <c r="N2104" s="1"/>
      <c r="O2104" s="1"/>
      <c r="P2104" s="1"/>
      <c r="Q2104" s="1"/>
      <c r="R2104" s="1"/>
      <c r="S2104" s="1"/>
    </row>
    <row r="2105" spans="1:19" x14ac:dyDescent="0.3">
      <c r="A2105" s="1"/>
      <c r="B2105" s="17">
        <v>4</v>
      </c>
      <c r="C2105" s="9" t="s">
        <v>12</v>
      </c>
      <c r="D2105" s="17">
        <v>3</v>
      </c>
      <c r="E2105" s="17">
        <v>2012</v>
      </c>
      <c r="F2105" s="17">
        <v>1</v>
      </c>
      <c r="G2105" s="17">
        <v>0</v>
      </c>
      <c r="H2105" s="17">
        <v>0</v>
      </c>
      <c r="I2105" s="18">
        <v>31849</v>
      </c>
      <c r="J2105" s="2"/>
      <c r="K2105" s="1"/>
      <c r="L2105" s="1"/>
      <c r="M2105" s="1"/>
      <c r="N2105" s="1"/>
      <c r="O2105" s="1"/>
      <c r="P2105" s="1"/>
      <c r="Q2105" s="1"/>
      <c r="R2105" s="1"/>
      <c r="S2105" s="1"/>
    </row>
    <row r="2106" spans="1:19" x14ac:dyDescent="0.3">
      <c r="A2106" s="1"/>
      <c r="B2106" s="17">
        <v>5</v>
      </c>
      <c r="C2106" s="9" t="s">
        <v>12</v>
      </c>
      <c r="D2106" s="17">
        <v>2</v>
      </c>
      <c r="E2106" s="17">
        <v>2012</v>
      </c>
      <c r="F2106" s="17">
        <v>1</v>
      </c>
      <c r="G2106" s="17">
        <v>0</v>
      </c>
      <c r="H2106" s="17">
        <v>0</v>
      </c>
      <c r="I2106" s="18">
        <v>91897</v>
      </c>
      <c r="J2106" s="2"/>
      <c r="K2106" s="1"/>
      <c r="L2106" s="1"/>
      <c r="M2106" s="1"/>
      <c r="N2106" s="1"/>
      <c r="O2106" s="1"/>
      <c r="P2106" s="1"/>
      <c r="Q2106" s="1"/>
      <c r="R2106" s="1"/>
      <c r="S2106" s="1"/>
    </row>
    <row r="2107" spans="1:19" x14ac:dyDescent="0.3">
      <c r="A2107" s="1"/>
      <c r="B2107" s="17">
        <v>3</v>
      </c>
      <c r="C2107" s="9" t="s">
        <v>19</v>
      </c>
      <c r="D2107" s="17">
        <v>2</v>
      </c>
      <c r="E2107" s="17">
        <v>2012</v>
      </c>
      <c r="F2107" s="17">
        <v>1</v>
      </c>
      <c r="G2107" s="17">
        <v>0</v>
      </c>
      <c r="H2107" s="17">
        <v>0</v>
      </c>
      <c r="I2107" s="18">
        <v>15371</v>
      </c>
      <c r="J2107" s="2"/>
      <c r="K2107" s="1"/>
      <c r="L2107" s="1"/>
      <c r="M2107" s="1"/>
      <c r="N2107" s="1"/>
      <c r="O2107" s="1"/>
      <c r="P2107" s="1"/>
      <c r="Q2107" s="1"/>
      <c r="R2107" s="1"/>
      <c r="S2107" s="1"/>
    </row>
    <row r="2108" spans="1:19" x14ac:dyDescent="0.3">
      <c r="A2108" s="1"/>
      <c r="B2108" s="17">
        <v>6</v>
      </c>
      <c r="C2108" s="9" t="s">
        <v>12</v>
      </c>
      <c r="D2108" s="17">
        <v>3</v>
      </c>
      <c r="E2108" s="17">
        <v>2012</v>
      </c>
      <c r="F2108" s="17">
        <v>1</v>
      </c>
      <c r="G2108" s="17">
        <v>0</v>
      </c>
      <c r="H2108" s="17">
        <v>0</v>
      </c>
      <c r="I2108" s="18">
        <v>64181</v>
      </c>
      <c r="J2108" s="2"/>
      <c r="K2108" s="1"/>
      <c r="L2108" s="1"/>
      <c r="M2108" s="1"/>
      <c r="N2108" s="1"/>
      <c r="O2108" s="1"/>
      <c r="P2108" s="1"/>
      <c r="Q2108" s="1"/>
      <c r="R2108" s="1"/>
      <c r="S2108" s="1"/>
    </row>
    <row r="2109" spans="1:19" x14ac:dyDescent="0.3">
      <c r="A2109" s="1"/>
      <c r="B2109" s="17">
        <v>3</v>
      </c>
      <c r="C2109" s="9" t="s">
        <v>12</v>
      </c>
      <c r="D2109" s="17">
        <v>3</v>
      </c>
      <c r="E2109" s="17">
        <v>2012</v>
      </c>
      <c r="F2109" s="17">
        <v>1</v>
      </c>
      <c r="G2109" s="17">
        <v>0</v>
      </c>
      <c r="H2109" s="17">
        <v>0</v>
      </c>
      <c r="I2109" s="18">
        <v>93704</v>
      </c>
      <c r="J2109" s="2"/>
      <c r="K2109" s="1"/>
      <c r="L2109" s="1"/>
      <c r="M2109" s="1"/>
      <c r="N2109" s="1"/>
      <c r="O2109" s="1"/>
      <c r="P2109" s="1"/>
      <c r="Q2109" s="1"/>
      <c r="R2109" s="1"/>
      <c r="S2109" s="1"/>
    </row>
    <row r="2110" spans="1:19" x14ac:dyDescent="0.3">
      <c r="A2110" s="1"/>
      <c r="B2110" s="17">
        <v>5</v>
      </c>
      <c r="C2110" s="9" t="s">
        <v>12</v>
      </c>
      <c r="D2110" s="17">
        <v>2</v>
      </c>
      <c r="E2110" s="17">
        <v>2012</v>
      </c>
      <c r="F2110" s="17">
        <v>1</v>
      </c>
      <c r="G2110" s="17">
        <v>0</v>
      </c>
      <c r="H2110" s="17">
        <v>0</v>
      </c>
      <c r="I2110" s="18">
        <v>58233</v>
      </c>
      <c r="J2110" s="2"/>
      <c r="K2110" s="1"/>
      <c r="L2110" s="1"/>
      <c r="M2110" s="1"/>
      <c r="N2110" s="1"/>
      <c r="O2110" s="1"/>
      <c r="P2110" s="1"/>
      <c r="Q2110" s="1"/>
      <c r="R2110" s="1"/>
      <c r="S2110" s="1"/>
    </row>
    <row r="2111" spans="1:19" x14ac:dyDescent="0.3">
      <c r="A2111" s="1"/>
      <c r="B2111" s="17">
        <v>3</v>
      </c>
      <c r="C2111" s="9" t="s">
        <v>19</v>
      </c>
      <c r="D2111" s="17">
        <v>2</v>
      </c>
      <c r="E2111" s="17">
        <v>2012</v>
      </c>
      <c r="F2111" s="17">
        <v>1</v>
      </c>
      <c r="G2111" s="17">
        <v>0</v>
      </c>
      <c r="H2111" s="17">
        <v>0</v>
      </c>
      <c r="I2111" s="18">
        <v>150498</v>
      </c>
      <c r="J2111" s="2"/>
      <c r="K2111" s="1"/>
      <c r="L2111" s="1"/>
      <c r="M2111" s="1"/>
      <c r="N2111" s="1"/>
      <c r="O2111" s="1"/>
      <c r="P2111" s="1"/>
      <c r="Q2111" s="1"/>
      <c r="R2111" s="1"/>
      <c r="S2111" s="1"/>
    </row>
    <row r="2112" spans="1:19" x14ac:dyDescent="0.3">
      <c r="A2112" s="1"/>
      <c r="B2112" s="17">
        <v>3</v>
      </c>
      <c r="C2112" s="9" t="s">
        <v>19</v>
      </c>
      <c r="D2112" s="17">
        <v>2</v>
      </c>
      <c r="E2112" s="17">
        <v>2012</v>
      </c>
      <c r="F2112" s="17">
        <v>1</v>
      </c>
      <c r="G2112" s="17">
        <v>0</v>
      </c>
      <c r="H2112" s="17">
        <v>0</v>
      </c>
      <c r="I2112" s="18">
        <v>145664</v>
      </c>
      <c r="J2112" s="2"/>
      <c r="K2112" s="1"/>
      <c r="L2112" s="1"/>
      <c r="M2112" s="1"/>
      <c r="N2112" s="1"/>
      <c r="O2112" s="1"/>
      <c r="P2112" s="1"/>
      <c r="Q2112" s="1"/>
      <c r="R2112" s="1"/>
      <c r="S2112" s="1"/>
    </row>
    <row r="2113" spans="1:19" x14ac:dyDescent="0.3">
      <c r="A2113" s="1"/>
      <c r="B2113" s="17">
        <v>3</v>
      </c>
      <c r="C2113" s="9" t="s">
        <v>12</v>
      </c>
      <c r="D2113" s="17">
        <v>2</v>
      </c>
      <c r="E2113" s="17">
        <v>2012</v>
      </c>
      <c r="F2113" s="17">
        <v>1</v>
      </c>
      <c r="G2113" s="17">
        <v>0</v>
      </c>
      <c r="H2113" s="17">
        <v>0</v>
      </c>
      <c r="I2113" s="18">
        <v>119029</v>
      </c>
      <c r="J2113" s="2"/>
      <c r="K2113" s="1"/>
      <c r="L2113" s="1"/>
      <c r="M2113" s="1"/>
      <c r="N2113" s="1"/>
      <c r="O2113" s="1"/>
      <c r="P2113" s="1"/>
      <c r="Q2113" s="1"/>
      <c r="R2113" s="1"/>
      <c r="S2113" s="1"/>
    </row>
    <row r="2114" spans="1:19" x14ac:dyDescent="0.3">
      <c r="A2114" s="1"/>
      <c r="B2114" s="17">
        <v>3</v>
      </c>
      <c r="C2114" s="9" t="s">
        <v>12</v>
      </c>
      <c r="D2114" s="17">
        <v>3</v>
      </c>
      <c r="E2114" s="17">
        <v>2012</v>
      </c>
      <c r="F2114" s="17">
        <v>1</v>
      </c>
      <c r="G2114" s="17">
        <v>0</v>
      </c>
      <c r="H2114" s="17">
        <v>0</v>
      </c>
      <c r="I2114" s="18">
        <v>28593</v>
      </c>
      <c r="J2114" s="2"/>
      <c r="K2114" s="1"/>
      <c r="L2114" s="1"/>
      <c r="M2114" s="1"/>
      <c r="N2114" s="1"/>
      <c r="O2114" s="1"/>
      <c r="P2114" s="1"/>
      <c r="Q2114" s="1"/>
      <c r="R2114" s="1"/>
      <c r="S2114" s="1"/>
    </row>
    <row r="2115" spans="1:19" x14ac:dyDescent="0.3">
      <c r="A2115" s="1"/>
      <c r="B2115" s="17">
        <v>3</v>
      </c>
      <c r="C2115" s="9" t="s">
        <v>19</v>
      </c>
      <c r="D2115" s="17">
        <v>2</v>
      </c>
      <c r="E2115" s="17">
        <v>2012</v>
      </c>
      <c r="F2115" s="17">
        <v>1</v>
      </c>
      <c r="G2115" s="17">
        <v>0</v>
      </c>
      <c r="H2115" s="17">
        <v>0</v>
      </c>
      <c r="I2115" s="18">
        <v>29056</v>
      </c>
      <c r="J2115" s="2"/>
      <c r="K2115" s="1"/>
      <c r="L2115" s="1"/>
      <c r="M2115" s="1"/>
      <c r="N2115" s="1"/>
      <c r="O2115" s="1"/>
      <c r="P2115" s="1"/>
      <c r="Q2115" s="1"/>
      <c r="R2115" s="1"/>
      <c r="S2115" s="1"/>
    </row>
    <row r="2116" spans="1:19" x14ac:dyDescent="0.3">
      <c r="A2116" s="1"/>
      <c r="B2116" s="17">
        <v>3</v>
      </c>
      <c r="C2116" s="9" t="s">
        <v>12</v>
      </c>
      <c r="D2116" s="17">
        <v>2</v>
      </c>
      <c r="E2116" s="17">
        <v>2012</v>
      </c>
      <c r="F2116" s="17">
        <v>1</v>
      </c>
      <c r="G2116" s="17">
        <v>0</v>
      </c>
      <c r="H2116" s="17">
        <v>0</v>
      </c>
      <c r="I2116" s="18">
        <v>14423</v>
      </c>
      <c r="J2116" s="2"/>
      <c r="K2116" s="1"/>
      <c r="L2116" s="1"/>
      <c r="M2116" s="1"/>
      <c r="N2116" s="1"/>
      <c r="O2116" s="1"/>
      <c r="P2116" s="1"/>
      <c r="Q2116" s="1"/>
      <c r="R2116" s="1"/>
      <c r="S2116" s="1"/>
    </row>
    <row r="2117" spans="1:19" x14ac:dyDescent="0.3">
      <c r="A2117" s="1"/>
      <c r="B2117" s="17">
        <v>5</v>
      </c>
      <c r="C2117" s="9" t="s">
        <v>12</v>
      </c>
      <c r="D2117" s="17">
        <v>2</v>
      </c>
      <c r="E2117" s="17">
        <v>2012</v>
      </c>
      <c r="F2117" s="17">
        <v>1</v>
      </c>
      <c r="G2117" s="17">
        <v>0</v>
      </c>
      <c r="H2117" s="17">
        <v>0</v>
      </c>
      <c r="I2117" s="18">
        <v>67510</v>
      </c>
      <c r="J2117" s="2"/>
      <c r="K2117" s="1"/>
      <c r="L2117" s="1"/>
      <c r="M2117" s="1"/>
      <c r="N2117" s="1"/>
      <c r="O2117" s="1"/>
      <c r="P2117" s="1"/>
      <c r="Q2117" s="1"/>
      <c r="R2117" s="1"/>
      <c r="S2117" s="1"/>
    </row>
    <row r="2118" spans="1:19" x14ac:dyDescent="0.3">
      <c r="A2118" s="1"/>
      <c r="B2118" s="17">
        <v>2</v>
      </c>
      <c r="C2118" s="9" t="s">
        <v>17</v>
      </c>
      <c r="D2118" s="17">
        <v>2</v>
      </c>
      <c r="E2118" s="17">
        <v>2012</v>
      </c>
      <c r="F2118" s="17">
        <v>1</v>
      </c>
      <c r="G2118" s="17">
        <v>0</v>
      </c>
      <c r="H2118" s="17">
        <v>0</v>
      </c>
      <c r="I2118" s="18">
        <v>14721</v>
      </c>
      <c r="J2118" s="2"/>
      <c r="K2118" s="1"/>
      <c r="L2118" s="1"/>
      <c r="M2118" s="1"/>
      <c r="N2118" s="1"/>
      <c r="O2118" s="1"/>
      <c r="P2118" s="1"/>
      <c r="Q2118" s="1"/>
      <c r="R2118" s="1"/>
      <c r="S2118" s="1"/>
    </row>
    <row r="2119" spans="1:19" x14ac:dyDescent="0.3">
      <c r="A2119" s="1"/>
      <c r="B2119" s="17">
        <v>4</v>
      </c>
      <c r="C2119" s="9" t="s">
        <v>12</v>
      </c>
      <c r="D2119" s="17">
        <v>2</v>
      </c>
      <c r="E2119" s="17">
        <v>2012</v>
      </c>
      <c r="F2119" s="17">
        <v>1</v>
      </c>
      <c r="G2119" s="17">
        <v>0</v>
      </c>
      <c r="H2119" s="17">
        <v>0</v>
      </c>
      <c r="I2119" s="18">
        <v>390831</v>
      </c>
      <c r="J2119" s="2"/>
      <c r="K2119" s="1"/>
      <c r="L2119" s="1"/>
      <c r="M2119" s="1"/>
      <c r="N2119" s="1"/>
      <c r="O2119" s="1"/>
      <c r="P2119" s="1"/>
      <c r="Q2119" s="1"/>
      <c r="R2119" s="1"/>
      <c r="S2119" s="1"/>
    </row>
    <row r="2120" spans="1:19" x14ac:dyDescent="0.3">
      <c r="A2120" s="1"/>
      <c r="B2120" s="17">
        <v>2</v>
      </c>
      <c r="C2120" s="9" t="s">
        <v>12</v>
      </c>
      <c r="D2120" s="17">
        <v>2</v>
      </c>
      <c r="E2120" s="17">
        <v>2012</v>
      </c>
      <c r="F2120" s="17">
        <v>1</v>
      </c>
      <c r="G2120" s="17">
        <v>0</v>
      </c>
      <c r="H2120" s="17">
        <v>0</v>
      </c>
      <c r="I2120" s="18">
        <v>17082</v>
      </c>
      <c r="J2120" s="2"/>
      <c r="K2120" s="1"/>
      <c r="L2120" s="1"/>
      <c r="M2120" s="1"/>
      <c r="N2120" s="1"/>
      <c r="O2120" s="1"/>
      <c r="P2120" s="1"/>
      <c r="Q2120" s="1"/>
      <c r="R2120" s="1"/>
      <c r="S2120" s="1"/>
    </row>
    <row r="2121" spans="1:19" x14ac:dyDescent="0.3">
      <c r="A2121" s="1"/>
      <c r="B2121" s="17">
        <v>3</v>
      </c>
      <c r="C2121" s="9" t="s">
        <v>14</v>
      </c>
      <c r="D2121" s="17">
        <v>2</v>
      </c>
      <c r="E2121" s="17">
        <v>2012</v>
      </c>
      <c r="F2121" s="17">
        <v>1</v>
      </c>
      <c r="G2121" s="17">
        <v>0</v>
      </c>
      <c r="H2121" s="17">
        <v>0</v>
      </c>
      <c r="I2121" s="18">
        <v>790777</v>
      </c>
      <c r="J2121" s="2"/>
      <c r="K2121" s="1"/>
      <c r="L2121" s="1"/>
      <c r="M2121" s="1"/>
      <c r="N2121" s="1"/>
      <c r="O2121" s="1"/>
      <c r="P2121" s="1"/>
      <c r="Q2121" s="1"/>
      <c r="R2121" s="1"/>
      <c r="S2121" s="1"/>
    </row>
    <row r="2122" spans="1:19" x14ac:dyDescent="0.3">
      <c r="A2122" s="1"/>
      <c r="B2122" s="17">
        <v>4</v>
      </c>
      <c r="C2122" s="9" t="s">
        <v>12</v>
      </c>
      <c r="D2122" s="17">
        <v>2</v>
      </c>
      <c r="E2122" s="17">
        <v>2012</v>
      </c>
      <c r="F2122" s="17">
        <v>1</v>
      </c>
      <c r="G2122" s="17">
        <v>0</v>
      </c>
      <c r="H2122" s="17">
        <v>0</v>
      </c>
      <c r="I2122" s="18">
        <v>57517</v>
      </c>
      <c r="J2122" s="2"/>
      <c r="K2122" s="1"/>
      <c r="L2122" s="1"/>
      <c r="M2122" s="1"/>
      <c r="N2122" s="1"/>
      <c r="O2122" s="1"/>
      <c r="P2122" s="1"/>
      <c r="Q2122" s="1"/>
      <c r="R2122" s="1"/>
      <c r="S2122" s="1"/>
    </row>
    <row r="2123" spans="1:19" x14ac:dyDescent="0.3">
      <c r="A2123" s="1"/>
      <c r="B2123" s="17">
        <v>4</v>
      </c>
      <c r="C2123" s="9" t="s">
        <v>12</v>
      </c>
      <c r="D2123" s="17">
        <v>2</v>
      </c>
      <c r="E2123" s="17">
        <v>2012</v>
      </c>
      <c r="F2123" s="17">
        <v>1</v>
      </c>
      <c r="G2123" s="17">
        <v>0</v>
      </c>
      <c r="H2123" s="17">
        <v>0</v>
      </c>
      <c r="I2123" s="18">
        <v>49577</v>
      </c>
      <c r="J2123" s="2"/>
      <c r="K2123" s="1"/>
      <c r="L2123" s="1"/>
      <c r="M2123" s="1"/>
      <c r="N2123" s="1"/>
      <c r="O2123" s="1"/>
      <c r="P2123" s="1"/>
      <c r="Q2123" s="1"/>
      <c r="R2123" s="1"/>
      <c r="S2123" s="1"/>
    </row>
    <row r="2124" spans="1:19" x14ac:dyDescent="0.3">
      <c r="A2124" s="1"/>
      <c r="B2124" s="17">
        <v>3</v>
      </c>
      <c r="C2124" s="9" t="s">
        <v>12</v>
      </c>
      <c r="D2124" s="17">
        <v>2</v>
      </c>
      <c r="E2124" s="17">
        <v>2012</v>
      </c>
      <c r="F2124" s="17">
        <v>1</v>
      </c>
      <c r="G2124" s="17">
        <v>0</v>
      </c>
      <c r="H2124" s="17">
        <v>0</v>
      </c>
      <c r="I2124" s="18">
        <v>82747</v>
      </c>
      <c r="J2124" s="2"/>
      <c r="K2124" s="1"/>
      <c r="L2124" s="1"/>
      <c r="M2124" s="1"/>
      <c r="N2124" s="1"/>
      <c r="O2124" s="1"/>
      <c r="P2124" s="1"/>
      <c r="Q2124" s="1"/>
      <c r="R2124" s="1"/>
      <c r="S2124" s="1"/>
    </row>
    <row r="2125" spans="1:19" x14ac:dyDescent="0.3">
      <c r="A2125" s="1"/>
      <c r="B2125" s="17">
        <v>3</v>
      </c>
      <c r="C2125" s="9" t="s">
        <v>12</v>
      </c>
      <c r="D2125" s="17">
        <v>2</v>
      </c>
      <c r="E2125" s="17">
        <v>2012</v>
      </c>
      <c r="F2125" s="17">
        <v>1</v>
      </c>
      <c r="G2125" s="17">
        <v>0</v>
      </c>
      <c r="H2125" s="17">
        <v>0</v>
      </c>
      <c r="I2125" s="18">
        <v>76525</v>
      </c>
      <c r="J2125" s="2"/>
      <c r="K2125" s="1"/>
      <c r="L2125" s="1"/>
      <c r="M2125" s="1"/>
      <c r="N2125" s="1"/>
      <c r="O2125" s="1"/>
      <c r="P2125" s="1"/>
      <c r="Q2125" s="1"/>
      <c r="R2125" s="1"/>
      <c r="S2125" s="1"/>
    </row>
    <row r="2126" spans="1:19" x14ac:dyDescent="0.3">
      <c r="A2126" s="1"/>
      <c r="B2126" s="17">
        <v>3</v>
      </c>
      <c r="C2126" s="9" t="s">
        <v>12</v>
      </c>
      <c r="D2126" s="17">
        <v>2</v>
      </c>
      <c r="E2126" s="17">
        <v>2012</v>
      </c>
      <c r="F2126" s="17">
        <v>1</v>
      </c>
      <c r="G2126" s="17">
        <v>0</v>
      </c>
      <c r="H2126" s="17">
        <v>0</v>
      </c>
      <c r="I2126" s="18">
        <v>78578</v>
      </c>
      <c r="J2126" s="2"/>
      <c r="K2126" s="1"/>
      <c r="L2126" s="1"/>
      <c r="M2126" s="1"/>
      <c r="N2126" s="1"/>
      <c r="O2126" s="1"/>
      <c r="P2126" s="1"/>
      <c r="Q2126" s="1"/>
      <c r="R2126" s="1"/>
      <c r="S2126" s="1"/>
    </row>
    <row r="2127" spans="1:19" x14ac:dyDescent="0.3">
      <c r="A2127" s="1"/>
      <c r="B2127" s="17">
        <v>2</v>
      </c>
      <c r="C2127" s="9" t="s">
        <v>17</v>
      </c>
      <c r="D2127" s="17">
        <v>2</v>
      </c>
      <c r="E2127" s="17">
        <v>2012</v>
      </c>
      <c r="F2127" s="17">
        <v>1</v>
      </c>
      <c r="G2127" s="17">
        <v>0</v>
      </c>
      <c r="H2127" s="17">
        <v>0</v>
      </c>
      <c r="I2127" s="18">
        <v>15059</v>
      </c>
      <c r="J2127" s="2"/>
      <c r="K2127" s="1"/>
      <c r="L2127" s="1"/>
      <c r="M2127" s="1"/>
      <c r="N2127" s="1"/>
      <c r="O2127" s="1"/>
      <c r="P2127" s="1"/>
      <c r="Q2127" s="1"/>
      <c r="R2127" s="1"/>
      <c r="S2127" s="1"/>
    </row>
    <row r="2128" spans="1:19" x14ac:dyDescent="0.3">
      <c r="A2128" s="1"/>
      <c r="B2128" s="17">
        <v>2</v>
      </c>
      <c r="C2128" s="9" t="s">
        <v>17</v>
      </c>
      <c r="D2128" s="17">
        <v>2</v>
      </c>
      <c r="E2128" s="17">
        <v>2012</v>
      </c>
      <c r="F2128" s="17">
        <v>1</v>
      </c>
      <c r="G2128" s="17">
        <v>0</v>
      </c>
      <c r="H2128" s="17">
        <v>0</v>
      </c>
      <c r="I2128" s="18">
        <v>16245</v>
      </c>
      <c r="J2128" s="2"/>
      <c r="K2128" s="1"/>
      <c r="L2128" s="1"/>
      <c r="M2128" s="1"/>
      <c r="N2128" s="1"/>
      <c r="O2128" s="1"/>
      <c r="P2128" s="1"/>
      <c r="Q2128" s="1"/>
      <c r="R2128" s="1"/>
      <c r="S2128" s="1"/>
    </row>
    <row r="2129" spans="1:19" x14ac:dyDescent="0.3">
      <c r="A2129" s="1"/>
      <c r="B2129" s="17">
        <v>2</v>
      </c>
      <c r="C2129" s="9" t="s">
        <v>17</v>
      </c>
      <c r="D2129" s="17">
        <v>4</v>
      </c>
      <c r="E2129" s="17">
        <v>2012</v>
      </c>
      <c r="F2129" s="17">
        <v>1</v>
      </c>
      <c r="G2129" s="17">
        <v>0</v>
      </c>
      <c r="H2129" s="17">
        <v>0</v>
      </c>
      <c r="I2129" s="18">
        <v>22673</v>
      </c>
      <c r="J2129" s="2"/>
      <c r="K2129" s="1"/>
      <c r="L2129" s="1"/>
      <c r="M2129" s="1"/>
      <c r="N2129" s="1"/>
      <c r="O2129" s="1"/>
      <c r="P2129" s="1"/>
      <c r="Q2129" s="1"/>
      <c r="R2129" s="1"/>
      <c r="S2129" s="1"/>
    </row>
    <row r="2130" spans="1:19" x14ac:dyDescent="0.3">
      <c r="A2130" s="1"/>
      <c r="B2130" s="17">
        <v>2</v>
      </c>
      <c r="C2130" s="9" t="s">
        <v>17</v>
      </c>
      <c r="D2130" s="17">
        <v>4</v>
      </c>
      <c r="E2130" s="17">
        <v>2012</v>
      </c>
      <c r="F2130" s="17">
        <v>1</v>
      </c>
      <c r="G2130" s="17">
        <v>0</v>
      </c>
      <c r="H2130" s="17">
        <v>0</v>
      </c>
      <c r="I2130" s="18">
        <v>46462</v>
      </c>
      <c r="J2130" s="2"/>
      <c r="K2130" s="1"/>
      <c r="L2130" s="1"/>
      <c r="M2130" s="1"/>
      <c r="N2130" s="1"/>
      <c r="O2130" s="1"/>
      <c r="P2130" s="1"/>
      <c r="Q2130" s="1"/>
      <c r="R2130" s="1"/>
      <c r="S2130" s="1"/>
    </row>
    <row r="2131" spans="1:19" x14ac:dyDescent="0.3">
      <c r="A2131" s="1"/>
      <c r="B2131" s="17">
        <v>2</v>
      </c>
      <c r="C2131" s="9" t="s">
        <v>17</v>
      </c>
      <c r="D2131" s="17">
        <v>3</v>
      </c>
      <c r="E2131" s="17">
        <v>2012</v>
      </c>
      <c r="F2131" s="17">
        <v>1</v>
      </c>
      <c r="G2131" s="17">
        <v>0</v>
      </c>
      <c r="H2131" s="17">
        <v>0</v>
      </c>
      <c r="I2131" s="18">
        <v>25191</v>
      </c>
      <c r="J2131" s="2"/>
      <c r="K2131" s="1"/>
      <c r="L2131" s="1"/>
      <c r="M2131" s="1"/>
      <c r="N2131" s="1"/>
      <c r="O2131" s="1"/>
      <c r="P2131" s="1"/>
      <c r="Q2131" s="1"/>
      <c r="R2131" s="1"/>
      <c r="S2131" s="1"/>
    </row>
    <row r="2132" spans="1:19" x14ac:dyDescent="0.3">
      <c r="A2132" s="1"/>
      <c r="B2132" s="17">
        <v>2</v>
      </c>
      <c r="C2132" s="9" t="s">
        <v>17</v>
      </c>
      <c r="D2132" s="17">
        <v>3</v>
      </c>
      <c r="E2132" s="17">
        <v>2012</v>
      </c>
      <c r="F2132" s="17">
        <v>1</v>
      </c>
      <c r="G2132" s="17">
        <v>0</v>
      </c>
      <c r="H2132" s="17">
        <v>0</v>
      </c>
      <c r="I2132" s="18">
        <v>7489</v>
      </c>
      <c r="J2132" s="2"/>
      <c r="K2132" s="1"/>
      <c r="L2132" s="1"/>
      <c r="M2132" s="1"/>
      <c r="N2132" s="1"/>
      <c r="O2132" s="1"/>
      <c r="P2132" s="1"/>
      <c r="Q2132" s="1"/>
      <c r="R2132" s="1"/>
      <c r="S2132" s="1"/>
    </row>
    <row r="2133" spans="1:19" x14ac:dyDescent="0.3">
      <c r="A2133" s="1"/>
      <c r="B2133" s="17">
        <v>2</v>
      </c>
      <c r="C2133" s="9" t="s">
        <v>17</v>
      </c>
      <c r="D2133" s="17">
        <v>3</v>
      </c>
      <c r="E2133" s="17">
        <v>2012</v>
      </c>
      <c r="F2133" s="17">
        <v>1</v>
      </c>
      <c r="G2133" s="17">
        <v>0</v>
      </c>
      <c r="H2133" s="17">
        <v>0</v>
      </c>
      <c r="I2133" s="18">
        <v>21004</v>
      </c>
      <c r="J2133" s="2"/>
      <c r="K2133" s="1"/>
      <c r="L2133" s="1"/>
      <c r="M2133" s="1"/>
      <c r="N2133" s="1"/>
      <c r="O2133" s="1"/>
      <c r="P2133" s="1"/>
      <c r="Q2133" s="1"/>
      <c r="R2133" s="1"/>
      <c r="S2133" s="1"/>
    </row>
    <row r="2134" spans="1:19" x14ac:dyDescent="0.3">
      <c r="A2134" s="1"/>
      <c r="B2134" s="17">
        <v>2</v>
      </c>
      <c r="C2134" s="9" t="s">
        <v>17</v>
      </c>
      <c r="D2134" s="17">
        <v>4</v>
      </c>
      <c r="E2134" s="17">
        <v>2012</v>
      </c>
      <c r="F2134" s="17">
        <v>1</v>
      </c>
      <c r="G2134" s="17">
        <v>0</v>
      </c>
      <c r="H2134" s="17">
        <v>0</v>
      </c>
      <c r="I2134" s="18">
        <v>30749</v>
      </c>
      <c r="J2134" s="2"/>
      <c r="K2134" s="1"/>
      <c r="L2134" s="1"/>
      <c r="M2134" s="1"/>
      <c r="N2134" s="1"/>
      <c r="O2134" s="1"/>
      <c r="P2134" s="1"/>
      <c r="Q2134" s="1"/>
      <c r="R2134" s="1"/>
      <c r="S2134" s="1"/>
    </row>
    <row r="2135" spans="1:19" x14ac:dyDescent="0.3">
      <c r="A2135" s="1"/>
      <c r="B2135" s="17">
        <v>2</v>
      </c>
      <c r="C2135" s="9" t="s">
        <v>17</v>
      </c>
      <c r="D2135" s="17">
        <v>4</v>
      </c>
      <c r="E2135" s="17">
        <v>2012</v>
      </c>
      <c r="F2135" s="17">
        <v>1</v>
      </c>
      <c r="G2135" s="17">
        <v>0</v>
      </c>
      <c r="H2135" s="17">
        <v>0</v>
      </c>
      <c r="I2135" s="18">
        <v>32192</v>
      </c>
      <c r="J2135" s="2"/>
      <c r="K2135" s="1"/>
      <c r="L2135" s="1"/>
      <c r="M2135" s="1"/>
      <c r="N2135" s="1"/>
      <c r="O2135" s="1"/>
      <c r="P2135" s="1"/>
      <c r="Q2135" s="1"/>
      <c r="R2135" s="1"/>
      <c r="S2135" s="1"/>
    </row>
    <row r="2136" spans="1:19" x14ac:dyDescent="0.3">
      <c r="A2136" s="1"/>
      <c r="B2136" s="17">
        <v>2</v>
      </c>
      <c r="C2136" s="9" t="s">
        <v>17</v>
      </c>
      <c r="D2136" s="17">
        <v>4</v>
      </c>
      <c r="E2136" s="17">
        <v>2012</v>
      </c>
      <c r="F2136" s="17">
        <v>1</v>
      </c>
      <c r="G2136" s="17">
        <v>0</v>
      </c>
      <c r="H2136" s="17">
        <v>0</v>
      </c>
      <c r="I2136" s="18">
        <v>34468</v>
      </c>
      <c r="J2136" s="2"/>
      <c r="K2136" s="1"/>
      <c r="L2136" s="1"/>
      <c r="M2136" s="1"/>
      <c r="N2136" s="1"/>
      <c r="O2136" s="1"/>
      <c r="P2136" s="1"/>
      <c r="Q2136" s="1"/>
      <c r="R2136" s="1"/>
      <c r="S2136" s="1"/>
    </row>
    <row r="2137" spans="1:19" x14ac:dyDescent="0.3">
      <c r="A2137" s="1"/>
      <c r="B2137" s="17">
        <v>2</v>
      </c>
      <c r="C2137" s="9" t="s">
        <v>17</v>
      </c>
      <c r="D2137" s="17">
        <v>4</v>
      </c>
      <c r="E2137" s="17">
        <v>2012</v>
      </c>
      <c r="F2137" s="17">
        <v>1</v>
      </c>
      <c r="G2137" s="17">
        <v>0</v>
      </c>
      <c r="H2137" s="17">
        <v>0</v>
      </c>
      <c r="I2137" s="18">
        <v>4133</v>
      </c>
      <c r="J2137" s="2"/>
      <c r="K2137" s="1"/>
      <c r="L2137" s="1"/>
      <c r="M2137" s="1"/>
      <c r="N2137" s="1"/>
      <c r="O2137" s="1"/>
      <c r="P2137" s="1"/>
      <c r="Q2137" s="1"/>
      <c r="R2137" s="1"/>
      <c r="S2137" s="1"/>
    </row>
    <row r="2138" spans="1:19" x14ac:dyDescent="0.3">
      <c r="A2138" s="1"/>
      <c r="B2138" s="17">
        <v>6</v>
      </c>
      <c r="C2138" s="9" t="s">
        <v>17</v>
      </c>
      <c r="D2138" s="17">
        <v>3</v>
      </c>
      <c r="E2138" s="17">
        <v>2012</v>
      </c>
      <c r="F2138" s="17">
        <v>1</v>
      </c>
      <c r="G2138" s="17">
        <v>0</v>
      </c>
      <c r="H2138" s="17">
        <v>0</v>
      </c>
      <c r="I2138" s="18">
        <v>348522</v>
      </c>
      <c r="J2138" s="2"/>
      <c r="K2138" s="1"/>
      <c r="L2138" s="1"/>
      <c r="M2138" s="1"/>
      <c r="N2138" s="1"/>
      <c r="O2138" s="1"/>
      <c r="P2138" s="1"/>
      <c r="Q2138" s="1"/>
      <c r="R2138" s="1"/>
      <c r="S2138" s="1"/>
    </row>
    <row r="2139" spans="1:19" x14ac:dyDescent="0.3">
      <c r="A2139" s="1"/>
      <c r="B2139" s="17">
        <v>3</v>
      </c>
      <c r="C2139" s="9" t="s">
        <v>17</v>
      </c>
      <c r="D2139" s="17">
        <v>3</v>
      </c>
      <c r="E2139" s="17">
        <v>2012</v>
      </c>
      <c r="F2139" s="17">
        <v>1</v>
      </c>
      <c r="G2139" s="17">
        <v>0</v>
      </c>
      <c r="H2139" s="17">
        <v>0</v>
      </c>
      <c r="I2139" s="18">
        <v>82493</v>
      </c>
      <c r="J2139" s="2"/>
      <c r="K2139" s="1"/>
      <c r="L2139" s="1"/>
      <c r="M2139" s="1"/>
      <c r="N2139" s="1"/>
      <c r="O2139" s="1"/>
      <c r="P2139" s="1"/>
      <c r="Q2139" s="1"/>
      <c r="R2139" s="1"/>
      <c r="S2139" s="1"/>
    </row>
    <row r="2140" spans="1:19" x14ac:dyDescent="0.3">
      <c r="A2140" s="1"/>
      <c r="B2140" s="17">
        <v>6</v>
      </c>
      <c r="C2140" s="9" t="s">
        <v>17</v>
      </c>
      <c r="D2140" s="17">
        <v>3</v>
      </c>
      <c r="E2140" s="17">
        <v>2012</v>
      </c>
      <c r="F2140" s="17">
        <v>1</v>
      </c>
      <c r="G2140" s="17">
        <v>0</v>
      </c>
      <c r="H2140" s="17">
        <v>0</v>
      </c>
      <c r="I2140" s="18">
        <v>296020</v>
      </c>
      <c r="J2140" s="2"/>
      <c r="K2140" s="1"/>
      <c r="L2140" s="1"/>
      <c r="M2140" s="1"/>
      <c r="N2140" s="1"/>
      <c r="O2140" s="1"/>
      <c r="P2140" s="1"/>
      <c r="Q2140" s="1"/>
      <c r="R2140" s="1"/>
      <c r="S2140" s="1"/>
    </row>
    <row r="2141" spans="1:19" x14ac:dyDescent="0.3">
      <c r="A2141" s="1"/>
      <c r="B2141" s="17">
        <v>3</v>
      </c>
      <c r="C2141" s="9" t="s">
        <v>12</v>
      </c>
      <c r="D2141" s="17">
        <v>3</v>
      </c>
      <c r="E2141" s="17">
        <v>2012</v>
      </c>
      <c r="F2141" s="17">
        <v>1</v>
      </c>
      <c r="G2141" s="17">
        <v>0</v>
      </c>
      <c r="H2141" s="17">
        <v>0</v>
      </c>
      <c r="I2141" s="18">
        <v>68867</v>
      </c>
      <c r="J2141" s="2"/>
      <c r="K2141" s="1"/>
      <c r="L2141" s="1"/>
      <c r="M2141" s="1"/>
      <c r="N2141" s="1"/>
      <c r="O2141" s="1"/>
      <c r="P2141" s="1"/>
      <c r="Q2141" s="1"/>
      <c r="R2141" s="1"/>
      <c r="S2141" s="1"/>
    </row>
    <row r="2142" spans="1:19" x14ac:dyDescent="0.3">
      <c r="A2142" s="1"/>
      <c r="B2142" s="17">
        <v>3</v>
      </c>
      <c r="C2142" s="9" t="s">
        <v>12</v>
      </c>
      <c r="D2142" s="17">
        <v>3</v>
      </c>
      <c r="E2142" s="17">
        <v>2012</v>
      </c>
      <c r="F2142" s="17">
        <v>1</v>
      </c>
      <c r="G2142" s="17">
        <v>0</v>
      </c>
      <c r="H2142" s="17">
        <v>0</v>
      </c>
      <c r="I2142" s="18">
        <v>68683</v>
      </c>
      <c r="J2142" s="2"/>
      <c r="K2142" s="1"/>
      <c r="L2142" s="1"/>
      <c r="M2142" s="1"/>
      <c r="N2142" s="1"/>
      <c r="O2142" s="1"/>
      <c r="P2142" s="1"/>
      <c r="Q2142" s="1"/>
      <c r="R2142" s="1"/>
      <c r="S2142" s="1"/>
    </row>
    <row r="2143" spans="1:19" x14ac:dyDescent="0.3">
      <c r="A2143" s="1"/>
      <c r="B2143" s="17">
        <v>5</v>
      </c>
      <c r="C2143" s="9" t="s">
        <v>17</v>
      </c>
      <c r="D2143" s="17">
        <v>3</v>
      </c>
      <c r="E2143" s="17">
        <v>2012</v>
      </c>
      <c r="F2143" s="17">
        <v>1</v>
      </c>
      <c r="G2143" s="17">
        <v>0</v>
      </c>
      <c r="H2143" s="17">
        <v>0</v>
      </c>
      <c r="I2143" s="18">
        <v>83460</v>
      </c>
      <c r="J2143" s="2"/>
      <c r="K2143" s="1"/>
      <c r="L2143" s="1"/>
      <c r="M2143" s="1"/>
      <c r="N2143" s="1"/>
      <c r="O2143" s="1"/>
      <c r="P2143" s="1"/>
      <c r="Q2143" s="1"/>
      <c r="R2143" s="1"/>
      <c r="S2143" s="1"/>
    </row>
    <row r="2144" spans="1:19" x14ac:dyDescent="0.3">
      <c r="A2144" s="1"/>
      <c r="B2144" s="17">
        <v>3</v>
      </c>
      <c r="C2144" s="9" t="s">
        <v>12</v>
      </c>
      <c r="D2144" s="17">
        <v>3</v>
      </c>
      <c r="E2144" s="17">
        <v>2012</v>
      </c>
      <c r="F2144" s="17">
        <v>1</v>
      </c>
      <c r="G2144" s="17">
        <v>0</v>
      </c>
      <c r="H2144" s="17">
        <v>0</v>
      </c>
      <c r="I2144" s="18">
        <v>77349</v>
      </c>
      <c r="J2144" s="2"/>
      <c r="K2144" s="1"/>
      <c r="L2144" s="1"/>
      <c r="M2144" s="1"/>
      <c r="N2144" s="1"/>
      <c r="O2144" s="1"/>
      <c r="P2144" s="1"/>
      <c r="Q2144" s="1"/>
      <c r="R2144" s="1"/>
      <c r="S2144" s="1"/>
    </row>
    <row r="2145" spans="1:19" x14ac:dyDescent="0.3">
      <c r="A2145" s="1"/>
      <c r="B2145" s="17">
        <v>3</v>
      </c>
      <c r="C2145" s="9" t="s">
        <v>12</v>
      </c>
      <c r="D2145" s="17">
        <v>3</v>
      </c>
      <c r="E2145" s="17">
        <v>2012</v>
      </c>
      <c r="F2145" s="17">
        <v>1</v>
      </c>
      <c r="G2145" s="17">
        <v>0</v>
      </c>
      <c r="H2145" s="17">
        <v>0</v>
      </c>
      <c r="I2145" s="18">
        <v>156792</v>
      </c>
      <c r="J2145" s="2"/>
      <c r="K2145" s="1"/>
      <c r="L2145" s="1"/>
      <c r="M2145" s="1"/>
      <c r="N2145" s="1"/>
      <c r="O2145" s="1"/>
      <c r="P2145" s="1"/>
      <c r="Q2145" s="1"/>
      <c r="R2145" s="1"/>
      <c r="S2145" s="1"/>
    </row>
    <row r="2146" spans="1:19" x14ac:dyDescent="0.3">
      <c r="A2146" s="1"/>
      <c r="B2146" s="17">
        <v>3</v>
      </c>
      <c r="C2146" s="9" t="s">
        <v>12</v>
      </c>
      <c r="D2146" s="17">
        <v>3</v>
      </c>
      <c r="E2146" s="17">
        <v>2012</v>
      </c>
      <c r="F2146" s="17">
        <v>1</v>
      </c>
      <c r="G2146" s="17">
        <v>0</v>
      </c>
      <c r="H2146" s="17">
        <v>0</v>
      </c>
      <c r="I2146" s="18">
        <v>306133</v>
      </c>
      <c r="J2146" s="2"/>
      <c r="K2146" s="1"/>
      <c r="L2146" s="1"/>
      <c r="M2146" s="1"/>
      <c r="N2146" s="1"/>
      <c r="O2146" s="1"/>
      <c r="P2146" s="1"/>
      <c r="Q2146" s="1"/>
      <c r="R2146" s="1"/>
      <c r="S2146" s="1"/>
    </row>
    <row r="2147" spans="1:19" x14ac:dyDescent="0.3">
      <c r="A2147" s="1"/>
      <c r="B2147" s="17">
        <v>4</v>
      </c>
      <c r="C2147" s="9" t="s">
        <v>12</v>
      </c>
      <c r="D2147" s="17">
        <v>3</v>
      </c>
      <c r="E2147" s="17">
        <v>2012</v>
      </c>
      <c r="F2147" s="17">
        <v>1</v>
      </c>
      <c r="G2147" s="17">
        <v>0</v>
      </c>
      <c r="H2147" s="17">
        <v>0</v>
      </c>
      <c r="I2147" s="18">
        <v>28673</v>
      </c>
      <c r="J2147" s="2"/>
      <c r="K2147" s="1"/>
      <c r="L2147" s="1"/>
      <c r="M2147" s="1"/>
      <c r="N2147" s="1"/>
      <c r="O2147" s="1"/>
      <c r="P2147" s="1"/>
      <c r="Q2147" s="1"/>
      <c r="R2147" s="1"/>
      <c r="S2147" s="1"/>
    </row>
    <row r="2148" spans="1:19" x14ac:dyDescent="0.3">
      <c r="A2148" s="1"/>
      <c r="B2148" s="17">
        <v>4</v>
      </c>
      <c r="C2148" s="9" t="s">
        <v>12</v>
      </c>
      <c r="D2148" s="17">
        <v>3</v>
      </c>
      <c r="E2148" s="17">
        <v>2012</v>
      </c>
      <c r="F2148" s="17">
        <v>1</v>
      </c>
      <c r="G2148" s="17">
        <v>0</v>
      </c>
      <c r="H2148" s="17">
        <v>0</v>
      </c>
      <c r="I2148" s="18">
        <v>177764</v>
      </c>
      <c r="J2148" s="2"/>
      <c r="K2148" s="1"/>
      <c r="L2148" s="1"/>
      <c r="M2148" s="1"/>
      <c r="N2148" s="1"/>
      <c r="O2148" s="1"/>
      <c r="P2148" s="1"/>
      <c r="Q2148" s="1"/>
      <c r="R2148" s="1"/>
      <c r="S2148" s="1"/>
    </row>
    <row r="2149" spans="1:19" x14ac:dyDescent="0.3">
      <c r="A2149" s="1"/>
      <c r="B2149" s="17">
        <v>4</v>
      </c>
      <c r="C2149" s="9" t="s">
        <v>12</v>
      </c>
      <c r="D2149" s="17">
        <v>3</v>
      </c>
      <c r="E2149" s="17">
        <v>2012</v>
      </c>
      <c r="F2149" s="17">
        <v>1</v>
      </c>
      <c r="G2149" s="17">
        <v>0</v>
      </c>
      <c r="H2149" s="17">
        <v>0</v>
      </c>
      <c r="I2149" s="18">
        <v>315137</v>
      </c>
      <c r="J2149" s="2"/>
      <c r="K2149" s="1"/>
      <c r="L2149" s="1"/>
      <c r="M2149" s="1"/>
      <c r="N2149" s="1"/>
      <c r="O2149" s="1"/>
      <c r="P2149" s="1"/>
      <c r="Q2149" s="1"/>
      <c r="R2149" s="1"/>
      <c r="S2149" s="1"/>
    </row>
    <row r="2150" spans="1:19" x14ac:dyDescent="0.3">
      <c r="A2150" s="1"/>
      <c r="B2150" s="17">
        <v>1</v>
      </c>
      <c r="C2150" s="9" t="s">
        <v>23</v>
      </c>
      <c r="D2150" s="17">
        <v>2</v>
      </c>
      <c r="E2150" s="17">
        <v>2012</v>
      </c>
      <c r="F2150" s="17">
        <v>1</v>
      </c>
      <c r="G2150" s="17">
        <v>0</v>
      </c>
      <c r="H2150" s="17">
        <v>0</v>
      </c>
      <c r="I2150" s="18">
        <v>339771</v>
      </c>
      <c r="J2150" s="2"/>
      <c r="K2150" s="1"/>
      <c r="L2150" s="1"/>
      <c r="M2150" s="1"/>
      <c r="N2150" s="1"/>
      <c r="O2150" s="1"/>
      <c r="P2150" s="1"/>
      <c r="Q2150" s="1"/>
      <c r="R2150" s="1"/>
      <c r="S2150" s="1"/>
    </row>
    <row r="2151" spans="1:19" x14ac:dyDescent="0.3">
      <c r="A2151" s="1"/>
      <c r="B2151" s="17">
        <v>3</v>
      </c>
      <c r="C2151" s="9" t="s">
        <v>12</v>
      </c>
      <c r="D2151" s="17">
        <v>3</v>
      </c>
      <c r="E2151" s="17">
        <v>2012</v>
      </c>
      <c r="F2151" s="17">
        <v>1</v>
      </c>
      <c r="G2151" s="17">
        <v>0</v>
      </c>
      <c r="H2151" s="17">
        <v>0</v>
      </c>
      <c r="I2151" s="18">
        <v>34170</v>
      </c>
      <c r="J2151" s="2"/>
      <c r="K2151" s="1"/>
      <c r="L2151" s="1"/>
      <c r="M2151" s="1"/>
      <c r="N2151" s="1"/>
      <c r="O2151" s="1"/>
      <c r="P2151" s="1"/>
      <c r="Q2151" s="1"/>
      <c r="R2151" s="1"/>
      <c r="S2151" s="1"/>
    </row>
    <row r="2152" spans="1:19" x14ac:dyDescent="0.3">
      <c r="A2152" s="1"/>
      <c r="B2152" s="17">
        <v>3</v>
      </c>
      <c r="C2152" s="9" t="s">
        <v>12</v>
      </c>
      <c r="D2152" s="17">
        <v>3</v>
      </c>
      <c r="E2152" s="17">
        <v>2012</v>
      </c>
      <c r="F2152" s="17">
        <v>1</v>
      </c>
      <c r="G2152" s="17">
        <v>0</v>
      </c>
      <c r="H2152" s="17">
        <v>0</v>
      </c>
      <c r="I2152" s="18">
        <v>32918</v>
      </c>
      <c r="J2152" s="2"/>
      <c r="K2152" s="1"/>
      <c r="L2152" s="1"/>
      <c r="M2152" s="1"/>
      <c r="N2152" s="1"/>
      <c r="O2152" s="1"/>
      <c r="P2152" s="1"/>
      <c r="Q2152" s="1"/>
      <c r="R2152" s="1"/>
      <c r="S2152" s="1"/>
    </row>
    <row r="2153" spans="1:19" x14ac:dyDescent="0.3">
      <c r="A2153" s="1"/>
      <c r="B2153" s="17">
        <v>6</v>
      </c>
      <c r="C2153" s="9" t="s">
        <v>12</v>
      </c>
      <c r="D2153" s="17">
        <v>3</v>
      </c>
      <c r="E2153" s="17">
        <v>2012</v>
      </c>
      <c r="F2153" s="17">
        <v>1</v>
      </c>
      <c r="G2153" s="17">
        <v>0</v>
      </c>
      <c r="H2153" s="17">
        <v>0</v>
      </c>
      <c r="I2153" s="18">
        <v>133029</v>
      </c>
      <c r="J2153" s="2"/>
      <c r="K2153" s="1"/>
      <c r="L2153" s="1"/>
      <c r="M2153" s="1"/>
      <c r="N2153" s="1"/>
      <c r="O2153" s="1"/>
      <c r="P2153" s="1"/>
      <c r="Q2153" s="1"/>
      <c r="R2153" s="1"/>
      <c r="S2153" s="1"/>
    </row>
    <row r="2154" spans="1:19" x14ac:dyDescent="0.3">
      <c r="A2154" s="1"/>
      <c r="B2154" s="17">
        <v>2</v>
      </c>
      <c r="C2154" s="9" t="s">
        <v>17</v>
      </c>
      <c r="D2154" s="17">
        <v>2</v>
      </c>
      <c r="E2154" s="17">
        <v>2012</v>
      </c>
      <c r="F2154" s="17">
        <v>1</v>
      </c>
      <c r="G2154" s="17">
        <v>0</v>
      </c>
      <c r="H2154" s="17">
        <v>0</v>
      </c>
      <c r="I2154" s="18">
        <v>17140</v>
      </c>
      <c r="J2154" s="2"/>
      <c r="K2154" s="1"/>
      <c r="L2154" s="1"/>
      <c r="M2154" s="1"/>
      <c r="N2154" s="1"/>
      <c r="O2154" s="1"/>
      <c r="P2154" s="1"/>
      <c r="Q2154" s="1"/>
      <c r="R2154" s="1"/>
      <c r="S2154" s="1"/>
    </row>
    <row r="2155" spans="1:19" x14ac:dyDescent="0.3">
      <c r="A2155" s="1"/>
      <c r="B2155" s="17">
        <v>2</v>
      </c>
      <c r="C2155" s="9" t="s">
        <v>12</v>
      </c>
      <c r="D2155" s="17">
        <v>2</v>
      </c>
      <c r="E2155" s="17">
        <v>2012</v>
      </c>
      <c r="F2155" s="17">
        <v>1</v>
      </c>
      <c r="G2155" s="17">
        <v>0</v>
      </c>
      <c r="H2155" s="17">
        <v>0</v>
      </c>
      <c r="I2155" s="18">
        <v>161230</v>
      </c>
      <c r="J2155" s="2"/>
      <c r="K2155" s="1"/>
      <c r="L2155" s="1"/>
      <c r="M2155" s="1"/>
      <c r="N2155" s="1"/>
      <c r="O2155" s="1"/>
      <c r="P2155" s="1"/>
      <c r="Q2155" s="1"/>
      <c r="R2155" s="1"/>
      <c r="S2155" s="1"/>
    </row>
    <row r="2156" spans="1:19" x14ac:dyDescent="0.3">
      <c r="A2156" s="1"/>
      <c r="B2156" s="17">
        <v>3</v>
      </c>
      <c r="C2156" s="9" t="s">
        <v>12</v>
      </c>
      <c r="D2156" s="17">
        <v>3</v>
      </c>
      <c r="E2156" s="17">
        <v>2012</v>
      </c>
      <c r="F2156" s="17">
        <v>1</v>
      </c>
      <c r="G2156" s="17">
        <v>0</v>
      </c>
      <c r="H2156" s="17">
        <v>0</v>
      </c>
      <c r="I2156" s="18">
        <v>29135</v>
      </c>
      <c r="J2156" s="2"/>
      <c r="K2156" s="1"/>
      <c r="L2156" s="1"/>
      <c r="M2156" s="1"/>
      <c r="N2156" s="1"/>
      <c r="O2156" s="1"/>
      <c r="P2156" s="1"/>
      <c r="Q2156" s="1"/>
      <c r="R2156" s="1"/>
      <c r="S2156" s="1"/>
    </row>
    <row r="2157" spans="1:19" x14ac:dyDescent="0.3">
      <c r="A2157" s="1"/>
      <c r="B2157" s="17">
        <v>3</v>
      </c>
      <c r="C2157" s="9" t="s">
        <v>19</v>
      </c>
      <c r="D2157" s="17">
        <v>3</v>
      </c>
      <c r="E2157" s="17">
        <v>2012</v>
      </c>
      <c r="F2157" s="17">
        <v>1</v>
      </c>
      <c r="G2157" s="17">
        <v>0</v>
      </c>
      <c r="H2157" s="17">
        <v>0</v>
      </c>
      <c r="I2157" s="18">
        <v>32899</v>
      </c>
      <c r="J2157" s="2"/>
      <c r="K2157" s="1"/>
      <c r="L2157" s="1"/>
      <c r="M2157" s="1"/>
      <c r="N2157" s="1"/>
      <c r="O2157" s="1"/>
      <c r="P2157" s="1"/>
      <c r="Q2157" s="1"/>
      <c r="R2157" s="1"/>
      <c r="S2157" s="1"/>
    </row>
    <row r="2158" spans="1:19" x14ac:dyDescent="0.3">
      <c r="A2158" s="1"/>
      <c r="B2158" s="17">
        <v>3</v>
      </c>
      <c r="C2158" s="9" t="s">
        <v>19</v>
      </c>
      <c r="D2158" s="17">
        <v>3</v>
      </c>
      <c r="E2158" s="17">
        <v>2012</v>
      </c>
      <c r="F2158" s="17">
        <v>1</v>
      </c>
      <c r="G2158" s="17">
        <v>0</v>
      </c>
      <c r="H2158" s="17">
        <v>0</v>
      </c>
      <c r="I2158" s="18">
        <v>62450</v>
      </c>
      <c r="J2158" s="2"/>
      <c r="K2158" s="1"/>
      <c r="L2158" s="1"/>
      <c r="M2158" s="1"/>
      <c r="N2158" s="1"/>
      <c r="O2158" s="1"/>
      <c r="P2158" s="1"/>
      <c r="Q2158" s="1"/>
      <c r="R2158" s="1"/>
      <c r="S2158" s="1"/>
    </row>
    <row r="2159" spans="1:19" x14ac:dyDescent="0.3">
      <c r="A2159" s="1"/>
      <c r="B2159" s="17">
        <v>2</v>
      </c>
      <c r="C2159" s="9" t="s">
        <v>17</v>
      </c>
      <c r="D2159" s="17">
        <v>2</v>
      </c>
      <c r="E2159" s="17">
        <v>2012</v>
      </c>
      <c r="F2159" s="17">
        <v>1</v>
      </c>
      <c r="G2159" s="17">
        <v>0</v>
      </c>
      <c r="H2159" s="17">
        <v>0</v>
      </c>
      <c r="I2159" s="18">
        <v>8266</v>
      </c>
      <c r="J2159" s="2"/>
      <c r="K2159" s="1"/>
      <c r="L2159" s="1"/>
      <c r="M2159" s="1"/>
      <c r="N2159" s="1"/>
      <c r="O2159" s="1"/>
      <c r="P2159" s="1"/>
      <c r="Q2159" s="1"/>
      <c r="R2159" s="1"/>
      <c r="S2159" s="1"/>
    </row>
    <row r="2160" spans="1:19" x14ac:dyDescent="0.3">
      <c r="A2160" s="1"/>
      <c r="B2160" s="17">
        <v>3</v>
      </c>
      <c r="C2160" s="9" t="s">
        <v>19</v>
      </c>
      <c r="D2160" s="17">
        <v>3</v>
      </c>
      <c r="E2160" s="17">
        <v>2012</v>
      </c>
      <c r="F2160" s="17">
        <v>1</v>
      </c>
      <c r="G2160" s="17">
        <v>0</v>
      </c>
      <c r="H2160" s="17">
        <v>0</v>
      </c>
      <c r="I2160" s="18">
        <v>28812</v>
      </c>
      <c r="J2160" s="2"/>
      <c r="K2160" s="1"/>
      <c r="L2160" s="1"/>
      <c r="M2160" s="1"/>
      <c r="N2160" s="1"/>
      <c r="O2160" s="1"/>
      <c r="P2160" s="1"/>
      <c r="Q2160" s="1"/>
      <c r="R2160" s="1"/>
      <c r="S2160" s="1"/>
    </row>
    <row r="2161" spans="1:19" x14ac:dyDescent="0.3">
      <c r="A2161" s="1"/>
      <c r="B2161" s="17">
        <v>2</v>
      </c>
      <c r="C2161" s="9" t="s">
        <v>17</v>
      </c>
      <c r="D2161" s="17">
        <v>2</v>
      </c>
      <c r="E2161" s="17">
        <v>2012</v>
      </c>
      <c r="F2161" s="17">
        <v>1</v>
      </c>
      <c r="G2161" s="17">
        <v>0</v>
      </c>
      <c r="H2161" s="17">
        <v>0</v>
      </c>
      <c r="I2161" s="18">
        <v>29164</v>
      </c>
      <c r="J2161" s="2"/>
      <c r="K2161" s="1"/>
      <c r="L2161" s="1"/>
      <c r="M2161" s="1"/>
      <c r="N2161" s="1"/>
      <c r="O2161" s="1"/>
      <c r="P2161" s="1"/>
      <c r="Q2161" s="1"/>
      <c r="R2161" s="1"/>
      <c r="S2161" s="1"/>
    </row>
    <row r="2162" spans="1:19" x14ac:dyDescent="0.3">
      <c r="A2162" s="1"/>
      <c r="B2162" s="17">
        <v>3</v>
      </c>
      <c r="C2162" s="9" t="s">
        <v>19</v>
      </c>
      <c r="D2162" s="17">
        <v>3</v>
      </c>
      <c r="E2162" s="17">
        <v>2012</v>
      </c>
      <c r="F2162" s="17">
        <v>1</v>
      </c>
      <c r="G2162" s="17">
        <v>0</v>
      </c>
      <c r="H2162" s="17">
        <v>0</v>
      </c>
      <c r="I2162" s="18">
        <v>63154</v>
      </c>
      <c r="J2162" s="2"/>
      <c r="K2162" s="1"/>
      <c r="L2162" s="1"/>
      <c r="M2162" s="1"/>
      <c r="N2162" s="1"/>
      <c r="O2162" s="1"/>
      <c r="P2162" s="1"/>
      <c r="Q2162" s="1"/>
      <c r="R2162" s="1"/>
      <c r="S2162" s="1"/>
    </row>
    <row r="2163" spans="1:19" x14ac:dyDescent="0.3">
      <c r="A2163" s="1"/>
      <c r="B2163" s="17">
        <v>2</v>
      </c>
      <c r="C2163" s="9" t="s">
        <v>12</v>
      </c>
      <c r="D2163" s="17">
        <v>3</v>
      </c>
      <c r="E2163" s="17">
        <v>2012</v>
      </c>
      <c r="F2163" s="17">
        <v>1</v>
      </c>
      <c r="G2163" s="17">
        <v>0</v>
      </c>
      <c r="H2163" s="17">
        <v>0</v>
      </c>
      <c r="I2163" s="18">
        <v>17302</v>
      </c>
      <c r="J2163" s="2"/>
      <c r="K2163" s="1"/>
      <c r="L2163" s="1"/>
      <c r="M2163" s="1"/>
      <c r="N2163" s="1"/>
      <c r="O2163" s="1"/>
      <c r="P2163" s="1"/>
      <c r="Q2163" s="1"/>
      <c r="R2163" s="1"/>
      <c r="S2163" s="1"/>
    </row>
    <row r="2164" spans="1:19" x14ac:dyDescent="0.3">
      <c r="A2164" s="1"/>
      <c r="B2164" s="17">
        <v>5</v>
      </c>
      <c r="C2164" s="9" t="s">
        <v>14</v>
      </c>
      <c r="D2164" s="17">
        <v>3</v>
      </c>
      <c r="E2164" s="17">
        <v>2012</v>
      </c>
      <c r="F2164" s="17">
        <v>1</v>
      </c>
      <c r="G2164" s="17">
        <v>0</v>
      </c>
      <c r="H2164" s="17">
        <v>0</v>
      </c>
      <c r="I2164" s="18">
        <v>20329397</v>
      </c>
      <c r="J2164" s="2"/>
      <c r="K2164" s="1"/>
      <c r="L2164" s="1"/>
      <c r="M2164" s="1"/>
      <c r="N2164" s="1"/>
      <c r="O2164" s="1"/>
      <c r="P2164" s="1"/>
      <c r="Q2164" s="1"/>
      <c r="R2164" s="1"/>
      <c r="S2164" s="1"/>
    </row>
    <row r="2165" spans="1:19" x14ac:dyDescent="0.3">
      <c r="A2165" s="1"/>
      <c r="B2165" s="17">
        <v>5</v>
      </c>
      <c r="C2165" s="9" t="s">
        <v>12</v>
      </c>
      <c r="D2165" s="17">
        <v>3</v>
      </c>
      <c r="E2165" s="17">
        <v>2012</v>
      </c>
      <c r="F2165" s="17">
        <v>1</v>
      </c>
      <c r="G2165" s="17">
        <v>0</v>
      </c>
      <c r="H2165" s="17">
        <v>0</v>
      </c>
      <c r="I2165" s="18">
        <v>34627</v>
      </c>
      <c r="J2165" s="2"/>
      <c r="K2165" s="1"/>
      <c r="L2165" s="1"/>
      <c r="M2165" s="1"/>
      <c r="N2165" s="1"/>
      <c r="O2165" s="1"/>
      <c r="P2165" s="1"/>
      <c r="Q2165" s="1"/>
      <c r="R2165" s="1"/>
      <c r="S2165" s="1"/>
    </row>
    <row r="2166" spans="1:19" x14ac:dyDescent="0.3">
      <c r="A2166" s="1"/>
      <c r="B2166" s="17">
        <v>4</v>
      </c>
      <c r="C2166" s="9" t="s">
        <v>12</v>
      </c>
      <c r="D2166" s="17">
        <v>3</v>
      </c>
      <c r="E2166" s="17">
        <v>2012</v>
      </c>
      <c r="F2166" s="17">
        <v>1</v>
      </c>
      <c r="G2166" s="17">
        <v>0</v>
      </c>
      <c r="H2166" s="17">
        <v>0</v>
      </c>
      <c r="I2166" s="18">
        <v>67751</v>
      </c>
      <c r="J2166" s="2"/>
      <c r="K2166" s="1"/>
      <c r="L2166" s="1"/>
      <c r="M2166" s="1"/>
      <c r="N2166" s="1"/>
      <c r="O2166" s="1"/>
      <c r="P2166" s="1"/>
      <c r="Q2166" s="1"/>
      <c r="R2166" s="1"/>
      <c r="S2166" s="1"/>
    </row>
    <row r="2167" spans="1:19" x14ac:dyDescent="0.3">
      <c r="A2167" s="1"/>
      <c r="B2167" s="17">
        <v>5</v>
      </c>
      <c r="C2167" s="9" t="s">
        <v>12</v>
      </c>
      <c r="D2167" s="17">
        <v>4</v>
      </c>
      <c r="E2167" s="17">
        <v>2012</v>
      </c>
      <c r="F2167" s="17">
        <v>1</v>
      </c>
      <c r="G2167" s="17">
        <v>0</v>
      </c>
      <c r="H2167" s="17">
        <v>0</v>
      </c>
      <c r="I2167" s="18">
        <v>30657</v>
      </c>
      <c r="J2167" s="2"/>
      <c r="K2167" s="1"/>
      <c r="L2167" s="1"/>
      <c r="M2167" s="1"/>
      <c r="N2167" s="1"/>
      <c r="O2167" s="1"/>
      <c r="P2167" s="1"/>
      <c r="Q2167" s="1"/>
      <c r="R2167" s="1"/>
      <c r="S2167" s="1"/>
    </row>
    <row r="2168" spans="1:19" x14ac:dyDescent="0.3">
      <c r="A2168" s="1"/>
      <c r="B2168" s="17">
        <v>5</v>
      </c>
      <c r="C2168" s="9" t="s">
        <v>17</v>
      </c>
      <c r="D2168" s="17">
        <v>2</v>
      </c>
      <c r="E2168" s="17">
        <v>2012</v>
      </c>
      <c r="F2168" s="17">
        <v>1</v>
      </c>
      <c r="G2168" s="17">
        <v>0</v>
      </c>
      <c r="H2168" s="17">
        <v>0</v>
      </c>
      <c r="I2168" s="18">
        <v>0</v>
      </c>
      <c r="J2168" s="2"/>
      <c r="K2168" s="1"/>
      <c r="L2168" s="1"/>
      <c r="M2168" s="1"/>
      <c r="N2168" s="1"/>
      <c r="O2168" s="1"/>
      <c r="P2168" s="1"/>
      <c r="Q2168" s="1"/>
      <c r="R2168" s="1"/>
      <c r="S2168" s="1"/>
    </row>
    <row r="2169" spans="1:19" x14ac:dyDescent="0.3">
      <c r="A2169" s="1"/>
      <c r="B2169" s="17">
        <v>5</v>
      </c>
      <c r="C2169" s="9" t="s">
        <v>17</v>
      </c>
      <c r="D2169" s="17">
        <v>2</v>
      </c>
      <c r="E2169" s="17">
        <v>2012</v>
      </c>
      <c r="F2169" s="17">
        <v>1</v>
      </c>
      <c r="G2169" s="17">
        <v>0</v>
      </c>
      <c r="H2169" s="17">
        <v>0</v>
      </c>
      <c r="I2169" s="18">
        <v>1307980</v>
      </c>
      <c r="J2169" s="2"/>
      <c r="K2169" s="1"/>
      <c r="L2169" s="1"/>
      <c r="M2169" s="1"/>
      <c r="N2169" s="1"/>
      <c r="O2169" s="1"/>
      <c r="P2169" s="1"/>
      <c r="Q2169" s="1"/>
      <c r="R2169" s="1"/>
      <c r="S2169" s="1"/>
    </row>
    <row r="2170" spans="1:19" x14ac:dyDescent="0.3">
      <c r="A2170" s="1"/>
      <c r="B2170" s="17">
        <v>5</v>
      </c>
      <c r="C2170" s="9" t="s">
        <v>12</v>
      </c>
      <c r="D2170" s="17">
        <v>2</v>
      </c>
      <c r="E2170" s="17">
        <v>2012</v>
      </c>
      <c r="F2170" s="17">
        <v>1</v>
      </c>
      <c r="G2170" s="17">
        <v>0</v>
      </c>
      <c r="H2170" s="17">
        <v>0</v>
      </c>
      <c r="I2170" s="18">
        <v>47598</v>
      </c>
      <c r="J2170" s="2"/>
      <c r="K2170" s="1"/>
      <c r="L2170" s="1"/>
      <c r="M2170" s="1"/>
      <c r="N2170" s="1"/>
      <c r="O2170" s="1"/>
      <c r="P2170" s="1"/>
      <c r="Q2170" s="1"/>
      <c r="R2170" s="1"/>
      <c r="S2170" s="1"/>
    </row>
    <row r="2171" spans="1:19" x14ac:dyDescent="0.3">
      <c r="A2171" s="1"/>
      <c r="B2171" s="17">
        <v>5</v>
      </c>
      <c r="C2171" s="9" t="s">
        <v>12</v>
      </c>
      <c r="D2171" s="17">
        <v>2</v>
      </c>
      <c r="E2171" s="17">
        <v>2012</v>
      </c>
      <c r="F2171" s="17">
        <v>1</v>
      </c>
      <c r="G2171" s="17">
        <v>0</v>
      </c>
      <c r="H2171" s="17">
        <v>0</v>
      </c>
      <c r="I2171" s="18">
        <v>44507</v>
      </c>
      <c r="J2171" s="2"/>
      <c r="K2171" s="1"/>
      <c r="L2171" s="1"/>
      <c r="M2171" s="1"/>
      <c r="N2171" s="1"/>
      <c r="O2171" s="1"/>
      <c r="P2171" s="1"/>
      <c r="Q2171" s="1"/>
      <c r="R2171" s="1"/>
      <c r="S2171" s="1"/>
    </row>
    <row r="2172" spans="1:19" x14ac:dyDescent="0.3">
      <c r="A2172" s="1"/>
      <c r="B2172" s="17">
        <v>3</v>
      </c>
      <c r="C2172" s="9" t="s">
        <v>12</v>
      </c>
      <c r="D2172" s="17">
        <v>2</v>
      </c>
      <c r="E2172" s="17">
        <v>2012</v>
      </c>
      <c r="F2172" s="17">
        <v>1</v>
      </c>
      <c r="G2172" s="17">
        <v>0</v>
      </c>
      <c r="H2172" s="17">
        <v>0</v>
      </c>
      <c r="I2172" s="18">
        <v>63205</v>
      </c>
      <c r="J2172" s="2"/>
      <c r="K2172" s="1"/>
      <c r="L2172" s="1"/>
      <c r="M2172" s="1"/>
      <c r="N2172" s="1"/>
      <c r="O2172" s="1"/>
      <c r="P2172" s="1"/>
      <c r="Q2172" s="1"/>
      <c r="R2172" s="1"/>
      <c r="S2172" s="1"/>
    </row>
    <row r="2173" spans="1:19" x14ac:dyDescent="0.3">
      <c r="A2173" s="1"/>
      <c r="B2173" s="17">
        <v>2</v>
      </c>
      <c r="C2173" s="9" t="s">
        <v>17</v>
      </c>
      <c r="D2173" s="17">
        <v>1</v>
      </c>
      <c r="E2173" s="17">
        <v>2012</v>
      </c>
      <c r="F2173" s="17">
        <v>1</v>
      </c>
      <c r="G2173" s="17">
        <v>0</v>
      </c>
      <c r="H2173" s="17">
        <v>0</v>
      </c>
      <c r="I2173" s="18">
        <v>14786</v>
      </c>
      <c r="J2173" s="2"/>
      <c r="K2173" s="1"/>
      <c r="L2173" s="1"/>
      <c r="M2173" s="1"/>
      <c r="N2173" s="1"/>
      <c r="O2173" s="1"/>
      <c r="P2173" s="1"/>
      <c r="Q2173" s="1"/>
      <c r="R2173" s="1"/>
      <c r="S2173" s="1"/>
    </row>
    <row r="2174" spans="1:19" x14ac:dyDescent="0.3">
      <c r="A2174" s="1"/>
      <c r="B2174" s="17">
        <v>4</v>
      </c>
      <c r="C2174" s="9" t="s">
        <v>33</v>
      </c>
      <c r="D2174" s="17">
        <v>2</v>
      </c>
      <c r="E2174" s="17">
        <v>2012</v>
      </c>
      <c r="F2174" s="17">
        <v>1</v>
      </c>
      <c r="G2174" s="17">
        <v>0</v>
      </c>
      <c r="H2174" s="17">
        <v>0</v>
      </c>
      <c r="I2174" s="18">
        <v>314313</v>
      </c>
      <c r="J2174" s="2"/>
      <c r="K2174" s="1"/>
      <c r="L2174" s="1"/>
      <c r="M2174" s="1"/>
      <c r="N2174" s="1"/>
      <c r="O2174" s="1"/>
      <c r="P2174" s="1"/>
      <c r="Q2174" s="1"/>
      <c r="R2174" s="1"/>
      <c r="S2174" s="1"/>
    </row>
    <row r="2175" spans="1:19" x14ac:dyDescent="0.3">
      <c r="A2175" s="1"/>
      <c r="B2175" s="17">
        <v>4</v>
      </c>
      <c r="C2175" s="9" t="s">
        <v>12</v>
      </c>
      <c r="D2175" s="17">
        <v>2</v>
      </c>
      <c r="E2175" s="17">
        <v>2012</v>
      </c>
      <c r="F2175" s="17">
        <v>1</v>
      </c>
      <c r="G2175" s="17">
        <v>11</v>
      </c>
      <c r="H2175" s="17">
        <v>0</v>
      </c>
      <c r="I2175" s="18">
        <v>59502</v>
      </c>
      <c r="J2175" s="2"/>
      <c r="K2175" s="1"/>
      <c r="L2175" s="1"/>
      <c r="M2175" s="1"/>
      <c r="N2175" s="1"/>
      <c r="O2175" s="1"/>
      <c r="P2175" s="1"/>
      <c r="Q2175" s="1"/>
      <c r="R2175" s="1"/>
      <c r="S2175" s="1"/>
    </row>
    <row r="2176" spans="1:19" x14ac:dyDescent="0.3">
      <c r="A2176" s="1"/>
      <c r="B2176" s="17">
        <v>5</v>
      </c>
      <c r="C2176" s="9" t="s">
        <v>14</v>
      </c>
      <c r="D2176" s="17">
        <v>2</v>
      </c>
      <c r="E2176" s="17">
        <v>2012</v>
      </c>
      <c r="F2176" s="17">
        <v>1</v>
      </c>
      <c r="G2176" s="17">
        <v>0</v>
      </c>
      <c r="H2176" s="17">
        <v>0</v>
      </c>
      <c r="I2176" s="18">
        <v>508658</v>
      </c>
      <c r="J2176" s="2"/>
      <c r="K2176" s="1"/>
      <c r="L2176" s="1"/>
      <c r="M2176" s="1"/>
      <c r="N2176" s="1"/>
      <c r="O2176" s="1"/>
      <c r="P2176" s="1"/>
      <c r="Q2176" s="1"/>
      <c r="R2176" s="1"/>
      <c r="S2176" s="1"/>
    </row>
    <row r="2177" spans="1:19" x14ac:dyDescent="0.3">
      <c r="A2177" s="1"/>
      <c r="B2177" s="17">
        <v>2</v>
      </c>
      <c r="C2177" s="9" t="s">
        <v>17</v>
      </c>
      <c r="D2177" s="17">
        <v>1</v>
      </c>
      <c r="E2177" s="17">
        <v>2012</v>
      </c>
      <c r="F2177" s="17">
        <v>1</v>
      </c>
      <c r="G2177" s="17">
        <v>0</v>
      </c>
      <c r="H2177" s="17">
        <v>0</v>
      </c>
      <c r="I2177" s="18">
        <v>8006</v>
      </c>
      <c r="J2177" s="2"/>
      <c r="K2177" s="1"/>
      <c r="L2177" s="1"/>
      <c r="M2177" s="1"/>
      <c r="N2177" s="1"/>
      <c r="O2177" s="1"/>
      <c r="P2177" s="1"/>
      <c r="Q2177" s="1"/>
      <c r="R2177" s="1"/>
      <c r="S2177" s="1"/>
    </row>
    <row r="2178" spans="1:19" x14ac:dyDescent="0.3">
      <c r="A2178" s="1"/>
      <c r="B2178" s="17">
        <v>2</v>
      </c>
      <c r="C2178" s="9" t="s">
        <v>17</v>
      </c>
      <c r="D2178" s="17">
        <v>1</v>
      </c>
      <c r="E2178" s="17">
        <v>2012</v>
      </c>
      <c r="F2178" s="17">
        <v>1</v>
      </c>
      <c r="G2178" s="17">
        <v>0</v>
      </c>
      <c r="H2178" s="17">
        <v>0</v>
      </c>
      <c r="I2178" s="18">
        <v>7619</v>
      </c>
      <c r="J2178" s="2"/>
      <c r="K2178" s="1"/>
      <c r="L2178" s="1"/>
      <c r="M2178" s="1"/>
      <c r="N2178" s="1"/>
      <c r="O2178" s="1"/>
      <c r="P2178" s="1"/>
      <c r="Q2178" s="1"/>
      <c r="R2178" s="1"/>
      <c r="S2178" s="1"/>
    </row>
    <row r="2179" spans="1:19" x14ac:dyDescent="0.3">
      <c r="A2179" s="1"/>
      <c r="B2179" s="17">
        <v>2</v>
      </c>
      <c r="C2179" s="9" t="s">
        <v>12</v>
      </c>
      <c r="D2179" s="17">
        <v>1</v>
      </c>
      <c r="E2179" s="17">
        <v>2012</v>
      </c>
      <c r="F2179" s="17">
        <v>1</v>
      </c>
      <c r="G2179" s="17">
        <v>0</v>
      </c>
      <c r="H2179" s="17">
        <v>0</v>
      </c>
      <c r="I2179" s="18">
        <v>14487</v>
      </c>
      <c r="J2179" s="2"/>
      <c r="K2179" s="1"/>
      <c r="L2179" s="1"/>
      <c r="M2179" s="1"/>
      <c r="N2179" s="1"/>
      <c r="O2179" s="1"/>
      <c r="P2179" s="1"/>
      <c r="Q2179" s="1"/>
      <c r="R2179" s="1"/>
      <c r="S2179" s="1"/>
    </row>
    <row r="2180" spans="1:19" x14ac:dyDescent="0.3">
      <c r="A2180" s="1"/>
      <c r="B2180" s="17">
        <v>2</v>
      </c>
      <c r="C2180" s="9" t="s">
        <v>17</v>
      </c>
      <c r="D2180" s="17">
        <v>1</v>
      </c>
      <c r="E2180" s="17">
        <v>2012</v>
      </c>
      <c r="F2180" s="17">
        <v>1</v>
      </c>
      <c r="G2180" s="17">
        <v>0</v>
      </c>
      <c r="H2180" s="17">
        <v>0</v>
      </c>
      <c r="I2180" s="18">
        <v>16560</v>
      </c>
      <c r="J2180" s="2"/>
      <c r="K2180" s="1"/>
      <c r="L2180" s="1"/>
      <c r="M2180" s="1"/>
      <c r="N2180" s="1"/>
      <c r="O2180" s="1"/>
      <c r="P2180" s="1"/>
      <c r="Q2180" s="1"/>
      <c r="R2180" s="1"/>
      <c r="S2180" s="1"/>
    </row>
    <row r="2181" spans="1:19" x14ac:dyDescent="0.3">
      <c r="A2181" s="1"/>
      <c r="B2181" s="17">
        <v>2</v>
      </c>
      <c r="C2181" s="9" t="s">
        <v>12</v>
      </c>
      <c r="D2181" s="17">
        <v>3</v>
      </c>
      <c r="E2181" s="17">
        <v>2012</v>
      </c>
      <c r="F2181" s="17">
        <v>1</v>
      </c>
      <c r="G2181" s="17">
        <v>0</v>
      </c>
      <c r="H2181" s="17">
        <v>0</v>
      </c>
      <c r="I2181" s="18">
        <v>16008</v>
      </c>
      <c r="J2181" s="2"/>
      <c r="K2181" s="1"/>
      <c r="L2181" s="1"/>
      <c r="M2181" s="1"/>
      <c r="N2181" s="1"/>
      <c r="O2181" s="1"/>
      <c r="P2181" s="1"/>
      <c r="Q2181" s="1"/>
      <c r="R2181" s="1"/>
      <c r="S2181" s="1"/>
    </row>
    <row r="2182" spans="1:19" x14ac:dyDescent="0.3">
      <c r="A2182" s="1"/>
      <c r="B2182" s="17">
        <v>2</v>
      </c>
      <c r="C2182" s="9" t="s">
        <v>12</v>
      </c>
      <c r="D2182" s="17">
        <v>3</v>
      </c>
      <c r="E2182" s="17">
        <v>2012</v>
      </c>
      <c r="F2182" s="17">
        <v>1</v>
      </c>
      <c r="G2182" s="17">
        <v>0</v>
      </c>
      <c r="H2182" s="17">
        <v>0</v>
      </c>
      <c r="I2182" s="18">
        <v>31872</v>
      </c>
      <c r="J2182" s="2"/>
      <c r="K2182" s="1"/>
      <c r="L2182" s="1"/>
      <c r="M2182" s="1"/>
      <c r="N2182" s="1"/>
      <c r="O2182" s="1"/>
      <c r="P2182" s="1"/>
      <c r="Q2182" s="1"/>
      <c r="R2182" s="1"/>
      <c r="S2182" s="1"/>
    </row>
    <row r="2183" spans="1:19" x14ac:dyDescent="0.3">
      <c r="A2183" s="1"/>
      <c r="B2183" s="17">
        <v>2</v>
      </c>
      <c r="C2183" s="9" t="s">
        <v>14</v>
      </c>
      <c r="D2183" s="17">
        <v>3</v>
      </c>
      <c r="E2183" s="17">
        <v>2012</v>
      </c>
      <c r="F2183" s="17">
        <v>1</v>
      </c>
      <c r="G2183" s="17">
        <v>0</v>
      </c>
      <c r="H2183" s="17">
        <v>0</v>
      </c>
      <c r="I2183" s="18">
        <v>15333</v>
      </c>
      <c r="J2183" s="2"/>
      <c r="K2183" s="1"/>
      <c r="L2183" s="1"/>
      <c r="M2183" s="1"/>
      <c r="N2183" s="1"/>
      <c r="O2183" s="1"/>
      <c r="P2183" s="1"/>
      <c r="Q2183" s="1"/>
      <c r="R2183" s="1"/>
      <c r="S2183" s="1"/>
    </row>
    <row r="2184" spans="1:19" x14ac:dyDescent="0.3">
      <c r="A2184" s="1"/>
      <c r="B2184" s="17">
        <v>2</v>
      </c>
      <c r="C2184" s="9" t="s">
        <v>12</v>
      </c>
      <c r="D2184" s="17">
        <v>3</v>
      </c>
      <c r="E2184" s="17">
        <v>2012</v>
      </c>
      <c r="F2184" s="17">
        <v>1</v>
      </c>
      <c r="G2184" s="17">
        <v>0</v>
      </c>
      <c r="H2184" s="17">
        <v>0</v>
      </c>
      <c r="I2184" s="18">
        <v>16641</v>
      </c>
      <c r="J2184" s="2"/>
      <c r="K2184" s="1"/>
      <c r="L2184" s="1"/>
      <c r="M2184" s="1"/>
      <c r="N2184" s="1"/>
      <c r="O2184" s="1"/>
      <c r="P2184" s="1"/>
      <c r="Q2184" s="1"/>
      <c r="R2184" s="1"/>
      <c r="S2184" s="1"/>
    </row>
    <row r="2185" spans="1:19" x14ac:dyDescent="0.3">
      <c r="A2185" s="1"/>
      <c r="B2185" s="17">
        <v>2</v>
      </c>
      <c r="C2185" s="9" t="s">
        <v>12</v>
      </c>
      <c r="D2185" s="17">
        <v>3</v>
      </c>
      <c r="E2185" s="17">
        <v>2012</v>
      </c>
      <c r="F2185" s="17">
        <v>1</v>
      </c>
      <c r="G2185" s="17">
        <v>0</v>
      </c>
      <c r="H2185" s="17">
        <v>0</v>
      </c>
      <c r="I2185" s="18">
        <v>15839</v>
      </c>
      <c r="J2185" s="2"/>
      <c r="K2185" s="1"/>
      <c r="L2185" s="1"/>
      <c r="M2185" s="1"/>
      <c r="N2185" s="1"/>
      <c r="O2185" s="1"/>
      <c r="P2185" s="1"/>
      <c r="Q2185" s="1"/>
      <c r="R2185" s="1"/>
      <c r="S2185" s="1"/>
    </row>
    <row r="2186" spans="1:19" x14ac:dyDescent="0.3">
      <c r="A2186" s="1"/>
      <c r="B2186" s="17">
        <v>2</v>
      </c>
      <c r="C2186" s="9" t="s">
        <v>17</v>
      </c>
      <c r="D2186" s="17">
        <v>3</v>
      </c>
      <c r="E2186" s="17">
        <v>2012</v>
      </c>
      <c r="F2186" s="17">
        <v>1</v>
      </c>
      <c r="G2186" s="17">
        <v>0</v>
      </c>
      <c r="H2186" s="17">
        <v>0</v>
      </c>
      <c r="I2186" s="18">
        <v>3792</v>
      </c>
      <c r="J2186" s="2"/>
      <c r="K2186" s="1"/>
      <c r="L2186" s="1"/>
      <c r="M2186" s="1"/>
      <c r="N2186" s="1"/>
      <c r="O2186" s="1"/>
      <c r="P2186" s="1"/>
      <c r="Q2186" s="1"/>
      <c r="R2186" s="1"/>
      <c r="S2186" s="1"/>
    </row>
    <row r="2187" spans="1:19" x14ac:dyDescent="0.3">
      <c r="A2187" s="1"/>
      <c r="B2187" s="17">
        <v>3</v>
      </c>
      <c r="C2187" s="9" t="s">
        <v>19</v>
      </c>
      <c r="D2187" s="17">
        <v>3</v>
      </c>
      <c r="E2187" s="17">
        <v>2012</v>
      </c>
      <c r="F2187" s="17">
        <v>1</v>
      </c>
      <c r="G2187" s="17">
        <v>0</v>
      </c>
      <c r="H2187" s="17">
        <v>0</v>
      </c>
      <c r="I2187" s="18">
        <v>46614</v>
      </c>
      <c r="J2187" s="2"/>
      <c r="K2187" s="1"/>
      <c r="L2187" s="1"/>
      <c r="M2187" s="1"/>
      <c r="N2187" s="1"/>
      <c r="O2187" s="1"/>
      <c r="P2187" s="1"/>
      <c r="Q2187" s="1"/>
      <c r="R2187" s="1"/>
      <c r="S2187" s="1"/>
    </row>
    <row r="2188" spans="1:19" x14ac:dyDescent="0.3">
      <c r="A2188" s="1"/>
      <c r="B2188" s="17">
        <v>3</v>
      </c>
      <c r="C2188" s="9" t="s">
        <v>19</v>
      </c>
      <c r="D2188" s="17">
        <v>3</v>
      </c>
      <c r="E2188" s="17">
        <v>2012</v>
      </c>
      <c r="F2188" s="17">
        <v>1</v>
      </c>
      <c r="G2188" s="17">
        <v>0</v>
      </c>
      <c r="H2188" s="17">
        <v>0</v>
      </c>
      <c r="I2188" s="18">
        <v>15672</v>
      </c>
      <c r="J2188" s="2"/>
      <c r="K2188" s="1"/>
      <c r="L2188" s="1"/>
      <c r="M2188" s="1"/>
      <c r="N2188" s="1"/>
      <c r="O2188" s="1"/>
      <c r="P2188" s="1"/>
      <c r="Q2188" s="1"/>
      <c r="R2188" s="1"/>
      <c r="S2188" s="1"/>
    </row>
    <row r="2189" spans="1:19" x14ac:dyDescent="0.3">
      <c r="A2189" s="1"/>
      <c r="B2189" s="17">
        <v>2</v>
      </c>
      <c r="C2189" s="9" t="s">
        <v>14</v>
      </c>
      <c r="D2189" s="17">
        <v>3</v>
      </c>
      <c r="E2189" s="17">
        <v>2012</v>
      </c>
      <c r="F2189" s="17">
        <v>1</v>
      </c>
      <c r="G2189" s="17">
        <v>0</v>
      </c>
      <c r="H2189" s="17">
        <v>13</v>
      </c>
      <c r="I2189" s="18">
        <v>0</v>
      </c>
      <c r="J2189" s="2"/>
      <c r="K2189" s="1"/>
      <c r="L2189" s="1"/>
      <c r="M2189" s="1"/>
      <c r="N2189" s="1"/>
      <c r="O2189" s="1"/>
      <c r="P2189" s="1"/>
      <c r="Q2189" s="1"/>
      <c r="R2189" s="1"/>
      <c r="S2189" s="1"/>
    </row>
    <row r="2190" spans="1:19" x14ac:dyDescent="0.3">
      <c r="A2190" s="1"/>
      <c r="B2190" s="17">
        <v>3</v>
      </c>
      <c r="C2190" s="9" t="s">
        <v>19</v>
      </c>
      <c r="D2190" s="17">
        <v>3</v>
      </c>
      <c r="E2190" s="17">
        <v>2012</v>
      </c>
      <c r="F2190" s="17">
        <v>1</v>
      </c>
      <c r="G2190" s="17">
        <v>0</v>
      </c>
      <c r="H2190" s="17">
        <v>0</v>
      </c>
      <c r="I2190" s="18">
        <v>17155</v>
      </c>
      <c r="J2190" s="2"/>
      <c r="K2190" s="1"/>
      <c r="L2190" s="1"/>
      <c r="M2190" s="1"/>
      <c r="N2190" s="1"/>
      <c r="O2190" s="1"/>
      <c r="P2190" s="1"/>
      <c r="Q2190" s="1"/>
      <c r="R2190" s="1"/>
      <c r="S2190" s="1"/>
    </row>
    <row r="2191" spans="1:19" x14ac:dyDescent="0.3">
      <c r="A2191" s="1"/>
      <c r="B2191" s="17">
        <v>4</v>
      </c>
      <c r="C2191" s="9" t="s">
        <v>12</v>
      </c>
      <c r="D2191" s="17">
        <v>1</v>
      </c>
      <c r="E2191" s="17">
        <v>2012</v>
      </c>
      <c r="F2191" s="17">
        <v>1</v>
      </c>
      <c r="G2191" s="17">
        <v>0</v>
      </c>
      <c r="H2191" s="17">
        <v>0</v>
      </c>
      <c r="I2191" s="18">
        <v>122821</v>
      </c>
      <c r="J2191" s="2"/>
      <c r="K2191" s="1"/>
      <c r="L2191" s="1"/>
      <c r="M2191" s="1"/>
      <c r="N2191" s="1"/>
      <c r="O2191" s="1"/>
      <c r="P2191" s="1"/>
      <c r="Q2191" s="1"/>
      <c r="R2191" s="1"/>
      <c r="S2191" s="1"/>
    </row>
    <row r="2192" spans="1:19" x14ac:dyDescent="0.3">
      <c r="A2192" s="1"/>
      <c r="B2192" s="17">
        <v>2</v>
      </c>
      <c r="C2192" s="9" t="s">
        <v>17</v>
      </c>
      <c r="D2192" s="17">
        <v>4</v>
      </c>
      <c r="E2192" s="17">
        <v>2012</v>
      </c>
      <c r="F2192" s="17">
        <v>1</v>
      </c>
      <c r="G2192" s="17">
        <v>0</v>
      </c>
      <c r="H2192" s="17">
        <v>0</v>
      </c>
      <c r="I2192" s="18">
        <v>31510</v>
      </c>
      <c r="J2192" s="2"/>
      <c r="K2192" s="1"/>
      <c r="L2192" s="1"/>
      <c r="M2192" s="1"/>
      <c r="N2192" s="1"/>
      <c r="O2192" s="1"/>
      <c r="P2192" s="1"/>
      <c r="Q2192" s="1"/>
      <c r="R2192" s="1"/>
      <c r="S2192" s="1"/>
    </row>
    <row r="2193" spans="1:19" x14ac:dyDescent="0.3">
      <c r="A2193" s="1"/>
      <c r="B2193" s="17">
        <v>3</v>
      </c>
      <c r="C2193" s="9" t="s">
        <v>12</v>
      </c>
      <c r="D2193" s="17">
        <v>2</v>
      </c>
      <c r="E2193" s="17">
        <v>2012</v>
      </c>
      <c r="F2193" s="17">
        <v>1</v>
      </c>
      <c r="G2193" s="17">
        <v>0</v>
      </c>
      <c r="H2193" s="17">
        <v>0</v>
      </c>
      <c r="I2193" s="18">
        <v>50242</v>
      </c>
      <c r="J2193" s="2"/>
      <c r="K2193" s="1"/>
      <c r="L2193" s="1"/>
      <c r="M2193" s="1"/>
      <c r="N2193" s="1"/>
      <c r="O2193" s="1"/>
      <c r="P2193" s="1"/>
      <c r="Q2193" s="1"/>
      <c r="R2193" s="1"/>
      <c r="S2193" s="1"/>
    </row>
    <row r="2194" spans="1:19" x14ac:dyDescent="0.3">
      <c r="A2194" s="1"/>
      <c r="B2194" s="17">
        <v>3</v>
      </c>
      <c r="C2194" s="9" t="s">
        <v>12</v>
      </c>
      <c r="D2194" s="17">
        <v>2</v>
      </c>
      <c r="E2194" s="17">
        <v>2012</v>
      </c>
      <c r="F2194" s="17">
        <v>1</v>
      </c>
      <c r="G2194" s="17">
        <v>0</v>
      </c>
      <c r="H2194" s="17">
        <v>0</v>
      </c>
      <c r="I2194" s="18">
        <v>43109</v>
      </c>
      <c r="J2194" s="2"/>
      <c r="K2194" s="1"/>
      <c r="L2194" s="1"/>
      <c r="M2194" s="1"/>
      <c r="N2194" s="1"/>
      <c r="O2194" s="1"/>
      <c r="P2194" s="1"/>
      <c r="Q2194" s="1"/>
      <c r="R2194" s="1"/>
      <c r="S2194" s="1"/>
    </row>
    <row r="2195" spans="1:19" x14ac:dyDescent="0.3">
      <c r="A2195" s="1"/>
      <c r="B2195" s="17">
        <v>4</v>
      </c>
      <c r="C2195" s="9" t="s">
        <v>17</v>
      </c>
      <c r="D2195" s="17">
        <v>2</v>
      </c>
      <c r="E2195" s="17">
        <v>2012</v>
      </c>
      <c r="F2195" s="17">
        <v>1</v>
      </c>
      <c r="G2195" s="17">
        <v>0</v>
      </c>
      <c r="H2195" s="17">
        <v>0</v>
      </c>
      <c r="I2195" s="18">
        <v>226509</v>
      </c>
      <c r="J2195" s="2"/>
      <c r="K2195" s="1"/>
      <c r="L2195" s="1"/>
      <c r="M2195" s="1"/>
      <c r="N2195" s="1"/>
      <c r="O2195" s="1"/>
      <c r="P2195" s="1"/>
      <c r="Q2195" s="1"/>
      <c r="R2195" s="1"/>
      <c r="S2195" s="1"/>
    </row>
    <row r="2196" spans="1:19" x14ac:dyDescent="0.3">
      <c r="A2196" s="1"/>
      <c r="B2196" s="17">
        <v>4</v>
      </c>
      <c r="C2196" s="9" t="s">
        <v>12</v>
      </c>
      <c r="D2196" s="17">
        <v>2</v>
      </c>
      <c r="E2196" s="17">
        <v>2012</v>
      </c>
      <c r="F2196" s="17">
        <v>1</v>
      </c>
      <c r="G2196" s="17">
        <v>0</v>
      </c>
      <c r="H2196" s="17">
        <v>0</v>
      </c>
      <c r="I2196" s="18">
        <v>63965</v>
      </c>
      <c r="J2196" s="2"/>
      <c r="K2196" s="1"/>
      <c r="L2196" s="1"/>
      <c r="M2196" s="1"/>
      <c r="N2196" s="1"/>
      <c r="O2196" s="1"/>
      <c r="P2196" s="1"/>
      <c r="Q2196" s="1"/>
      <c r="R2196" s="1"/>
      <c r="S2196" s="1"/>
    </row>
    <row r="2197" spans="1:19" x14ac:dyDescent="0.3">
      <c r="A2197" s="1"/>
      <c r="B2197" s="17">
        <v>2</v>
      </c>
      <c r="C2197" s="9" t="s">
        <v>17</v>
      </c>
      <c r="D2197" s="17">
        <v>2</v>
      </c>
      <c r="E2197" s="17">
        <v>2012</v>
      </c>
      <c r="F2197" s="17">
        <v>1</v>
      </c>
      <c r="G2197" s="17">
        <v>0</v>
      </c>
      <c r="H2197" s="17">
        <v>0</v>
      </c>
      <c r="I2197" s="18">
        <v>15905</v>
      </c>
      <c r="J2197" s="2"/>
      <c r="K2197" s="1"/>
      <c r="L2197" s="1"/>
      <c r="M2197" s="1"/>
      <c r="N2197" s="1"/>
      <c r="O2197" s="1"/>
      <c r="P2197" s="1"/>
      <c r="Q2197" s="1"/>
      <c r="R2197" s="1"/>
      <c r="S2197" s="1"/>
    </row>
    <row r="2198" spans="1:19" x14ac:dyDescent="0.3">
      <c r="A2198" s="1"/>
      <c r="B2198" s="17">
        <v>2</v>
      </c>
      <c r="C2198" s="9" t="s">
        <v>12</v>
      </c>
      <c r="D2198" s="17">
        <v>3</v>
      </c>
      <c r="E2198" s="17">
        <v>2012</v>
      </c>
      <c r="F2198" s="17">
        <v>1</v>
      </c>
      <c r="G2198" s="17">
        <v>0</v>
      </c>
      <c r="H2198" s="17">
        <v>0</v>
      </c>
      <c r="I2198" s="18">
        <v>7767</v>
      </c>
      <c r="J2198" s="2"/>
      <c r="K2198" s="1"/>
      <c r="L2198" s="1"/>
      <c r="M2198" s="1"/>
      <c r="N2198" s="1"/>
      <c r="O2198" s="1"/>
      <c r="P2198" s="1"/>
      <c r="Q2198" s="1"/>
      <c r="R2198" s="1"/>
      <c r="S2198" s="1"/>
    </row>
    <row r="2199" spans="1:19" x14ac:dyDescent="0.3">
      <c r="A2199" s="1"/>
      <c r="B2199" s="17">
        <v>6</v>
      </c>
      <c r="C2199" s="9" t="s">
        <v>17</v>
      </c>
      <c r="D2199" s="17">
        <v>3</v>
      </c>
      <c r="E2199" s="17">
        <v>2012</v>
      </c>
      <c r="F2199" s="17">
        <v>1</v>
      </c>
      <c r="G2199" s="17">
        <v>0</v>
      </c>
      <c r="H2199" s="17">
        <v>0</v>
      </c>
      <c r="I2199" s="18">
        <v>290281</v>
      </c>
      <c r="J2199" s="2"/>
      <c r="K2199" s="1"/>
      <c r="L2199" s="1"/>
      <c r="M2199" s="1"/>
      <c r="N2199" s="1"/>
      <c r="O2199" s="1"/>
      <c r="P2199" s="1"/>
      <c r="Q2199" s="1"/>
      <c r="R2199" s="1"/>
      <c r="S2199" s="1"/>
    </row>
    <row r="2200" spans="1:19" x14ac:dyDescent="0.3">
      <c r="A2200" s="1"/>
      <c r="B2200" s="17">
        <v>6</v>
      </c>
      <c r="C2200" s="9" t="s">
        <v>12</v>
      </c>
      <c r="D2200" s="17">
        <v>4</v>
      </c>
      <c r="E2200" s="17">
        <v>2010</v>
      </c>
      <c r="F2200" s="17">
        <v>1</v>
      </c>
      <c r="G2200" s="17">
        <v>0</v>
      </c>
      <c r="H2200" s="17">
        <v>0</v>
      </c>
      <c r="I2200" s="18">
        <v>16738</v>
      </c>
      <c r="J2200" s="2"/>
      <c r="K2200" s="1"/>
      <c r="L2200" s="1"/>
      <c r="M2200" s="1"/>
      <c r="N2200" s="1"/>
      <c r="O2200" s="1"/>
      <c r="P2200" s="1"/>
      <c r="Q2200" s="1"/>
      <c r="R2200" s="1"/>
      <c r="S2200" s="1"/>
    </row>
    <row r="2201" spans="1:19" x14ac:dyDescent="0.3">
      <c r="A2201" s="1"/>
      <c r="B2201" s="17">
        <v>2</v>
      </c>
      <c r="C2201" s="9" t="s">
        <v>23</v>
      </c>
      <c r="D2201" s="17">
        <v>1</v>
      </c>
      <c r="E2201" s="17">
        <v>2010</v>
      </c>
      <c r="F2201" s="17">
        <v>1</v>
      </c>
      <c r="G2201" s="17">
        <v>0</v>
      </c>
      <c r="H2201" s="17">
        <v>0</v>
      </c>
      <c r="I2201" s="18">
        <v>29424</v>
      </c>
      <c r="J2201" s="2"/>
      <c r="K2201" s="1"/>
      <c r="L2201" s="1"/>
      <c r="M2201" s="1"/>
      <c r="N2201" s="1"/>
      <c r="O2201" s="1"/>
      <c r="P2201" s="1"/>
      <c r="Q2201" s="1"/>
      <c r="R2201" s="1"/>
      <c r="S2201" s="1"/>
    </row>
    <row r="2202" spans="1:19" x14ac:dyDescent="0.3">
      <c r="A2202" s="1"/>
      <c r="B2202" s="17">
        <v>3</v>
      </c>
      <c r="C2202" s="9" t="s">
        <v>19</v>
      </c>
      <c r="D2202" s="17">
        <v>2</v>
      </c>
      <c r="E2202" s="17">
        <v>2010</v>
      </c>
      <c r="F2202" s="17">
        <v>1</v>
      </c>
      <c r="G2202" s="17">
        <v>0</v>
      </c>
      <c r="H2202" s="17">
        <v>0</v>
      </c>
      <c r="I2202" s="18">
        <v>74972</v>
      </c>
      <c r="J2202" s="2"/>
      <c r="K2202" s="1"/>
      <c r="L2202" s="1"/>
      <c r="M2202" s="1"/>
      <c r="N2202" s="1"/>
      <c r="O2202" s="1"/>
      <c r="P2202" s="1"/>
      <c r="Q2202" s="1"/>
      <c r="R2202" s="1"/>
      <c r="S2202" s="1"/>
    </row>
    <row r="2203" spans="1:19" x14ac:dyDescent="0.3">
      <c r="A2203" s="1"/>
      <c r="B2203" s="17">
        <v>6</v>
      </c>
      <c r="C2203" s="9" t="s">
        <v>12</v>
      </c>
      <c r="D2203" s="17">
        <v>1</v>
      </c>
      <c r="E2203" s="17">
        <v>2010</v>
      </c>
      <c r="F2203" s="17">
        <v>1</v>
      </c>
      <c r="G2203" s="17">
        <v>0</v>
      </c>
      <c r="H2203" s="17">
        <v>0</v>
      </c>
      <c r="I2203" s="18">
        <v>49553</v>
      </c>
      <c r="J2203" s="2"/>
      <c r="K2203" s="1"/>
      <c r="L2203" s="1"/>
      <c r="M2203" s="1"/>
      <c r="N2203" s="1"/>
      <c r="O2203" s="1"/>
      <c r="P2203" s="1"/>
      <c r="Q2203" s="1"/>
      <c r="R2203" s="1"/>
      <c r="S2203" s="1"/>
    </row>
    <row r="2204" spans="1:19" x14ac:dyDescent="0.3">
      <c r="A2204" s="1"/>
      <c r="B2204" s="17">
        <v>4</v>
      </c>
      <c r="C2204" s="9" t="s">
        <v>12</v>
      </c>
      <c r="D2204" s="17">
        <v>1</v>
      </c>
      <c r="E2204" s="17">
        <v>2010</v>
      </c>
      <c r="F2204" s="17">
        <v>1</v>
      </c>
      <c r="G2204" s="17">
        <v>0</v>
      </c>
      <c r="H2204" s="17">
        <v>0</v>
      </c>
      <c r="I2204" s="18">
        <v>28882</v>
      </c>
      <c r="J2204" s="2"/>
      <c r="K2204" s="1"/>
      <c r="L2204" s="1"/>
      <c r="M2204" s="1"/>
      <c r="N2204" s="1"/>
      <c r="O2204" s="1"/>
      <c r="P2204" s="1"/>
      <c r="Q2204" s="1"/>
      <c r="R2204" s="1"/>
      <c r="S2204" s="1"/>
    </row>
    <row r="2205" spans="1:19" x14ac:dyDescent="0.3">
      <c r="A2205" s="1"/>
      <c r="B2205" s="17">
        <v>3</v>
      </c>
      <c r="C2205" s="9" t="s">
        <v>12</v>
      </c>
      <c r="D2205" s="17">
        <v>1</v>
      </c>
      <c r="E2205" s="17">
        <v>2010</v>
      </c>
      <c r="F2205" s="17">
        <v>1</v>
      </c>
      <c r="G2205" s="17">
        <v>0</v>
      </c>
      <c r="H2205" s="17">
        <v>0</v>
      </c>
      <c r="I2205" s="18">
        <v>14995</v>
      </c>
      <c r="J2205" s="2"/>
      <c r="K2205" s="1"/>
      <c r="L2205" s="1"/>
      <c r="M2205" s="1"/>
      <c r="N2205" s="1"/>
      <c r="O2205" s="1"/>
      <c r="P2205" s="1"/>
      <c r="Q2205" s="1"/>
      <c r="R2205" s="1"/>
      <c r="S2205" s="1"/>
    </row>
    <row r="2206" spans="1:19" x14ac:dyDescent="0.3">
      <c r="A2206" s="1"/>
      <c r="B2206" s="17">
        <v>6</v>
      </c>
      <c r="C2206" s="9" t="s">
        <v>12</v>
      </c>
      <c r="D2206" s="17">
        <v>2</v>
      </c>
      <c r="E2206" s="17">
        <v>2010</v>
      </c>
      <c r="F2206" s="17">
        <v>1</v>
      </c>
      <c r="G2206" s="17">
        <v>0</v>
      </c>
      <c r="H2206" s="17">
        <v>0</v>
      </c>
      <c r="I2206" s="18">
        <v>0</v>
      </c>
      <c r="J2206" s="2"/>
      <c r="K2206" s="1"/>
      <c r="L2206" s="1"/>
      <c r="M2206" s="1"/>
      <c r="N2206" s="1"/>
      <c r="O2206" s="1"/>
      <c r="P2206" s="1"/>
      <c r="Q2206" s="1"/>
      <c r="R2206" s="1"/>
      <c r="S2206" s="1"/>
    </row>
    <row r="2207" spans="1:19" x14ac:dyDescent="0.3">
      <c r="A2207" s="1"/>
      <c r="B2207" s="17">
        <v>4</v>
      </c>
      <c r="C2207" s="9" t="s">
        <v>12</v>
      </c>
      <c r="D2207" s="17">
        <v>3</v>
      </c>
      <c r="E2207" s="17">
        <v>2010</v>
      </c>
      <c r="F2207" s="17">
        <v>1</v>
      </c>
      <c r="G2207" s="17">
        <v>0</v>
      </c>
      <c r="H2207" s="17">
        <v>0</v>
      </c>
      <c r="I2207" s="18">
        <v>16425</v>
      </c>
      <c r="J2207" s="2"/>
      <c r="K2207" s="1"/>
      <c r="L2207" s="1"/>
      <c r="M2207" s="1"/>
      <c r="N2207" s="1"/>
      <c r="O2207" s="1"/>
      <c r="P2207" s="1"/>
      <c r="Q2207" s="1"/>
      <c r="R2207" s="1"/>
      <c r="S2207" s="1"/>
    </row>
    <row r="2208" spans="1:19" x14ac:dyDescent="0.3">
      <c r="A2208" s="1"/>
      <c r="B2208" s="17">
        <v>4</v>
      </c>
      <c r="C2208" s="9" t="s">
        <v>12</v>
      </c>
      <c r="D2208" s="17">
        <v>3</v>
      </c>
      <c r="E2208" s="17">
        <v>2010</v>
      </c>
      <c r="F2208" s="17">
        <v>1</v>
      </c>
      <c r="G2208" s="17">
        <v>0</v>
      </c>
      <c r="H2208" s="17">
        <v>0</v>
      </c>
      <c r="I2208" s="18">
        <v>31681</v>
      </c>
      <c r="J2208" s="2"/>
      <c r="K2208" s="1"/>
      <c r="L2208" s="1"/>
      <c r="M2208" s="1"/>
      <c r="N2208" s="1"/>
      <c r="O2208" s="1"/>
      <c r="P2208" s="1"/>
      <c r="Q2208" s="1"/>
      <c r="R2208" s="1"/>
      <c r="S2208" s="1"/>
    </row>
    <row r="2209" spans="1:19" x14ac:dyDescent="0.3">
      <c r="A2209" s="1"/>
      <c r="B2209" s="17">
        <v>4</v>
      </c>
      <c r="C2209" s="9" t="s">
        <v>12</v>
      </c>
      <c r="D2209" s="17">
        <v>3</v>
      </c>
      <c r="E2209" s="17">
        <v>2010</v>
      </c>
      <c r="F2209" s="17">
        <v>1</v>
      </c>
      <c r="G2209" s="17">
        <v>0</v>
      </c>
      <c r="H2209" s="17">
        <v>0</v>
      </c>
      <c r="I2209" s="18">
        <v>58994</v>
      </c>
      <c r="J2209" s="2"/>
      <c r="K2209" s="1"/>
      <c r="L2209" s="1"/>
      <c r="M2209" s="1"/>
      <c r="N2209" s="1"/>
      <c r="O2209" s="1"/>
      <c r="P2209" s="1"/>
      <c r="Q2209" s="1"/>
      <c r="R2209" s="1"/>
      <c r="S2209" s="1"/>
    </row>
    <row r="2210" spans="1:19" x14ac:dyDescent="0.3">
      <c r="A2210" s="1"/>
      <c r="B2210" s="17">
        <v>5</v>
      </c>
      <c r="C2210" s="9" t="s">
        <v>12</v>
      </c>
      <c r="D2210" s="17">
        <v>3</v>
      </c>
      <c r="E2210" s="17">
        <v>2010</v>
      </c>
      <c r="F2210" s="17">
        <v>1</v>
      </c>
      <c r="G2210" s="17">
        <v>0</v>
      </c>
      <c r="H2210" s="17">
        <v>0</v>
      </c>
      <c r="I2210" s="18">
        <v>124064</v>
      </c>
      <c r="J2210" s="2"/>
      <c r="K2210" s="1"/>
      <c r="L2210" s="1"/>
      <c r="M2210" s="1"/>
      <c r="N2210" s="1"/>
      <c r="O2210" s="1"/>
      <c r="P2210" s="1"/>
      <c r="Q2210" s="1"/>
      <c r="R2210" s="1"/>
      <c r="S2210" s="1"/>
    </row>
    <row r="2211" spans="1:19" x14ac:dyDescent="0.3">
      <c r="A2211" s="1"/>
      <c r="B2211" s="17">
        <v>3</v>
      </c>
      <c r="C2211" s="9" t="s">
        <v>12</v>
      </c>
      <c r="D2211" s="17">
        <v>3</v>
      </c>
      <c r="E2211" s="17">
        <v>2010</v>
      </c>
      <c r="F2211" s="17">
        <v>1</v>
      </c>
      <c r="G2211" s="17">
        <v>0</v>
      </c>
      <c r="H2211" s="17">
        <v>0</v>
      </c>
      <c r="I2211" s="18">
        <v>123417</v>
      </c>
      <c r="J2211" s="2"/>
      <c r="K2211" s="1"/>
      <c r="L2211" s="1"/>
      <c r="M2211" s="1"/>
      <c r="N2211" s="1"/>
      <c r="O2211" s="1"/>
      <c r="P2211" s="1"/>
      <c r="Q2211" s="1"/>
      <c r="R2211" s="1"/>
      <c r="S2211" s="1"/>
    </row>
    <row r="2212" spans="1:19" x14ac:dyDescent="0.3">
      <c r="A2212" s="1"/>
      <c r="B2212" s="17">
        <v>5</v>
      </c>
      <c r="C2212" s="9" t="s">
        <v>12</v>
      </c>
      <c r="D2212" s="17">
        <v>3</v>
      </c>
      <c r="E2212" s="17">
        <v>2010</v>
      </c>
      <c r="F2212" s="17">
        <v>1</v>
      </c>
      <c r="G2212" s="17">
        <v>0</v>
      </c>
      <c r="H2212" s="17">
        <v>0</v>
      </c>
      <c r="I2212" s="18">
        <v>127627</v>
      </c>
      <c r="J2212" s="2"/>
      <c r="K2212" s="1"/>
      <c r="L2212" s="1"/>
      <c r="M2212" s="1"/>
      <c r="N2212" s="1"/>
      <c r="O2212" s="1"/>
      <c r="P2212" s="1"/>
      <c r="Q2212" s="1"/>
      <c r="R2212" s="1"/>
      <c r="S2212" s="1"/>
    </row>
    <row r="2213" spans="1:19" x14ac:dyDescent="0.3">
      <c r="A2213" s="1"/>
      <c r="B2213" s="17">
        <v>5</v>
      </c>
      <c r="C2213" s="9" t="s">
        <v>12</v>
      </c>
      <c r="D2213" s="17">
        <v>3</v>
      </c>
      <c r="E2213" s="17">
        <v>2010</v>
      </c>
      <c r="F2213" s="17">
        <v>1</v>
      </c>
      <c r="G2213" s="17">
        <v>0</v>
      </c>
      <c r="H2213" s="17">
        <v>0</v>
      </c>
      <c r="I2213" s="18">
        <v>30857</v>
      </c>
      <c r="J2213" s="2"/>
      <c r="K2213" s="1"/>
      <c r="L2213" s="1"/>
      <c r="M2213" s="1"/>
      <c r="N2213" s="1"/>
      <c r="O2213" s="1"/>
      <c r="P2213" s="1"/>
      <c r="Q2213" s="1"/>
      <c r="R2213" s="1"/>
      <c r="S2213" s="1"/>
    </row>
    <row r="2214" spans="1:19" x14ac:dyDescent="0.3">
      <c r="A2214" s="1"/>
      <c r="B2214" s="17">
        <v>4</v>
      </c>
      <c r="C2214" s="9" t="s">
        <v>33</v>
      </c>
      <c r="D2214" s="17">
        <v>3</v>
      </c>
      <c r="E2214" s="17">
        <v>2010</v>
      </c>
      <c r="F2214" s="17">
        <v>1</v>
      </c>
      <c r="G2214" s="17">
        <v>0</v>
      </c>
      <c r="H2214" s="17">
        <v>0</v>
      </c>
      <c r="I2214" s="18">
        <v>101941</v>
      </c>
      <c r="J2214" s="2"/>
      <c r="K2214" s="1"/>
      <c r="L2214" s="1"/>
      <c r="M2214" s="1"/>
      <c r="N2214" s="1"/>
      <c r="O2214" s="1"/>
      <c r="P2214" s="1"/>
      <c r="Q2214" s="1"/>
      <c r="R2214" s="1"/>
      <c r="S2214" s="1"/>
    </row>
    <row r="2215" spans="1:19" x14ac:dyDescent="0.3">
      <c r="A2215" s="1"/>
      <c r="B2215" s="17">
        <v>3</v>
      </c>
      <c r="C2215" s="9" t="s">
        <v>12</v>
      </c>
      <c r="D2215" s="17">
        <v>2</v>
      </c>
      <c r="E2215" s="17">
        <v>2010</v>
      </c>
      <c r="F2215" s="17">
        <v>1</v>
      </c>
      <c r="G2215" s="17">
        <v>0</v>
      </c>
      <c r="H2215" s="17">
        <v>0</v>
      </c>
      <c r="I2215" s="18">
        <v>130924</v>
      </c>
      <c r="J2215" s="2"/>
      <c r="K2215" s="1"/>
      <c r="L2215" s="1"/>
      <c r="M2215" s="1"/>
      <c r="N2215" s="1"/>
      <c r="O2215" s="1"/>
      <c r="P2215" s="1"/>
      <c r="Q2215" s="1"/>
      <c r="R2215" s="1"/>
      <c r="S2215" s="1"/>
    </row>
    <row r="2216" spans="1:19" x14ac:dyDescent="0.3">
      <c r="A2216" s="1"/>
      <c r="B2216" s="17">
        <v>4</v>
      </c>
      <c r="C2216" s="9" t="s">
        <v>12</v>
      </c>
      <c r="D2216" s="17">
        <v>2</v>
      </c>
      <c r="E2216" s="17">
        <v>2010</v>
      </c>
      <c r="F2216" s="17">
        <v>1</v>
      </c>
      <c r="G2216" s="17">
        <v>0</v>
      </c>
      <c r="H2216" s="17">
        <v>0</v>
      </c>
      <c r="I2216" s="18">
        <v>58075</v>
      </c>
      <c r="J2216" s="2"/>
      <c r="K2216" s="1"/>
      <c r="L2216" s="1"/>
      <c r="M2216" s="1"/>
      <c r="N2216" s="1"/>
      <c r="O2216" s="1"/>
      <c r="P2216" s="1"/>
      <c r="Q2216" s="1"/>
      <c r="R2216" s="1"/>
      <c r="S2216" s="1"/>
    </row>
    <row r="2217" spans="1:19" x14ac:dyDescent="0.3">
      <c r="A2217" s="1"/>
      <c r="B2217" s="17">
        <v>5</v>
      </c>
      <c r="C2217" s="9" t="s">
        <v>12</v>
      </c>
      <c r="D2217" s="17">
        <v>2</v>
      </c>
      <c r="E2217" s="17">
        <v>2010</v>
      </c>
      <c r="F2217" s="17">
        <v>1</v>
      </c>
      <c r="G2217" s="17">
        <v>0</v>
      </c>
      <c r="H2217" s="17">
        <v>0</v>
      </c>
      <c r="I2217" s="18">
        <v>63946</v>
      </c>
      <c r="J2217" s="2"/>
      <c r="K2217" s="1"/>
      <c r="L2217" s="1"/>
      <c r="M2217" s="1"/>
      <c r="N2217" s="1"/>
      <c r="O2217" s="1"/>
      <c r="P2217" s="1"/>
      <c r="Q2217" s="1"/>
      <c r="R2217" s="1"/>
      <c r="S2217" s="1"/>
    </row>
    <row r="2218" spans="1:19" x14ac:dyDescent="0.3">
      <c r="A2218" s="1"/>
      <c r="B2218" s="17">
        <v>4</v>
      </c>
      <c r="C2218" s="9" t="s">
        <v>12</v>
      </c>
      <c r="D2218" s="17">
        <v>2</v>
      </c>
      <c r="E2218" s="17">
        <v>2010</v>
      </c>
      <c r="F2218" s="17">
        <v>1</v>
      </c>
      <c r="G2218" s="17">
        <v>0</v>
      </c>
      <c r="H2218" s="17">
        <v>0</v>
      </c>
      <c r="I2218" s="18">
        <v>32924</v>
      </c>
      <c r="J2218" s="2"/>
      <c r="K2218" s="1"/>
      <c r="L2218" s="1"/>
      <c r="M2218" s="1"/>
      <c r="N2218" s="1"/>
      <c r="O2218" s="1"/>
      <c r="P2218" s="1"/>
      <c r="Q2218" s="1"/>
      <c r="R2218" s="1"/>
      <c r="S2218" s="1"/>
    </row>
    <row r="2219" spans="1:19" x14ac:dyDescent="0.3">
      <c r="A2219" s="1"/>
      <c r="B2219" s="17">
        <v>2</v>
      </c>
      <c r="C2219" s="9" t="s">
        <v>12</v>
      </c>
      <c r="D2219" s="17">
        <v>2</v>
      </c>
      <c r="E2219" s="17">
        <v>2010</v>
      </c>
      <c r="F2219" s="17">
        <v>1</v>
      </c>
      <c r="G2219" s="17">
        <v>0</v>
      </c>
      <c r="H2219" s="17">
        <v>0</v>
      </c>
      <c r="I2219" s="18">
        <v>16888</v>
      </c>
      <c r="J2219" s="2"/>
      <c r="K2219" s="1"/>
      <c r="L2219" s="1"/>
      <c r="M2219" s="1"/>
      <c r="N2219" s="1"/>
      <c r="O2219" s="1"/>
      <c r="P2219" s="1"/>
      <c r="Q2219" s="1"/>
      <c r="R2219" s="1"/>
      <c r="S2219" s="1"/>
    </row>
    <row r="2220" spans="1:19" x14ac:dyDescent="0.3">
      <c r="A2220" s="1"/>
      <c r="B2220" s="17">
        <v>3</v>
      </c>
      <c r="C2220" s="9" t="s">
        <v>12</v>
      </c>
      <c r="D2220" s="17">
        <v>2</v>
      </c>
      <c r="E2220" s="17">
        <v>2010</v>
      </c>
      <c r="F2220" s="17">
        <v>1</v>
      </c>
      <c r="G2220" s="17">
        <v>0</v>
      </c>
      <c r="H2220" s="17">
        <v>0</v>
      </c>
      <c r="I2220" s="18">
        <v>58614</v>
      </c>
      <c r="J2220" s="2"/>
      <c r="K2220" s="1"/>
      <c r="L2220" s="1"/>
      <c r="M2220" s="1"/>
      <c r="N2220" s="1"/>
      <c r="O2220" s="1"/>
      <c r="P2220" s="1"/>
      <c r="Q2220" s="1"/>
      <c r="R2220" s="1"/>
      <c r="S2220" s="1"/>
    </row>
    <row r="2221" spans="1:19" x14ac:dyDescent="0.3">
      <c r="A2221" s="1"/>
      <c r="B2221" s="17">
        <v>3</v>
      </c>
      <c r="C2221" s="9" t="s">
        <v>12</v>
      </c>
      <c r="D2221" s="17">
        <v>2</v>
      </c>
      <c r="E2221" s="17">
        <v>2010</v>
      </c>
      <c r="F2221" s="17">
        <v>1</v>
      </c>
      <c r="G2221" s="17">
        <v>0</v>
      </c>
      <c r="H2221" s="17">
        <v>0</v>
      </c>
      <c r="I2221" s="18">
        <v>242954</v>
      </c>
      <c r="J2221" s="2"/>
      <c r="K2221" s="1"/>
      <c r="L2221" s="1"/>
      <c r="M2221" s="1"/>
      <c r="N2221" s="1"/>
      <c r="O2221" s="1"/>
      <c r="P2221" s="1"/>
      <c r="Q2221" s="1"/>
      <c r="R2221" s="1"/>
      <c r="S2221" s="1"/>
    </row>
    <row r="2222" spans="1:19" x14ac:dyDescent="0.3">
      <c r="A2222" s="1"/>
      <c r="B2222" s="17">
        <v>3</v>
      </c>
      <c r="C2222" s="9" t="s">
        <v>12</v>
      </c>
      <c r="D2222" s="17">
        <v>2</v>
      </c>
      <c r="E2222" s="17">
        <v>2010</v>
      </c>
      <c r="F2222" s="17">
        <v>1</v>
      </c>
      <c r="G2222" s="17">
        <v>0</v>
      </c>
      <c r="H2222" s="17">
        <v>0</v>
      </c>
      <c r="I2222" s="18">
        <v>191213</v>
      </c>
      <c r="J2222" s="2"/>
      <c r="K2222" s="1"/>
      <c r="L2222" s="1"/>
      <c r="M2222" s="1"/>
      <c r="N2222" s="1"/>
      <c r="O2222" s="1"/>
      <c r="P2222" s="1"/>
      <c r="Q2222" s="1"/>
      <c r="R2222" s="1"/>
      <c r="S2222" s="1"/>
    </row>
    <row r="2223" spans="1:19" x14ac:dyDescent="0.3">
      <c r="A2223" s="1"/>
      <c r="B2223" s="17">
        <v>4</v>
      </c>
      <c r="C2223" s="9" t="s">
        <v>12</v>
      </c>
      <c r="D2223" s="17">
        <v>2</v>
      </c>
      <c r="E2223" s="17">
        <v>2010</v>
      </c>
      <c r="F2223" s="17">
        <v>1</v>
      </c>
      <c r="G2223" s="17">
        <v>0</v>
      </c>
      <c r="H2223" s="17">
        <v>0</v>
      </c>
      <c r="I2223" s="18">
        <v>49976</v>
      </c>
      <c r="J2223" s="2"/>
      <c r="K2223" s="1"/>
      <c r="L2223" s="1"/>
      <c r="M2223" s="1"/>
      <c r="N2223" s="1"/>
      <c r="O2223" s="1"/>
      <c r="P2223" s="1"/>
      <c r="Q2223" s="1"/>
      <c r="R2223" s="1"/>
      <c r="S2223" s="1"/>
    </row>
    <row r="2224" spans="1:19" x14ac:dyDescent="0.3">
      <c r="A2224" s="1"/>
      <c r="B2224" s="17">
        <v>2</v>
      </c>
      <c r="C2224" s="9" t="s">
        <v>17</v>
      </c>
      <c r="D2224" s="17">
        <v>2</v>
      </c>
      <c r="E2224" s="17">
        <v>2010</v>
      </c>
      <c r="F2224" s="17">
        <v>1</v>
      </c>
      <c r="G2224" s="17">
        <v>0</v>
      </c>
      <c r="H2224" s="17">
        <v>0</v>
      </c>
      <c r="I2224" s="18">
        <v>515261</v>
      </c>
      <c r="J2224" s="2"/>
      <c r="K2224" s="1"/>
      <c r="L2224" s="1"/>
      <c r="M2224" s="1"/>
      <c r="N2224" s="1"/>
      <c r="O2224" s="1"/>
      <c r="P2224" s="1"/>
      <c r="Q2224" s="1"/>
      <c r="R2224" s="1"/>
      <c r="S2224" s="1"/>
    </row>
    <row r="2225" spans="1:19" x14ac:dyDescent="0.3">
      <c r="A2225" s="1"/>
      <c r="B2225" s="17">
        <v>3</v>
      </c>
      <c r="C2225" s="9" t="s">
        <v>12</v>
      </c>
      <c r="D2225" s="17">
        <v>2</v>
      </c>
      <c r="E2225" s="17">
        <v>2010</v>
      </c>
      <c r="F2225" s="17">
        <v>1</v>
      </c>
      <c r="G2225" s="17">
        <v>0</v>
      </c>
      <c r="H2225" s="17">
        <v>0</v>
      </c>
      <c r="I2225" s="18">
        <v>377176</v>
      </c>
      <c r="J2225" s="2"/>
      <c r="K2225" s="1"/>
      <c r="L2225" s="1"/>
      <c r="M2225" s="1"/>
      <c r="N2225" s="1"/>
      <c r="O2225" s="1"/>
      <c r="P2225" s="1"/>
      <c r="Q2225" s="1"/>
      <c r="R2225" s="1"/>
      <c r="S2225" s="1"/>
    </row>
    <row r="2226" spans="1:19" x14ac:dyDescent="0.3">
      <c r="A2226" s="1"/>
      <c r="B2226" s="17">
        <v>5</v>
      </c>
      <c r="C2226" s="9" t="s">
        <v>12</v>
      </c>
      <c r="D2226" s="17">
        <v>2</v>
      </c>
      <c r="E2226" s="17">
        <v>2010</v>
      </c>
      <c r="F2226" s="17">
        <v>1</v>
      </c>
      <c r="G2226" s="17">
        <v>0</v>
      </c>
      <c r="H2226" s="17">
        <v>0</v>
      </c>
      <c r="I2226" s="18">
        <v>66438</v>
      </c>
      <c r="J2226" s="2"/>
      <c r="K2226" s="1"/>
      <c r="L2226" s="1"/>
      <c r="M2226" s="1"/>
      <c r="N2226" s="1"/>
      <c r="O2226" s="1"/>
      <c r="P2226" s="1"/>
      <c r="Q2226" s="1"/>
      <c r="R2226" s="1"/>
      <c r="S2226" s="1"/>
    </row>
    <row r="2227" spans="1:19" x14ac:dyDescent="0.3">
      <c r="A2227" s="1"/>
      <c r="B2227" s="17">
        <v>6</v>
      </c>
      <c r="C2227" s="9" t="s">
        <v>12</v>
      </c>
      <c r="D2227" s="17">
        <v>2</v>
      </c>
      <c r="E2227" s="17">
        <v>2010</v>
      </c>
      <c r="F2227" s="17">
        <v>1</v>
      </c>
      <c r="G2227" s="17">
        <v>0</v>
      </c>
      <c r="H2227" s="17">
        <v>0</v>
      </c>
      <c r="I2227" s="18">
        <v>58741</v>
      </c>
      <c r="J2227" s="2"/>
      <c r="K2227" s="1"/>
      <c r="L2227" s="1"/>
      <c r="M2227" s="1"/>
      <c r="N2227" s="1"/>
      <c r="O2227" s="1"/>
      <c r="P2227" s="1"/>
      <c r="Q2227" s="1"/>
      <c r="R2227" s="1"/>
      <c r="S2227" s="1"/>
    </row>
    <row r="2228" spans="1:19" x14ac:dyDescent="0.3">
      <c r="A2228" s="1"/>
      <c r="B2228" s="17">
        <v>6</v>
      </c>
      <c r="C2228" s="9" t="s">
        <v>12</v>
      </c>
      <c r="D2228" s="17">
        <v>2</v>
      </c>
      <c r="E2228" s="17">
        <v>2010</v>
      </c>
      <c r="F2228" s="17">
        <v>1</v>
      </c>
      <c r="G2228" s="17">
        <v>0</v>
      </c>
      <c r="H2228" s="17">
        <v>0</v>
      </c>
      <c r="I2228" s="18">
        <v>66153</v>
      </c>
      <c r="J2228" s="2"/>
      <c r="K2228" s="1"/>
      <c r="L2228" s="1"/>
      <c r="M2228" s="1"/>
      <c r="N2228" s="1"/>
      <c r="O2228" s="1"/>
      <c r="P2228" s="1"/>
      <c r="Q2228" s="1"/>
      <c r="R2228" s="1"/>
      <c r="S2228" s="1"/>
    </row>
    <row r="2229" spans="1:19" x14ac:dyDescent="0.3">
      <c r="A2229" s="1"/>
      <c r="B2229" s="17">
        <v>6</v>
      </c>
      <c r="C2229" s="9" t="s">
        <v>12</v>
      </c>
      <c r="D2229" s="17">
        <v>2</v>
      </c>
      <c r="E2229" s="17">
        <v>2010</v>
      </c>
      <c r="F2229" s="17">
        <v>1</v>
      </c>
      <c r="G2229" s="17">
        <v>0</v>
      </c>
      <c r="H2229" s="17">
        <v>0</v>
      </c>
      <c r="I2229" s="18">
        <v>75257</v>
      </c>
      <c r="J2229" s="2"/>
      <c r="K2229" s="1"/>
      <c r="L2229" s="1"/>
      <c r="M2229" s="1"/>
      <c r="N2229" s="1"/>
      <c r="O2229" s="1"/>
      <c r="P2229" s="1"/>
      <c r="Q2229" s="1"/>
      <c r="R2229" s="1"/>
      <c r="S2229" s="1"/>
    </row>
    <row r="2230" spans="1:19" x14ac:dyDescent="0.3">
      <c r="A2230" s="1"/>
      <c r="B2230" s="17">
        <v>4</v>
      </c>
      <c r="C2230" s="9" t="s">
        <v>12</v>
      </c>
      <c r="D2230" s="17">
        <v>2</v>
      </c>
      <c r="E2230" s="17">
        <v>2010</v>
      </c>
      <c r="F2230" s="17">
        <v>1</v>
      </c>
      <c r="G2230" s="17">
        <v>0</v>
      </c>
      <c r="H2230" s="17">
        <v>0</v>
      </c>
      <c r="I2230" s="18">
        <v>85315</v>
      </c>
      <c r="J2230" s="2"/>
      <c r="K2230" s="1"/>
      <c r="L2230" s="1"/>
      <c r="M2230" s="1"/>
      <c r="N2230" s="1"/>
      <c r="O2230" s="1"/>
      <c r="P2230" s="1"/>
      <c r="Q2230" s="1"/>
      <c r="R2230" s="1"/>
      <c r="S2230" s="1"/>
    </row>
    <row r="2231" spans="1:19" x14ac:dyDescent="0.3">
      <c r="A2231" s="1"/>
      <c r="B2231" s="17">
        <v>4</v>
      </c>
      <c r="C2231" s="9" t="s">
        <v>12</v>
      </c>
      <c r="D2231" s="17">
        <v>2</v>
      </c>
      <c r="E2231" s="17">
        <v>2010</v>
      </c>
      <c r="F2231" s="17">
        <v>1</v>
      </c>
      <c r="G2231" s="17">
        <v>0</v>
      </c>
      <c r="H2231" s="17">
        <v>0</v>
      </c>
      <c r="I2231" s="18">
        <v>65601</v>
      </c>
      <c r="J2231" s="2"/>
      <c r="K2231" s="1"/>
      <c r="L2231" s="1"/>
      <c r="M2231" s="1"/>
      <c r="N2231" s="1"/>
      <c r="O2231" s="1"/>
      <c r="P2231" s="1"/>
      <c r="Q2231" s="1"/>
      <c r="R2231" s="1"/>
      <c r="S2231" s="1"/>
    </row>
    <row r="2232" spans="1:19" x14ac:dyDescent="0.3">
      <c r="A2232" s="1"/>
      <c r="B2232" s="17">
        <v>4</v>
      </c>
      <c r="C2232" s="9" t="s">
        <v>12</v>
      </c>
      <c r="D2232" s="17">
        <v>2</v>
      </c>
      <c r="E2232" s="17">
        <v>2010</v>
      </c>
      <c r="F2232" s="17">
        <v>1</v>
      </c>
      <c r="G2232" s="17">
        <v>0</v>
      </c>
      <c r="H2232" s="17">
        <v>0</v>
      </c>
      <c r="I2232" s="18">
        <v>97813</v>
      </c>
      <c r="J2232" s="2"/>
      <c r="K2232" s="1"/>
      <c r="L2232" s="1"/>
      <c r="M2232" s="1"/>
      <c r="N2232" s="1"/>
      <c r="O2232" s="1"/>
      <c r="P2232" s="1"/>
      <c r="Q2232" s="1"/>
      <c r="R2232" s="1"/>
      <c r="S2232" s="1"/>
    </row>
    <row r="2233" spans="1:19" x14ac:dyDescent="0.3">
      <c r="A2233" s="1"/>
      <c r="B2233" s="17">
        <v>3</v>
      </c>
      <c r="C2233" s="9" t="s">
        <v>12</v>
      </c>
      <c r="D2233" s="17">
        <v>2</v>
      </c>
      <c r="E2233" s="17">
        <v>2010</v>
      </c>
      <c r="F2233" s="17">
        <v>1</v>
      </c>
      <c r="G2233" s="17">
        <v>0</v>
      </c>
      <c r="H2233" s="17">
        <v>0</v>
      </c>
      <c r="I2233" s="18">
        <v>448161</v>
      </c>
      <c r="J2233" s="2"/>
      <c r="K2233" s="1"/>
      <c r="L2233" s="1"/>
      <c r="M2233" s="1"/>
      <c r="N2233" s="1"/>
      <c r="O2233" s="1"/>
      <c r="P2233" s="1"/>
      <c r="Q2233" s="1"/>
      <c r="R2233" s="1"/>
      <c r="S2233" s="1"/>
    </row>
    <row r="2234" spans="1:19" x14ac:dyDescent="0.3">
      <c r="A2234" s="1"/>
      <c r="B2234" s="17">
        <v>3</v>
      </c>
      <c r="C2234" s="9" t="s">
        <v>12</v>
      </c>
      <c r="D2234" s="17">
        <v>2</v>
      </c>
      <c r="E2234" s="17">
        <v>2010</v>
      </c>
      <c r="F2234" s="17">
        <v>1</v>
      </c>
      <c r="G2234" s="17">
        <v>0</v>
      </c>
      <c r="H2234" s="17">
        <v>0</v>
      </c>
      <c r="I2234" s="18">
        <v>80456</v>
      </c>
      <c r="J2234" s="2"/>
      <c r="K2234" s="1"/>
      <c r="L2234" s="1"/>
      <c r="M2234" s="1"/>
      <c r="N2234" s="1"/>
      <c r="O2234" s="1"/>
      <c r="P2234" s="1"/>
      <c r="Q2234" s="1"/>
      <c r="R2234" s="1"/>
      <c r="S2234" s="1"/>
    </row>
    <row r="2235" spans="1:19" x14ac:dyDescent="0.3">
      <c r="A2235" s="1"/>
      <c r="B2235" s="17">
        <v>3</v>
      </c>
      <c r="C2235" s="9" t="s">
        <v>12</v>
      </c>
      <c r="D2235" s="17">
        <v>2</v>
      </c>
      <c r="E2235" s="17">
        <v>2010</v>
      </c>
      <c r="F2235" s="17">
        <v>1</v>
      </c>
      <c r="G2235" s="17">
        <v>0</v>
      </c>
      <c r="H2235" s="17">
        <v>0</v>
      </c>
      <c r="I2235" s="18">
        <v>223148</v>
      </c>
      <c r="J2235" s="2"/>
      <c r="K2235" s="1"/>
      <c r="L2235" s="1"/>
      <c r="M2235" s="1"/>
      <c r="N2235" s="1"/>
      <c r="O2235" s="1"/>
      <c r="P2235" s="1"/>
      <c r="Q2235" s="1"/>
      <c r="R2235" s="1"/>
      <c r="S2235" s="1"/>
    </row>
    <row r="2236" spans="1:19" x14ac:dyDescent="0.3">
      <c r="A2236" s="1"/>
      <c r="B2236" s="17">
        <v>5</v>
      </c>
      <c r="C2236" s="9" t="s">
        <v>12</v>
      </c>
      <c r="D2236" s="17">
        <v>2</v>
      </c>
      <c r="E2236" s="17">
        <v>2010</v>
      </c>
      <c r="F2236" s="17">
        <v>1</v>
      </c>
      <c r="G2236" s="17">
        <v>0</v>
      </c>
      <c r="H2236" s="17">
        <v>0</v>
      </c>
      <c r="I2236" s="18">
        <v>390035</v>
      </c>
      <c r="J2236" s="2"/>
      <c r="K2236" s="1"/>
      <c r="L2236" s="1"/>
      <c r="M2236" s="1"/>
      <c r="N2236" s="1"/>
      <c r="O2236" s="1"/>
      <c r="P2236" s="1"/>
      <c r="Q2236" s="1"/>
      <c r="R2236" s="1"/>
      <c r="S2236" s="1"/>
    </row>
    <row r="2237" spans="1:19" x14ac:dyDescent="0.3">
      <c r="A2237" s="1"/>
      <c r="B2237" s="17">
        <v>5</v>
      </c>
      <c r="C2237" s="9" t="s">
        <v>12</v>
      </c>
      <c r="D2237" s="17">
        <v>2</v>
      </c>
      <c r="E2237" s="17">
        <v>2010</v>
      </c>
      <c r="F2237" s="17">
        <v>1</v>
      </c>
      <c r="G2237" s="17">
        <v>0</v>
      </c>
      <c r="H2237" s="17">
        <v>0</v>
      </c>
      <c r="I2237" s="18">
        <v>65081</v>
      </c>
      <c r="J2237" s="2"/>
      <c r="K2237" s="1"/>
      <c r="L2237" s="1"/>
      <c r="M2237" s="1"/>
      <c r="N2237" s="1"/>
      <c r="O2237" s="1"/>
      <c r="P2237" s="1"/>
      <c r="Q2237" s="1"/>
      <c r="R2237" s="1"/>
      <c r="S2237" s="1"/>
    </row>
    <row r="2238" spans="1:19" x14ac:dyDescent="0.3">
      <c r="A2238" s="1"/>
      <c r="B2238" s="17">
        <v>6</v>
      </c>
      <c r="C2238" s="9" t="s">
        <v>12</v>
      </c>
      <c r="D2238" s="17">
        <v>2</v>
      </c>
      <c r="E2238" s="17">
        <v>2010</v>
      </c>
      <c r="F2238" s="17">
        <v>1</v>
      </c>
      <c r="G2238" s="17">
        <v>0</v>
      </c>
      <c r="H2238" s="17">
        <v>0</v>
      </c>
      <c r="I2238" s="18">
        <v>191821</v>
      </c>
      <c r="J2238" s="2"/>
      <c r="K2238" s="1"/>
      <c r="L2238" s="1"/>
      <c r="M2238" s="1"/>
      <c r="N2238" s="1"/>
      <c r="O2238" s="1"/>
      <c r="P2238" s="1"/>
      <c r="Q2238" s="1"/>
      <c r="R2238" s="1"/>
      <c r="S2238" s="1"/>
    </row>
    <row r="2239" spans="1:19" x14ac:dyDescent="0.3">
      <c r="A2239" s="1"/>
      <c r="B2239" s="17">
        <v>3</v>
      </c>
      <c r="C2239" s="9" t="s">
        <v>12</v>
      </c>
      <c r="D2239" s="17">
        <v>2</v>
      </c>
      <c r="E2239" s="17">
        <v>2010</v>
      </c>
      <c r="F2239" s="17">
        <v>1</v>
      </c>
      <c r="G2239" s="17">
        <v>0</v>
      </c>
      <c r="H2239" s="17">
        <v>0</v>
      </c>
      <c r="I2239" s="18">
        <v>119346</v>
      </c>
      <c r="J2239" s="2"/>
      <c r="K2239" s="1"/>
      <c r="L2239" s="1"/>
      <c r="M2239" s="1"/>
      <c r="N2239" s="1"/>
      <c r="O2239" s="1"/>
      <c r="P2239" s="1"/>
      <c r="Q2239" s="1"/>
      <c r="R2239" s="1"/>
      <c r="S2239" s="1"/>
    </row>
    <row r="2240" spans="1:19" x14ac:dyDescent="0.3">
      <c r="A2240" s="1"/>
      <c r="B2240" s="17">
        <v>3</v>
      </c>
      <c r="C2240" s="9" t="s">
        <v>12</v>
      </c>
      <c r="D2240" s="17">
        <v>2</v>
      </c>
      <c r="E2240" s="17">
        <v>2010</v>
      </c>
      <c r="F2240" s="17">
        <v>1</v>
      </c>
      <c r="G2240" s="17">
        <v>0</v>
      </c>
      <c r="H2240" s="17">
        <v>0</v>
      </c>
      <c r="I2240" s="18">
        <v>84261</v>
      </c>
      <c r="J2240" s="2"/>
      <c r="K2240" s="1"/>
      <c r="L2240" s="1"/>
      <c r="M2240" s="1"/>
      <c r="N2240" s="1"/>
      <c r="O2240" s="1"/>
      <c r="P2240" s="1"/>
      <c r="Q2240" s="1"/>
      <c r="R2240" s="1"/>
      <c r="S2240" s="1"/>
    </row>
    <row r="2241" spans="1:19" x14ac:dyDescent="0.3">
      <c r="A2241" s="1"/>
      <c r="B2241" s="17">
        <v>5</v>
      </c>
      <c r="C2241" s="9" t="s">
        <v>12</v>
      </c>
      <c r="D2241" s="17">
        <v>2</v>
      </c>
      <c r="E2241" s="17">
        <v>2010</v>
      </c>
      <c r="F2241" s="17">
        <v>1</v>
      </c>
      <c r="G2241" s="17">
        <v>0</v>
      </c>
      <c r="H2241" s="17">
        <v>0</v>
      </c>
      <c r="I2241" s="18">
        <v>275349</v>
      </c>
      <c r="J2241" s="2"/>
      <c r="K2241" s="1"/>
      <c r="L2241" s="1"/>
      <c r="M2241" s="1"/>
      <c r="N2241" s="1"/>
      <c r="O2241" s="1"/>
      <c r="P2241" s="1"/>
      <c r="Q2241" s="1"/>
      <c r="R2241" s="1"/>
      <c r="S2241" s="1"/>
    </row>
    <row r="2242" spans="1:19" x14ac:dyDescent="0.3">
      <c r="A2242" s="1"/>
      <c r="B2242" s="17">
        <v>5</v>
      </c>
      <c r="C2242" s="9" t="s">
        <v>12</v>
      </c>
      <c r="D2242" s="17">
        <v>2</v>
      </c>
      <c r="E2242" s="17">
        <v>2010</v>
      </c>
      <c r="F2242" s="17">
        <v>1</v>
      </c>
      <c r="G2242" s="17">
        <v>0</v>
      </c>
      <c r="H2242" s="17">
        <v>0</v>
      </c>
      <c r="I2242" s="18">
        <v>129326</v>
      </c>
      <c r="J2242" s="2"/>
      <c r="K2242" s="1"/>
      <c r="L2242" s="1"/>
      <c r="M2242" s="1"/>
      <c r="N2242" s="1"/>
      <c r="O2242" s="1"/>
      <c r="P2242" s="1"/>
      <c r="Q2242" s="1"/>
      <c r="R2242" s="1"/>
      <c r="S2242" s="1"/>
    </row>
    <row r="2243" spans="1:19" x14ac:dyDescent="0.3">
      <c r="A2243" s="1"/>
      <c r="B2243" s="17">
        <v>2</v>
      </c>
      <c r="C2243" s="9" t="s">
        <v>12</v>
      </c>
      <c r="D2243" s="17">
        <v>3</v>
      </c>
      <c r="E2243" s="17">
        <v>2010</v>
      </c>
      <c r="F2243" s="17">
        <v>1</v>
      </c>
      <c r="G2243" s="17">
        <v>0</v>
      </c>
      <c r="H2243" s="17">
        <v>0</v>
      </c>
      <c r="I2243" s="18">
        <v>17093</v>
      </c>
      <c r="J2243" s="2"/>
      <c r="K2243" s="1"/>
      <c r="L2243" s="1"/>
      <c r="M2243" s="1"/>
      <c r="N2243" s="1"/>
      <c r="O2243" s="1"/>
      <c r="P2243" s="1"/>
      <c r="Q2243" s="1"/>
      <c r="R2243" s="1"/>
      <c r="S2243" s="1"/>
    </row>
    <row r="2244" spans="1:19" x14ac:dyDescent="0.3">
      <c r="A2244" s="1"/>
      <c r="B2244" s="17">
        <v>2</v>
      </c>
      <c r="C2244" s="9" t="s">
        <v>12</v>
      </c>
      <c r="D2244" s="17">
        <v>3</v>
      </c>
      <c r="E2244" s="17">
        <v>2010</v>
      </c>
      <c r="F2244" s="17">
        <v>1</v>
      </c>
      <c r="G2244" s="17">
        <v>0</v>
      </c>
      <c r="H2244" s="17">
        <v>0</v>
      </c>
      <c r="I2244" s="18">
        <v>15939</v>
      </c>
      <c r="J2244" s="2"/>
      <c r="K2244" s="1"/>
      <c r="L2244" s="1"/>
      <c r="M2244" s="1"/>
      <c r="N2244" s="1"/>
      <c r="O2244" s="1"/>
      <c r="P2244" s="1"/>
      <c r="Q2244" s="1"/>
      <c r="R2244" s="1"/>
      <c r="S2244" s="1"/>
    </row>
    <row r="2245" spans="1:19" x14ac:dyDescent="0.3">
      <c r="A2245" s="1"/>
      <c r="B2245" s="17">
        <v>2</v>
      </c>
      <c r="C2245" s="9" t="s">
        <v>12</v>
      </c>
      <c r="D2245" s="17">
        <v>3</v>
      </c>
      <c r="E2245" s="17">
        <v>2010</v>
      </c>
      <c r="F2245" s="17">
        <v>1</v>
      </c>
      <c r="G2245" s="17">
        <v>0</v>
      </c>
      <c r="H2245" s="17">
        <v>0</v>
      </c>
      <c r="I2245" s="18">
        <v>230789</v>
      </c>
      <c r="J2245" s="2"/>
      <c r="K2245" s="1"/>
      <c r="L2245" s="1"/>
      <c r="M2245" s="1"/>
      <c r="N2245" s="1"/>
      <c r="O2245" s="1"/>
      <c r="P2245" s="1"/>
      <c r="Q2245" s="1"/>
      <c r="R2245" s="1"/>
      <c r="S2245" s="1"/>
    </row>
    <row r="2246" spans="1:19" x14ac:dyDescent="0.3">
      <c r="A2246" s="1"/>
      <c r="B2246" s="17">
        <v>2</v>
      </c>
      <c r="C2246" s="9" t="s">
        <v>12</v>
      </c>
      <c r="D2246" s="17">
        <v>3</v>
      </c>
      <c r="E2246" s="17">
        <v>2010</v>
      </c>
      <c r="F2246" s="17">
        <v>1</v>
      </c>
      <c r="G2246" s="17">
        <v>0</v>
      </c>
      <c r="H2246" s="17">
        <v>0</v>
      </c>
      <c r="I2246" s="18">
        <v>322905</v>
      </c>
      <c r="J2246" s="2"/>
      <c r="K2246" s="1"/>
      <c r="L2246" s="1"/>
      <c r="M2246" s="1"/>
      <c r="N2246" s="1"/>
      <c r="O2246" s="1"/>
      <c r="P2246" s="1"/>
      <c r="Q2246" s="1"/>
      <c r="R2246" s="1"/>
      <c r="S2246" s="1"/>
    </row>
    <row r="2247" spans="1:19" x14ac:dyDescent="0.3">
      <c r="A2247" s="1"/>
      <c r="B2247" s="17">
        <v>2</v>
      </c>
      <c r="C2247" s="9" t="s">
        <v>12</v>
      </c>
      <c r="D2247" s="17">
        <v>3</v>
      </c>
      <c r="E2247" s="17">
        <v>2010</v>
      </c>
      <c r="F2247" s="17">
        <v>1</v>
      </c>
      <c r="G2247" s="17">
        <v>0</v>
      </c>
      <c r="H2247" s="17">
        <v>0</v>
      </c>
      <c r="I2247" s="18">
        <v>23375</v>
      </c>
      <c r="J2247" s="2"/>
      <c r="K2247" s="1"/>
      <c r="L2247" s="1"/>
      <c r="M2247" s="1"/>
      <c r="N2247" s="1"/>
      <c r="O2247" s="1"/>
      <c r="P2247" s="1"/>
      <c r="Q2247" s="1"/>
      <c r="R2247" s="1"/>
      <c r="S2247" s="1"/>
    </row>
    <row r="2248" spans="1:19" x14ac:dyDescent="0.3">
      <c r="A2248" s="1"/>
      <c r="B2248" s="17">
        <v>2</v>
      </c>
      <c r="C2248" s="9" t="s">
        <v>14</v>
      </c>
      <c r="D2248" s="17">
        <v>3</v>
      </c>
      <c r="E2248" s="17">
        <v>2010</v>
      </c>
      <c r="F2248" s="17">
        <v>1</v>
      </c>
      <c r="G2248" s="17">
        <v>0</v>
      </c>
      <c r="H2248" s="17">
        <v>0</v>
      </c>
      <c r="I2248" s="18">
        <v>1630853</v>
      </c>
      <c r="J2248" s="2"/>
      <c r="K2248" s="1"/>
      <c r="L2248" s="1"/>
      <c r="M2248" s="1"/>
      <c r="N2248" s="1"/>
      <c r="O2248" s="1"/>
      <c r="P2248" s="1"/>
      <c r="Q2248" s="1"/>
      <c r="R2248" s="1"/>
      <c r="S2248" s="1"/>
    </row>
    <row r="2249" spans="1:19" x14ac:dyDescent="0.3">
      <c r="A2249" s="1"/>
      <c r="B2249" s="17">
        <v>5</v>
      </c>
      <c r="C2249" s="9" t="s">
        <v>12</v>
      </c>
      <c r="D2249" s="17">
        <v>3</v>
      </c>
      <c r="E2249" s="17">
        <v>2010</v>
      </c>
      <c r="F2249" s="17">
        <v>1</v>
      </c>
      <c r="G2249" s="17">
        <v>0</v>
      </c>
      <c r="H2249" s="17">
        <v>0</v>
      </c>
      <c r="I2249" s="18">
        <v>30160</v>
      </c>
      <c r="J2249" s="2"/>
      <c r="K2249" s="1"/>
      <c r="L2249" s="1"/>
      <c r="M2249" s="1"/>
      <c r="N2249" s="1"/>
      <c r="O2249" s="1"/>
      <c r="P2249" s="1"/>
      <c r="Q2249" s="1"/>
      <c r="R2249" s="1"/>
      <c r="S2249" s="1"/>
    </row>
    <row r="2250" spans="1:19" x14ac:dyDescent="0.3">
      <c r="A2250" s="1"/>
      <c r="B2250" s="17">
        <v>3</v>
      </c>
      <c r="C2250" s="9" t="s">
        <v>12</v>
      </c>
      <c r="D2250" s="17">
        <v>4</v>
      </c>
      <c r="E2250" s="17">
        <v>2010</v>
      </c>
      <c r="F2250" s="17">
        <v>1</v>
      </c>
      <c r="G2250" s="17">
        <v>0</v>
      </c>
      <c r="H2250" s="17">
        <v>0</v>
      </c>
      <c r="I2250" s="18">
        <v>42852</v>
      </c>
      <c r="J2250" s="2"/>
      <c r="K2250" s="1"/>
      <c r="L2250" s="1"/>
      <c r="M2250" s="1"/>
      <c r="N2250" s="1"/>
      <c r="O2250" s="1"/>
      <c r="P2250" s="1"/>
      <c r="Q2250" s="1"/>
      <c r="R2250" s="1"/>
      <c r="S2250" s="1"/>
    </row>
    <row r="2251" spans="1:19" x14ac:dyDescent="0.3">
      <c r="A2251" s="1"/>
      <c r="B2251" s="17">
        <v>3</v>
      </c>
      <c r="C2251" s="9" t="s">
        <v>12</v>
      </c>
      <c r="D2251" s="17">
        <v>4</v>
      </c>
      <c r="E2251" s="17">
        <v>2010</v>
      </c>
      <c r="F2251" s="17">
        <v>1</v>
      </c>
      <c r="G2251" s="17">
        <v>0</v>
      </c>
      <c r="H2251" s="17">
        <v>0</v>
      </c>
      <c r="I2251" s="18">
        <v>32315</v>
      </c>
      <c r="J2251" s="2"/>
      <c r="K2251" s="1"/>
      <c r="L2251" s="1"/>
      <c r="M2251" s="1"/>
      <c r="N2251" s="1"/>
      <c r="O2251" s="1"/>
      <c r="P2251" s="1"/>
      <c r="Q2251" s="1"/>
      <c r="R2251" s="1"/>
      <c r="S2251" s="1"/>
    </row>
    <row r="2252" spans="1:19" x14ac:dyDescent="0.3">
      <c r="A2252" s="1"/>
      <c r="B2252" s="17">
        <v>6</v>
      </c>
      <c r="C2252" s="9" t="s">
        <v>12</v>
      </c>
      <c r="D2252" s="17">
        <v>4</v>
      </c>
      <c r="E2252" s="17">
        <v>2010</v>
      </c>
      <c r="F2252" s="17">
        <v>1</v>
      </c>
      <c r="G2252" s="17">
        <v>0</v>
      </c>
      <c r="H2252" s="17">
        <v>0</v>
      </c>
      <c r="I2252" s="18">
        <v>58170</v>
      </c>
      <c r="J2252" s="2"/>
      <c r="K2252" s="1"/>
      <c r="L2252" s="1"/>
      <c r="M2252" s="1"/>
      <c r="N2252" s="1"/>
      <c r="O2252" s="1"/>
      <c r="P2252" s="1"/>
      <c r="Q2252" s="1"/>
      <c r="R2252" s="1"/>
      <c r="S2252" s="1"/>
    </row>
    <row r="2253" spans="1:19" x14ac:dyDescent="0.3">
      <c r="A2253" s="1"/>
      <c r="B2253" s="17">
        <v>3</v>
      </c>
      <c r="C2253" s="9" t="s">
        <v>19</v>
      </c>
      <c r="D2253" s="17">
        <v>3</v>
      </c>
      <c r="E2253" s="17">
        <v>2010</v>
      </c>
      <c r="F2253" s="17">
        <v>1</v>
      </c>
      <c r="G2253" s="17">
        <v>0</v>
      </c>
      <c r="H2253" s="17">
        <v>0</v>
      </c>
      <c r="I2253" s="18">
        <v>194370</v>
      </c>
      <c r="J2253" s="2"/>
      <c r="K2253" s="1"/>
      <c r="L2253" s="1"/>
      <c r="M2253" s="1"/>
      <c r="N2253" s="1"/>
      <c r="O2253" s="1"/>
      <c r="P2253" s="1"/>
      <c r="Q2253" s="1"/>
      <c r="R2253" s="1"/>
      <c r="S2253" s="1"/>
    </row>
    <row r="2254" spans="1:19" x14ac:dyDescent="0.3">
      <c r="A2254" s="1"/>
      <c r="B2254" s="17">
        <v>4</v>
      </c>
      <c r="C2254" s="9" t="s">
        <v>12</v>
      </c>
      <c r="D2254" s="17">
        <v>3</v>
      </c>
      <c r="E2254" s="17">
        <v>2010</v>
      </c>
      <c r="F2254" s="17">
        <v>1</v>
      </c>
      <c r="G2254" s="17">
        <v>0</v>
      </c>
      <c r="H2254" s="17">
        <v>0</v>
      </c>
      <c r="I2254" s="18">
        <v>115225</v>
      </c>
      <c r="J2254" s="2"/>
      <c r="K2254" s="1"/>
      <c r="L2254" s="1"/>
      <c r="M2254" s="1"/>
      <c r="N2254" s="1"/>
      <c r="O2254" s="1"/>
      <c r="P2254" s="1"/>
      <c r="Q2254" s="1"/>
      <c r="R2254" s="1"/>
      <c r="S2254" s="1"/>
    </row>
    <row r="2255" spans="1:19" x14ac:dyDescent="0.3">
      <c r="A2255" s="1"/>
      <c r="B2255" s="17">
        <v>1</v>
      </c>
      <c r="C2255" s="9" t="s">
        <v>19</v>
      </c>
      <c r="D2255" s="17">
        <v>2</v>
      </c>
      <c r="E2255" s="17">
        <v>2010</v>
      </c>
      <c r="F2255" s="17">
        <v>1</v>
      </c>
      <c r="G2255" s="17">
        <v>0</v>
      </c>
      <c r="H2255" s="17">
        <v>0</v>
      </c>
      <c r="I2255" s="18">
        <v>339486</v>
      </c>
      <c r="J2255" s="2"/>
      <c r="K2255" s="1"/>
      <c r="L2255" s="1"/>
      <c r="M2255" s="1"/>
      <c r="N2255" s="1"/>
      <c r="O2255" s="1"/>
      <c r="P2255" s="1"/>
      <c r="Q2255" s="1"/>
      <c r="R2255" s="1"/>
      <c r="S2255" s="1"/>
    </row>
    <row r="2256" spans="1:19" x14ac:dyDescent="0.3">
      <c r="A2256" s="1"/>
      <c r="B2256" s="17">
        <v>3</v>
      </c>
      <c r="C2256" s="9" t="s">
        <v>12</v>
      </c>
      <c r="D2256" s="17">
        <v>3</v>
      </c>
      <c r="E2256" s="17">
        <v>2010</v>
      </c>
      <c r="F2256" s="17">
        <v>1</v>
      </c>
      <c r="G2256" s="17">
        <v>0</v>
      </c>
      <c r="H2256" s="17">
        <v>0</v>
      </c>
      <c r="I2256" s="18">
        <v>61315</v>
      </c>
      <c r="J2256" s="2"/>
      <c r="K2256" s="1"/>
      <c r="L2256" s="1"/>
      <c r="M2256" s="1"/>
      <c r="N2256" s="1"/>
      <c r="O2256" s="1"/>
      <c r="P2256" s="1"/>
      <c r="Q2256" s="1"/>
      <c r="R2256" s="1"/>
      <c r="S2256" s="1"/>
    </row>
    <row r="2257" spans="1:19" x14ac:dyDescent="0.3">
      <c r="A2257" s="1"/>
      <c r="B2257" s="17">
        <v>3</v>
      </c>
      <c r="C2257" s="9" t="s">
        <v>12</v>
      </c>
      <c r="D2257" s="17">
        <v>3</v>
      </c>
      <c r="E2257" s="17">
        <v>2010</v>
      </c>
      <c r="F2257" s="17">
        <v>1</v>
      </c>
      <c r="G2257" s="17">
        <v>0</v>
      </c>
      <c r="H2257" s="17">
        <v>0</v>
      </c>
      <c r="I2257" s="18">
        <v>62843</v>
      </c>
      <c r="J2257" s="2"/>
      <c r="K2257" s="1"/>
      <c r="L2257" s="1"/>
      <c r="M2257" s="1"/>
      <c r="N2257" s="1"/>
      <c r="O2257" s="1"/>
      <c r="P2257" s="1"/>
      <c r="Q2257" s="1"/>
      <c r="R2257" s="1"/>
      <c r="S2257" s="1"/>
    </row>
    <row r="2258" spans="1:19" x14ac:dyDescent="0.3">
      <c r="A2258" s="1"/>
      <c r="B2258" s="17">
        <v>6</v>
      </c>
      <c r="C2258" s="9" t="s">
        <v>12</v>
      </c>
      <c r="D2258" s="17">
        <v>3</v>
      </c>
      <c r="E2258" s="17">
        <v>2010</v>
      </c>
      <c r="F2258" s="17">
        <v>1</v>
      </c>
      <c r="G2258" s="17">
        <v>0</v>
      </c>
      <c r="H2258" s="17">
        <v>0</v>
      </c>
      <c r="I2258" s="18">
        <v>147296</v>
      </c>
      <c r="J2258" s="2"/>
      <c r="K2258" s="1"/>
      <c r="L2258" s="1"/>
      <c r="M2258" s="1"/>
      <c r="N2258" s="1"/>
      <c r="O2258" s="1"/>
      <c r="P2258" s="1"/>
      <c r="Q2258" s="1"/>
      <c r="R2258" s="1"/>
      <c r="S2258" s="1"/>
    </row>
    <row r="2259" spans="1:19" x14ac:dyDescent="0.3">
      <c r="A2259" s="1"/>
      <c r="B2259" s="17">
        <v>5</v>
      </c>
      <c r="C2259" s="9" t="s">
        <v>33</v>
      </c>
      <c r="D2259" s="17">
        <v>3</v>
      </c>
      <c r="E2259" s="17">
        <v>2010</v>
      </c>
      <c r="F2259" s="17">
        <v>1</v>
      </c>
      <c r="G2259" s="17">
        <v>0</v>
      </c>
      <c r="H2259" s="17">
        <v>0</v>
      </c>
      <c r="I2259" s="18">
        <v>59920</v>
      </c>
      <c r="J2259" s="2"/>
      <c r="K2259" s="1"/>
      <c r="L2259" s="1"/>
      <c r="M2259" s="1"/>
      <c r="N2259" s="1"/>
      <c r="O2259" s="1"/>
      <c r="P2259" s="1"/>
      <c r="Q2259" s="1"/>
      <c r="R2259" s="1"/>
      <c r="S2259" s="1"/>
    </row>
    <row r="2260" spans="1:19" x14ac:dyDescent="0.3">
      <c r="A2260" s="1"/>
      <c r="B2260" s="17">
        <v>3</v>
      </c>
      <c r="C2260" s="9" t="s">
        <v>19</v>
      </c>
      <c r="D2260" s="17">
        <v>3</v>
      </c>
      <c r="E2260" s="17">
        <v>2010</v>
      </c>
      <c r="F2260" s="17">
        <v>1</v>
      </c>
      <c r="G2260" s="17">
        <v>0</v>
      </c>
      <c r="H2260" s="17">
        <v>0</v>
      </c>
      <c r="I2260" s="18">
        <v>28986</v>
      </c>
      <c r="J2260" s="2"/>
      <c r="K2260" s="1"/>
      <c r="L2260" s="1"/>
      <c r="M2260" s="1"/>
      <c r="N2260" s="1"/>
      <c r="O2260" s="1"/>
      <c r="P2260" s="1"/>
      <c r="Q2260" s="1"/>
      <c r="R2260" s="1"/>
      <c r="S2260" s="1"/>
    </row>
    <row r="2261" spans="1:19" x14ac:dyDescent="0.3">
      <c r="A2261" s="1"/>
      <c r="B2261" s="17">
        <v>4</v>
      </c>
      <c r="C2261" s="9" t="s">
        <v>12</v>
      </c>
      <c r="D2261" s="17">
        <v>3</v>
      </c>
      <c r="E2261" s="17">
        <v>2010</v>
      </c>
      <c r="F2261" s="17">
        <v>1</v>
      </c>
      <c r="G2261" s="17">
        <v>0</v>
      </c>
      <c r="H2261" s="17">
        <v>0</v>
      </c>
      <c r="I2261" s="18">
        <v>31526</v>
      </c>
      <c r="J2261" s="2"/>
      <c r="K2261" s="1"/>
      <c r="L2261" s="1"/>
      <c r="M2261" s="1"/>
      <c r="N2261" s="1"/>
      <c r="O2261" s="1"/>
      <c r="P2261" s="1"/>
      <c r="Q2261" s="1"/>
      <c r="R2261" s="1"/>
      <c r="S2261" s="1"/>
    </row>
    <row r="2262" spans="1:19" x14ac:dyDescent="0.3">
      <c r="A2262" s="1"/>
      <c r="B2262" s="17">
        <v>2</v>
      </c>
      <c r="C2262" s="9" t="s">
        <v>14</v>
      </c>
      <c r="D2262" s="17">
        <v>3</v>
      </c>
      <c r="E2262" s="17">
        <v>2010</v>
      </c>
      <c r="F2262" s="17">
        <v>1</v>
      </c>
      <c r="G2262" s="17">
        <v>0</v>
      </c>
      <c r="H2262" s="17">
        <v>0</v>
      </c>
      <c r="I2262" s="18">
        <v>174324</v>
      </c>
      <c r="J2262" s="2"/>
      <c r="K2262" s="1"/>
      <c r="L2262" s="1"/>
      <c r="M2262" s="1"/>
      <c r="N2262" s="1"/>
      <c r="O2262" s="1"/>
      <c r="P2262" s="1"/>
      <c r="Q2262" s="1"/>
      <c r="R2262" s="1"/>
      <c r="S2262" s="1"/>
    </row>
    <row r="2263" spans="1:19" x14ac:dyDescent="0.3">
      <c r="A2263" s="1"/>
      <c r="B2263" s="17">
        <v>4</v>
      </c>
      <c r="C2263" s="9" t="s">
        <v>12</v>
      </c>
      <c r="D2263" s="17">
        <v>3</v>
      </c>
      <c r="E2263" s="17">
        <v>2010</v>
      </c>
      <c r="F2263" s="17">
        <v>1</v>
      </c>
      <c r="G2263" s="17">
        <v>0</v>
      </c>
      <c r="H2263" s="17">
        <v>0</v>
      </c>
      <c r="I2263" s="18">
        <v>28898</v>
      </c>
      <c r="J2263" s="2"/>
      <c r="K2263" s="1"/>
      <c r="L2263" s="1"/>
      <c r="M2263" s="1"/>
      <c r="N2263" s="1"/>
      <c r="O2263" s="1"/>
      <c r="P2263" s="1"/>
      <c r="Q2263" s="1"/>
      <c r="R2263" s="1"/>
      <c r="S2263" s="1"/>
    </row>
    <row r="2264" spans="1:19" x14ac:dyDescent="0.3">
      <c r="A2264" s="1"/>
      <c r="B2264" s="17">
        <v>3</v>
      </c>
      <c r="C2264" s="9" t="s">
        <v>12</v>
      </c>
      <c r="D2264" s="17">
        <v>3</v>
      </c>
      <c r="E2264" s="17">
        <v>2010</v>
      </c>
      <c r="F2264" s="17">
        <v>1</v>
      </c>
      <c r="G2264" s="17">
        <v>0</v>
      </c>
      <c r="H2264" s="17">
        <v>0</v>
      </c>
      <c r="I2264" s="18">
        <v>67973</v>
      </c>
      <c r="J2264" s="2"/>
      <c r="K2264" s="1"/>
      <c r="L2264" s="1"/>
      <c r="M2264" s="1"/>
      <c r="N2264" s="1"/>
      <c r="O2264" s="1"/>
      <c r="P2264" s="1"/>
      <c r="Q2264" s="1"/>
      <c r="R2264" s="1"/>
      <c r="S2264" s="1"/>
    </row>
    <row r="2265" spans="1:19" x14ac:dyDescent="0.3">
      <c r="A2265" s="1"/>
      <c r="B2265" s="17">
        <v>5</v>
      </c>
      <c r="C2265" s="9" t="s">
        <v>33</v>
      </c>
      <c r="D2265" s="17">
        <v>3</v>
      </c>
      <c r="E2265" s="17">
        <v>2010</v>
      </c>
      <c r="F2265" s="17">
        <v>1</v>
      </c>
      <c r="G2265" s="17">
        <v>0</v>
      </c>
      <c r="H2265" s="17">
        <v>0</v>
      </c>
      <c r="I2265" s="18">
        <v>1378997</v>
      </c>
      <c r="J2265" s="2"/>
      <c r="K2265" s="1"/>
      <c r="L2265" s="1"/>
      <c r="M2265" s="1"/>
      <c r="N2265" s="1"/>
      <c r="O2265" s="1"/>
      <c r="P2265" s="1"/>
      <c r="Q2265" s="1"/>
      <c r="R2265" s="1"/>
      <c r="S2265" s="1"/>
    </row>
    <row r="2266" spans="1:19" x14ac:dyDescent="0.3">
      <c r="A2266" s="1"/>
      <c r="B2266" s="17">
        <v>4</v>
      </c>
      <c r="C2266" s="9" t="s">
        <v>12</v>
      </c>
      <c r="D2266" s="17">
        <v>3</v>
      </c>
      <c r="E2266" s="17">
        <v>2010</v>
      </c>
      <c r="F2266" s="17">
        <v>1</v>
      </c>
      <c r="G2266" s="17">
        <v>0</v>
      </c>
      <c r="H2266" s="17">
        <v>0</v>
      </c>
      <c r="I2266" s="18">
        <v>57885</v>
      </c>
      <c r="J2266" s="2"/>
      <c r="K2266" s="1"/>
      <c r="L2266" s="1"/>
      <c r="M2266" s="1"/>
      <c r="N2266" s="1"/>
      <c r="O2266" s="1"/>
      <c r="P2266" s="1"/>
      <c r="Q2266" s="1"/>
      <c r="R2266" s="1"/>
      <c r="S2266" s="1"/>
    </row>
    <row r="2267" spans="1:19" x14ac:dyDescent="0.3">
      <c r="A2267" s="1"/>
      <c r="B2267" s="17">
        <v>5</v>
      </c>
      <c r="C2267" s="9" t="s">
        <v>12</v>
      </c>
      <c r="D2267" s="17">
        <v>3</v>
      </c>
      <c r="E2267" s="17">
        <v>2010</v>
      </c>
      <c r="F2267" s="17">
        <v>1</v>
      </c>
      <c r="G2267" s="17">
        <v>0</v>
      </c>
      <c r="H2267" s="17">
        <v>0</v>
      </c>
      <c r="I2267" s="18">
        <v>33168</v>
      </c>
      <c r="J2267" s="2"/>
      <c r="K2267" s="1"/>
      <c r="L2267" s="1"/>
      <c r="M2267" s="1"/>
      <c r="N2267" s="1"/>
      <c r="O2267" s="1"/>
      <c r="P2267" s="1"/>
      <c r="Q2267" s="1"/>
      <c r="R2267" s="1"/>
      <c r="S2267" s="1"/>
    </row>
    <row r="2268" spans="1:19" x14ac:dyDescent="0.3">
      <c r="A2268" s="1"/>
      <c r="B2268" s="17">
        <v>4</v>
      </c>
      <c r="C2268" s="9" t="s">
        <v>12</v>
      </c>
      <c r="D2268" s="17">
        <v>3</v>
      </c>
      <c r="E2268" s="17">
        <v>2010</v>
      </c>
      <c r="F2268" s="17">
        <v>1</v>
      </c>
      <c r="G2268" s="17">
        <v>0</v>
      </c>
      <c r="H2268" s="17">
        <v>0</v>
      </c>
      <c r="I2268" s="18">
        <v>44507</v>
      </c>
      <c r="J2268" s="2"/>
      <c r="K2268" s="1"/>
      <c r="L2268" s="1"/>
      <c r="M2268" s="1"/>
      <c r="N2268" s="1"/>
      <c r="O2268" s="1"/>
      <c r="P2268" s="1"/>
      <c r="Q2268" s="1"/>
      <c r="R2268" s="1"/>
      <c r="S2268" s="1"/>
    </row>
    <row r="2269" spans="1:19" x14ac:dyDescent="0.3">
      <c r="A2269" s="1"/>
      <c r="B2269" s="17">
        <v>4</v>
      </c>
      <c r="C2269" s="9" t="s">
        <v>12</v>
      </c>
      <c r="D2269" s="17">
        <v>3</v>
      </c>
      <c r="E2269" s="17">
        <v>2010</v>
      </c>
      <c r="F2269" s="17">
        <v>1</v>
      </c>
      <c r="G2269" s="17">
        <v>0</v>
      </c>
      <c r="H2269" s="17">
        <v>0</v>
      </c>
      <c r="I2269" s="18">
        <v>100599</v>
      </c>
      <c r="J2269" s="2"/>
      <c r="K2269" s="1"/>
      <c r="L2269" s="1"/>
      <c r="M2269" s="1"/>
      <c r="N2269" s="1"/>
      <c r="O2269" s="1"/>
      <c r="P2269" s="1"/>
      <c r="Q2269" s="1"/>
      <c r="R2269" s="1"/>
      <c r="S2269" s="1"/>
    </row>
    <row r="2270" spans="1:19" x14ac:dyDescent="0.3">
      <c r="A2270" s="1"/>
      <c r="B2270" s="17">
        <v>3</v>
      </c>
      <c r="C2270" s="9" t="s">
        <v>12</v>
      </c>
      <c r="D2270" s="17">
        <v>3</v>
      </c>
      <c r="E2270" s="17">
        <v>2010</v>
      </c>
      <c r="F2270" s="17">
        <v>1</v>
      </c>
      <c r="G2270" s="17">
        <v>0</v>
      </c>
      <c r="H2270" s="17">
        <v>0</v>
      </c>
      <c r="I2270" s="18">
        <v>62082</v>
      </c>
      <c r="J2270" s="2"/>
      <c r="K2270" s="1"/>
      <c r="L2270" s="1"/>
      <c r="M2270" s="1"/>
      <c r="N2270" s="1"/>
      <c r="O2270" s="1"/>
      <c r="P2270" s="1"/>
      <c r="Q2270" s="1"/>
      <c r="R2270" s="1"/>
      <c r="S2270" s="1"/>
    </row>
    <row r="2271" spans="1:19" x14ac:dyDescent="0.3">
      <c r="A2271" s="1"/>
      <c r="B2271" s="17">
        <v>3</v>
      </c>
      <c r="C2271" s="9" t="s">
        <v>12</v>
      </c>
      <c r="D2271" s="17">
        <v>3</v>
      </c>
      <c r="E2271" s="17">
        <v>2010</v>
      </c>
      <c r="F2271" s="17">
        <v>1</v>
      </c>
      <c r="G2271" s="17">
        <v>0</v>
      </c>
      <c r="H2271" s="17">
        <v>0</v>
      </c>
      <c r="I2271" s="18">
        <v>60605</v>
      </c>
      <c r="J2271" s="2"/>
      <c r="K2271" s="1"/>
      <c r="L2271" s="1"/>
      <c r="M2271" s="1"/>
      <c r="N2271" s="1"/>
      <c r="O2271" s="1"/>
      <c r="P2271" s="1"/>
      <c r="Q2271" s="1"/>
      <c r="R2271" s="1"/>
      <c r="S2271" s="1"/>
    </row>
    <row r="2272" spans="1:19" x14ac:dyDescent="0.3">
      <c r="A2272" s="1"/>
      <c r="B2272" s="17">
        <v>3</v>
      </c>
      <c r="C2272" s="9" t="s">
        <v>12</v>
      </c>
      <c r="D2272" s="17">
        <v>3</v>
      </c>
      <c r="E2272" s="17">
        <v>2010</v>
      </c>
      <c r="F2272" s="17">
        <v>1</v>
      </c>
      <c r="G2272" s="17">
        <v>0</v>
      </c>
      <c r="H2272" s="17">
        <v>0</v>
      </c>
      <c r="I2272" s="18">
        <v>61594</v>
      </c>
      <c r="J2272" s="2"/>
      <c r="K2272" s="1"/>
      <c r="L2272" s="1"/>
      <c r="M2272" s="1"/>
      <c r="N2272" s="1"/>
      <c r="O2272" s="1"/>
      <c r="P2272" s="1"/>
      <c r="Q2272" s="1"/>
      <c r="R2272" s="1"/>
      <c r="S2272" s="1"/>
    </row>
    <row r="2273" spans="1:19" x14ac:dyDescent="0.3">
      <c r="A2273" s="1"/>
      <c r="B2273" s="17">
        <v>3</v>
      </c>
      <c r="C2273" s="9" t="s">
        <v>12</v>
      </c>
      <c r="D2273" s="17">
        <v>3</v>
      </c>
      <c r="E2273" s="17">
        <v>2010</v>
      </c>
      <c r="F2273" s="17">
        <v>1</v>
      </c>
      <c r="G2273" s="17">
        <v>0</v>
      </c>
      <c r="H2273" s="17">
        <v>0</v>
      </c>
      <c r="I2273" s="18">
        <v>31669</v>
      </c>
      <c r="J2273" s="2"/>
      <c r="K2273" s="1"/>
      <c r="L2273" s="1"/>
      <c r="M2273" s="1"/>
      <c r="N2273" s="1"/>
      <c r="O2273" s="1"/>
      <c r="P2273" s="1"/>
      <c r="Q2273" s="1"/>
      <c r="R2273" s="1"/>
      <c r="S2273" s="1"/>
    </row>
    <row r="2274" spans="1:19" x14ac:dyDescent="0.3">
      <c r="A2274" s="1"/>
      <c r="B2274" s="17">
        <v>5</v>
      </c>
      <c r="C2274" s="9" t="s">
        <v>12</v>
      </c>
      <c r="D2274" s="17">
        <v>3</v>
      </c>
      <c r="E2274" s="17">
        <v>2010</v>
      </c>
      <c r="F2274" s="17">
        <v>1</v>
      </c>
      <c r="G2274" s="17">
        <v>0</v>
      </c>
      <c r="H2274" s="17">
        <v>0</v>
      </c>
      <c r="I2274" s="18">
        <v>103348</v>
      </c>
      <c r="J2274" s="2"/>
      <c r="K2274" s="1"/>
      <c r="L2274" s="1"/>
      <c r="M2274" s="1"/>
      <c r="N2274" s="1"/>
      <c r="O2274" s="1"/>
      <c r="P2274" s="1"/>
      <c r="Q2274" s="1"/>
      <c r="R2274" s="1"/>
      <c r="S2274" s="1"/>
    </row>
    <row r="2275" spans="1:19" x14ac:dyDescent="0.3">
      <c r="A2275" s="1"/>
      <c r="B2275" s="17">
        <v>3</v>
      </c>
      <c r="C2275" s="9" t="s">
        <v>12</v>
      </c>
      <c r="D2275" s="17">
        <v>3</v>
      </c>
      <c r="E2275" s="17">
        <v>2010</v>
      </c>
      <c r="F2275" s="17">
        <v>1</v>
      </c>
      <c r="G2275" s="17">
        <v>0</v>
      </c>
      <c r="H2275" s="17">
        <v>0</v>
      </c>
      <c r="I2275" s="18">
        <v>62057</v>
      </c>
      <c r="J2275" s="2"/>
      <c r="K2275" s="1"/>
      <c r="L2275" s="1"/>
      <c r="M2275" s="1"/>
      <c r="N2275" s="1"/>
      <c r="O2275" s="1"/>
      <c r="P2275" s="1"/>
      <c r="Q2275" s="1"/>
      <c r="R2275" s="1"/>
      <c r="S2275" s="1"/>
    </row>
    <row r="2276" spans="1:19" x14ac:dyDescent="0.3">
      <c r="A2276" s="1"/>
      <c r="B2276" s="17">
        <v>3</v>
      </c>
      <c r="C2276" s="9" t="s">
        <v>12</v>
      </c>
      <c r="D2276" s="17">
        <v>3</v>
      </c>
      <c r="E2276" s="17">
        <v>2010</v>
      </c>
      <c r="F2276" s="17">
        <v>1</v>
      </c>
      <c r="G2276" s="17">
        <v>0</v>
      </c>
      <c r="H2276" s="17">
        <v>0</v>
      </c>
      <c r="I2276" s="18">
        <v>85829</v>
      </c>
      <c r="J2276" s="2"/>
      <c r="K2276" s="1"/>
      <c r="L2276" s="1"/>
      <c r="M2276" s="1"/>
      <c r="N2276" s="1"/>
      <c r="O2276" s="1"/>
      <c r="P2276" s="1"/>
      <c r="Q2276" s="1"/>
      <c r="R2276" s="1"/>
      <c r="S2276" s="1"/>
    </row>
    <row r="2277" spans="1:19" x14ac:dyDescent="0.3">
      <c r="A2277" s="1"/>
      <c r="B2277" s="17">
        <v>3</v>
      </c>
      <c r="C2277" s="9" t="s">
        <v>12</v>
      </c>
      <c r="D2277" s="17">
        <v>3</v>
      </c>
      <c r="E2277" s="17">
        <v>2010</v>
      </c>
      <c r="F2277" s="17">
        <v>1</v>
      </c>
      <c r="G2277" s="17">
        <v>0</v>
      </c>
      <c r="H2277" s="17">
        <v>0</v>
      </c>
      <c r="I2277" s="18">
        <v>48878</v>
      </c>
      <c r="J2277" s="2"/>
      <c r="K2277" s="1"/>
      <c r="L2277" s="1"/>
      <c r="M2277" s="1"/>
      <c r="N2277" s="1"/>
      <c r="O2277" s="1"/>
      <c r="P2277" s="1"/>
      <c r="Q2277" s="1"/>
      <c r="R2277" s="1"/>
      <c r="S2277" s="1"/>
    </row>
    <row r="2278" spans="1:19" x14ac:dyDescent="0.3">
      <c r="A2278" s="1"/>
      <c r="B2278" s="17">
        <v>3</v>
      </c>
      <c r="C2278" s="9" t="s">
        <v>14</v>
      </c>
      <c r="D2278" s="17">
        <v>3</v>
      </c>
      <c r="E2278" s="17">
        <v>2010</v>
      </c>
      <c r="F2278" s="17">
        <v>1</v>
      </c>
      <c r="G2278" s="17">
        <v>0</v>
      </c>
      <c r="H2278" s="17">
        <v>0</v>
      </c>
      <c r="I2278" s="18">
        <v>3542414</v>
      </c>
      <c r="J2278" s="2"/>
      <c r="K2278" s="1"/>
      <c r="L2278" s="1"/>
      <c r="M2278" s="1"/>
      <c r="N2278" s="1"/>
      <c r="O2278" s="1"/>
      <c r="P2278" s="1"/>
      <c r="Q2278" s="1"/>
      <c r="R2278" s="1"/>
      <c r="S2278" s="1"/>
    </row>
    <row r="2279" spans="1:19" x14ac:dyDescent="0.3">
      <c r="A2279" s="1"/>
      <c r="B2279" s="17">
        <v>3</v>
      </c>
      <c r="C2279" s="9" t="s">
        <v>12</v>
      </c>
      <c r="D2279" s="17">
        <v>3</v>
      </c>
      <c r="E2279" s="17">
        <v>2010</v>
      </c>
      <c r="F2279" s="17">
        <v>1</v>
      </c>
      <c r="G2279" s="17">
        <v>0</v>
      </c>
      <c r="H2279" s="17">
        <v>0</v>
      </c>
      <c r="I2279" s="18">
        <v>90394</v>
      </c>
      <c r="J2279" s="2"/>
      <c r="K2279" s="1"/>
      <c r="L2279" s="1"/>
      <c r="M2279" s="1"/>
      <c r="N2279" s="1"/>
      <c r="O2279" s="1"/>
      <c r="P2279" s="1"/>
      <c r="Q2279" s="1"/>
      <c r="R2279" s="1"/>
      <c r="S2279" s="1"/>
    </row>
    <row r="2280" spans="1:19" x14ac:dyDescent="0.3">
      <c r="A2280" s="1"/>
      <c r="B2280" s="17">
        <v>4</v>
      </c>
      <c r="C2280" s="9" t="s">
        <v>12</v>
      </c>
      <c r="D2280" s="17">
        <v>3</v>
      </c>
      <c r="E2280" s="17">
        <v>2010</v>
      </c>
      <c r="F2280" s="17">
        <v>1</v>
      </c>
      <c r="G2280" s="17">
        <v>0</v>
      </c>
      <c r="H2280" s="17">
        <v>0</v>
      </c>
      <c r="I2280" s="18">
        <v>52140</v>
      </c>
      <c r="J2280" s="2"/>
      <c r="K2280" s="1"/>
      <c r="L2280" s="1"/>
      <c r="M2280" s="1"/>
      <c r="N2280" s="1"/>
      <c r="O2280" s="1"/>
      <c r="P2280" s="1"/>
      <c r="Q2280" s="1"/>
      <c r="R2280" s="1"/>
      <c r="S2280" s="1"/>
    </row>
    <row r="2281" spans="1:19" x14ac:dyDescent="0.3">
      <c r="A2281" s="1"/>
      <c r="B2281" s="17">
        <v>4</v>
      </c>
      <c r="C2281" s="9" t="s">
        <v>12</v>
      </c>
      <c r="D2281" s="17">
        <v>3</v>
      </c>
      <c r="E2281" s="17">
        <v>2010</v>
      </c>
      <c r="F2281" s="17">
        <v>1</v>
      </c>
      <c r="G2281" s="17">
        <v>0</v>
      </c>
      <c r="H2281" s="17">
        <v>0</v>
      </c>
      <c r="I2281" s="18">
        <v>14510</v>
      </c>
      <c r="J2281" s="2"/>
      <c r="K2281" s="1"/>
      <c r="L2281" s="1"/>
      <c r="M2281" s="1"/>
      <c r="N2281" s="1"/>
      <c r="O2281" s="1"/>
      <c r="P2281" s="1"/>
      <c r="Q2281" s="1"/>
      <c r="R2281" s="1"/>
      <c r="S2281" s="1"/>
    </row>
    <row r="2282" spans="1:19" x14ac:dyDescent="0.3">
      <c r="A2282" s="1"/>
      <c r="B2282" s="17">
        <v>3</v>
      </c>
      <c r="C2282" s="9" t="s">
        <v>12</v>
      </c>
      <c r="D2282" s="17">
        <v>3</v>
      </c>
      <c r="E2282" s="17">
        <v>2010</v>
      </c>
      <c r="F2282" s="17">
        <v>1</v>
      </c>
      <c r="G2282" s="17">
        <v>0</v>
      </c>
      <c r="H2282" s="17">
        <v>0</v>
      </c>
      <c r="I2282" s="18">
        <v>45677</v>
      </c>
      <c r="J2282" s="2"/>
      <c r="K2282" s="1"/>
      <c r="L2282" s="1"/>
      <c r="M2282" s="1"/>
      <c r="N2282" s="1"/>
      <c r="O2282" s="1"/>
      <c r="P2282" s="1"/>
      <c r="Q2282" s="1"/>
      <c r="R2282" s="1"/>
      <c r="S2282" s="1"/>
    </row>
    <row r="2283" spans="1:19" x14ac:dyDescent="0.3">
      <c r="A2283" s="1"/>
      <c r="B2283" s="17">
        <v>3</v>
      </c>
      <c r="C2283" s="9" t="s">
        <v>12</v>
      </c>
      <c r="D2283" s="17">
        <v>3</v>
      </c>
      <c r="E2283" s="17">
        <v>2010</v>
      </c>
      <c r="F2283" s="17">
        <v>1</v>
      </c>
      <c r="G2283" s="17">
        <v>0</v>
      </c>
      <c r="H2283" s="17">
        <v>0</v>
      </c>
      <c r="I2283" s="18">
        <v>62983</v>
      </c>
      <c r="J2283" s="2"/>
      <c r="K2283" s="1"/>
      <c r="L2283" s="1"/>
      <c r="M2283" s="1"/>
      <c r="N2283" s="1"/>
      <c r="O2283" s="1"/>
      <c r="P2283" s="1"/>
      <c r="Q2283" s="1"/>
      <c r="R2283" s="1"/>
      <c r="S2283" s="1"/>
    </row>
    <row r="2284" spans="1:19" x14ac:dyDescent="0.3">
      <c r="A2284" s="1"/>
      <c r="B2284" s="17">
        <v>3</v>
      </c>
      <c r="C2284" s="9" t="s">
        <v>12</v>
      </c>
      <c r="D2284" s="17">
        <v>3</v>
      </c>
      <c r="E2284" s="17">
        <v>2010</v>
      </c>
      <c r="F2284" s="17">
        <v>1</v>
      </c>
      <c r="G2284" s="17">
        <v>0</v>
      </c>
      <c r="H2284" s="17">
        <v>0</v>
      </c>
      <c r="I2284" s="18">
        <v>60700</v>
      </c>
      <c r="J2284" s="2"/>
      <c r="K2284" s="1"/>
      <c r="L2284" s="1"/>
      <c r="M2284" s="1"/>
      <c r="N2284" s="1"/>
      <c r="O2284" s="1"/>
      <c r="P2284" s="1"/>
      <c r="Q2284" s="1"/>
      <c r="R2284" s="1"/>
      <c r="S2284" s="1"/>
    </row>
    <row r="2285" spans="1:19" x14ac:dyDescent="0.3">
      <c r="A2285" s="1"/>
      <c r="B2285" s="17">
        <v>5</v>
      </c>
      <c r="C2285" s="9" t="s">
        <v>12</v>
      </c>
      <c r="D2285" s="17">
        <v>3</v>
      </c>
      <c r="E2285" s="17">
        <v>2010</v>
      </c>
      <c r="F2285" s="17">
        <v>1</v>
      </c>
      <c r="G2285" s="17">
        <v>0</v>
      </c>
      <c r="H2285" s="17">
        <v>0</v>
      </c>
      <c r="I2285" s="18">
        <v>101836</v>
      </c>
      <c r="J2285" s="2"/>
      <c r="K2285" s="1"/>
      <c r="L2285" s="1"/>
      <c r="M2285" s="1"/>
      <c r="N2285" s="1"/>
      <c r="O2285" s="1"/>
      <c r="P2285" s="1"/>
      <c r="Q2285" s="1"/>
      <c r="R2285" s="1"/>
      <c r="S2285" s="1"/>
    </row>
    <row r="2286" spans="1:19" x14ac:dyDescent="0.3">
      <c r="A2286" s="1"/>
      <c r="B2286" s="17">
        <v>5</v>
      </c>
      <c r="C2286" s="9" t="s">
        <v>12</v>
      </c>
      <c r="D2286" s="17">
        <v>3</v>
      </c>
      <c r="E2286" s="17">
        <v>2010</v>
      </c>
      <c r="F2286" s="17">
        <v>1</v>
      </c>
      <c r="G2286" s="17">
        <v>0</v>
      </c>
      <c r="H2286" s="17">
        <v>0</v>
      </c>
      <c r="I2286" s="18">
        <v>69660</v>
      </c>
      <c r="J2286" s="2"/>
      <c r="K2286" s="1"/>
      <c r="L2286" s="1"/>
      <c r="M2286" s="1"/>
      <c r="N2286" s="1"/>
      <c r="O2286" s="1"/>
      <c r="P2286" s="1"/>
      <c r="Q2286" s="1"/>
      <c r="R2286" s="1"/>
      <c r="S2286" s="1"/>
    </row>
    <row r="2287" spans="1:19" x14ac:dyDescent="0.3">
      <c r="A2287" s="1"/>
      <c r="B2287" s="17">
        <v>5</v>
      </c>
      <c r="C2287" s="9" t="s">
        <v>12</v>
      </c>
      <c r="D2287" s="17">
        <v>3</v>
      </c>
      <c r="E2287" s="17">
        <v>2010</v>
      </c>
      <c r="F2287" s="17">
        <v>1</v>
      </c>
      <c r="G2287" s="17">
        <v>0</v>
      </c>
      <c r="H2287" s="17">
        <v>0</v>
      </c>
      <c r="I2287" s="18">
        <v>67053</v>
      </c>
      <c r="J2287" s="2"/>
      <c r="K2287" s="1"/>
      <c r="L2287" s="1"/>
      <c r="M2287" s="1"/>
      <c r="N2287" s="1"/>
      <c r="O2287" s="1"/>
      <c r="P2287" s="1"/>
      <c r="Q2287" s="1"/>
      <c r="R2287" s="1"/>
      <c r="S2287" s="1"/>
    </row>
    <row r="2288" spans="1:19" x14ac:dyDescent="0.3">
      <c r="A2288" s="1"/>
      <c r="B2288" s="17">
        <v>4</v>
      </c>
      <c r="C2288" s="9" t="s">
        <v>12</v>
      </c>
      <c r="D2288" s="17">
        <v>3</v>
      </c>
      <c r="E2288" s="17">
        <v>2010</v>
      </c>
      <c r="F2288" s="17">
        <v>1</v>
      </c>
      <c r="G2288" s="17">
        <v>0</v>
      </c>
      <c r="H2288" s="17">
        <v>0</v>
      </c>
      <c r="I2288" s="18">
        <v>66502</v>
      </c>
      <c r="J2288" s="2"/>
      <c r="K2288" s="1"/>
      <c r="L2288" s="1"/>
      <c r="M2288" s="1"/>
      <c r="N2288" s="1"/>
      <c r="O2288" s="1"/>
      <c r="P2288" s="1"/>
      <c r="Q2288" s="1"/>
      <c r="R2288" s="1"/>
      <c r="S2288" s="1"/>
    </row>
    <row r="2289" spans="1:19" x14ac:dyDescent="0.3">
      <c r="A2289" s="1"/>
      <c r="B2289" s="17">
        <v>4</v>
      </c>
      <c r="C2289" s="9" t="s">
        <v>12</v>
      </c>
      <c r="D2289" s="17">
        <v>3</v>
      </c>
      <c r="E2289" s="17">
        <v>2010</v>
      </c>
      <c r="F2289" s="17">
        <v>1</v>
      </c>
      <c r="G2289" s="17">
        <v>0</v>
      </c>
      <c r="H2289" s="17">
        <v>0</v>
      </c>
      <c r="I2289" s="18">
        <v>31833</v>
      </c>
      <c r="J2289" s="2"/>
      <c r="K2289" s="1"/>
      <c r="L2289" s="1"/>
      <c r="M2289" s="1"/>
      <c r="N2289" s="1"/>
      <c r="O2289" s="1"/>
      <c r="P2289" s="1"/>
      <c r="Q2289" s="1"/>
      <c r="R2289" s="1"/>
      <c r="S2289" s="1"/>
    </row>
    <row r="2290" spans="1:19" x14ac:dyDescent="0.3">
      <c r="A2290" s="1"/>
      <c r="B2290" s="17">
        <v>2</v>
      </c>
      <c r="C2290" s="9" t="s">
        <v>23</v>
      </c>
      <c r="D2290" s="17">
        <v>1</v>
      </c>
      <c r="E2290" s="17">
        <v>2010</v>
      </c>
      <c r="F2290" s="17">
        <v>1</v>
      </c>
      <c r="G2290" s="17">
        <v>0</v>
      </c>
      <c r="H2290" s="17">
        <v>0</v>
      </c>
      <c r="I2290" s="18">
        <v>81986</v>
      </c>
      <c r="J2290" s="2"/>
      <c r="K2290" s="1"/>
      <c r="L2290" s="1"/>
      <c r="M2290" s="1"/>
      <c r="N2290" s="1"/>
      <c r="O2290" s="1"/>
      <c r="P2290" s="1"/>
      <c r="Q2290" s="1"/>
      <c r="R2290" s="1"/>
      <c r="S2290" s="1"/>
    </row>
    <row r="2291" spans="1:19" x14ac:dyDescent="0.3">
      <c r="A2291" s="1"/>
      <c r="B2291" s="17">
        <v>3</v>
      </c>
      <c r="C2291" s="9" t="s">
        <v>12</v>
      </c>
      <c r="D2291" s="17">
        <v>1</v>
      </c>
      <c r="E2291" s="17">
        <v>2010</v>
      </c>
      <c r="F2291" s="17">
        <v>1</v>
      </c>
      <c r="G2291" s="17">
        <v>0</v>
      </c>
      <c r="H2291" s="17">
        <v>0</v>
      </c>
      <c r="I2291" s="18">
        <v>17403</v>
      </c>
      <c r="J2291" s="2"/>
      <c r="K2291" s="1"/>
      <c r="L2291" s="1"/>
      <c r="M2291" s="1"/>
      <c r="N2291" s="1"/>
      <c r="O2291" s="1"/>
      <c r="P2291" s="1"/>
      <c r="Q2291" s="1"/>
      <c r="R2291" s="1"/>
      <c r="S2291" s="1"/>
    </row>
    <row r="2292" spans="1:19" x14ac:dyDescent="0.3">
      <c r="A2292" s="1"/>
      <c r="B2292" s="17">
        <v>6</v>
      </c>
      <c r="C2292" s="9" t="s">
        <v>33</v>
      </c>
      <c r="D2292" s="17">
        <v>1</v>
      </c>
      <c r="E2292" s="17">
        <v>2010</v>
      </c>
      <c r="F2292" s="17">
        <v>1</v>
      </c>
      <c r="G2292" s="17">
        <v>0</v>
      </c>
      <c r="H2292" s="17">
        <v>0</v>
      </c>
      <c r="I2292" s="18">
        <v>0</v>
      </c>
      <c r="J2292" s="2"/>
      <c r="K2292" s="1"/>
      <c r="L2292" s="1"/>
      <c r="M2292" s="1"/>
      <c r="N2292" s="1"/>
      <c r="O2292" s="1"/>
      <c r="P2292" s="1"/>
      <c r="Q2292" s="1"/>
      <c r="R2292" s="1"/>
      <c r="S2292" s="1"/>
    </row>
    <row r="2293" spans="1:19" x14ac:dyDescent="0.3">
      <c r="A2293" s="1"/>
      <c r="B2293" s="17">
        <v>6</v>
      </c>
      <c r="C2293" s="9" t="s">
        <v>33</v>
      </c>
      <c r="D2293" s="17">
        <v>1</v>
      </c>
      <c r="E2293" s="17">
        <v>2010</v>
      </c>
      <c r="F2293" s="17">
        <v>1</v>
      </c>
      <c r="G2293" s="17">
        <v>0</v>
      </c>
      <c r="H2293" s="17">
        <v>0</v>
      </c>
      <c r="I2293" s="18">
        <v>3746223</v>
      </c>
      <c r="J2293" s="2"/>
      <c r="K2293" s="1"/>
      <c r="L2293" s="1"/>
      <c r="M2293" s="1"/>
      <c r="N2293" s="1"/>
      <c r="O2293" s="1"/>
      <c r="P2293" s="1"/>
      <c r="Q2293" s="1"/>
      <c r="R2293" s="1"/>
      <c r="S2293" s="1"/>
    </row>
    <row r="2294" spans="1:19" x14ac:dyDescent="0.3">
      <c r="A2294" s="1"/>
      <c r="B2294" s="17">
        <v>2</v>
      </c>
      <c r="C2294" s="9" t="s">
        <v>17</v>
      </c>
      <c r="D2294" s="17">
        <v>2</v>
      </c>
      <c r="E2294" s="17">
        <v>2010</v>
      </c>
      <c r="F2294" s="17">
        <v>1</v>
      </c>
      <c r="G2294" s="17">
        <v>0</v>
      </c>
      <c r="H2294" s="17">
        <v>0</v>
      </c>
      <c r="I2294" s="18">
        <v>345732</v>
      </c>
      <c r="J2294" s="2"/>
      <c r="K2294" s="1"/>
      <c r="L2294" s="1"/>
      <c r="M2294" s="1"/>
      <c r="N2294" s="1"/>
      <c r="O2294" s="1"/>
      <c r="P2294" s="1"/>
      <c r="Q2294" s="1"/>
      <c r="R2294" s="1"/>
      <c r="S2294" s="1"/>
    </row>
    <row r="2295" spans="1:19" x14ac:dyDescent="0.3">
      <c r="A2295" s="1"/>
      <c r="B2295" s="17">
        <v>2</v>
      </c>
      <c r="C2295" s="9" t="s">
        <v>17</v>
      </c>
      <c r="D2295" s="17">
        <v>2</v>
      </c>
      <c r="E2295" s="17">
        <v>2010</v>
      </c>
      <c r="F2295" s="17">
        <v>1</v>
      </c>
      <c r="G2295" s="17">
        <v>0</v>
      </c>
      <c r="H2295" s="17">
        <v>0</v>
      </c>
      <c r="I2295" s="18">
        <v>295703</v>
      </c>
      <c r="J2295" s="2"/>
      <c r="K2295" s="1"/>
      <c r="L2295" s="1"/>
      <c r="M2295" s="1"/>
      <c r="N2295" s="1"/>
      <c r="O2295" s="1"/>
      <c r="P2295" s="1"/>
      <c r="Q2295" s="1"/>
      <c r="R2295" s="1"/>
      <c r="S2295" s="1"/>
    </row>
    <row r="2296" spans="1:19" x14ac:dyDescent="0.3">
      <c r="A2296" s="1"/>
      <c r="B2296" s="17">
        <v>2</v>
      </c>
      <c r="C2296" s="9" t="s">
        <v>17</v>
      </c>
      <c r="D2296" s="17">
        <v>2</v>
      </c>
      <c r="E2296" s="17">
        <v>2010</v>
      </c>
      <c r="F2296" s="17">
        <v>1</v>
      </c>
      <c r="G2296" s="17">
        <v>0</v>
      </c>
      <c r="H2296" s="17">
        <v>0</v>
      </c>
      <c r="I2296" s="18">
        <v>291803</v>
      </c>
      <c r="J2296" s="2"/>
      <c r="K2296" s="1"/>
      <c r="L2296" s="1"/>
      <c r="M2296" s="1"/>
      <c r="N2296" s="1"/>
      <c r="O2296" s="1"/>
      <c r="P2296" s="1"/>
      <c r="Q2296" s="1"/>
      <c r="R2296" s="1"/>
      <c r="S2296" s="1"/>
    </row>
    <row r="2297" spans="1:19" x14ac:dyDescent="0.3">
      <c r="A2297" s="1"/>
      <c r="B2297" s="17">
        <v>4</v>
      </c>
      <c r="C2297" s="9" t="s">
        <v>12</v>
      </c>
      <c r="D2297" s="17">
        <v>2</v>
      </c>
      <c r="E2297" s="17">
        <v>2010</v>
      </c>
      <c r="F2297" s="17">
        <v>1</v>
      </c>
      <c r="G2297" s="17">
        <v>0</v>
      </c>
      <c r="H2297" s="17">
        <v>0</v>
      </c>
      <c r="I2297" s="18">
        <v>339676</v>
      </c>
      <c r="J2297" s="2"/>
      <c r="K2297" s="1"/>
      <c r="L2297" s="1"/>
      <c r="M2297" s="1"/>
      <c r="N2297" s="1"/>
      <c r="O2297" s="1"/>
      <c r="P2297" s="1"/>
      <c r="Q2297" s="1"/>
      <c r="R2297" s="1"/>
      <c r="S2297" s="1"/>
    </row>
    <row r="2298" spans="1:19" x14ac:dyDescent="0.3">
      <c r="A2298" s="1"/>
      <c r="B2298" s="17">
        <v>6</v>
      </c>
      <c r="C2298" s="9" t="s">
        <v>17</v>
      </c>
      <c r="D2298" s="17">
        <v>2</v>
      </c>
      <c r="E2298" s="17">
        <v>2010</v>
      </c>
      <c r="F2298" s="17">
        <v>1</v>
      </c>
      <c r="G2298" s="17">
        <v>0</v>
      </c>
      <c r="H2298" s="17">
        <v>0</v>
      </c>
      <c r="I2298" s="18">
        <v>203663</v>
      </c>
      <c r="J2298" s="2"/>
      <c r="K2298" s="1"/>
      <c r="L2298" s="1"/>
      <c r="M2298" s="1"/>
      <c r="N2298" s="1"/>
      <c r="O2298" s="1"/>
      <c r="P2298" s="1"/>
      <c r="Q2298" s="1"/>
      <c r="R2298" s="1"/>
      <c r="S2298" s="1"/>
    </row>
    <row r="2299" spans="1:19" x14ac:dyDescent="0.3">
      <c r="A2299" s="1"/>
      <c r="B2299" s="17">
        <v>6</v>
      </c>
      <c r="C2299" s="9" t="s">
        <v>12</v>
      </c>
      <c r="D2299" s="17">
        <v>2</v>
      </c>
      <c r="E2299" s="17">
        <v>2010</v>
      </c>
      <c r="F2299" s="17">
        <v>1</v>
      </c>
      <c r="G2299" s="17">
        <v>0</v>
      </c>
      <c r="H2299" s="17">
        <v>0</v>
      </c>
      <c r="I2299" s="18">
        <v>245997</v>
      </c>
      <c r="J2299" s="2"/>
      <c r="K2299" s="1"/>
      <c r="L2299" s="1"/>
      <c r="M2299" s="1"/>
      <c r="N2299" s="1"/>
      <c r="O2299" s="1"/>
      <c r="P2299" s="1"/>
      <c r="Q2299" s="1"/>
      <c r="R2299" s="1"/>
      <c r="S2299" s="1"/>
    </row>
    <row r="2300" spans="1:19" x14ac:dyDescent="0.3">
      <c r="A2300" s="1"/>
      <c r="B2300" s="17">
        <v>2</v>
      </c>
      <c r="C2300" s="9" t="s">
        <v>17</v>
      </c>
      <c r="D2300" s="17">
        <v>2</v>
      </c>
      <c r="E2300" s="17">
        <v>2010</v>
      </c>
      <c r="F2300" s="17">
        <v>1</v>
      </c>
      <c r="G2300" s="17">
        <v>0</v>
      </c>
      <c r="H2300" s="17">
        <v>0</v>
      </c>
      <c r="I2300" s="18">
        <v>48882</v>
      </c>
      <c r="J2300" s="2"/>
      <c r="K2300" s="1"/>
      <c r="L2300" s="1"/>
      <c r="M2300" s="1"/>
      <c r="N2300" s="1"/>
      <c r="O2300" s="1"/>
      <c r="P2300" s="1"/>
      <c r="Q2300" s="1"/>
      <c r="R2300" s="1"/>
      <c r="S2300" s="1"/>
    </row>
    <row r="2301" spans="1:19" x14ac:dyDescent="0.3">
      <c r="A2301" s="1"/>
      <c r="B2301" s="17">
        <v>2</v>
      </c>
      <c r="C2301" s="9" t="s">
        <v>17</v>
      </c>
      <c r="D2301" s="17">
        <v>2</v>
      </c>
      <c r="E2301" s="17">
        <v>2010</v>
      </c>
      <c r="F2301" s="17">
        <v>1</v>
      </c>
      <c r="G2301" s="17">
        <v>0</v>
      </c>
      <c r="H2301" s="17">
        <v>0</v>
      </c>
      <c r="I2301" s="18">
        <v>784991</v>
      </c>
      <c r="J2301" s="2"/>
      <c r="K2301" s="1"/>
      <c r="L2301" s="1"/>
      <c r="M2301" s="1"/>
      <c r="N2301" s="1"/>
      <c r="O2301" s="1"/>
      <c r="P2301" s="1"/>
      <c r="Q2301" s="1"/>
      <c r="R2301" s="1"/>
      <c r="S2301" s="1"/>
    </row>
    <row r="2302" spans="1:19" x14ac:dyDescent="0.3">
      <c r="A2302" s="1"/>
      <c r="B2302" s="17">
        <v>2</v>
      </c>
      <c r="C2302" s="9" t="s">
        <v>17</v>
      </c>
      <c r="D2302" s="17">
        <v>2</v>
      </c>
      <c r="E2302" s="17">
        <v>2010</v>
      </c>
      <c r="F2302" s="17">
        <v>1</v>
      </c>
      <c r="G2302" s="17">
        <v>0</v>
      </c>
      <c r="H2302" s="17">
        <v>0</v>
      </c>
      <c r="I2302" s="18">
        <v>536954</v>
      </c>
      <c r="J2302" s="2"/>
      <c r="K2302" s="1"/>
      <c r="L2302" s="1"/>
      <c r="M2302" s="1"/>
      <c r="N2302" s="1"/>
      <c r="O2302" s="1"/>
      <c r="P2302" s="1"/>
      <c r="Q2302" s="1"/>
      <c r="R2302" s="1"/>
      <c r="S2302" s="1"/>
    </row>
    <row r="2303" spans="1:19" x14ac:dyDescent="0.3">
      <c r="A2303" s="1"/>
      <c r="B2303" s="17">
        <v>2</v>
      </c>
      <c r="C2303" s="9" t="s">
        <v>17</v>
      </c>
      <c r="D2303" s="17">
        <v>2</v>
      </c>
      <c r="E2303" s="17">
        <v>2010</v>
      </c>
      <c r="F2303" s="17">
        <v>1</v>
      </c>
      <c r="G2303" s="17">
        <v>0</v>
      </c>
      <c r="H2303" s="17">
        <v>0</v>
      </c>
      <c r="I2303" s="18">
        <v>297827</v>
      </c>
      <c r="J2303" s="2"/>
      <c r="K2303" s="1"/>
      <c r="L2303" s="1"/>
      <c r="M2303" s="1"/>
      <c r="N2303" s="1"/>
      <c r="O2303" s="1"/>
      <c r="P2303" s="1"/>
      <c r="Q2303" s="1"/>
      <c r="R2303" s="1"/>
      <c r="S2303" s="1"/>
    </row>
    <row r="2304" spans="1:19" x14ac:dyDescent="0.3">
      <c r="A2304" s="1"/>
      <c r="B2304" s="17">
        <v>2</v>
      </c>
      <c r="C2304" s="9" t="s">
        <v>17</v>
      </c>
      <c r="D2304" s="17">
        <v>2</v>
      </c>
      <c r="E2304" s="17">
        <v>2010</v>
      </c>
      <c r="F2304" s="17">
        <v>1</v>
      </c>
      <c r="G2304" s="17">
        <v>0</v>
      </c>
      <c r="H2304" s="17">
        <v>0</v>
      </c>
      <c r="I2304" s="18">
        <v>341800</v>
      </c>
      <c r="J2304" s="2"/>
      <c r="K2304" s="1"/>
      <c r="L2304" s="1"/>
      <c r="M2304" s="1"/>
      <c r="N2304" s="1"/>
      <c r="O2304" s="1"/>
      <c r="P2304" s="1"/>
      <c r="Q2304" s="1"/>
      <c r="R2304" s="1"/>
      <c r="S2304" s="1"/>
    </row>
    <row r="2305" spans="1:19" x14ac:dyDescent="0.3">
      <c r="A2305" s="1"/>
      <c r="B2305" s="17">
        <v>2</v>
      </c>
      <c r="C2305" s="9" t="s">
        <v>17</v>
      </c>
      <c r="D2305" s="17">
        <v>2</v>
      </c>
      <c r="E2305" s="17">
        <v>2010</v>
      </c>
      <c r="F2305" s="17">
        <v>1</v>
      </c>
      <c r="G2305" s="17">
        <v>0</v>
      </c>
      <c r="H2305" s="17">
        <v>0</v>
      </c>
      <c r="I2305" s="18">
        <v>290218</v>
      </c>
      <c r="J2305" s="2"/>
      <c r="K2305" s="1"/>
      <c r="L2305" s="1"/>
      <c r="M2305" s="1"/>
      <c r="N2305" s="1"/>
      <c r="O2305" s="1"/>
      <c r="P2305" s="1"/>
      <c r="Q2305" s="1"/>
      <c r="R2305" s="1"/>
      <c r="S2305" s="1"/>
    </row>
    <row r="2306" spans="1:19" x14ac:dyDescent="0.3">
      <c r="A2306" s="1"/>
      <c r="B2306" s="17">
        <v>2</v>
      </c>
      <c r="C2306" s="9" t="s">
        <v>17</v>
      </c>
      <c r="D2306" s="17">
        <v>2</v>
      </c>
      <c r="E2306" s="17">
        <v>2010</v>
      </c>
      <c r="F2306" s="17">
        <v>1</v>
      </c>
      <c r="G2306" s="17">
        <v>0</v>
      </c>
      <c r="H2306" s="17">
        <v>0</v>
      </c>
      <c r="I2306" s="18">
        <v>16126</v>
      </c>
      <c r="J2306" s="2"/>
      <c r="K2306" s="1"/>
      <c r="L2306" s="1"/>
      <c r="M2306" s="1"/>
      <c r="N2306" s="1"/>
      <c r="O2306" s="1"/>
      <c r="P2306" s="1"/>
      <c r="Q2306" s="1"/>
      <c r="R2306" s="1"/>
      <c r="S2306" s="1"/>
    </row>
    <row r="2307" spans="1:19" x14ac:dyDescent="0.3">
      <c r="A2307" s="1"/>
      <c r="B2307" s="17">
        <v>2</v>
      </c>
      <c r="C2307" s="9" t="s">
        <v>17</v>
      </c>
      <c r="D2307" s="17">
        <v>2</v>
      </c>
      <c r="E2307" s="17">
        <v>2010</v>
      </c>
      <c r="F2307" s="17">
        <v>1</v>
      </c>
      <c r="G2307" s="17">
        <v>0</v>
      </c>
      <c r="H2307" s="17">
        <v>0</v>
      </c>
      <c r="I2307" s="18">
        <v>44108</v>
      </c>
      <c r="J2307" s="2"/>
      <c r="K2307" s="1"/>
      <c r="L2307" s="1"/>
      <c r="M2307" s="1"/>
      <c r="N2307" s="1"/>
      <c r="O2307" s="1"/>
      <c r="P2307" s="1"/>
      <c r="Q2307" s="1"/>
      <c r="R2307" s="1"/>
      <c r="S2307" s="1"/>
    </row>
    <row r="2308" spans="1:19" x14ac:dyDescent="0.3">
      <c r="A2308" s="1"/>
      <c r="B2308" s="17">
        <v>3</v>
      </c>
      <c r="C2308" s="9" t="s">
        <v>12</v>
      </c>
      <c r="D2308" s="17">
        <v>3</v>
      </c>
      <c r="E2308" s="17">
        <v>2010</v>
      </c>
      <c r="F2308" s="17">
        <v>1</v>
      </c>
      <c r="G2308" s="17">
        <v>0</v>
      </c>
      <c r="H2308" s="17">
        <v>0</v>
      </c>
      <c r="I2308" s="18">
        <v>479009</v>
      </c>
      <c r="J2308" s="2"/>
      <c r="K2308" s="1"/>
      <c r="L2308" s="1"/>
      <c r="M2308" s="1"/>
      <c r="N2308" s="1"/>
      <c r="O2308" s="1"/>
      <c r="P2308" s="1"/>
      <c r="Q2308" s="1"/>
      <c r="R2308" s="1"/>
      <c r="S2308" s="1"/>
    </row>
    <row r="2309" spans="1:19" x14ac:dyDescent="0.3">
      <c r="A2309" s="1"/>
      <c r="B2309" s="17">
        <v>5</v>
      </c>
      <c r="C2309" s="9" t="s">
        <v>12</v>
      </c>
      <c r="D2309" s="17">
        <v>2</v>
      </c>
      <c r="E2309" s="17">
        <v>2010</v>
      </c>
      <c r="F2309" s="17">
        <v>1</v>
      </c>
      <c r="G2309" s="17">
        <v>0</v>
      </c>
      <c r="H2309" s="17">
        <v>0</v>
      </c>
      <c r="I2309" s="18">
        <v>1313648</v>
      </c>
      <c r="J2309" s="2"/>
      <c r="K2309" s="1"/>
      <c r="L2309" s="1"/>
      <c r="M2309" s="1"/>
      <c r="N2309" s="1"/>
      <c r="O2309" s="1"/>
      <c r="P2309" s="1"/>
      <c r="Q2309" s="1"/>
      <c r="R2309" s="1"/>
      <c r="S2309" s="1"/>
    </row>
    <row r="2310" spans="1:19" x14ac:dyDescent="0.3">
      <c r="A2310" s="1"/>
      <c r="B2310" s="17">
        <v>4</v>
      </c>
      <c r="C2310" s="9" t="s">
        <v>12</v>
      </c>
      <c r="D2310" s="17">
        <v>3</v>
      </c>
      <c r="E2310" s="17">
        <v>2010</v>
      </c>
      <c r="F2310" s="17">
        <v>1</v>
      </c>
      <c r="G2310" s="17">
        <v>0</v>
      </c>
      <c r="H2310" s="17">
        <v>0</v>
      </c>
      <c r="I2310" s="18">
        <v>14498</v>
      </c>
      <c r="J2310" s="2"/>
      <c r="K2310" s="1"/>
      <c r="L2310" s="1"/>
      <c r="M2310" s="1"/>
      <c r="N2310" s="1"/>
      <c r="O2310" s="1"/>
      <c r="P2310" s="1"/>
      <c r="Q2310" s="1"/>
      <c r="R2310" s="1"/>
      <c r="S2310" s="1"/>
    </row>
    <row r="2311" spans="1:19" x14ac:dyDescent="0.3">
      <c r="A2311" s="1"/>
      <c r="B2311" s="17">
        <v>2</v>
      </c>
      <c r="C2311" s="9" t="s">
        <v>12</v>
      </c>
      <c r="D2311" s="17">
        <v>2</v>
      </c>
      <c r="E2311" s="17">
        <v>2010</v>
      </c>
      <c r="F2311" s="17">
        <v>1</v>
      </c>
      <c r="G2311" s="17">
        <v>0</v>
      </c>
      <c r="H2311" s="17">
        <v>0</v>
      </c>
      <c r="I2311" s="18">
        <v>218115</v>
      </c>
      <c r="J2311" s="2"/>
      <c r="K2311" s="1"/>
      <c r="L2311" s="1"/>
      <c r="M2311" s="1"/>
      <c r="N2311" s="1"/>
      <c r="O2311" s="1"/>
      <c r="P2311" s="1"/>
      <c r="Q2311" s="1"/>
      <c r="R2311" s="1"/>
      <c r="S2311" s="1"/>
    </row>
    <row r="2312" spans="1:19" x14ac:dyDescent="0.3">
      <c r="A2312" s="1"/>
      <c r="B2312" s="17">
        <v>3</v>
      </c>
      <c r="C2312" s="9" t="s">
        <v>19</v>
      </c>
      <c r="D2312" s="17">
        <v>3</v>
      </c>
      <c r="E2312" s="17">
        <v>2010</v>
      </c>
      <c r="F2312" s="17">
        <v>1</v>
      </c>
      <c r="G2312" s="17">
        <v>0</v>
      </c>
      <c r="H2312" s="17">
        <v>0</v>
      </c>
      <c r="I2312" s="18">
        <v>378003</v>
      </c>
      <c r="J2312" s="2"/>
      <c r="K2312" s="1"/>
      <c r="L2312" s="1"/>
      <c r="M2312" s="1"/>
      <c r="N2312" s="1"/>
      <c r="O2312" s="1"/>
      <c r="P2312" s="1"/>
      <c r="Q2312" s="1"/>
      <c r="R2312" s="1"/>
      <c r="S2312" s="1"/>
    </row>
    <row r="2313" spans="1:19" x14ac:dyDescent="0.3">
      <c r="A2313" s="1"/>
      <c r="B2313" s="17">
        <v>2</v>
      </c>
      <c r="C2313" s="9" t="s">
        <v>12</v>
      </c>
      <c r="D2313" s="17">
        <v>2</v>
      </c>
      <c r="E2313" s="17">
        <v>2010</v>
      </c>
      <c r="F2313" s="17">
        <v>1</v>
      </c>
      <c r="G2313" s="17">
        <v>0</v>
      </c>
      <c r="H2313" s="17">
        <v>0</v>
      </c>
      <c r="I2313" s="18">
        <v>39671</v>
      </c>
      <c r="J2313" s="2"/>
      <c r="K2313" s="1"/>
      <c r="L2313" s="1"/>
      <c r="M2313" s="1"/>
      <c r="N2313" s="1"/>
      <c r="O2313" s="1"/>
      <c r="P2313" s="1"/>
      <c r="Q2313" s="1"/>
      <c r="R2313" s="1"/>
      <c r="S2313" s="1"/>
    </row>
    <row r="2314" spans="1:19" x14ac:dyDescent="0.3">
      <c r="A2314" s="1"/>
      <c r="B2314" s="17">
        <v>4</v>
      </c>
      <c r="C2314" s="9" t="s">
        <v>12</v>
      </c>
      <c r="D2314" s="17">
        <v>3</v>
      </c>
      <c r="E2314" s="17">
        <v>2010</v>
      </c>
      <c r="F2314" s="17">
        <v>1</v>
      </c>
      <c r="G2314" s="17">
        <v>0</v>
      </c>
      <c r="H2314" s="17">
        <v>0</v>
      </c>
      <c r="I2314" s="18">
        <v>31872</v>
      </c>
      <c r="J2314" s="2"/>
      <c r="K2314" s="1"/>
      <c r="L2314" s="1"/>
      <c r="M2314" s="1"/>
      <c r="N2314" s="1"/>
      <c r="O2314" s="1"/>
      <c r="P2314" s="1"/>
      <c r="Q2314" s="1"/>
      <c r="R2314" s="1"/>
      <c r="S2314" s="1"/>
    </row>
    <row r="2315" spans="1:19" x14ac:dyDescent="0.3">
      <c r="A2315" s="1"/>
      <c r="B2315" s="17">
        <v>4</v>
      </c>
      <c r="C2315" s="9" t="s">
        <v>12</v>
      </c>
      <c r="D2315" s="17">
        <v>3</v>
      </c>
      <c r="E2315" s="17">
        <v>2010</v>
      </c>
      <c r="F2315" s="17">
        <v>1</v>
      </c>
      <c r="G2315" s="17">
        <v>0</v>
      </c>
      <c r="H2315" s="17">
        <v>0</v>
      </c>
      <c r="I2315" s="18">
        <v>30927</v>
      </c>
      <c r="J2315" s="2"/>
      <c r="K2315" s="1"/>
      <c r="L2315" s="1"/>
      <c r="M2315" s="1"/>
      <c r="N2315" s="1"/>
      <c r="O2315" s="1"/>
      <c r="P2315" s="1"/>
      <c r="Q2315" s="1"/>
      <c r="R2315" s="1"/>
      <c r="S2315" s="1"/>
    </row>
    <row r="2316" spans="1:19" x14ac:dyDescent="0.3">
      <c r="A2316" s="1"/>
      <c r="B2316" s="17">
        <v>2</v>
      </c>
      <c r="C2316" s="9" t="s">
        <v>23</v>
      </c>
      <c r="D2316" s="17">
        <v>3</v>
      </c>
      <c r="E2316" s="17">
        <v>2010</v>
      </c>
      <c r="F2316" s="17">
        <v>1</v>
      </c>
      <c r="G2316" s="17">
        <v>0</v>
      </c>
      <c r="H2316" s="17">
        <v>0</v>
      </c>
      <c r="I2316" s="18">
        <v>15208</v>
      </c>
      <c r="J2316" s="2"/>
      <c r="K2316" s="1"/>
      <c r="L2316" s="1"/>
      <c r="M2316" s="1"/>
      <c r="N2316" s="1"/>
      <c r="O2316" s="1"/>
      <c r="P2316" s="1"/>
      <c r="Q2316" s="1"/>
      <c r="R2316" s="1"/>
      <c r="S2316" s="1"/>
    </row>
    <row r="2317" spans="1:19" x14ac:dyDescent="0.3">
      <c r="A2317" s="1"/>
      <c r="B2317" s="17">
        <v>2</v>
      </c>
      <c r="C2317" s="9" t="s">
        <v>17</v>
      </c>
      <c r="D2317" s="17">
        <v>4</v>
      </c>
      <c r="E2317" s="17">
        <v>2010</v>
      </c>
      <c r="F2317" s="17">
        <v>1</v>
      </c>
      <c r="G2317" s="17">
        <v>0</v>
      </c>
      <c r="H2317" s="17">
        <v>0</v>
      </c>
      <c r="I2317" s="18">
        <v>76652</v>
      </c>
      <c r="J2317" s="2"/>
      <c r="K2317" s="1"/>
      <c r="L2317" s="1"/>
      <c r="M2317" s="1"/>
      <c r="N2317" s="1"/>
      <c r="O2317" s="1"/>
      <c r="P2317" s="1"/>
      <c r="Q2317" s="1"/>
      <c r="R2317" s="1"/>
      <c r="S2317" s="1"/>
    </row>
    <row r="2318" spans="1:19" x14ac:dyDescent="0.3">
      <c r="A2318" s="1"/>
      <c r="B2318" s="17">
        <v>2</v>
      </c>
      <c r="C2318" s="9" t="s">
        <v>17</v>
      </c>
      <c r="D2318" s="17">
        <v>4</v>
      </c>
      <c r="E2318" s="17">
        <v>2010</v>
      </c>
      <c r="F2318" s="17">
        <v>1</v>
      </c>
      <c r="G2318" s="17">
        <v>0</v>
      </c>
      <c r="H2318" s="17">
        <v>0</v>
      </c>
      <c r="I2318" s="18">
        <v>17131</v>
      </c>
      <c r="J2318" s="2"/>
      <c r="K2318" s="1"/>
      <c r="L2318" s="1"/>
      <c r="M2318" s="1"/>
      <c r="N2318" s="1"/>
      <c r="O2318" s="1"/>
      <c r="P2318" s="1"/>
      <c r="Q2318" s="1"/>
      <c r="R2318" s="1"/>
      <c r="S2318" s="1"/>
    </row>
    <row r="2319" spans="1:19" x14ac:dyDescent="0.3">
      <c r="A2319" s="1"/>
      <c r="B2319" s="17">
        <v>2</v>
      </c>
      <c r="C2319" s="9" t="s">
        <v>17</v>
      </c>
      <c r="D2319" s="17">
        <v>4</v>
      </c>
      <c r="E2319" s="17">
        <v>2010</v>
      </c>
      <c r="F2319" s="17">
        <v>1</v>
      </c>
      <c r="G2319" s="17">
        <v>0</v>
      </c>
      <c r="H2319" s="17">
        <v>0</v>
      </c>
      <c r="I2319" s="18">
        <v>45939</v>
      </c>
      <c r="J2319" s="2"/>
      <c r="K2319" s="1"/>
      <c r="L2319" s="1"/>
      <c r="M2319" s="1"/>
      <c r="N2319" s="1"/>
      <c r="O2319" s="1"/>
      <c r="P2319" s="1"/>
      <c r="Q2319" s="1"/>
      <c r="R2319" s="1"/>
      <c r="S2319" s="1"/>
    </row>
    <row r="2320" spans="1:19" x14ac:dyDescent="0.3">
      <c r="A2320" s="1"/>
      <c r="B2320" s="17">
        <v>2</v>
      </c>
      <c r="C2320" s="9" t="s">
        <v>17</v>
      </c>
      <c r="D2320" s="17">
        <v>2</v>
      </c>
      <c r="E2320" s="17">
        <v>2010</v>
      </c>
      <c r="F2320" s="17">
        <v>1</v>
      </c>
      <c r="G2320" s="17">
        <v>0</v>
      </c>
      <c r="H2320" s="17">
        <v>0</v>
      </c>
      <c r="I2320" s="18">
        <v>17270</v>
      </c>
      <c r="J2320" s="2"/>
      <c r="K2320" s="1"/>
      <c r="L2320" s="1"/>
      <c r="M2320" s="1"/>
      <c r="N2320" s="1"/>
      <c r="O2320" s="1"/>
      <c r="P2320" s="1"/>
      <c r="Q2320" s="1"/>
      <c r="R2320" s="1"/>
      <c r="S2320" s="1"/>
    </row>
    <row r="2321" spans="1:19" x14ac:dyDescent="0.3">
      <c r="A2321" s="1"/>
      <c r="B2321" s="17">
        <v>2</v>
      </c>
      <c r="C2321" s="9" t="s">
        <v>17</v>
      </c>
      <c r="D2321" s="17">
        <v>2</v>
      </c>
      <c r="E2321" s="17">
        <v>2010</v>
      </c>
      <c r="F2321" s="17">
        <v>1</v>
      </c>
      <c r="G2321" s="17">
        <v>0</v>
      </c>
      <c r="H2321" s="17">
        <v>0</v>
      </c>
      <c r="I2321" s="18">
        <v>7733</v>
      </c>
      <c r="J2321" s="2"/>
      <c r="K2321" s="1"/>
      <c r="L2321" s="1"/>
      <c r="M2321" s="1"/>
      <c r="N2321" s="1"/>
      <c r="O2321" s="1"/>
      <c r="P2321" s="1"/>
      <c r="Q2321" s="1"/>
      <c r="R2321" s="1"/>
      <c r="S2321" s="1"/>
    </row>
    <row r="2322" spans="1:19" x14ac:dyDescent="0.3">
      <c r="A2322" s="1"/>
      <c r="B2322" s="17">
        <v>2</v>
      </c>
      <c r="C2322" s="9" t="s">
        <v>12</v>
      </c>
      <c r="D2322" s="17">
        <v>3</v>
      </c>
      <c r="E2322" s="17">
        <v>2010</v>
      </c>
      <c r="F2322" s="17">
        <v>1</v>
      </c>
      <c r="G2322" s="17">
        <v>0</v>
      </c>
      <c r="H2322" s="17">
        <v>0</v>
      </c>
      <c r="I2322" s="18">
        <v>16558</v>
      </c>
      <c r="J2322" s="2"/>
      <c r="K2322" s="1"/>
      <c r="L2322" s="1"/>
      <c r="M2322" s="1"/>
      <c r="N2322" s="1"/>
      <c r="O2322" s="1"/>
      <c r="P2322" s="1"/>
      <c r="Q2322" s="1"/>
      <c r="R2322" s="1"/>
      <c r="S2322" s="1"/>
    </row>
    <row r="2323" spans="1:19" x14ac:dyDescent="0.3">
      <c r="A2323" s="1"/>
      <c r="B2323" s="17">
        <v>2</v>
      </c>
      <c r="C2323" s="9" t="s">
        <v>12</v>
      </c>
      <c r="D2323" s="17">
        <v>3</v>
      </c>
      <c r="E2323" s="17">
        <v>2010</v>
      </c>
      <c r="F2323" s="17">
        <v>1</v>
      </c>
      <c r="G2323" s="17">
        <v>0</v>
      </c>
      <c r="H2323" s="17">
        <v>0</v>
      </c>
      <c r="I2323" s="18">
        <v>23453</v>
      </c>
      <c r="J2323" s="2"/>
      <c r="K2323" s="1"/>
      <c r="L2323" s="1"/>
      <c r="M2323" s="1"/>
      <c r="N2323" s="1"/>
      <c r="O2323" s="1"/>
      <c r="P2323" s="1"/>
      <c r="Q2323" s="1"/>
      <c r="R2323" s="1"/>
      <c r="S2323" s="1"/>
    </row>
    <row r="2324" spans="1:19" x14ac:dyDescent="0.3">
      <c r="A2324" s="1"/>
      <c r="B2324" s="17">
        <v>2</v>
      </c>
      <c r="C2324" s="9" t="s">
        <v>12</v>
      </c>
      <c r="D2324" s="17">
        <v>3</v>
      </c>
      <c r="E2324" s="17">
        <v>2010</v>
      </c>
      <c r="F2324" s="17">
        <v>1</v>
      </c>
      <c r="G2324" s="17">
        <v>0</v>
      </c>
      <c r="H2324" s="17">
        <v>0</v>
      </c>
      <c r="I2324" s="18">
        <v>23453</v>
      </c>
      <c r="J2324" s="2"/>
      <c r="K2324" s="1"/>
      <c r="L2324" s="1"/>
      <c r="M2324" s="1"/>
      <c r="N2324" s="1"/>
      <c r="O2324" s="1"/>
      <c r="P2324" s="1"/>
      <c r="Q2324" s="1"/>
      <c r="R2324" s="1"/>
      <c r="S2324" s="1"/>
    </row>
    <row r="2325" spans="1:19" x14ac:dyDescent="0.3">
      <c r="A2325" s="1"/>
      <c r="B2325" s="17">
        <v>3</v>
      </c>
      <c r="C2325" s="9" t="s">
        <v>12</v>
      </c>
      <c r="D2325" s="17">
        <v>2</v>
      </c>
      <c r="E2325" s="17">
        <v>2010</v>
      </c>
      <c r="F2325" s="17">
        <v>1</v>
      </c>
      <c r="G2325" s="17">
        <v>0</v>
      </c>
      <c r="H2325" s="17">
        <v>0</v>
      </c>
      <c r="I2325" s="18">
        <v>65227</v>
      </c>
      <c r="J2325" s="2"/>
      <c r="K2325" s="1"/>
      <c r="L2325" s="1"/>
      <c r="M2325" s="1"/>
      <c r="N2325" s="1"/>
      <c r="O2325" s="1"/>
      <c r="P2325" s="1"/>
      <c r="Q2325" s="1"/>
      <c r="R2325" s="1"/>
      <c r="S2325" s="1"/>
    </row>
    <row r="2326" spans="1:19" x14ac:dyDescent="0.3">
      <c r="A2326" s="1"/>
      <c r="B2326" s="17">
        <v>2</v>
      </c>
      <c r="C2326" s="9" t="s">
        <v>12</v>
      </c>
      <c r="D2326" s="17">
        <v>3</v>
      </c>
      <c r="E2326" s="17">
        <v>2010</v>
      </c>
      <c r="F2326" s="17">
        <v>1</v>
      </c>
      <c r="G2326" s="17">
        <v>0</v>
      </c>
      <c r="H2326" s="17">
        <v>0</v>
      </c>
      <c r="I2326" s="18">
        <v>89262</v>
      </c>
      <c r="J2326" s="2"/>
      <c r="K2326" s="1"/>
      <c r="L2326" s="1"/>
      <c r="M2326" s="1"/>
      <c r="N2326" s="1"/>
      <c r="O2326" s="1"/>
      <c r="P2326" s="1"/>
      <c r="Q2326" s="1"/>
      <c r="R2326" s="1"/>
      <c r="S2326" s="1"/>
    </row>
    <row r="2327" spans="1:19" x14ac:dyDescent="0.3">
      <c r="A2327" s="1"/>
      <c r="B2327" s="17">
        <v>3</v>
      </c>
      <c r="C2327" s="9" t="s">
        <v>12</v>
      </c>
      <c r="D2327" s="17">
        <v>3</v>
      </c>
      <c r="E2327" s="17">
        <v>2011</v>
      </c>
      <c r="F2327" s="17">
        <v>1</v>
      </c>
      <c r="G2327" s="17">
        <v>0</v>
      </c>
      <c r="H2327" s="17">
        <v>0</v>
      </c>
      <c r="I2327" s="18">
        <v>32284</v>
      </c>
      <c r="J2327" s="2"/>
      <c r="K2327" s="1"/>
      <c r="L2327" s="1"/>
      <c r="M2327" s="1"/>
      <c r="N2327" s="1"/>
      <c r="O2327" s="1"/>
      <c r="P2327" s="1"/>
      <c r="Q2327" s="1"/>
      <c r="R2327" s="1"/>
      <c r="S2327" s="1"/>
    </row>
    <row r="2328" spans="1:19" x14ac:dyDescent="0.3">
      <c r="A2328" s="1"/>
      <c r="B2328" s="17">
        <v>3</v>
      </c>
      <c r="C2328" s="9" t="s">
        <v>12</v>
      </c>
      <c r="D2328" s="17">
        <v>3</v>
      </c>
      <c r="E2328" s="17">
        <v>2011</v>
      </c>
      <c r="F2328" s="17">
        <v>1</v>
      </c>
      <c r="G2328" s="17">
        <v>0</v>
      </c>
      <c r="H2328" s="17">
        <v>0</v>
      </c>
      <c r="I2328" s="18">
        <v>30737</v>
      </c>
      <c r="J2328" s="2"/>
      <c r="K2328" s="1"/>
      <c r="L2328" s="1"/>
      <c r="M2328" s="1"/>
      <c r="N2328" s="1"/>
      <c r="O2328" s="1"/>
      <c r="P2328" s="1"/>
      <c r="Q2328" s="1"/>
      <c r="R2328" s="1"/>
      <c r="S2328" s="1"/>
    </row>
    <row r="2329" spans="1:19" x14ac:dyDescent="0.3">
      <c r="A2329" s="1"/>
      <c r="B2329" s="17">
        <v>2</v>
      </c>
      <c r="C2329" s="9" t="s">
        <v>12</v>
      </c>
      <c r="D2329" s="17">
        <v>2</v>
      </c>
      <c r="E2329" s="17">
        <v>2011</v>
      </c>
      <c r="F2329" s="17">
        <v>1</v>
      </c>
      <c r="G2329" s="17">
        <v>0</v>
      </c>
      <c r="H2329" s="17">
        <v>0</v>
      </c>
      <c r="I2329" s="18">
        <v>16971</v>
      </c>
      <c r="J2329" s="2"/>
      <c r="K2329" s="1"/>
      <c r="L2329" s="1"/>
      <c r="M2329" s="1"/>
      <c r="N2329" s="1"/>
      <c r="O2329" s="1"/>
      <c r="P2329" s="1"/>
      <c r="Q2329" s="1"/>
      <c r="R2329" s="1"/>
      <c r="S2329" s="1"/>
    </row>
    <row r="2330" spans="1:19" x14ac:dyDescent="0.3">
      <c r="A2330" s="1"/>
      <c r="B2330" s="17">
        <v>2</v>
      </c>
      <c r="C2330" s="9" t="s">
        <v>17</v>
      </c>
      <c r="D2330" s="17">
        <v>2</v>
      </c>
      <c r="E2330" s="17">
        <v>2011</v>
      </c>
      <c r="F2330" s="17">
        <v>1</v>
      </c>
      <c r="G2330" s="17">
        <v>0</v>
      </c>
      <c r="H2330" s="17">
        <v>0</v>
      </c>
      <c r="I2330" s="18">
        <v>15100</v>
      </c>
      <c r="J2330" s="2"/>
      <c r="K2330" s="1"/>
      <c r="L2330" s="1"/>
      <c r="M2330" s="1"/>
      <c r="N2330" s="1"/>
      <c r="O2330" s="1"/>
      <c r="P2330" s="1"/>
      <c r="Q2330" s="1"/>
      <c r="R2330" s="1"/>
      <c r="S2330" s="1"/>
    </row>
    <row r="2331" spans="1:19" x14ac:dyDescent="0.3">
      <c r="A2331" s="1"/>
      <c r="B2331" s="17">
        <v>2</v>
      </c>
      <c r="C2331" s="9" t="s">
        <v>17</v>
      </c>
      <c r="D2331" s="17">
        <v>2</v>
      </c>
      <c r="E2331" s="17">
        <v>2011</v>
      </c>
      <c r="F2331" s="17">
        <v>1</v>
      </c>
      <c r="G2331" s="17">
        <v>0</v>
      </c>
      <c r="H2331" s="17">
        <v>0</v>
      </c>
      <c r="I2331" s="18">
        <v>46005</v>
      </c>
      <c r="J2331" s="2"/>
      <c r="K2331" s="1"/>
      <c r="L2331" s="1"/>
      <c r="M2331" s="1"/>
      <c r="N2331" s="1"/>
      <c r="O2331" s="1"/>
      <c r="P2331" s="1"/>
      <c r="Q2331" s="1"/>
      <c r="R2331" s="1"/>
      <c r="S2331" s="1"/>
    </row>
    <row r="2332" spans="1:19" x14ac:dyDescent="0.3">
      <c r="A2332" s="1"/>
      <c r="B2332" s="17">
        <v>2</v>
      </c>
      <c r="C2332" s="9" t="s">
        <v>17</v>
      </c>
      <c r="D2332" s="17">
        <v>2</v>
      </c>
      <c r="E2332" s="17">
        <v>2011</v>
      </c>
      <c r="F2332" s="17">
        <v>1</v>
      </c>
      <c r="G2332" s="17">
        <v>0</v>
      </c>
      <c r="H2332" s="17">
        <v>0</v>
      </c>
      <c r="I2332" s="18">
        <v>15855</v>
      </c>
      <c r="J2332" s="2"/>
      <c r="K2332" s="1"/>
      <c r="L2332" s="1"/>
      <c r="M2332" s="1"/>
      <c r="N2332" s="1"/>
      <c r="O2332" s="1"/>
      <c r="P2332" s="1"/>
      <c r="Q2332" s="1"/>
      <c r="R2332" s="1"/>
      <c r="S2332" s="1"/>
    </row>
    <row r="2333" spans="1:19" x14ac:dyDescent="0.3">
      <c r="A2333" s="1"/>
      <c r="B2333" s="17">
        <v>2</v>
      </c>
      <c r="C2333" s="9" t="s">
        <v>17</v>
      </c>
      <c r="D2333" s="17">
        <v>2</v>
      </c>
      <c r="E2333" s="17">
        <v>2011</v>
      </c>
      <c r="F2333" s="17">
        <v>1</v>
      </c>
      <c r="G2333" s="17">
        <v>0</v>
      </c>
      <c r="H2333" s="17">
        <v>0</v>
      </c>
      <c r="I2333" s="18">
        <v>15955</v>
      </c>
      <c r="J2333" s="2"/>
      <c r="K2333" s="1"/>
      <c r="L2333" s="1"/>
      <c r="M2333" s="1"/>
      <c r="N2333" s="1"/>
      <c r="O2333" s="1"/>
      <c r="P2333" s="1"/>
      <c r="Q2333" s="1"/>
      <c r="R2333" s="1"/>
      <c r="S2333" s="1"/>
    </row>
    <row r="2334" spans="1:19" x14ac:dyDescent="0.3">
      <c r="A2334" s="1"/>
      <c r="B2334" s="17">
        <v>2</v>
      </c>
      <c r="C2334" s="9" t="s">
        <v>17</v>
      </c>
      <c r="D2334" s="17">
        <v>2</v>
      </c>
      <c r="E2334" s="17">
        <v>2011</v>
      </c>
      <c r="F2334" s="17">
        <v>1</v>
      </c>
      <c r="G2334" s="17">
        <v>0</v>
      </c>
      <c r="H2334" s="17">
        <v>0</v>
      </c>
      <c r="I2334" s="18">
        <v>16245</v>
      </c>
      <c r="J2334" s="2"/>
      <c r="K2334" s="1"/>
      <c r="L2334" s="1"/>
      <c r="M2334" s="1"/>
      <c r="N2334" s="1"/>
      <c r="O2334" s="1"/>
      <c r="P2334" s="1"/>
      <c r="Q2334" s="1"/>
      <c r="R2334" s="1"/>
      <c r="S2334" s="1"/>
    </row>
    <row r="2335" spans="1:19" x14ac:dyDescent="0.3">
      <c r="A2335" s="1"/>
      <c r="B2335" s="17">
        <v>2</v>
      </c>
      <c r="C2335" s="9" t="s">
        <v>17</v>
      </c>
      <c r="D2335" s="17">
        <v>2</v>
      </c>
      <c r="E2335" s="17">
        <v>2011</v>
      </c>
      <c r="F2335" s="17">
        <v>1</v>
      </c>
      <c r="G2335" s="17">
        <v>0</v>
      </c>
      <c r="H2335" s="17">
        <v>0</v>
      </c>
      <c r="I2335" s="18">
        <v>15162</v>
      </c>
      <c r="J2335" s="2"/>
      <c r="K2335" s="1"/>
      <c r="L2335" s="1"/>
      <c r="M2335" s="1"/>
      <c r="N2335" s="1"/>
      <c r="O2335" s="1"/>
      <c r="P2335" s="1"/>
      <c r="Q2335" s="1"/>
      <c r="R2335" s="1"/>
      <c r="S2335" s="1"/>
    </row>
    <row r="2336" spans="1:19" x14ac:dyDescent="0.3">
      <c r="A2336" s="1"/>
      <c r="B2336" s="17">
        <v>2</v>
      </c>
      <c r="C2336" s="9" t="s">
        <v>12</v>
      </c>
      <c r="D2336" s="17">
        <v>2</v>
      </c>
      <c r="E2336" s="17">
        <v>2011</v>
      </c>
      <c r="F2336" s="17">
        <v>1</v>
      </c>
      <c r="G2336" s="17">
        <v>0</v>
      </c>
      <c r="H2336" s="17">
        <v>0</v>
      </c>
      <c r="I2336" s="18">
        <v>44231</v>
      </c>
      <c r="J2336" s="2"/>
      <c r="K2336" s="1"/>
      <c r="L2336" s="1"/>
      <c r="M2336" s="1"/>
      <c r="N2336" s="1"/>
      <c r="O2336" s="1"/>
      <c r="P2336" s="1"/>
      <c r="Q2336" s="1"/>
      <c r="R2336" s="1"/>
      <c r="S2336" s="1"/>
    </row>
    <row r="2337" spans="1:19" x14ac:dyDescent="0.3">
      <c r="A2337" s="1"/>
      <c r="B2337" s="17">
        <v>2</v>
      </c>
      <c r="C2337" s="9" t="s">
        <v>12</v>
      </c>
      <c r="D2337" s="17">
        <v>2</v>
      </c>
      <c r="E2337" s="17">
        <v>2011</v>
      </c>
      <c r="F2337" s="17">
        <v>1</v>
      </c>
      <c r="G2337" s="17">
        <v>0</v>
      </c>
      <c r="H2337" s="17">
        <v>0</v>
      </c>
      <c r="I2337" s="18">
        <v>14642</v>
      </c>
      <c r="J2337" s="2"/>
      <c r="K2337" s="1"/>
      <c r="L2337" s="1"/>
      <c r="M2337" s="1"/>
      <c r="N2337" s="1"/>
      <c r="O2337" s="1"/>
      <c r="P2337" s="1"/>
      <c r="Q2337" s="1"/>
      <c r="R2337" s="1"/>
      <c r="S2337" s="1"/>
    </row>
    <row r="2338" spans="1:19" x14ac:dyDescent="0.3">
      <c r="A2338" s="1"/>
      <c r="B2338" s="17">
        <v>2</v>
      </c>
      <c r="C2338" s="9" t="s">
        <v>12</v>
      </c>
      <c r="D2338" s="17">
        <v>2</v>
      </c>
      <c r="E2338" s="17">
        <v>2011</v>
      </c>
      <c r="F2338" s="17">
        <v>1</v>
      </c>
      <c r="G2338" s="17">
        <v>0</v>
      </c>
      <c r="H2338" s="17">
        <v>0</v>
      </c>
      <c r="I2338" s="18">
        <v>16825</v>
      </c>
      <c r="J2338" s="2"/>
      <c r="K2338" s="1"/>
      <c r="L2338" s="1"/>
      <c r="M2338" s="1"/>
      <c r="N2338" s="1"/>
      <c r="O2338" s="1"/>
      <c r="P2338" s="1"/>
      <c r="Q2338" s="1"/>
      <c r="R2338" s="1"/>
      <c r="S2338" s="1"/>
    </row>
    <row r="2339" spans="1:19" x14ac:dyDescent="0.3">
      <c r="A2339" s="1"/>
      <c r="B2339" s="17">
        <v>3</v>
      </c>
      <c r="C2339" s="9" t="s">
        <v>19</v>
      </c>
      <c r="D2339" s="17">
        <v>3</v>
      </c>
      <c r="E2339" s="17">
        <v>2011</v>
      </c>
      <c r="F2339" s="17">
        <v>1</v>
      </c>
      <c r="G2339" s="17">
        <v>0</v>
      </c>
      <c r="H2339" s="17">
        <v>0</v>
      </c>
      <c r="I2339" s="18">
        <v>515982</v>
      </c>
      <c r="J2339" s="2"/>
      <c r="K2339" s="1"/>
      <c r="L2339" s="1"/>
      <c r="M2339" s="1"/>
      <c r="N2339" s="1"/>
      <c r="O2339" s="1"/>
      <c r="P2339" s="1"/>
      <c r="Q2339" s="1"/>
      <c r="R2339" s="1"/>
      <c r="S2339" s="1"/>
    </row>
    <row r="2340" spans="1:19" x14ac:dyDescent="0.3">
      <c r="A2340" s="1"/>
      <c r="B2340" s="17">
        <v>5</v>
      </c>
      <c r="C2340" s="9" t="s">
        <v>19</v>
      </c>
      <c r="D2340" s="17">
        <v>3</v>
      </c>
      <c r="E2340" s="17">
        <v>2011</v>
      </c>
      <c r="F2340" s="17">
        <v>1</v>
      </c>
      <c r="G2340" s="17">
        <v>0</v>
      </c>
      <c r="H2340" s="17">
        <v>0</v>
      </c>
      <c r="I2340" s="18">
        <v>325866</v>
      </c>
      <c r="J2340" s="2"/>
      <c r="K2340" s="1"/>
      <c r="L2340" s="1"/>
      <c r="M2340" s="1"/>
      <c r="N2340" s="1"/>
      <c r="O2340" s="1"/>
      <c r="P2340" s="1"/>
      <c r="Q2340" s="1"/>
      <c r="R2340" s="1"/>
      <c r="S2340" s="1"/>
    </row>
    <row r="2341" spans="1:19" x14ac:dyDescent="0.3">
      <c r="A2341" s="1"/>
      <c r="B2341" s="17">
        <v>6</v>
      </c>
      <c r="C2341" s="9" t="s">
        <v>12</v>
      </c>
      <c r="D2341" s="17">
        <v>2</v>
      </c>
      <c r="E2341" s="17">
        <v>2011</v>
      </c>
      <c r="F2341" s="17">
        <v>1</v>
      </c>
      <c r="G2341" s="17">
        <v>0</v>
      </c>
      <c r="H2341" s="17">
        <v>0</v>
      </c>
      <c r="I2341" s="18">
        <v>301172</v>
      </c>
      <c r="J2341" s="2"/>
      <c r="K2341" s="1"/>
      <c r="L2341" s="1"/>
      <c r="M2341" s="1"/>
      <c r="N2341" s="1"/>
      <c r="O2341" s="1"/>
      <c r="P2341" s="1"/>
      <c r="Q2341" s="1"/>
      <c r="R2341" s="1"/>
      <c r="S2341" s="1"/>
    </row>
    <row r="2342" spans="1:19" x14ac:dyDescent="0.3">
      <c r="A2342" s="1"/>
      <c r="B2342" s="17">
        <v>3</v>
      </c>
      <c r="C2342" s="9" t="s">
        <v>12</v>
      </c>
      <c r="D2342" s="17">
        <v>2</v>
      </c>
      <c r="E2342" s="17">
        <v>2011</v>
      </c>
      <c r="F2342" s="17">
        <v>1</v>
      </c>
      <c r="G2342" s="17">
        <v>0</v>
      </c>
      <c r="H2342" s="17">
        <v>0</v>
      </c>
      <c r="I2342" s="18">
        <v>86542</v>
      </c>
      <c r="J2342" s="2"/>
      <c r="K2342" s="1"/>
      <c r="L2342" s="1"/>
      <c r="M2342" s="1"/>
      <c r="N2342" s="1"/>
      <c r="O2342" s="1"/>
      <c r="P2342" s="1"/>
      <c r="Q2342" s="1"/>
      <c r="R2342" s="1"/>
      <c r="S2342" s="1"/>
    </row>
    <row r="2343" spans="1:19" x14ac:dyDescent="0.3">
      <c r="A2343" s="1"/>
      <c r="B2343" s="17">
        <v>3</v>
      </c>
      <c r="C2343" s="9" t="s">
        <v>12</v>
      </c>
      <c r="D2343" s="17">
        <v>2</v>
      </c>
      <c r="E2343" s="17">
        <v>2011</v>
      </c>
      <c r="F2343" s="17">
        <v>1</v>
      </c>
      <c r="G2343" s="17">
        <v>0</v>
      </c>
      <c r="H2343" s="17">
        <v>0</v>
      </c>
      <c r="I2343" s="18">
        <v>94208</v>
      </c>
      <c r="J2343" s="2"/>
      <c r="K2343" s="1"/>
      <c r="L2343" s="1"/>
      <c r="M2343" s="1"/>
      <c r="N2343" s="1"/>
      <c r="O2343" s="1"/>
      <c r="P2343" s="1"/>
      <c r="Q2343" s="1"/>
      <c r="R2343" s="1"/>
      <c r="S2343" s="1"/>
    </row>
    <row r="2344" spans="1:19" x14ac:dyDescent="0.3">
      <c r="A2344" s="1"/>
      <c r="B2344" s="17">
        <v>3</v>
      </c>
      <c r="C2344" s="9" t="s">
        <v>12</v>
      </c>
      <c r="D2344" s="17">
        <v>2</v>
      </c>
      <c r="E2344" s="17">
        <v>2011</v>
      </c>
      <c r="F2344" s="17">
        <v>1</v>
      </c>
      <c r="G2344" s="17">
        <v>0</v>
      </c>
      <c r="H2344" s="17">
        <v>0</v>
      </c>
      <c r="I2344" s="18">
        <v>148057</v>
      </c>
      <c r="J2344" s="2"/>
      <c r="K2344" s="1"/>
      <c r="L2344" s="1"/>
      <c r="M2344" s="1"/>
      <c r="N2344" s="1"/>
      <c r="O2344" s="1"/>
      <c r="P2344" s="1"/>
      <c r="Q2344" s="1"/>
      <c r="R2344" s="1"/>
      <c r="S2344" s="1"/>
    </row>
    <row r="2345" spans="1:19" x14ac:dyDescent="0.3">
      <c r="A2345" s="1"/>
      <c r="B2345" s="17">
        <v>3</v>
      </c>
      <c r="C2345" s="9" t="s">
        <v>12</v>
      </c>
      <c r="D2345" s="17">
        <v>3</v>
      </c>
      <c r="E2345" s="17">
        <v>2011</v>
      </c>
      <c r="F2345" s="17">
        <v>1</v>
      </c>
      <c r="G2345" s="17">
        <v>0</v>
      </c>
      <c r="H2345" s="17">
        <v>0</v>
      </c>
      <c r="I2345" s="18">
        <v>189767</v>
      </c>
      <c r="J2345" s="2"/>
      <c r="K2345" s="1"/>
      <c r="L2345" s="1"/>
      <c r="M2345" s="1"/>
      <c r="N2345" s="1"/>
      <c r="O2345" s="1"/>
      <c r="P2345" s="1"/>
      <c r="Q2345" s="1"/>
      <c r="R2345" s="1"/>
      <c r="S2345" s="1"/>
    </row>
    <row r="2346" spans="1:19" x14ac:dyDescent="0.3">
      <c r="A2346" s="1"/>
      <c r="B2346" s="17">
        <v>3</v>
      </c>
      <c r="C2346" s="9" t="s">
        <v>12</v>
      </c>
      <c r="D2346" s="17">
        <v>3</v>
      </c>
      <c r="E2346" s="17">
        <v>2011</v>
      </c>
      <c r="F2346" s="17">
        <v>1</v>
      </c>
      <c r="G2346" s="17">
        <v>0</v>
      </c>
      <c r="H2346" s="17">
        <v>0</v>
      </c>
      <c r="I2346" s="18">
        <v>343259</v>
      </c>
      <c r="J2346" s="2"/>
      <c r="K2346" s="1"/>
      <c r="L2346" s="1"/>
      <c r="M2346" s="1"/>
      <c r="N2346" s="1"/>
      <c r="O2346" s="1"/>
      <c r="P2346" s="1"/>
      <c r="Q2346" s="1"/>
      <c r="R2346" s="1"/>
      <c r="S2346" s="1"/>
    </row>
    <row r="2347" spans="1:19" x14ac:dyDescent="0.3">
      <c r="A2347" s="1"/>
      <c r="B2347" s="17">
        <v>5</v>
      </c>
      <c r="C2347" s="9" t="s">
        <v>12</v>
      </c>
      <c r="D2347" s="17">
        <v>3</v>
      </c>
      <c r="E2347" s="17">
        <v>2011</v>
      </c>
      <c r="F2347" s="17">
        <v>1</v>
      </c>
      <c r="G2347" s="17">
        <v>0</v>
      </c>
      <c r="H2347" s="17">
        <v>0</v>
      </c>
      <c r="I2347" s="18">
        <v>192715</v>
      </c>
      <c r="J2347" s="2"/>
      <c r="K2347" s="1"/>
      <c r="L2347" s="1"/>
      <c r="M2347" s="1"/>
      <c r="N2347" s="1"/>
      <c r="O2347" s="1"/>
      <c r="P2347" s="1"/>
      <c r="Q2347" s="1"/>
      <c r="R2347" s="1"/>
      <c r="S2347" s="1"/>
    </row>
    <row r="2348" spans="1:19" x14ac:dyDescent="0.3">
      <c r="A2348" s="1"/>
      <c r="B2348" s="17">
        <v>2</v>
      </c>
      <c r="C2348" s="9" t="s">
        <v>12</v>
      </c>
      <c r="D2348" s="17">
        <v>3</v>
      </c>
      <c r="E2348" s="17">
        <v>2011</v>
      </c>
      <c r="F2348" s="17">
        <v>1</v>
      </c>
      <c r="G2348" s="17">
        <v>0</v>
      </c>
      <c r="H2348" s="17">
        <v>0</v>
      </c>
      <c r="I2348" s="18">
        <v>15685</v>
      </c>
      <c r="J2348" s="2"/>
      <c r="K2348" s="1"/>
      <c r="L2348" s="1"/>
      <c r="M2348" s="1"/>
      <c r="N2348" s="1"/>
      <c r="O2348" s="1"/>
      <c r="P2348" s="1"/>
      <c r="Q2348" s="1"/>
      <c r="R2348" s="1"/>
      <c r="S2348" s="1"/>
    </row>
    <row r="2349" spans="1:19" x14ac:dyDescent="0.3">
      <c r="A2349" s="1"/>
      <c r="B2349" s="17">
        <v>3</v>
      </c>
      <c r="C2349" s="9" t="s">
        <v>12</v>
      </c>
      <c r="D2349" s="17">
        <v>2</v>
      </c>
      <c r="E2349" s="17">
        <v>2011</v>
      </c>
      <c r="F2349" s="17">
        <v>1</v>
      </c>
      <c r="G2349" s="17">
        <v>0</v>
      </c>
      <c r="H2349" s="17">
        <v>0</v>
      </c>
      <c r="I2349" s="18">
        <v>67827</v>
      </c>
      <c r="J2349" s="2"/>
      <c r="K2349" s="1"/>
      <c r="L2349" s="1"/>
      <c r="M2349" s="1"/>
      <c r="N2349" s="1"/>
      <c r="O2349" s="1"/>
      <c r="P2349" s="1"/>
      <c r="Q2349" s="1"/>
      <c r="R2349" s="1"/>
      <c r="S2349" s="1"/>
    </row>
    <row r="2350" spans="1:19" x14ac:dyDescent="0.3">
      <c r="A2350" s="1"/>
      <c r="B2350" s="17">
        <v>5</v>
      </c>
      <c r="C2350" s="9" t="s">
        <v>12</v>
      </c>
      <c r="D2350" s="17">
        <v>2</v>
      </c>
      <c r="E2350" s="17">
        <v>2011</v>
      </c>
      <c r="F2350" s="17">
        <v>1</v>
      </c>
      <c r="G2350" s="17">
        <v>0</v>
      </c>
      <c r="H2350" s="17">
        <v>0</v>
      </c>
      <c r="I2350" s="18">
        <v>64435</v>
      </c>
      <c r="J2350" s="2"/>
      <c r="K2350" s="1"/>
      <c r="L2350" s="1"/>
      <c r="M2350" s="1"/>
      <c r="N2350" s="1"/>
      <c r="O2350" s="1"/>
      <c r="P2350" s="1"/>
      <c r="Q2350" s="1"/>
      <c r="R2350" s="1"/>
      <c r="S2350" s="1"/>
    </row>
    <row r="2351" spans="1:19" x14ac:dyDescent="0.3">
      <c r="A2351" s="1"/>
      <c r="B2351" s="17">
        <v>4</v>
      </c>
      <c r="C2351" s="9" t="s">
        <v>12</v>
      </c>
      <c r="D2351" s="17">
        <v>2</v>
      </c>
      <c r="E2351" s="17">
        <v>2011</v>
      </c>
      <c r="F2351" s="17">
        <v>1</v>
      </c>
      <c r="G2351" s="17">
        <v>0</v>
      </c>
      <c r="H2351" s="17">
        <v>0</v>
      </c>
      <c r="I2351" s="18">
        <v>43537</v>
      </c>
      <c r="J2351" s="2"/>
      <c r="K2351" s="1"/>
      <c r="L2351" s="1"/>
      <c r="M2351" s="1"/>
      <c r="N2351" s="1"/>
      <c r="O2351" s="1"/>
      <c r="P2351" s="1"/>
      <c r="Q2351" s="1"/>
      <c r="R2351" s="1"/>
      <c r="S2351" s="1"/>
    </row>
    <row r="2352" spans="1:19" x14ac:dyDescent="0.3">
      <c r="A2352" s="1"/>
      <c r="B2352" s="17">
        <v>3</v>
      </c>
      <c r="C2352" s="9" t="s">
        <v>12</v>
      </c>
      <c r="D2352" s="17">
        <v>3</v>
      </c>
      <c r="E2352" s="17">
        <v>2011</v>
      </c>
      <c r="F2352" s="17">
        <v>1</v>
      </c>
      <c r="G2352" s="17">
        <v>0</v>
      </c>
      <c r="H2352" s="17">
        <v>0</v>
      </c>
      <c r="I2352" s="18">
        <v>90470</v>
      </c>
      <c r="J2352" s="2"/>
      <c r="K2352" s="1"/>
      <c r="L2352" s="1"/>
      <c r="M2352" s="1"/>
      <c r="N2352" s="1"/>
      <c r="O2352" s="1"/>
      <c r="P2352" s="1"/>
      <c r="Q2352" s="1"/>
      <c r="R2352" s="1"/>
      <c r="S2352" s="1"/>
    </row>
    <row r="2353" spans="1:19" x14ac:dyDescent="0.3">
      <c r="A2353" s="1"/>
      <c r="B2353" s="17">
        <v>3</v>
      </c>
      <c r="C2353" s="9" t="s">
        <v>12</v>
      </c>
      <c r="D2353" s="17">
        <v>3</v>
      </c>
      <c r="E2353" s="17">
        <v>2011</v>
      </c>
      <c r="F2353" s="17">
        <v>1</v>
      </c>
      <c r="G2353" s="17">
        <v>0</v>
      </c>
      <c r="H2353" s="17">
        <v>0</v>
      </c>
      <c r="I2353" s="18">
        <v>90860</v>
      </c>
      <c r="J2353" s="2"/>
      <c r="K2353" s="1"/>
      <c r="L2353" s="1"/>
      <c r="M2353" s="1"/>
      <c r="N2353" s="1"/>
      <c r="O2353" s="1"/>
      <c r="P2353" s="1"/>
      <c r="Q2353" s="1"/>
      <c r="R2353" s="1"/>
      <c r="S2353" s="1"/>
    </row>
    <row r="2354" spans="1:19" x14ac:dyDescent="0.3">
      <c r="A2354" s="1"/>
      <c r="B2354" s="17">
        <v>5</v>
      </c>
      <c r="C2354" s="9" t="s">
        <v>12</v>
      </c>
      <c r="D2354" s="17">
        <v>3</v>
      </c>
      <c r="E2354" s="17">
        <v>2011</v>
      </c>
      <c r="F2354" s="17">
        <v>1</v>
      </c>
      <c r="G2354" s="17">
        <v>0</v>
      </c>
      <c r="H2354" s="17">
        <v>0</v>
      </c>
      <c r="I2354" s="18">
        <v>59387</v>
      </c>
      <c r="J2354" s="2"/>
      <c r="K2354" s="1"/>
      <c r="L2354" s="1"/>
      <c r="M2354" s="1"/>
      <c r="N2354" s="1"/>
      <c r="O2354" s="1"/>
      <c r="P2354" s="1"/>
      <c r="Q2354" s="1"/>
      <c r="R2354" s="1"/>
      <c r="S2354" s="1"/>
    </row>
    <row r="2355" spans="1:19" x14ac:dyDescent="0.3">
      <c r="A2355" s="1"/>
      <c r="B2355" s="17">
        <v>2</v>
      </c>
      <c r="C2355" s="9" t="s">
        <v>17</v>
      </c>
      <c r="D2355" s="17">
        <v>3</v>
      </c>
      <c r="E2355" s="17">
        <v>2011</v>
      </c>
      <c r="F2355" s="17">
        <v>1</v>
      </c>
      <c r="G2355" s="17">
        <v>0</v>
      </c>
      <c r="H2355" s="17">
        <v>0</v>
      </c>
      <c r="I2355" s="18">
        <v>8428</v>
      </c>
      <c r="J2355" s="2"/>
      <c r="K2355" s="1"/>
      <c r="L2355" s="1"/>
      <c r="M2355" s="1"/>
      <c r="N2355" s="1"/>
      <c r="O2355" s="1"/>
      <c r="P2355" s="1"/>
      <c r="Q2355" s="1"/>
      <c r="R2355" s="1"/>
      <c r="S2355" s="1"/>
    </row>
    <row r="2356" spans="1:19" x14ac:dyDescent="0.3">
      <c r="A2356" s="1"/>
      <c r="B2356" s="17">
        <v>2</v>
      </c>
      <c r="C2356" s="9" t="s">
        <v>12</v>
      </c>
      <c r="D2356" s="17">
        <v>3</v>
      </c>
      <c r="E2356" s="17">
        <v>2011</v>
      </c>
      <c r="F2356" s="17">
        <v>1</v>
      </c>
      <c r="G2356" s="17">
        <v>0</v>
      </c>
      <c r="H2356" s="17">
        <v>0</v>
      </c>
      <c r="I2356" s="18">
        <v>93476</v>
      </c>
      <c r="J2356" s="2"/>
      <c r="K2356" s="1"/>
      <c r="L2356" s="1"/>
      <c r="M2356" s="1"/>
      <c r="N2356" s="1"/>
      <c r="O2356" s="1"/>
      <c r="P2356" s="1"/>
      <c r="Q2356" s="1"/>
      <c r="R2356" s="1"/>
      <c r="S2356" s="1"/>
    </row>
    <row r="2357" spans="1:19" x14ac:dyDescent="0.3">
      <c r="A2357" s="1"/>
      <c r="B2357" s="17">
        <v>6</v>
      </c>
      <c r="C2357" s="9" t="s">
        <v>12</v>
      </c>
      <c r="D2357" s="17">
        <v>2</v>
      </c>
      <c r="E2357" s="17">
        <v>2011</v>
      </c>
      <c r="F2357" s="17">
        <v>1</v>
      </c>
      <c r="G2357" s="17">
        <v>0</v>
      </c>
      <c r="H2357" s="17">
        <v>0</v>
      </c>
      <c r="I2357" s="18">
        <v>30879</v>
      </c>
      <c r="J2357" s="2"/>
      <c r="K2357" s="1"/>
      <c r="L2357" s="1"/>
      <c r="M2357" s="1"/>
      <c r="N2357" s="1"/>
      <c r="O2357" s="1"/>
      <c r="P2357" s="1"/>
      <c r="Q2357" s="1"/>
      <c r="R2357" s="1"/>
      <c r="S2357" s="1"/>
    </row>
    <row r="2358" spans="1:19" x14ac:dyDescent="0.3">
      <c r="A2358" s="1"/>
      <c r="B2358" s="17">
        <v>5</v>
      </c>
      <c r="C2358" s="9" t="s">
        <v>12</v>
      </c>
      <c r="D2358" s="17">
        <v>2</v>
      </c>
      <c r="E2358" s="17">
        <v>2011</v>
      </c>
      <c r="F2358" s="17">
        <v>1</v>
      </c>
      <c r="G2358" s="17">
        <v>0</v>
      </c>
      <c r="H2358" s="17">
        <v>0</v>
      </c>
      <c r="I2358" s="18">
        <v>30743</v>
      </c>
      <c r="J2358" s="2"/>
      <c r="K2358" s="1"/>
      <c r="L2358" s="1"/>
      <c r="M2358" s="1"/>
      <c r="N2358" s="1"/>
      <c r="O2358" s="1"/>
      <c r="P2358" s="1"/>
      <c r="Q2358" s="1"/>
      <c r="R2358" s="1"/>
      <c r="S2358" s="1"/>
    </row>
    <row r="2359" spans="1:19" x14ac:dyDescent="0.3">
      <c r="A2359" s="1"/>
      <c r="B2359" s="17">
        <v>3</v>
      </c>
      <c r="C2359" s="9" t="s">
        <v>12</v>
      </c>
      <c r="D2359" s="17">
        <v>2</v>
      </c>
      <c r="E2359" s="17">
        <v>2011</v>
      </c>
      <c r="F2359" s="17">
        <v>1</v>
      </c>
      <c r="G2359" s="17">
        <v>0</v>
      </c>
      <c r="H2359" s="17">
        <v>0</v>
      </c>
      <c r="I2359" s="18">
        <v>43508</v>
      </c>
      <c r="J2359" s="2"/>
      <c r="K2359" s="1"/>
      <c r="L2359" s="1"/>
      <c r="M2359" s="1"/>
      <c r="N2359" s="1"/>
      <c r="O2359" s="1"/>
      <c r="P2359" s="1"/>
      <c r="Q2359" s="1"/>
      <c r="R2359" s="1"/>
      <c r="S2359" s="1"/>
    </row>
    <row r="2360" spans="1:19" x14ac:dyDescent="0.3">
      <c r="A2360" s="1"/>
      <c r="B2360" s="17">
        <v>2</v>
      </c>
      <c r="C2360" s="9" t="s">
        <v>12</v>
      </c>
      <c r="D2360" s="17">
        <v>3</v>
      </c>
      <c r="E2360" s="17">
        <v>2011</v>
      </c>
      <c r="F2360" s="17">
        <v>1</v>
      </c>
      <c r="G2360" s="17">
        <v>0</v>
      </c>
      <c r="H2360" s="17">
        <v>0</v>
      </c>
      <c r="I2360" s="18">
        <v>43014</v>
      </c>
      <c r="J2360" s="2"/>
      <c r="K2360" s="1"/>
      <c r="L2360" s="1"/>
      <c r="M2360" s="1"/>
      <c r="N2360" s="1"/>
      <c r="O2360" s="1"/>
      <c r="P2360" s="1"/>
      <c r="Q2360" s="1"/>
      <c r="R2360" s="1"/>
      <c r="S2360" s="1"/>
    </row>
    <row r="2361" spans="1:19" x14ac:dyDescent="0.3">
      <c r="A2361" s="1"/>
      <c r="B2361" s="17">
        <v>5</v>
      </c>
      <c r="C2361" s="9" t="s">
        <v>12</v>
      </c>
      <c r="D2361" s="17">
        <v>2</v>
      </c>
      <c r="E2361" s="17">
        <v>2011</v>
      </c>
      <c r="F2361" s="17">
        <v>1</v>
      </c>
      <c r="G2361" s="17">
        <v>0</v>
      </c>
      <c r="H2361" s="17">
        <v>0</v>
      </c>
      <c r="I2361" s="18">
        <v>64764</v>
      </c>
      <c r="J2361" s="2"/>
      <c r="K2361" s="1"/>
      <c r="L2361" s="1"/>
      <c r="M2361" s="1"/>
      <c r="N2361" s="1"/>
      <c r="O2361" s="1"/>
      <c r="P2361" s="1"/>
      <c r="Q2361" s="1"/>
      <c r="R2361" s="1"/>
      <c r="S2361" s="1"/>
    </row>
    <row r="2362" spans="1:19" x14ac:dyDescent="0.3">
      <c r="A2362" s="1"/>
      <c r="B2362" s="17">
        <v>2</v>
      </c>
      <c r="C2362" s="9" t="s">
        <v>52</v>
      </c>
      <c r="D2362" s="17">
        <v>3</v>
      </c>
      <c r="E2362" s="17">
        <v>2011</v>
      </c>
      <c r="F2362" s="17">
        <v>1</v>
      </c>
      <c r="G2362" s="17">
        <v>24</v>
      </c>
      <c r="H2362" s="17">
        <v>0</v>
      </c>
      <c r="I2362" s="18">
        <v>0</v>
      </c>
      <c r="J2362" s="2"/>
      <c r="K2362" s="1"/>
      <c r="L2362" s="1"/>
      <c r="M2362" s="1"/>
      <c r="N2362" s="1"/>
      <c r="O2362" s="1"/>
      <c r="P2362" s="1"/>
      <c r="Q2362" s="1"/>
      <c r="R2362" s="1"/>
      <c r="S2362" s="1"/>
    </row>
    <row r="2363" spans="1:19" x14ac:dyDescent="0.3">
      <c r="A2363" s="1"/>
      <c r="B2363" s="17">
        <v>3</v>
      </c>
      <c r="C2363" s="9" t="s">
        <v>12</v>
      </c>
      <c r="D2363" s="17">
        <v>2</v>
      </c>
      <c r="E2363" s="17">
        <v>2011</v>
      </c>
      <c r="F2363" s="17">
        <v>1</v>
      </c>
      <c r="G2363" s="17">
        <v>0</v>
      </c>
      <c r="H2363" s="17">
        <v>0</v>
      </c>
      <c r="I2363" s="18">
        <v>29766</v>
      </c>
      <c r="J2363" s="2"/>
      <c r="K2363" s="1"/>
      <c r="L2363" s="1"/>
      <c r="M2363" s="1"/>
      <c r="N2363" s="1"/>
      <c r="O2363" s="1"/>
      <c r="P2363" s="1"/>
      <c r="Q2363" s="1"/>
      <c r="R2363" s="1"/>
      <c r="S2363" s="1"/>
    </row>
    <row r="2364" spans="1:19" x14ac:dyDescent="0.3">
      <c r="A2364" s="1"/>
      <c r="B2364" s="17">
        <v>3</v>
      </c>
      <c r="C2364" s="9" t="s">
        <v>12</v>
      </c>
      <c r="D2364" s="17">
        <v>2</v>
      </c>
      <c r="E2364" s="17">
        <v>2011</v>
      </c>
      <c r="F2364" s="17">
        <v>1</v>
      </c>
      <c r="G2364" s="17">
        <v>0</v>
      </c>
      <c r="H2364" s="17">
        <v>0</v>
      </c>
      <c r="I2364" s="18">
        <v>34148</v>
      </c>
      <c r="J2364" s="2"/>
      <c r="K2364" s="1"/>
      <c r="L2364" s="1"/>
      <c r="M2364" s="1"/>
      <c r="N2364" s="1"/>
      <c r="O2364" s="1"/>
      <c r="P2364" s="1"/>
      <c r="Q2364" s="1"/>
      <c r="R2364" s="1"/>
      <c r="S2364" s="1"/>
    </row>
    <row r="2365" spans="1:19" x14ac:dyDescent="0.3">
      <c r="A2365" s="1"/>
      <c r="B2365" s="17">
        <v>4</v>
      </c>
      <c r="C2365" s="9" t="s">
        <v>12</v>
      </c>
      <c r="D2365" s="17">
        <v>2</v>
      </c>
      <c r="E2365" s="17">
        <v>2011</v>
      </c>
      <c r="F2365" s="17">
        <v>1</v>
      </c>
      <c r="G2365" s="17">
        <v>0</v>
      </c>
      <c r="H2365" s="17">
        <v>0</v>
      </c>
      <c r="I2365" s="18">
        <v>49800</v>
      </c>
      <c r="J2365" s="2"/>
      <c r="K2365" s="1"/>
      <c r="L2365" s="1"/>
      <c r="M2365" s="1"/>
      <c r="N2365" s="1"/>
      <c r="O2365" s="1"/>
      <c r="P2365" s="1"/>
      <c r="Q2365" s="1"/>
      <c r="R2365" s="1"/>
      <c r="S2365" s="1"/>
    </row>
    <row r="2366" spans="1:19" x14ac:dyDescent="0.3">
      <c r="A2366" s="1"/>
      <c r="B2366" s="17">
        <v>4</v>
      </c>
      <c r="C2366" s="9" t="s">
        <v>12</v>
      </c>
      <c r="D2366" s="17">
        <v>2</v>
      </c>
      <c r="E2366" s="17">
        <v>2011</v>
      </c>
      <c r="F2366" s="17">
        <v>1</v>
      </c>
      <c r="G2366" s="17">
        <v>0</v>
      </c>
      <c r="H2366" s="17">
        <v>0</v>
      </c>
      <c r="I2366" s="18">
        <v>16004</v>
      </c>
      <c r="J2366" s="2"/>
      <c r="K2366" s="1"/>
      <c r="L2366" s="1"/>
      <c r="M2366" s="1"/>
      <c r="N2366" s="1"/>
      <c r="O2366" s="1"/>
      <c r="P2366" s="1"/>
      <c r="Q2366" s="1"/>
      <c r="R2366" s="1"/>
      <c r="S2366" s="1"/>
    </row>
    <row r="2367" spans="1:19" x14ac:dyDescent="0.3">
      <c r="A2367" s="1"/>
      <c r="B2367" s="17">
        <v>4</v>
      </c>
      <c r="C2367" s="9" t="s">
        <v>12</v>
      </c>
      <c r="D2367" s="17">
        <v>2</v>
      </c>
      <c r="E2367" s="17">
        <v>2011</v>
      </c>
      <c r="F2367" s="17">
        <v>1</v>
      </c>
      <c r="G2367" s="17">
        <v>0</v>
      </c>
      <c r="H2367" s="17">
        <v>0</v>
      </c>
      <c r="I2367" s="18">
        <v>66952</v>
      </c>
      <c r="J2367" s="2"/>
      <c r="K2367" s="1"/>
      <c r="L2367" s="1"/>
      <c r="M2367" s="1"/>
      <c r="N2367" s="1"/>
      <c r="O2367" s="1"/>
      <c r="P2367" s="1"/>
      <c r="Q2367" s="1"/>
      <c r="R2367" s="1"/>
      <c r="S2367" s="1"/>
    </row>
    <row r="2368" spans="1:19" x14ac:dyDescent="0.3">
      <c r="A2368" s="1"/>
      <c r="B2368" s="17">
        <v>3</v>
      </c>
      <c r="C2368" s="9" t="s">
        <v>12</v>
      </c>
      <c r="D2368" s="17">
        <v>2</v>
      </c>
      <c r="E2368" s="17">
        <v>2011</v>
      </c>
      <c r="F2368" s="17">
        <v>1</v>
      </c>
      <c r="G2368" s="17">
        <v>0</v>
      </c>
      <c r="H2368" s="17">
        <v>0</v>
      </c>
      <c r="I2368" s="18">
        <v>34500</v>
      </c>
      <c r="J2368" s="2"/>
      <c r="K2368" s="1"/>
      <c r="L2368" s="1"/>
      <c r="M2368" s="1"/>
      <c r="N2368" s="1"/>
      <c r="O2368" s="1"/>
      <c r="P2368" s="1"/>
      <c r="Q2368" s="1"/>
      <c r="R2368" s="1"/>
      <c r="S2368" s="1"/>
    </row>
    <row r="2369" spans="1:19" x14ac:dyDescent="0.3">
      <c r="A2369" s="1"/>
      <c r="B2369" s="17">
        <v>2</v>
      </c>
      <c r="C2369" s="9" t="s">
        <v>17</v>
      </c>
      <c r="D2369" s="17">
        <v>3</v>
      </c>
      <c r="E2369" s="17">
        <v>2011</v>
      </c>
      <c r="F2369" s="17">
        <v>1</v>
      </c>
      <c r="G2369" s="17">
        <v>0</v>
      </c>
      <c r="H2369" s="17">
        <v>0</v>
      </c>
      <c r="I2369" s="18">
        <v>7968</v>
      </c>
      <c r="J2369" s="2"/>
      <c r="K2369" s="1"/>
      <c r="L2369" s="1"/>
      <c r="M2369" s="1"/>
      <c r="N2369" s="1"/>
      <c r="O2369" s="1"/>
      <c r="P2369" s="1"/>
      <c r="Q2369" s="1"/>
      <c r="R2369" s="1"/>
      <c r="S2369" s="1"/>
    </row>
    <row r="2370" spans="1:19" x14ac:dyDescent="0.3">
      <c r="A2370" s="1"/>
      <c r="B2370" s="17">
        <v>4</v>
      </c>
      <c r="C2370" s="9" t="s">
        <v>12</v>
      </c>
      <c r="D2370" s="17">
        <v>2</v>
      </c>
      <c r="E2370" s="17">
        <v>2011</v>
      </c>
      <c r="F2370" s="17">
        <v>1</v>
      </c>
      <c r="G2370" s="17">
        <v>0</v>
      </c>
      <c r="H2370" s="17">
        <v>0</v>
      </c>
      <c r="I2370" s="18">
        <v>129859</v>
      </c>
      <c r="J2370" s="2"/>
      <c r="K2370" s="1"/>
      <c r="L2370" s="1"/>
      <c r="M2370" s="1"/>
      <c r="N2370" s="1"/>
      <c r="O2370" s="1"/>
      <c r="P2370" s="1"/>
      <c r="Q2370" s="1"/>
      <c r="R2370" s="1"/>
      <c r="S2370" s="1"/>
    </row>
    <row r="2371" spans="1:19" x14ac:dyDescent="0.3">
      <c r="A2371" s="1"/>
      <c r="B2371" s="17">
        <v>4</v>
      </c>
      <c r="C2371" s="9" t="s">
        <v>12</v>
      </c>
      <c r="D2371" s="17">
        <v>3</v>
      </c>
      <c r="E2371" s="17">
        <v>2011</v>
      </c>
      <c r="F2371" s="17">
        <v>1</v>
      </c>
      <c r="G2371" s="17">
        <v>0</v>
      </c>
      <c r="H2371" s="17">
        <v>0</v>
      </c>
      <c r="I2371" s="18">
        <v>29481</v>
      </c>
      <c r="J2371" s="2"/>
      <c r="K2371" s="1"/>
      <c r="L2371" s="1"/>
      <c r="M2371" s="1"/>
      <c r="N2371" s="1"/>
      <c r="O2371" s="1"/>
      <c r="P2371" s="1"/>
      <c r="Q2371" s="1"/>
      <c r="R2371" s="1"/>
      <c r="S2371" s="1"/>
    </row>
    <row r="2372" spans="1:19" x14ac:dyDescent="0.3">
      <c r="A2372" s="1"/>
      <c r="B2372" s="17">
        <v>6</v>
      </c>
      <c r="C2372" s="9" t="s">
        <v>12</v>
      </c>
      <c r="D2372" s="17">
        <v>3</v>
      </c>
      <c r="E2372" s="17">
        <v>2011</v>
      </c>
      <c r="F2372" s="17">
        <v>1</v>
      </c>
      <c r="G2372" s="17">
        <v>0</v>
      </c>
      <c r="H2372" s="17">
        <v>0</v>
      </c>
      <c r="I2372" s="18">
        <v>205156</v>
      </c>
      <c r="J2372" s="2"/>
      <c r="K2372" s="1"/>
      <c r="L2372" s="1"/>
      <c r="M2372" s="1"/>
      <c r="N2372" s="1"/>
      <c r="O2372" s="1"/>
      <c r="P2372" s="1"/>
      <c r="Q2372" s="1"/>
      <c r="R2372" s="1"/>
      <c r="S2372" s="1"/>
    </row>
    <row r="2373" spans="1:19" x14ac:dyDescent="0.3">
      <c r="A2373" s="1"/>
      <c r="B2373" s="17">
        <v>6</v>
      </c>
      <c r="C2373" s="9" t="s">
        <v>12</v>
      </c>
      <c r="D2373" s="17">
        <v>3</v>
      </c>
      <c r="E2373" s="17">
        <v>2011</v>
      </c>
      <c r="F2373" s="17">
        <v>1</v>
      </c>
      <c r="G2373" s="17">
        <v>0</v>
      </c>
      <c r="H2373" s="17">
        <v>0</v>
      </c>
      <c r="I2373" s="18">
        <v>48801</v>
      </c>
      <c r="J2373" s="2"/>
      <c r="K2373" s="1"/>
      <c r="L2373" s="1"/>
      <c r="M2373" s="1"/>
      <c r="N2373" s="1"/>
      <c r="O2373" s="1"/>
      <c r="P2373" s="1"/>
      <c r="Q2373" s="1"/>
      <c r="R2373" s="1"/>
      <c r="S2373" s="1"/>
    </row>
    <row r="2374" spans="1:19" x14ac:dyDescent="0.3">
      <c r="A2374" s="1"/>
      <c r="B2374" s="17">
        <v>3</v>
      </c>
      <c r="C2374" s="9" t="s">
        <v>12</v>
      </c>
      <c r="D2374" s="17">
        <v>4</v>
      </c>
      <c r="E2374" s="17">
        <v>2011</v>
      </c>
      <c r="F2374" s="17">
        <v>1</v>
      </c>
      <c r="G2374" s="17">
        <v>0</v>
      </c>
      <c r="H2374" s="17">
        <v>0</v>
      </c>
      <c r="I2374" s="18">
        <v>16481</v>
      </c>
      <c r="J2374" s="2"/>
      <c r="K2374" s="1"/>
      <c r="L2374" s="1"/>
      <c r="M2374" s="1"/>
      <c r="N2374" s="1"/>
      <c r="O2374" s="1"/>
      <c r="P2374" s="1"/>
      <c r="Q2374" s="1"/>
      <c r="R2374" s="1"/>
      <c r="S2374" s="1"/>
    </row>
    <row r="2375" spans="1:19" x14ac:dyDescent="0.3">
      <c r="A2375" s="1"/>
      <c r="B2375" s="17">
        <v>5</v>
      </c>
      <c r="C2375" s="9" t="s">
        <v>12</v>
      </c>
      <c r="D2375" s="17">
        <v>4</v>
      </c>
      <c r="E2375" s="17">
        <v>2011</v>
      </c>
      <c r="F2375" s="17">
        <v>1</v>
      </c>
      <c r="G2375" s="17">
        <v>0</v>
      </c>
      <c r="H2375" s="17">
        <v>0</v>
      </c>
      <c r="I2375" s="18">
        <v>58785</v>
      </c>
      <c r="J2375" s="2"/>
      <c r="K2375" s="1"/>
      <c r="L2375" s="1"/>
      <c r="M2375" s="1"/>
      <c r="N2375" s="1"/>
      <c r="O2375" s="1"/>
      <c r="P2375" s="1"/>
      <c r="Q2375" s="1"/>
      <c r="R2375" s="1"/>
      <c r="S2375" s="1"/>
    </row>
    <row r="2376" spans="1:19" x14ac:dyDescent="0.3">
      <c r="A2376" s="1"/>
      <c r="B2376" s="17">
        <v>5</v>
      </c>
      <c r="C2376" s="9" t="s">
        <v>12</v>
      </c>
      <c r="D2376" s="17">
        <v>4</v>
      </c>
      <c r="E2376" s="17">
        <v>2011</v>
      </c>
      <c r="F2376" s="17">
        <v>1</v>
      </c>
      <c r="G2376" s="17">
        <v>0</v>
      </c>
      <c r="H2376" s="17">
        <v>0</v>
      </c>
      <c r="I2376" s="18">
        <v>51493</v>
      </c>
      <c r="J2376" s="2"/>
      <c r="K2376" s="1"/>
      <c r="L2376" s="1"/>
      <c r="M2376" s="1"/>
      <c r="N2376" s="1"/>
      <c r="O2376" s="1"/>
      <c r="P2376" s="1"/>
      <c r="Q2376" s="1"/>
      <c r="R2376" s="1"/>
      <c r="S2376" s="1"/>
    </row>
    <row r="2377" spans="1:19" x14ac:dyDescent="0.3">
      <c r="A2377" s="1"/>
      <c r="B2377" s="17">
        <v>3</v>
      </c>
      <c r="C2377" s="9" t="s">
        <v>12</v>
      </c>
      <c r="D2377" s="17">
        <v>2</v>
      </c>
      <c r="E2377" s="17">
        <v>2011</v>
      </c>
      <c r="F2377" s="17">
        <v>1</v>
      </c>
      <c r="G2377" s="17">
        <v>0</v>
      </c>
      <c r="H2377" s="17">
        <v>0</v>
      </c>
      <c r="I2377" s="18">
        <v>59292</v>
      </c>
      <c r="J2377" s="2"/>
      <c r="K2377" s="1"/>
      <c r="L2377" s="1"/>
      <c r="M2377" s="1"/>
      <c r="N2377" s="1"/>
      <c r="O2377" s="1"/>
      <c r="P2377" s="1"/>
      <c r="Q2377" s="1"/>
      <c r="R2377" s="1"/>
      <c r="S2377" s="1"/>
    </row>
    <row r="2378" spans="1:19" x14ac:dyDescent="0.3">
      <c r="A2378" s="1"/>
      <c r="B2378" s="17">
        <v>3</v>
      </c>
      <c r="C2378" s="9" t="s">
        <v>12</v>
      </c>
      <c r="D2378" s="17">
        <v>2</v>
      </c>
      <c r="E2378" s="17">
        <v>2011</v>
      </c>
      <c r="F2378" s="17">
        <v>1</v>
      </c>
      <c r="G2378" s="17">
        <v>0</v>
      </c>
      <c r="H2378" s="17">
        <v>0</v>
      </c>
      <c r="I2378" s="18">
        <v>8695</v>
      </c>
      <c r="J2378" s="2"/>
      <c r="K2378" s="1"/>
      <c r="L2378" s="1"/>
      <c r="M2378" s="1"/>
      <c r="N2378" s="1"/>
      <c r="O2378" s="1"/>
      <c r="P2378" s="1"/>
      <c r="Q2378" s="1"/>
      <c r="R2378" s="1"/>
      <c r="S2378" s="1"/>
    </row>
    <row r="2379" spans="1:19" x14ac:dyDescent="0.3">
      <c r="A2379" s="1"/>
      <c r="B2379" s="17">
        <v>3</v>
      </c>
      <c r="C2379" s="9" t="s">
        <v>12</v>
      </c>
      <c r="D2379" s="17">
        <v>2</v>
      </c>
      <c r="E2379" s="17">
        <v>2011</v>
      </c>
      <c r="F2379" s="17">
        <v>1</v>
      </c>
      <c r="G2379" s="17">
        <v>0</v>
      </c>
      <c r="H2379" s="17">
        <v>0</v>
      </c>
      <c r="I2379" s="18">
        <v>7988</v>
      </c>
      <c r="J2379" s="2"/>
      <c r="K2379" s="1"/>
      <c r="L2379" s="1"/>
      <c r="M2379" s="1"/>
      <c r="N2379" s="1"/>
      <c r="O2379" s="1"/>
      <c r="P2379" s="1"/>
      <c r="Q2379" s="1"/>
      <c r="R2379" s="1"/>
      <c r="S2379" s="1"/>
    </row>
    <row r="2380" spans="1:19" x14ac:dyDescent="0.3">
      <c r="A2380" s="1"/>
      <c r="B2380" s="17">
        <v>3</v>
      </c>
      <c r="C2380" s="9" t="s">
        <v>12</v>
      </c>
      <c r="D2380" s="17">
        <v>2</v>
      </c>
      <c r="E2380" s="17">
        <v>2011</v>
      </c>
      <c r="F2380" s="17">
        <v>1</v>
      </c>
      <c r="G2380" s="17">
        <v>0</v>
      </c>
      <c r="H2380" s="17">
        <v>0</v>
      </c>
      <c r="I2380" s="18">
        <v>8274</v>
      </c>
      <c r="J2380" s="2"/>
      <c r="K2380" s="1"/>
      <c r="L2380" s="1"/>
      <c r="M2380" s="1"/>
      <c r="N2380" s="1"/>
      <c r="O2380" s="1"/>
      <c r="P2380" s="1"/>
      <c r="Q2380" s="1"/>
      <c r="R2380" s="1"/>
      <c r="S2380" s="1"/>
    </row>
    <row r="2381" spans="1:19" x14ac:dyDescent="0.3">
      <c r="A2381" s="1"/>
      <c r="B2381" s="17">
        <v>3</v>
      </c>
      <c r="C2381" s="9" t="s">
        <v>14</v>
      </c>
      <c r="D2381" s="17">
        <v>2</v>
      </c>
      <c r="E2381" s="17">
        <v>2011</v>
      </c>
      <c r="F2381" s="17">
        <v>1</v>
      </c>
      <c r="G2381" s="17">
        <v>0</v>
      </c>
      <c r="H2381" s="17">
        <v>63</v>
      </c>
      <c r="I2381" s="18">
        <v>0</v>
      </c>
      <c r="J2381" s="2"/>
      <c r="K2381" s="1"/>
      <c r="L2381" s="1"/>
      <c r="M2381" s="1"/>
      <c r="N2381" s="1"/>
      <c r="O2381" s="1"/>
      <c r="P2381" s="1"/>
      <c r="Q2381" s="1"/>
      <c r="R2381" s="1"/>
      <c r="S2381" s="1"/>
    </row>
    <row r="2382" spans="1:19" x14ac:dyDescent="0.3">
      <c r="A2382" s="1"/>
      <c r="B2382" s="17">
        <v>3</v>
      </c>
      <c r="C2382" s="9" t="s">
        <v>12</v>
      </c>
      <c r="D2382" s="17">
        <v>2</v>
      </c>
      <c r="E2382" s="17">
        <v>2011</v>
      </c>
      <c r="F2382" s="17">
        <v>1</v>
      </c>
      <c r="G2382" s="17">
        <v>0</v>
      </c>
      <c r="H2382" s="17">
        <v>0</v>
      </c>
      <c r="I2382" s="18">
        <v>7236</v>
      </c>
      <c r="J2382" s="2"/>
      <c r="K2382" s="1"/>
      <c r="L2382" s="1"/>
      <c r="M2382" s="1"/>
      <c r="N2382" s="1"/>
      <c r="O2382" s="1"/>
      <c r="P2382" s="1"/>
      <c r="Q2382" s="1"/>
      <c r="R2382" s="1"/>
      <c r="S2382" s="1"/>
    </row>
    <row r="2383" spans="1:19" x14ac:dyDescent="0.3">
      <c r="A2383" s="1"/>
      <c r="B2383" s="17">
        <v>3</v>
      </c>
      <c r="C2383" s="9" t="s">
        <v>12</v>
      </c>
      <c r="D2383" s="17">
        <v>2</v>
      </c>
      <c r="E2383" s="17">
        <v>2011</v>
      </c>
      <c r="F2383" s="17">
        <v>1</v>
      </c>
      <c r="G2383" s="17">
        <v>0</v>
      </c>
      <c r="H2383" s="17">
        <v>0</v>
      </c>
      <c r="I2383" s="18">
        <v>57745</v>
      </c>
      <c r="J2383" s="2"/>
      <c r="K2383" s="1"/>
      <c r="L2383" s="1"/>
      <c r="M2383" s="1"/>
      <c r="N2383" s="1"/>
      <c r="O2383" s="1"/>
      <c r="P2383" s="1"/>
      <c r="Q2383" s="1"/>
      <c r="R2383" s="1"/>
      <c r="S2383" s="1"/>
    </row>
    <row r="2384" spans="1:19" x14ac:dyDescent="0.3">
      <c r="A2384" s="1"/>
      <c r="B2384" s="17">
        <v>3</v>
      </c>
      <c r="C2384" s="9" t="s">
        <v>12</v>
      </c>
      <c r="D2384" s="17">
        <v>2</v>
      </c>
      <c r="E2384" s="17">
        <v>2011</v>
      </c>
      <c r="F2384" s="17">
        <v>1</v>
      </c>
      <c r="G2384" s="17">
        <v>0</v>
      </c>
      <c r="H2384" s="17">
        <v>0</v>
      </c>
      <c r="I2384" s="18">
        <v>8427</v>
      </c>
      <c r="J2384" s="2"/>
      <c r="K2384" s="1"/>
      <c r="L2384" s="1"/>
      <c r="M2384" s="1"/>
      <c r="N2384" s="1"/>
      <c r="O2384" s="1"/>
      <c r="P2384" s="1"/>
      <c r="Q2384" s="1"/>
      <c r="R2384" s="1"/>
      <c r="S2384" s="1"/>
    </row>
    <row r="2385" spans="1:19" x14ac:dyDescent="0.3">
      <c r="A2385" s="1"/>
      <c r="B2385" s="17">
        <v>3</v>
      </c>
      <c r="C2385" s="9" t="s">
        <v>12</v>
      </c>
      <c r="D2385" s="17">
        <v>2</v>
      </c>
      <c r="E2385" s="17">
        <v>2011</v>
      </c>
      <c r="F2385" s="17">
        <v>1</v>
      </c>
      <c r="G2385" s="17">
        <v>0</v>
      </c>
      <c r="H2385" s="17">
        <v>0</v>
      </c>
      <c r="I2385" s="18">
        <v>8487</v>
      </c>
      <c r="J2385" s="2"/>
      <c r="K2385" s="1"/>
      <c r="L2385" s="1"/>
      <c r="M2385" s="1"/>
      <c r="N2385" s="1"/>
      <c r="O2385" s="1"/>
      <c r="P2385" s="1"/>
      <c r="Q2385" s="1"/>
      <c r="R2385" s="1"/>
      <c r="S2385" s="1"/>
    </row>
    <row r="2386" spans="1:19" x14ac:dyDescent="0.3">
      <c r="A2386" s="1"/>
      <c r="B2386" s="17">
        <v>6</v>
      </c>
      <c r="C2386" s="9" t="s">
        <v>12</v>
      </c>
      <c r="D2386" s="17">
        <v>3</v>
      </c>
      <c r="E2386" s="17">
        <v>2011</v>
      </c>
      <c r="F2386" s="17">
        <v>1</v>
      </c>
      <c r="G2386" s="17">
        <v>0</v>
      </c>
      <c r="H2386" s="17">
        <v>0</v>
      </c>
      <c r="I2386" s="18">
        <v>31199</v>
      </c>
      <c r="J2386" s="2"/>
      <c r="K2386" s="1"/>
      <c r="L2386" s="1"/>
      <c r="M2386" s="1"/>
      <c r="N2386" s="1"/>
      <c r="O2386" s="1"/>
      <c r="P2386" s="1"/>
      <c r="Q2386" s="1"/>
      <c r="R2386" s="1"/>
      <c r="S2386" s="1"/>
    </row>
    <row r="2387" spans="1:19" x14ac:dyDescent="0.3">
      <c r="A2387" s="1"/>
      <c r="B2387" s="17">
        <v>3</v>
      </c>
      <c r="C2387" s="9" t="s">
        <v>12</v>
      </c>
      <c r="D2387" s="17">
        <v>2</v>
      </c>
      <c r="E2387" s="17">
        <v>2011</v>
      </c>
      <c r="F2387" s="17">
        <v>1</v>
      </c>
      <c r="G2387" s="17">
        <v>0</v>
      </c>
      <c r="H2387" s="17">
        <v>0</v>
      </c>
      <c r="I2387" s="18">
        <v>8438</v>
      </c>
      <c r="J2387" s="2"/>
      <c r="K2387" s="1"/>
      <c r="L2387" s="1"/>
      <c r="M2387" s="1"/>
      <c r="N2387" s="1"/>
      <c r="O2387" s="1"/>
      <c r="P2387" s="1"/>
      <c r="Q2387" s="1"/>
      <c r="R2387" s="1"/>
      <c r="S2387" s="1"/>
    </row>
    <row r="2388" spans="1:19" x14ac:dyDescent="0.3">
      <c r="A2388" s="1"/>
      <c r="B2388" s="17">
        <v>6</v>
      </c>
      <c r="C2388" s="9" t="s">
        <v>12</v>
      </c>
      <c r="D2388" s="17">
        <v>2</v>
      </c>
      <c r="E2388" s="17">
        <v>2011</v>
      </c>
      <c r="F2388" s="17">
        <v>1</v>
      </c>
      <c r="G2388" s="17">
        <v>0</v>
      </c>
      <c r="H2388" s="17">
        <v>0</v>
      </c>
      <c r="I2388" s="18">
        <v>51593</v>
      </c>
      <c r="J2388" s="2"/>
      <c r="K2388" s="1"/>
      <c r="L2388" s="1"/>
      <c r="M2388" s="1"/>
      <c r="N2388" s="1"/>
      <c r="O2388" s="1"/>
      <c r="P2388" s="1"/>
      <c r="Q2388" s="1"/>
      <c r="R2388" s="1"/>
      <c r="S2388" s="1"/>
    </row>
    <row r="2389" spans="1:19" x14ac:dyDescent="0.3">
      <c r="A2389" s="1"/>
      <c r="B2389" s="17">
        <v>3</v>
      </c>
      <c r="C2389" s="9" t="s">
        <v>12</v>
      </c>
      <c r="D2389" s="17">
        <v>2</v>
      </c>
      <c r="E2389" s="17">
        <v>2011</v>
      </c>
      <c r="F2389" s="17">
        <v>1</v>
      </c>
      <c r="G2389" s="17">
        <v>0</v>
      </c>
      <c r="H2389" s="17">
        <v>0</v>
      </c>
      <c r="I2389" s="18">
        <v>69419</v>
      </c>
      <c r="J2389" s="2"/>
      <c r="K2389" s="1"/>
      <c r="L2389" s="1"/>
      <c r="M2389" s="1"/>
      <c r="N2389" s="1"/>
      <c r="O2389" s="1"/>
      <c r="P2389" s="1"/>
      <c r="Q2389" s="1"/>
      <c r="R2389" s="1"/>
      <c r="S2389" s="1"/>
    </row>
    <row r="2390" spans="1:19" x14ac:dyDescent="0.3">
      <c r="A2390" s="1"/>
      <c r="B2390" s="17">
        <v>5</v>
      </c>
      <c r="C2390" s="9" t="s">
        <v>12</v>
      </c>
      <c r="D2390" s="17">
        <v>2</v>
      </c>
      <c r="E2390" s="17">
        <v>2011</v>
      </c>
      <c r="F2390" s="17">
        <v>1</v>
      </c>
      <c r="G2390" s="17">
        <v>0</v>
      </c>
      <c r="H2390" s="17">
        <v>0</v>
      </c>
      <c r="I2390" s="18">
        <v>33628</v>
      </c>
      <c r="J2390" s="2"/>
      <c r="K2390" s="1"/>
      <c r="L2390" s="1"/>
      <c r="M2390" s="1"/>
      <c r="N2390" s="1"/>
      <c r="O2390" s="1"/>
      <c r="P2390" s="1"/>
      <c r="Q2390" s="1"/>
      <c r="R2390" s="1"/>
      <c r="S2390" s="1"/>
    </row>
    <row r="2391" spans="1:19" x14ac:dyDescent="0.3">
      <c r="A2391" s="1"/>
      <c r="B2391" s="17">
        <v>5</v>
      </c>
      <c r="C2391" s="9" t="s">
        <v>12</v>
      </c>
      <c r="D2391" s="17">
        <v>2</v>
      </c>
      <c r="E2391" s="17">
        <v>2011</v>
      </c>
      <c r="F2391" s="17">
        <v>1</v>
      </c>
      <c r="G2391" s="17">
        <v>0</v>
      </c>
      <c r="H2391" s="17">
        <v>0</v>
      </c>
      <c r="I2391" s="18">
        <v>30166</v>
      </c>
      <c r="J2391" s="2"/>
      <c r="K2391" s="1"/>
      <c r="L2391" s="1"/>
      <c r="M2391" s="1"/>
      <c r="N2391" s="1"/>
      <c r="O2391" s="1"/>
      <c r="P2391" s="1"/>
      <c r="Q2391" s="1"/>
      <c r="R2391" s="1"/>
      <c r="S2391" s="1"/>
    </row>
    <row r="2392" spans="1:19" x14ac:dyDescent="0.3">
      <c r="A2392" s="1"/>
      <c r="B2392" s="17">
        <v>5</v>
      </c>
      <c r="C2392" s="9" t="s">
        <v>12</v>
      </c>
      <c r="D2392" s="17">
        <v>2</v>
      </c>
      <c r="E2392" s="17">
        <v>2011</v>
      </c>
      <c r="F2392" s="17">
        <v>1</v>
      </c>
      <c r="G2392" s="17">
        <v>0</v>
      </c>
      <c r="H2392" s="17">
        <v>0</v>
      </c>
      <c r="I2392" s="18">
        <v>29126</v>
      </c>
      <c r="J2392" s="2"/>
      <c r="K2392" s="1"/>
      <c r="L2392" s="1"/>
      <c r="M2392" s="1"/>
      <c r="N2392" s="1"/>
      <c r="O2392" s="1"/>
      <c r="P2392" s="1"/>
      <c r="Q2392" s="1"/>
      <c r="R2392" s="1"/>
      <c r="S2392" s="1"/>
    </row>
    <row r="2393" spans="1:19" x14ac:dyDescent="0.3">
      <c r="A2393" s="1"/>
      <c r="B2393" s="17">
        <v>5</v>
      </c>
      <c r="C2393" s="9" t="s">
        <v>12</v>
      </c>
      <c r="D2393" s="17">
        <v>2</v>
      </c>
      <c r="E2393" s="17">
        <v>2011</v>
      </c>
      <c r="F2393" s="17">
        <v>1</v>
      </c>
      <c r="G2393" s="17">
        <v>0</v>
      </c>
      <c r="H2393" s="17">
        <v>0</v>
      </c>
      <c r="I2393" s="18">
        <v>165019</v>
      </c>
      <c r="J2393" s="2"/>
      <c r="K2393" s="1"/>
      <c r="L2393" s="1"/>
      <c r="M2393" s="1"/>
      <c r="N2393" s="1"/>
      <c r="O2393" s="1"/>
      <c r="P2393" s="1"/>
      <c r="Q2393" s="1"/>
      <c r="R2393" s="1"/>
      <c r="S2393" s="1"/>
    </row>
    <row r="2394" spans="1:19" x14ac:dyDescent="0.3">
      <c r="A2394" s="1"/>
      <c r="B2394" s="17">
        <v>4</v>
      </c>
      <c r="C2394" s="9" t="s">
        <v>12</v>
      </c>
      <c r="D2394" s="17">
        <v>3</v>
      </c>
      <c r="E2394" s="17">
        <v>2011</v>
      </c>
      <c r="F2394" s="17">
        <v>1</v>
      </c>
      <c r="G2394" s="17">
        <v>0</v>
      </c>
      <c r="H2394" s="17">
        <v>0</v>
      </c>
      <c r="I2394" s="18">
        <v>34056</v>
      </c>
      <c r="J2394" s="2"/>
      <c r="K2394" s="1"/>
      <c r="L2394" s="1"/>
      <c r="M2394" s="1"/>
      <c r="N2394" s="1"/>
      <c r="O2394" s="1"/>
      <c r="P2394" s="1"/>
      <c r="Q2394" s="1"/>
      <c r="R2394" s="1"/>
      <c r="S2394" s="1"/>
    </row>
    <row r="2395" spans="1:19" x14ac:dyDescent="0.3">
      <c r="A2395" s="1"/>
      <c r="B2395" s="17">
        <v>4</v>
      </c>
      <c r="C2395" s="9" t="s">
        <v>12</v>
      </c>
      <c r="D2395" s="17">
        <v>3</v>
      </c>
      <c r="E2395" s="17">
        <v>2011</v>
      </c>
      <c r="F2395" s="17">
        <v>1</v>
      </c>
      <c r="G2395" s="17">
        <v>0</v>
      </c>
      <c r="H2395" s="17">
        <v>0</v>
      </c>
      <c r="I2395" s="18">
        <v>199640</v>
      </c>
      <c r="J2395" s="2"/>
      <c r="K2395" s="1"/>
      <c r="L2395" s="1"/>
      <c r="M2395" s="1"/>
      <c r="N2395" s="1"/>
      <c r="O2395" s="1"/>
      <c r="P2395" s="1"/>
      <c r="Q2395" s="1"/>
      <c r="R2395" s="1"/>
      <c r="S2395" s="1"/>
    </row>
    <row r="2396" spans="1:19" x14ac:dyDescent="0.3">
      <c r="A2396" s="1"/>
      <c r="B2396" s="17">
        <v>3</v>
      </c>
      <c r="C2396" s="9" t="s">
        <v>12</v>
      </c>
      <c r="D2396" s="17">
        <v>2</v>
      </c>
      <c r="E2396" s="17">
        <v>2011</v>
      </c>
      <c r="F2396" s="17">
        <v>1</v>
      </c>
      <c r="G2396" s="17">
        <v>0</v>
      </c>
      <c r="H2396" s="17">
        <v>0</v>
      </c>
      <c r="I2396" s="18">
        <v>43223</v>
      </c>
      <c r="J2396" s="2"/>
      <c r="K2396" s="1"/>
      <c r="L2396" s="1"/>
      <c r="M2396" s="1"/>
      <c r="N2396" s="1"/>
      <c r="O2396" s="1"/>
      <c r="P2396" s="1"/>
      <c r="Q2396" s="1"/>
      <c r="R2396" s="1"/>
      <c r="S2396" s="1"/>
    </row>
    <row r="2397" spans="1:19" x14ac:dyDescent="0.3">
      <c r="A2397" s="1"/>
      <c r="B2397" s="17">
        <v>4</v>
      </c>
      <c r="C2397" s="9" t="s">
        <v>12</v>
      </c>
      <c r="D2397" s="17">
        <v>3</v>
      </c>
      <c r="E2397" s="17">
        <v>2011</v>
      </c>
      <c r="F2397" s="17">
        <v>1</v>
      </c>
      <c r="G2397" s="17">
        <v>0</v>
      </c>
      <c r="H2397" s="17">
        <v>0</v>
      </c>
      <c r="I2397" s="18">
        <v>8392</v>
      </c>
      <c r="J2397" s="2"/>
      <c r="K2397" s="1"/>
      <c r="L2397" s="1"/>
      <c r="M2397" s="1"/>
      <c r="N2397" s="1"/>
      <c r="O2397" s="1"/>
      <c r="P2397" s="1"/>
      <c r="Q2397" s="1"/>
      <c r="R2397" s="1"/>
      <c r="S2397" s="1"/>
    </row>
    <row r="2398" spans="1:19" x14ac:dyDescent="0.3">
      <c r="A2398" s="1"/>
      <c r="B2398" s="17">
        <v>6</v>
      </c>
      <c r="C2398" s="9" t="s">
        <v>12</v>
      </c>
      <c r="D2398" s="17">
        <v>4</v>
      </c>
      <c r="E2398" s="17">
        <v>2011</v>
      </c>
      <c r="F2398" s="17">
        <v>1</v>
      </c>
      <c r="G2398" s="17">
        <v>0</v>
      </c>
      <c r="H2398" s="17">
        <v>0</v>
      </c>
      <c r="I2398" s="18">
        <v>60098</v>
      </c>
      <c r="J2398" s="2"/>
      <c r="K2398" s="1"/>
      <c r="L2398" s="1"/>
      <c r="M2398" s="1"/>
      <c r="N2398" s="1"/>
      <c r="O2398" s="1"/>
      <c r="P2398" s="1"/>
      <c r="Q2398" s="1"/>
      <c r="R2398" s="1"/>
      <c r="S2398" s="1"/>
    </row>
    <row r="2399" spans="1:19" x14ac:dyDescent="0.3">
      <c r="A2399" s="1"/>
      <c r="B2399" s="17">
        <v>6</v>
      </c>
      <c r="C2399" s="9" t="s">
        <v>12</v>
      </c>
      <c r="D2399" s="17">
        <v>4</v>
      </c>
      <c r="E2399" s="17">
        <v>2011</v>
      </c>
      <c r="F2399" s="17">
        <v>1</v>
      </c>
      <c r="G2399" s="17">
        <v>0</v>
      </c>
      <c r="H2399" s="17">
        <v>0</v>
      </c>
      <c r="I2399" s="18">
        <v>75669</v>
      </c>
      <c r="J2399" s="2"/>
      <c r="K2399" s="1"/>
      <c r="L2399" s="1"/>
      <c r="M2399" s="1"/>
      <c r="N2399" s="1"/>
      <c r="O2399" s="1"/>
      <c r="P2399" s="1"/>
      <c r="Q2399" s="1"/>
      <c r="R2399" s="1"/>
      <c r="S2399" s="1"/>
    </row>
    <row r="2400" spans="1:19" x14ac:dyDescent="0.3">
      <c r="A2400" s="1"/>
      <c r="B2400" s="17">
        <v>4</v>
      </c>
      <c r="C2400" s="9" t="s">
        <v>12</v>
      </c>
      <c r="D2400" s="17">
        <v>4</v>
      </c>
      <c r="E2400" s="17">
        <v>2011</v>
      </c>
      <c r="F2400" s="17">
        <v>1</v>
      </c>
      <c r="G2400" s="17">
        <v>0</v>
      </c>
      <c r="H2400" s="17">
        <v>0</v>
      </c>
      <c r="I2400" s="18">
        <v>85600</v>
      </c>
      <c r="J2400" s="2"/>
      <c r="K2400" s="1"/>
      <c r="L2400" s="1"/>
      <c r="M2400" s="1"/>
      <c r="N2400" s="1"/>
      <c r="O2400" s="1"/>
      <c r="P2400" s="1"/>
      <c r="Q2400" s="1"/>
      <c r="R2400" s="1"/>
      <c r="S2400" s="1"/>
    </row>
    <row r="2401" spans="1:19" x14ac:dyDescent="0.3">
      <c r="A2401" s="1"/>
      <c r="B2401" s="17">
        <v>6</v>
      </c>
      <c r="C2401" s="9" t="s">
        <v>12</v>
      </c>
      <c r="D2401" s="17">
        <v>4</v>
      </c>
      <c r="E2401" s="17">
        <v>2011</v>
      </c>
      <c r="F2401" s="17">
        <v>1</v>
      </c>
      <c r="G2401" s="17">
        <v>0</v>
      </c>
      <c r="H2401" s="17">
        <v>0</v>
      </c>
      <c r="I2401" s="18">
        <v>17251</v>
      </c>
      <c r="J2401" s="2"/>
      <c r="K2401" s="1"/>
      <c r="L2401" s="1"/>
      <c r="M2401" s="1"/>
      <c r="N2401" s="1"/>
      <c r="O2401" s="1"/>
      <c r="P2401" s="1"/>
      <c r="Q2401" s="1"/>
      <c r="R2401" s="1"/>
      <c r="S2401" s="1"/>
    </row>
    <row r="2402" spans="1:19" x14ac:dyDescent="0.3">
      <c r="A2402" s="1"/>
      <c r="B2402" s="17">
        <v>6</v>
      </c>
      <c r="C2402" s="9" t="s">
        <v>12</v>
      </c>
      <c r="D2402" s="17">
        <v>3</v>
      </c>
      <c r="E2402" s="17">
        <v>2011</v>
      </c>
      <c r="F2402" s="17">
        <v>1</v>
      </c>
      <c r="G2402" s="17">
        <v>0</v>
      </c>
      <c r="H2402" s="17">
        <v>0</v>
      </c>
      <c r="I2402" s="18">
        <v>34084</v>
      </c>
      <c r="J2402" s="2"/>
      <c r="K2402" s="1"/>
      <c r="L2402" s="1"/>
      <c r="M2402" s="1"/>
      <c r="N2402" s="1"/>
      <c r="O2402" s="1"/>
      <c r="P2402" s="1"/>
      <c r="Q2402" s="1"/>
      <c r="R2402" s="1"/>
      <c r="S2402" s="1"/>
    </row>
    <row r="2403" spans="1:19" x14ac:dyDescent="0.3">
      <c r="A2403" s="1"/>
      <c r="B2403" s="17">
        <v>6</v>
      </c>
      <c r="C2403" s="9" t="s">
        <v>12</v>
      </c>
      <c r="D2403" s="17">
        <v>4</v>
      </c>
      <c r="E2403" s="17">
        <v>2011</v>
      </c>
      <c r="F2403" s="17">
        <v>1</v>
      </c>
      <c r="G2403" s="17">
        <v>0</v>
      </c>
      <c r="H2403" s="17">
        <v>0</v>
      </c>
      <c r="I2403" s="18">
        <v>17343</v>
      </c>
      <c r="J2403" s="2"/>
      <c r="K2403" s="1"/>
      <c r="L2403" s="1"/>
      <c r="M2403" s="1"/>
      <c r="N2403" s="1"/>
      <c r="O2403" s="1"/>
      <c r="P2403" s="1"/>
      <c r="Q2403" s="1"/>
      <c r="R2403" s="1"/>
      <c r="S2403" s="1"/>
    </row>
    <row r="2404" spans="1:19" x14ac:dyDescent="0.3">
      <c r="A2404" s="1"/>
      <c r="B2404" s="17">
        <v>6</v>
      </c>
      <c r="C2404" s="9" t="s">
        <v>12</v>
      </c>
      <c r="D2404" s="17">
        <v>4</v>
      </c>
      <c r="E2404" s="17">
        <v>2011</v>
      </c>
      <c r="F2404" s="17">
        <v>1</v>
      </c>
      <c r="G2404" s="17">
        <v>0</v>
      </c>
      <c r="H2404" s="17">
        <v>0</v>
      </c>
      <c r="I2404" s="18">
        <v>95948</v>
      </c>
      <c r="J2404" s="2"/>
      <c r="K2404" s="1"/>
      <c r="L2404" s="1"/>
      <c r="M2404" s="1"/>
      <c r="N2404" s="1"/>
      <c r="O2404" s="1"/>
      <c r="P2404" s="1"/>
      <c r="Q2404" s="1"/>
      <c r="R2404" s="1"/>
      <c r="S2404" s="1"/>
    </row>
    <row r="2405" spans="1:19" x14ac:dyDescent="0.3">
      <c r="A2405" s="1"/>
      <c r="B2405" s="17">
        <v>3</v>
      </c>
      <c r="C2405" s="9" t="s">
        <v>12</v>
      </c>
      <c r="D2405" s="17">
        <v>4</v>
      </c>
      <c r="E2405" s="17">
        <v>2011</v>
      </c>
      <c r="F2405" s="17">
        <v>1</v>
      </c>
      <c r="G2405" s="17">
        <v>0</v>
      </c>
      <c r="H2405" s="17">
        <v>0</v>
      </c>
      <c r="I2405" s="18">
        <v>75653</v>
      </c>
      <c r="J2405" s="2"/>
      <c r="K2405" s="1"/>
      <c r="L2405" s="1"/>
      <c r="M2405" s="1"/>
      <c r="N2405" s="1"/>
      <c r="O2405" s="1"/>
      <c r="P2405" s="1"/>
      <c r="Q2405" s="1"/>
      <c r="R2405" s="1"/>
      <c r="S2405" s="1"/>
    </row>
    <row r="2406" spans="1:19" x14ac:dyDescent="0.3">
      <c r="A2406" s="1"/>
      <c r="B2406" s="17">
        <v>3</v>
      </c>
      <c r="C2406" s="9" t="s">
        <v>12</v>
      </c>
      <c r="D2406" s="17">
        <v>4</v>
      </c>
      <c r="E2406" s="17">
        <v>2011</v>
      </c>
      <c r="F2406" s="17">
        <v>1</v>
      </c>
      <c r="G2406" s="17">
        <v>0</v>
      </c>
      <c r="H2406" s="17">
        <v>0</v>
      </c>
      <c r="I2406" s="18">
        <v>59711</v>
      </c>
      <c r="J2406" s="2"/>
      <c r="K2406" s="1"/>
      <c r="L2406" s="1"/>
      <c r="M2406" s="1"/>
      <c r="N2406" s="1"/>
      <c r="O2406" s="1"/>
      <c r="P2406" s="1"/>
      <c r="Q2406" s="1"/>
      <c r="R2406" s="1"/>
      <c r="S2406" s="1"/>
    </row>
    <row r="2407" spans="1:19" x14ac:dyDescent="0.3">
      <c r="A2407" s="1"/>
      <c r="B2407" s="17">
        <v>3</v>
      </c>
      <c r="C2407" s="9" t="s">
        <v>12</v>
      </c>
      <c r="D2407" s="17">
        <v>4</v>
      </c>
      <c r="E2407" s="17">
        <v>2011</v>
      </c>
      <c r="F2407" s="17">
        <v>1</v>
      </c>
      <c r="G2407" s="17">
        <v>0</v>
      </c>
      <c r="H2407" s="17">
        <v>0</v>
      </c>
      <c r="I2407" s="18">
        <v>49258</v>
      </c>
      <c r="J2407" s="2"/>
      <c r="K2407" s="1"/>
      <c r="L2407" s="1"/>
      <c r="M2407" s="1"/>
      <c r="N2407" s="1"/>
      <c r="O2407" s="1"/>
      <c r="P2407" s="1"/>
      <c r="Q2407" s="1"/>
      <c r="R2407" s="1"/>
      <c r="S2407" s="1"/>
    </row>
    <row r="2408" spans="1:19" x14ac:dyDescent="0.3">
      <c r="A2408" s="1"/>
      <c r="B2408" s="17">
        <v>3</v>
      </c>
      <c r="C2408" s="9" t="s">
        <v>12</v>
      </c>
      <c r="D2408" s="17">
        <v>4</v>
      </c>
      <c r="E2408" s="17">
        <v>2011</v>
      </c>
      <c r="F2408" s="17">
        <v>1</v>
      </c>
      <c r="G2408" s="17">
        <v>0</v>
      </c>
      <c r="H2408" s="17">
        <v>0</v>
      </c>
      <c r="I2408" s="18">
        <v>65817</v>
      </c>
      <c r="J2408" s="2"/>
      <c r="K2408" s="1"/>
      <c r="L2408" s="1"/>
      <c r="M2408" s="1"/>
      <c r="N2408" s="1"/>
      <c r="O2408" s="1"/>
      <c r="P2408" s="1"/>
      <c r="Q2408" s="1"/>
      <c r="R2408" s="1"/>
      <c r="S2408" s="1"/>
    </row>
    <row r="2409" spans="1:19" x14ac:dyDescent="0.3">
      <c r="A2409" s="1"/>
      <c r="B2409" s="17">
        <v>4</v>
      </c>
      <c r="C2409" s="9" t="s">
        <v>12</v>
      </c>
      <c r="D2409" s="17">
        <v>3</v>
      </c>
      <c r="E2409" s="17">
        <v>2011</v>
      </c>
      <c r="F2409" s="17">
        <v>1</v>
      </c>
      <c r="G2409" s="17">
        <v>0</v>
      </c>
      <c r="H2409" s="17">
        <v>0</v>
      </c>
      <c r="I2409" s="18">
        <v>134615</v>
      </c>
      <c r="J2409" s="2"/>
      <c r="K2409" s="1"/>
      <c r="L2409" s="1"/>
      <c r="M2409" s="1"/>
      <c r="N2409" s="1"/>
      <c r="O2409" s="1"/>
      <c r="P2409" s="1"/>
      <c r="Q2409" s="1"/>
      <c r="R2409" s="1"/>
      <c r="S2409" s="1"/>
    </row>
    <row r="2410" spans="1:19" x14ac:dyDescent="0.3">
      <c r="A2410" s="1"/>
      <c r="B2410" s="17">
        <v>4</v>
      </c>
      <c r="C2410" s="9" t="s">
        <v>12</v>
      </c>
      <c r="D2410" s="17">
        <v>3</v>
      </c>
      <c r="E2410" s="17">
        <v>2011</v>
      </c>
      <c r="F2410" s="17">
        <v>1</v>
      </c>
      <c r="G2410" s="17">
        <v>0</v>
      </c>
      <c r="H2410" s="17">
        <v>0</v>
      </c>
      <c r="I2410" s="18">
        <v>808670</v>
      </c>
      <c r="J2410" s="2"/>
      <c r="K2410" s="1"/>
      <c r="L2410" s="1"/>
      <c r="M2410" s="1"/>
      <c r="N2410" s="1"/>
      <c r="O2410" s="1"/>
      <c r="P2410" s="1"/>
      <c r="Q2410" s="1"/>
      <c r="R2410" s="1"/>
      <c r="S2410" s="1"/>
    </row>
    <row r="2411" spans="1:19" x14ac:dyDescent="0.3">
      <c r="A2411" s="1"/>
      <c r="B2411" s="17">
        <v>2</v>
      </c>
      <c r="C2411" s="9" t="s">
        <v>23</v>
      </c>
      <c r="D2411" s="17">
        <v>4</v>
      </c>
      <c r="E2411" s="17">
        <v>2011</v>
      </c>
      <c r="F2411" s="17">
        <v>1</v>
      </c>
      <c r="G2411" s="17">
        <v>0</v>
      </c>
      <c r="H2411" s="17">
        <v>0</v>
      </c>
      <c r="I2411" s="18">
        <v>15637</v>
      </c>
      <c r="J2411" s="2"/>
      <c r="K2411" s="1"/>
      <c r="L2411" s="1"/>
      <c r="M2411" s="1"/>
      <c r="N2411" s="1"/>
      <c r="O2411" s="1"/>
      <c r="P2411" s="1"/>
      <c r="Q2411" s="1"/>
      <c r="R2411" s="1"/>
      <c r="S2411" s="1"/>
    </row>
    <row r="2412" spans="1:19" x14ac:dyDescent="0.3">
      <c r="A2412" s="1"/>
      <c r="B2412" s="17">
        <v>4</v>
      </c>
      <c r="C2412" s="9" t="s">
        <v>12</v>
      </c>
      <c r="D2412" s="17">
        <v>4</v>
      </c>
      <c r="E2412" s="17">
        <v>2011</v>
      </c>
      <c r="F2412" s="17">
        <v>1</v>
      </c>
      <c r="G2412" s="17">
        <v>0</v>
      </c>
      <c r="H2412" s="17">
        <v>0</v>
      </c>
      <c r="I2412" s="18">
        <v>31786</v>
      </c>
      <c r="J2412" s="2"/>
      <c r="K2412" s="1"/>
      <c r="L2412" s="1"/>
      <c r="M2412" s="1"/>
      <c r="N2412" s="1"/>
      <c r="O2412" s="1"/>
      <c r="P2412" s="1"/>
      <c r="Q2412" s="1"/>
      <c r="R2412" s="1"/>
      <c r="S2412" s="1"/>
    </row>
    <row r="2413" spans="1:19" x14ac:dyDescent="0.3">
      <c r="A2413" s="1"/>
      <c r="B2413" s="17">
        <v>4</v>
      </c>
      <c r="C2413" s="9" t="s">
        <v>23</v>
      </c>
      <c r="D2413" s="17">
        <v>4</v>
      </c>
      <c r="E2413" s="17">
        <v>2011</v>
      </c>
      <c r="F2413" s="17">
        <v>1</v>
      </c>
      <c r="G2413" s="17">
        <v>0</v>
      </c>
      <c r="H2413" s="17">
        <v>0</v>
      </c>
      <c r="I2413" s="18">
        <v>7550</v>
      </c>
      <c r="J2413" s="2"/>
      <c r="K2413" s="1"/>
      <c r="L2413" s="1"/>
      <c r="M2413" s="1"/>
      <c r="N2413" s="1"/>
      <c r="O2413" s="1"/>
      <c r="P2413" s="1"/>
      <c r="Q2413" s="1"/>
      <c r="R2413" s="1"/>
      <c r="S2413" s="1"/>
    </row>
    <row r="2414" spans="1:19" x14ac:dyDescent="0.3">
      <c r="A2414" s="1"/>
      <c r="B2414" s="17">
        <v>6</v>
      </c>
      <c r="C2414" s="9" t="s">
        <v>12</v>
      </c>
      <c r="D2414" s="17">
        <v>1</v>
      </c>
      <c r="E2414" s="17">
        <v>2011</v>
      </c>
      <c r="F2414" s="17">
        <v>1</v>
      </c>
      <c r="G2414" s="17">
        <v>0</v>
      </c>
      <c r="H2414" s="17">
        <v>0</v>
      </c>
      <c r="I2414" s="18">
        <v>120449</v>
      </c>
      <c r="J2414" s="2"/>
      <c r="K2414" s="1"/>
      <c r="L2414" s="1"/>
      <c r="M2414" s="1"/>
      <c r="N2414" s="1"/>
      <c r="O2414" s="1"/>
      <c r="P2414" s="1"/>
      <c r="Q2414" s="1"/>
      <c r="R2414" s="1"/>
      <c r="S2414" s="1"/>
    </row>
    <row r="2415" spans="1:19" x14ac:dyDescent="0.3">
      <c r="A2415" s="1"/>
      <c r="B2415" s="17">
        <v>3</v>
      </c>
      <c r="C2415" s="9" t="s">
        <v>17</v>
      </c>
      <c r="D2415" s="17">
        <v>2</v>
      </c>
      <c r="E2415" s="17">
        <v>2011</v>
      </c>
      <c r="F2415" s="17">
        <v>1</v>
      </c>
      <c r="G2415" s="17">
        <v>0</v>
      </c>
      <c r="H2415" s="17">
        <v>0</v>
      </c>
      <c r="I2415" s="18">
        <v>0</v>
      </c>
      <c r="J2415" s="2"/>
      <c r="K2415" s="1"/>
      <c r="L2415" s="1"/>
      <c r="M2415" s="1"/>
      <c r="N2415" s="1"/>
      <c r="O2415" s="1"/>
      <c r="P2415" s="1"/>
      <c r="Q2415" s="1"/>
      <c r="R2415" s="1"/>
      <c r="S2415" s="1"/>
    </row>
    <row r="2416" spans="1:19" x14ac:dyDescent="0.3">
      <c r="A2416" s="1"/>
      <c r="B2416" s="17">
        <v>4</v>
      </c>
      <c r="C2416" s="9" t="s">
        <v>12</v>
      </c>
      <c r="D2416" s="17">
        <v>1</v>
      </c>
      <c r="E2416" s="17">
        <v>2011</v>
      </c>
      <c r="F2416" s="17">
        <v>1</v>
      </c>
      <c r="G2416" s="17">
        <v>0</v>
      </c>
      <c r="H2416" s="17">
        <v>0</v>
      </c>
      <c r="I2416" s="18">
        <v>28901</v>
      </c>
      <c r="J2416" s="2"/>
      <c r="K2416" s="1"/>
      <c r="L2416" s="1"/>
      <c r="M2416" s="1"/>
      <c r="N2416" s="1"/>
      <c r="O2416" s="1"/>
      <c r="P2416" s="1"/>
      <c r="Q2416" s="1"/>
      <c r="R2416" s="1"/>
      <c r="S2416" s="1"/>
    </row>
    <row r="2417" spans="1:19" x14ac:dyDescent="0.3">
      <c r="A2417" s="1"/>
      <c r="B2417" s="17">
        <v>2</v>
      </c>
      <c r="C2417" s="9" t="s">
        <v>52</v>
      </c>
      <c r="D2417" s="17">
        <v>2</v>
      </c>
      <c r="E2417" s="17">
        <v>2011</v>
      </c>
      <c r="F2417" s="17">
        <v>1</v>
      </c>
      <c r="G2417" s="17">
        <v>12</v>
      </c>
      <c r="H2417" s="17">
        <v>0</v>
      </c>
      <c r="I2417" s="18">
        <v>0</v>
      </c>
      <c r="J2417" s="2"/>
      <c r="K2417" s="1"/>
      <c r="L2417" s="1"/>
      <c r="M2417" s="1"/>
      <c r="N2417" s="1"/>
      <c r="O2417" s="1"/>
      <c r="P2417" s="1"/>
      <c r="Q2417" s="1"/>
      <c r="R2417" s="1"/>
      <c r="S2417" s="1"/>
    </row>
    <row r="2418" spans="1:19" x14ac:dyDescent="0.3">
      <c r="A2418" s="1"/>
      <c r="B2418" s="17">
        <v>3</v>
      </c>
      <c r="C2418" s="9" t="s">
        <v>17</v>
      </c>
      <c r="D2418" s="17">
        <v>2</v>
      </c>
      <c r="E2418" s="17">
        <v>2011</v>
      </c>
      <c r="F2418" s="17">
        <v>1</v>
      </c>
      <c r="G2418" s="17">
        <v>0</v>
      </c>
      <c r="H2418" s="17">
        <v>0</v>
      </c>
      <c r="I2418" s="18">
        <v>190014</v>
      </c>
      <c r="J2418" s="2"/>
      <c r="K2418" s="1"/>
      <c r="L2418" s="1"/>
      <c r="M2418" s="1"/>
      <c r="N2418" s="1"/>
      <c r="O2418" s="1"/>
      <c r="P2418" s="1"/>
      <c r="Q2418" s="1"/>
      <c r="R2418" s="1"/>
      <c r="S2418" s="1"/>
    </row>
    <row r="2419" spans="1:19" x14ac:dyDescent="0.3">
      <c r="A2419" s="1"/>
      <c r="B2419" s="17">
        <v>4</v>
      </c>
      <c r="C2419" s="9" t="s">
        <v>17</v>
      </c>
      <c r="D2419" s="17">
        <v>2</v>
      </c>
      <c r="E2419" s="17">
        <v>2011</v>
      </c>
      <c r="F2419" s="17">
        <v>1</v>
      </c>
      <c r="G2419" s="17">
        <v>0</v>
      </c>
      <c r="H2419" s="17">
        <v>0</v>
      </c>
      <c r="I2419" s="18">
        <v>640040</v>
      </c>
      <c r="J2419" s="2"/>
      <c r="K2419" s="1"/>
      <c r="L2419" s="1"/>
      <c r="M2419" s="1"/>
      <c r="N2419" s="1"/>
      <c r="O2419" s="1"/>
      <c r="P2419" s="1"/>
      <c r="Q2419" s="1"/>
      <c r="R2419" s="1"/>
      <c r="S2419" s="1"/>
    </row>
    <row r="2420" spans="1:19" x14ac:dyDescent="0.3">
      <c r="A2420" s="1"/>
      <c r="B2420" s="17">
        <v>5</v>
      </c>
      <c r="C2420" s="9" t="s">
        <v>17</v>
      </c>
      <c r="D2420" s="17">
        <v>2</v>
      </c>
      <c r="E2420" s="17">
        <v>2011</v>
      </c>
      <c r="F2420" s="17">
        <v>1</v>
      </c>
      <c r="G2420" s="17">
        <v>0</v>
      </c>
      <c r="H2420" s="17">
        <v>0</v>
      </c>
      <c r="I2420" s="18">
        <v>0</v>
      </c>
      <c r="J2420" s="2"/>
      <c r="K2420" s="1"/>
      <c r="L2420" s="1"/>
      <c r="M2420" s="1"/>
      <c r="N2420" s="1"/>
      <c r="O2420" s="1"/>
      <c r="P2420" s="1"/>
      <c r="Q2420" s="1"/>
      <c r="R2420" s="1"/>
      <c r="S2420" s="1"/>
    </row>
    <row r="2421" spans="1:19" x14ac:dyDescent="0.3">
      <c r="A2421" s="1"/>
      <c r="B2421" s="17">
        <v>3</v>
      </c>
      <c r="C2421" s="9" t="s">
        <v>17</v>
      </c>
      <c r="D2421" s="17">
        <v>2</v>
      </c>
      <c r="E2421" s="17">
        <v>2011</v>
      </c>
      <c r="F2421" s="17">
        <v>1</v>
      </c>
      <c r="G2421" s="17">
        <v>0</v>
      </c>
      <c r="H2421" s="17">
        <v>0</v>
      </c>
      <c r="I2421" s="18">
        <v>0</v>
      </c>
      <c r="J2421" s="2"/>
      <c r="K2421" s="1"/>
      <c r="L2421" s="1"/>
      <c r="M2421" s="1"/>
      <c r="N2421" s="1"/>
      <c r="O2421" s="1"/>
      <c r="P2421" s="1"/>
      <c r="Q2421" s="1"/>
      <c r="R2421" s="1"/>
      <c r="S2421" s="1"/>
    </row>
    <row r="2422" spans="1:19" x14ac:dyDescent="0.3">
      <c r="A2422" s="1"/>
      <c r="B2422" s="17">
        <v>3</v>
      </c>
      <c r="C2422" s="9" t="s">
        <v>12</v>
      </c>
      <c r="D2422" s="17">
        <v>2</v>
      </c>
      <c r="E2422" s="17">
        <v>2011</v>
      </c>
      <c r="F2422" s="17">
        <v>1</v>
      </c>
      <c r="G2422" s="17">
        <v>0</v>
      </c>
      <c r="H2422" s="17">
        <v>0</v>
      </c>
      <c r="I2422" s="18">
        <v>173217</v>
      </c>
      <c r="J2422" s="2"/>
      <c r="K2422" s="1"/>
      <c r="L2422" s="1"/>
      <c r="M2422" s="1"/>
      <c r="N2422" s="1"/>
      <c r="O2422" s="1"/>
      <c r="P2422" s="1"/>
      <c r="Q2422" s="1"/>
      <c r="R2422" s="1"/>
      <c r="S2422" s="1"/>
    </row>
    <row r="2423" spans="1:19" x14ac:dyDescent="0.3">
      <c r="A2423" s="1"/>
      <c r="B2423" s="17">
        <v>5</v>
      </c>
      <c r="C2423" s="9" t="s">
        <v>12</v>
      </c>
      <c r="D2423" s="17">
        <v>2</v>
      </c>
      <c r="E2423" s="17">
        <v>2011</v>
      </c>
      <c r="F2423" s="17">
        <v>1</v>
      </c>
      <c r="G2423" s="17">
        <v>0</v>
      </c>
      <c r="H2423" s="17">
        <v>0</v>
      </c>
      <c r="I2423" s="18">
        <v>301971</v>
      </c>
      <c r="J2423" s="2"/>
      <c r="K2423" s="1"/>
      <c r="L2423" s="1"/>
      <c r="M2423" s="1"/>
      <c r="N2423" s="1"/>
      <c r="O2423" s="1"/>
      <c r="P2423" s="1"/>
      <c r="Q2423" s="1"/>
      <c r="R2423" s="1"/>
      <c r="S2423" s="1"/>
    </row>
    <row r="2424" spans="1:19" x14ac:dyDescent="0.3">
      <c r="A2424" s="1"/>
      <c r="B2424" s="17">
        <v>3</v>
      </c>
      <c r="C2424" s="9" t="s">
        <v>12</v>
      </c>
      <c r="D2424" s="17">
        <v>2</v>
      </c>
      <c r="E2424" s="17">
        <v>2011</v>
      </c>
      <c r="F2424" s="17">
        <v>1</v>
      </c>
      <c r="G2424" s="17">
        <v>0</v>
      </c>
      <c r="H2424" s="17">
        <v>0</v>
      </c>
      <c r="I2424" s="18">
        <v>75384</v>
      </c>
      <c r="J2424" s="2"/>
      <c r="K2424" s="1"/>
      <c r="L2424" s="1"/>
      <c r="M2424" s="1"/>
      <c r="N2424" s="1"/>
      <c r="O2424" s="1"/>
      <c r="P2424" s="1"/>
      <c r="Q2424" s="1"/>
      <c r="R2424" s="1"/>
      <c r="S2424" s="1"/>
    </row>
    <row r="2425" spans="1:19" x14ac:dyDescent="0.3">
      <c r="A2425" s="1"/>
      <c r="B2425" s="17">
        <v>3</v>
      </c>
      <c r="C2425" s="9" t="s">
        <v>12</v>
      </c>
      <c r="D2425" s="17">
        <v>2</v>
      </c>
      <c r="E2425" s="17">
        <v>2011</v>
      </c>
      <c r="F2425" s="17">
        <v>1</v>
      </c>
      <c r="G2425" s="17">
        <v>0</v>
      </c>
      <c r="H2425" s="17">
        <v>0</v>
      </c>
      <c r="I2425" s="18">
        <v>123138</v>
      </c>
      <c r="J2425" s="2"/>
      <c r="K2425" s="1"/>
      <c r="L2425" s="1"/>
      <c r="M2425" s="1"/>
      <c r="N2425" s="1"/>
      <c r="O2425" s="1"/>
      <c r="P2425" s="1"/>
      <c r="Q2425" s="1"/>
      <c r="R2425" s="1"/>
      <c r="S2425" s="1"/>
    </row>
    <row r="2426" spans="1:19" x14ac:dyDescent="0.3">
      <c r="A2426" s="1"/>
      <c r="B2426" s="17">
        <v>3</v>
      </c>
      <c r="C2426" s="9" t="s">
        <v>12</v>
      </c>
      <c r="D2426" s="17">
        <v>2</v>
      </c>
      <c r="E2426" s="17">
        <v>2011</v>
      </c>
      <c r="F2426" s="17">
        <v>1</v>
      </c>
      <c r="G2426" s="17">
        <v>0</v>
      </c>
      <c r="H2426" s="17">
        <v>0</v>
      </c>
      <c r="I2426" s="18">
        <v>59387</v>
      </c>
      <c r="J2426" s="2"/>
      <c r="K2426" s="1"/>
      <c r="L2426" s="1"/>
      <c r="M2426" s="1"/>
      <c r="N2426" s="1"/>
      <c r="O2426" s="1"/>
      <c r="P2426" s="1"/>
      <c r="Q2426" s="1"/>
      <c r="R2426" s="1"/>
      <c r="S2426" s="1"/>
    </row>
    <row r="2427" spans="1:19" x14ac:dyDescent="0.3">
      <c r="A2427" s="1"/>
      <c r="B2427" s="17">
        <v>3</v>
      </c>
      <c r="C2427" s="9" t="s">
        <v>12</v>
      </c>
      <c r="D2427" s="17">
        <v>2</v>
      </c>
      <c r="E2427" s="17">
        <v>2011</v>
      </c>
      <c r="F2427" s="17">
        <v>1</v>
      </c>
      <c r="G2427" s="17">
        <v>0</v>
      </c>
      <c r="H2427" s="17">
        <v>0</v>
      </c>
      <c r="I2427" s="18">
        <v>264335</v>
      </c>
      <c r="J2427" s="2"/>
      <c r="K2427" s="1"/>
      <c r="L2427" s="1"/>
      <c r="M2427" s="1"/>
      <c r="N2427" s="1"/>
      <c r="O2427" s="1"/>
      <c r="P2427" s="1"/>
      <c r="Q2427" s="1"/>
      <c r="R2427" s="1"/>
      <c r="S2427" s="1"/>
    </row>
    <row r="2428" spans="1:19" x14ac:dyDescent="0.3">
      <c r="A2428" s="1"/>
      <c r="B2428" s="17">
        <v>5</v>
      </c>
      <c r="C2428" s="9" t="s">
        <v>12</v>
      </c>
      <c r="D2428" s="17">
        <v>2</v>
      </c>
      <c r="E2428" s="17">
        <v>2011</v>
      </c>
      <c r="F2428" s="17">
        <v>1</v>
      </c>
      <c r="G2428" s="17">
        <v>0</v>
      </c>
      <c r="H2428" s="17">
        <v>0</v>
      </c>
      <c r="I2428" s="18">
        <v>188721</v>
      </c>
      <c r="J2428" s="2"/>
      <c r="K2428" s="1"/>
      <c r="L2428" s="1"/>
      <c r="M2428" s="1"/>
      <c r="N2428" s="1"/>
      <c r="O2428" s="1"/>
      <c r="P2428" s="1"/>
      <c r="Q2428" s="1"/>
      <c r="R2428" s="1"/>
      <c r="S2428" s="1"/>
    </row>
    <row r="2429" spans="1:19" x14ac:dyDescent="0.3">
      <c r="A2429" s="1"/>
      <c r="B2429" s="17">
        <v>5</v>
      </c>
      <c r="C2429" s="9" t="s">
        <v>17</v>
      </c>
      <c r="D2429" s="17">
        <v>2</v>
      </c>
      <c r="E2429" s="17">
        <v>2011</v>
      </c>
      <c r="F2429" s="17">
        <v>1</v>
      </c>
      <c r="G2429" s="17">
        <v>0</v>
      </c>
      <c r="H2429" s="17">
        <v>0</v>
      </c>
      <c r="I2429" s="18">
        <v>34677</v>
      </c>
      <c r="J2429" s="2"/>
      <c r="K2429" s="1"/>
      <c r="L2429" s="1"/>
      <c r="M2429" s="1"/>
      <c r="N2429" s="1"/>
      <c r="O2429" s="1"/>
      <c r="P2429" s="1"/>
      <c r="Q2429" s="1"/>
      <c r="R2429" s="1"/>
      <c r="S2429" s="1"/>
    </row>
    <row r="2430" spans="1:19" x14ac:dyDescent="0.3">
      <c r="A2430" s="1"/>
      <c r="B2430" s="17">
        <v>4</v>
      </c>
      <c r="C2430" s="9" t="s">
        <v>17</v>
      </c>
      <c r="D2430" s="17">
        <v>2</v>
      </c>
      <c r="E2430" s="17">
        <v>2011</v>
      </c>
      <c r="F2430" s="17">
        <v>1</v>
      </c>
      <c r="G2430" s="17">
        <v>0</v>
      </c>
      <c r="H2430" s="17">
        <v>0</v>
      </c>
      <c r="I2430" s="18">
        <v>33247</v>
      </c>
      <c r="J2430" s="2"/>
      <c r="K2430" s="1"/>
      <c r="L2430" s="1"/>
      <c r="M2430" s="1"/>
      <c r="N2430" s="1"/>
      <c r="O2430" s="1"/>
      <c r="P2430" s="1"/>
      <c r="Q2430" s="1"/>
      <c r="R2430" s="1"/>
      <c r="S2430" s="1"/>
    </row>
    <row r="2431" spans="1:19" x14ac:dyDescent="0.3">
      <c r="A2431" s="1"/>
      <c r="B2431" s="17">
        <v>4</v>
      </c>
      <c r="C2431" s="9" t="s">
        <v>12</v>
      </c>
      <c r="D2431" s="17">
        <v>2</v>
      </c>
      <c r="E2431" s="17">
        <v>2011</v>
      </c>
      <c r="F2431" s="17">
        <v>1</v>
      </c>
      <c r="G2431" s="17">
        <v>0</v>
      </c>
      <c r="H2431" s="17">
        <v>0</v>
      </c>
      <c r="I2431" s="18">
        <v>34791</v>
      </c>
      <c r="J2431" s="2"/>
      <c r="K2431" s="1"/>
      <c r="L2431" s="1"/>
      <c r="M2431" s="1"/>
      <c r="N2431" s="1"/>
      <c r="O2431" s="1"/>
      <c r="P2431" s="1"/>
      <c r="Q2431" s="1"/>
      <c r="R2431" s="1"/>
      <c r="S2431" s="1"/>
    </row>
    <row r="2432" spans="1:19" x14ac:dyDescent="0.3">
      <c r="A2432" s="1"/>
      <c r="B2432" s="17">
        <v>3</v>
      </c>
      <c r="C2432" s="9" t="s">
        <v>12</v>
      </c>
      <c r="D2432" s="17">
        <v>2</v>
      </c>
      <c r="E2432" s="17">
        <v>2011</v>
      </c>
      <c r="F2432" s="17">
        <v>1</v>
      </c>
      <c r="G2432" s="17">
        <v>0</v>
      </c>
      <c r="H2432" s="17">
        <v>0</v>
      </c>
      <c r="I2432" s="18">
        <v>116505</v>
      </c>
      <c r="J2432" s="2"/>
      <c r="K2432" s="1"/>
      <c r="L2432" s="1"/>
      <c r="M2432" s="1"/>
      <c r="N2432" s="1"/>
      <c r="O2432" s="1"/>
      <c r="P2432" s="1"/>
      <c r="Q2432" s="1"/>
      <c r="R2432" s="1"/>
      <c r="S2432" s="1"/>
    </row>
    <row r="2433" spans="1:19" x14ac:dyDescent="0.3">
      <c r="A2433" s="1"/>
      <c r="B2433" s="17">
        <v>5</v>
      </c>
      <c r="C2433" s="9" t="s">
        <v>33</v>
      </c>
      <c r="D2433" s="17">
        <v>2</v>
      </c>
      <c r="E2433" s="17">
        <v>2011</v>
      </c>
      <c r="F2433" s="17">
        <v>1</v>
      </c>
      <c r="G2433" s="17">
        <v>0</v>
      </c>
      <c r="H2433" s="17">
        <v>0</v>
      </c>
      <c r="I2433" s="18">
        <v>751993</v>
      </c>
      <c r="J2433" s="2"/>
      <c r="K2433" s="1"/>
      <c r="L2433" s="1"/>
      <c r="M2433" s="1"/>
      <c r="N2433" s="1"/>
      <c r="O2433" s="1"/>
      <c r="P2433" s="1"/>
      <c r="Q2433" s="1"/>
      <c r="R2433" s="1"/>
      <c r="S2433" s="1"/>
    </row>
    <row r="2434" spans="1:19" x14ac:dyDescent="0.3">
      <c r="A2434" s="1"/>
      <c r="B2434" s="17">
        <v>5</v>
      </c>
      <c r="C2434" s="9" t="s">
        <v>33</v>
      </c>
      <c r="D2434" s="17">
        <v>2</v>
      </c>
      <c r="E2434" s="17">
        <v>2011</v>
      </c>
      <c r="F2434" s="17">
        <v>1</v>
      </c>
      <c r="G2434" s="17">
        <v>0</v>
      </c>
      <c r="H2434" s="17">
        <v>0</v>
      </c>
      <c r="I2434" s="18">
        <v>300002</v>
      </c>
      <c r="J2434" s="2"/>
      <c r="K2434" s="1"/>
      <c r="L2434" s="1"/>
      <c r="M2434" s="1"/>
      <c r="N2434" s="1"/>
      <c r="O2434" s="1"/>
      <c r="P2434" s="1"/>
      <c r="Q2434" s="1"/>
      <c r="R2434" s="1"/>
      <c r="S2434" s="1"/>
    </row>
    <row r="2435" spans="1:19" x14ac:dyDescent="0.3">
      <c r="A2435" s="1"/>
      <c r="B2435" s="17">
        <v>2</v>
      </c>
      <c r="C2435" s="9" t="s">
        <v>12</v>
      </c>
      <c r="D2435" s="17">
        <v>2</v>
      </c>
      <c r="E2435" s="17">
        <v>2011</v>
      </c>
      <c r="F2435" s="17">
        <v>1</v>
      </c>
      <c r="G2435" s="17">
        <v>0</v>
      </c>
      <c r="H2435" s="17">
        <v>0</v>
      </c>
      <c r="I2435" s="18">
        <v>58335</v>
      </c>
      <c r="J2435" s="2"/>
      <c r="K2435" s="1"/>
      <c r="L2435" s="1"/>
      <c r="M2435" s="1"/>
      <c r="N2435" s="1"/>
      <c r="O2435" s="1"/>
      <c r="P2435" s="1"/>
      <c r="Q2435" s="1"/>
      <c r="R2435" s="1"/>
      <c r="S2435" s="1"/>
    </row>
    <row r="2436" spans="1:19" x14ac:dyDescent="0.3">
      <c r="A2436" s="1"/>
      <c r="B2436" s="17">
        <v>3</v>
      </c>
      <c r="C2436" s="9" t="s">
        <v>12</v>
      </c>
      <c r="D2436" s="17">
        <v>2</v>
      </c>
      <c r="E2436" s="17">
        <v>2011</v>
      </c>
      <c r="F2436" s="17">
        <v>1</v>
      </c>
      <c r="G2436" s="17">
        <v>0</v>
      </c>
      <c r="H2436" s="17">
        <v>0</v>
      </c>
      <c r="I2436" s="18">
        <v>49567</v>
      </c>
      <c r="J2436" s="2"/>
      <c r="K2436" s="1"/>
      <c r="L2436" s="1"/>
      <c r="M2436" s="1"/>
      <c r="N2436" s="1"/>
      <c r="O2436" s="1"/>
      <c r="P2436" s="1"/>
      <c r="Q2436" s="1"/>
      <c r="R2436" s="1"/>
      <c r="S2436" s="1"/>
    </row>
    <row r="2437" spans="1:19" x14ac:dyDescent="0.3">
      <c r="A2437" s="1"/>
      <c r="B2437" s="17">
        <v>4</v>
      </c>
      <c r="C2437" s="9" t="s">
        <v>12</v>
      </c>
      <c r="D2437" s="17">
        <v>2</v>
      </c>
      <c r="E2437" s="17">
        <v>2011</v>
      </c>
      <c r="F2437" s="17">
        <v>1</v>
      </c>
      <c r="G2437" s="17">
        <v>0</v>
      </c>
      <c r="H2437" s="17">
        <v>0</v>
      </c>
      <c r="I2437" s="18">
        <v>58969</v>
      </c>
      <c r="J2437" s="2"/>
      <c r="K2437" s="1"/>
      <c r="L2437" s="1"/>
      <c r="M2437" s="1"/>
      <c r="N2437" s="1"/>
      <c r="O2437" s="1"/>
      <c r="P2437" s="1"/>
      <c r="Q2437" s="1"/>
      <c r="R2437" s="1"/>
      <c r="S2437" s="1"/>
    </row>
    <row r="2438" spans="1:19" x14ac:dyDescent="0.3">
      <c r="A2438" s="1"/>
      <c r="B2438" s="17">
        <v>4</v>
      </c>
      <c r="C2438" s="9" t="s">
        <v>12</v>
      </c>
      <c r="D2438" s="17">
        <v>2</v>
      </c>
      <c r="E2438" s="17">
        <v>2011</v>
      </c>
      <c r="F2438" s="17">
        <v>1</v>
      </c>
      <c r="G2438" s="17">
        <v>0</v>
      </c>
      <c r="H2438" s="17">
        <v>0</v>
      </c>
      <c r="I2438" s="18">
        <v>60339</v>
      </c>
      <c r="J2438" s="2"/>
      <c r="K2438" s="1"/>
      <c r="L2438" s="1"/>
      <c r="M2438" s="1"/>
      <c r="N2438" s="1"/>
      <c r="O2438" s="1"/>
      <c r="P2438" s="1"/>
      <c r="Q2438" s="1"/>
      <c r="R2438" s="1"/>
      <c r="S2438" s="1"/>
    </row>
    <row r="2439" spans="1:19" x14ac:dyDescent="0.3">
      <c r="A2439" s="1"/>
      <c r="B2439" s="17">
        <v>3</v>
      </c>
      <c r="C2439" s="9" t="s">
        <v>12</v>
      </c>
      <c r="D2439" s="17">
        <v>2</v>
      </c>
      <c r="E2439" s="17">
        <v>2011</v>
      </c>
      <c r="F2439" s="17">
        <v>1</v>
      </c>
      <c r="G2439" s="17">
        <v>0</v>
      </c>
      <c r="H2439" s="17">
        <v>0</v>
      </c>
      <c r="I2439" s="18">
        <v>453066</v>
      </c>
      <c r="J2439" s="2"/>
      <c r="K2439" s="1"/>
      <c r="L2439" s="1"/>
      <c r="M2439" s="1"/>
      <c r="N2439" s="1"/>
      <c r="O2439" s="1"/>
      <c r="P2439" s="1"/>
      <c r="Q2439" s="1"/>
      <c r="R2439" s="1"/>
      <c r="S2439" s="1"/>
    </row>
    <row r="2440" spans="1:19" x14ac:dyDescent="0.3">
      <c r="A2440" s="1"/>
      <c r="B2440" s="17">
        <v>2</v>
      </c>
      <c r="C2440" s="9" t="s">
        <v>12</v>
      </c>
      <c r="D2440" s="17">
        <v>2</v>
      </c>
      <c r="E2440" s="17">
        <v>2011</v>
      </c>
      <c r="F2440" s="17">
        <v>1</v>
      </c>
      <c r="G2440" s="17">
        <v>0</v>
      </c>
      <c r="H2440" s="17">
        <v>0</v>
      </c>
      <c r="I2440" s="18">
        <v>61397</v>
      </c>
      <c r="J2440" s="2"/>
      <c r="K2440" s="1"/>
      <c r="L2440" s="1"/>
      <c r="M2440" s="1"/>
      <c r="N2440" s="1"/>
      <c r="O2440" s="1"/>
      <c r="P2440" s="1"/>
      <c r="Q2440" s="1"/>
      <c r="R2440" s="1"/>
      <c r="S2440" s="1"/>
    </row>
    <row r="2441" spans="1:19" x14ac:dyDescent="0.3">
      <c r="A2441" s="1"/>
      <c r="B2441" s="17">
        <v>2</v>
      </c>
      <c r="C2441" s="9" t="s">
        <v>12</v>
      </c>
      <c r="D2441" s="17">
        <v>2</v>
      </c>
      <c r="E2441" s="17">
        <v>2011</v>
      </c>
      <c r="F2441" s="17">
        <v>1</v>
      </c>
      <c r="G2441" s="17">
        <v>0</v>
      </c>
      <c r="H2441" s="17">
        <v>0</v>
      </c>
      <c r="I2441" s="18">
        <v>63452</v>
      </c>
      <c r="J2441" s="2"/>
      <c r="K2441" s="1"/>
      <c r="L2441" s="1"/>
      <c r="M2441" s="1"/>
      <c r="N2441" s="1"/>
      <c r="O2441" s="1"/>
      <c r="P2441" s="1"/>
      <c r="Q2441" s="1"/>
      <c r="R2441" s="1"/>
      <c r="S2441" s="1"/>
    </row>
    <row r="2442" spans="1:19" x14ac:dyDescent="0.3">
      <c r="A2442" s="1"/>
      <c r="B2442" s="17">
        <v>2</v>
      </c>
      <c r="C2442" s="9" t="s">
        <v>12</v>
      </c>
      <c r="D2442" s="17">
        <v>2</v>
      </c>
      <c r="E2442" s="17">
        <v>2011</v>
      </c>
      <c r="F2442" s="17">
        <v>1</v>
      </c>
      <c r="G2442" s="17">
        <v>0</v>
      </c>
      <c r="H2442" s="17">
        <v>0</v>
      </c>
      <c r="I2442" s="18">
        <v>59762</v>
      </c>
      <c r="J2442" s="2"/>
      <c r="K2442" s="1"/>
      <c r="L2442" s="1"/>
      <c r="M2442" s="1"/>
      <c r="N2442" s="1"/>
      <c r="O2442" s="1"/>
      <c r="P2442" s="1"/>
      <c r="Q2442" s="1"/>
      <c r="R2442" s="1"/>
      <c r="S2442" s="1"/>
    </row>
    <row r="2443" spans="1:19" x14ac:dyDescent="0.3">
      <c r="A2443" s="1"/>
      <c r="B2443" s="17">
        <v>2</v>
      </c>
      <c r="C2443" s="9" t="s">
        <v>12</v>
      </c>
      <c r="D2443" s="17">
        <v>2</v>
      </c>
      <c r="E2443" s="17">
        <v>2011</v>
      </c>
      <c r="F2443" s="17">
        <v>1</v>
      </c>
      <c r="G2443" s="17">
        <v>0</v>
      </c>
      <c r="H2443" s="17">
        <v>0</v>
      </c>
      <c r="I2443" s="18">
        <v>58386</v>
      </c>
      <c r="J2443" s="2"/>
      <c r="K2443" s="1"/>
      <c r="L2443" s="1"/>
      <c r="M2443" s="1"/>
      <c r="N2443" s="1"/>
      <c r="O2443" s="1"/>
      <c r="P2443" s="1"/>
      <c r="Q2443" s="1"/>
      <c r="R2443" s="1"/>
      <c r="S2443" s="1"/>
    </row>
    <row r="2444" spans="1:19" x14ac:dyDescent="0.3">
      <c r="A2444" s="1"/>
      <c r="B2444" s="17">
        <v>2</v>
      </c>
      <c r="C2444" s="9" t="s">
        <v>12</v>
      </c>
      <c r="D2444" s="17">
        <v>2</v>
      </c>
      <c r="E2444" s="17">
        <v>2011</v>
      </c>
      <c r="F2444" s="17">
        <v>1</v>
      </c>
      <c r="G2444" s="17">
        <v>0</v>
      </c>
      <c r="H2444" s="17">
        <v>0</v>
      </c>
      <c r="I2444" s="18">
        <v>155730</v>
      </c>
      <c r="J2444" s="2"/>
      <c r="K2444" s="1"/>
      <c r="L2444" s="1"/>
      <c r="M2444" s="1"/>
      <c r="N2444" s="1"/>
      <c r="O2444" s="1"/>
      <c r="P2444" s="1"/>
      <c r="Q2444" s="1"/>
      <c r="R2444" s="1"/>
      <c r="S2444" s="1"/>
    </row>
    <row r="2445" spans="1:19" x14ac:dyDescent="0.3">
      <c r="A2445" s="1"/>
      <c r="B2445" s="17">
        <v>4</v>
      </c>
      <c r="C2445" s="9" t="s">
        <v>12</v>
      </c>
      <c r="D2445" s="17">
        <v>2</v>
      </c>
      <c r="E2445" s="17">
        <v>2011</v>
      </c>
      <c r="F2445" s="17">
        <v>1</v>
      </c>
      <c r="G2445" s="17">
        <v>0</v>
      </c>
      <c r="H2445" s="17">
        <v>0</v>
      </c>
      <c r="I2445" s="18">
        <v>44074</v>
      </c>
      <c r="J2445" s="2"/>
      <c r="K2445" s="1"/>
      <c r="L2445" s="1"/>
      <c r="M2445" s="1"/>
      <c r="N2445" s="1"/>
      <c r="O2445" s="1"/>
      <c r="P2445" s="1"/>
      <c r="Q2445" s="1"/>
      <c r="R2445" s="1"/>
      <c r="S2445" s="1"/>
    </row>
    <row r="2446" spans="1:19" x14ac:dyDescent="0.3">
      <c r="A2446" s="1"/>
      <c r="B2446" s="17">
        <v>4</v>
      </c>
      <c r="C2446" s="9" t="s">
        <v>12</v>
      </c>
      <c r="D2446" s="17">
        <v>2</v>
      </c>
      <c r="E2446" s="17">
        <v>2011</v>
      </c>
      <c r="F2446" s="17">
        <v>1</v>
      </c>
      <c r="G2446" s="17">
        <v>0</v>
      </c>
      <c r="H2446" s="17">
        <v>0</v>
      </c>
      <c r="I2446" s="18">
        <v>86987</v>
      </c>
      <c r="J2446" s="2"/>
      <c r="K2446" s="1"/>
      <c r="L2446" s="1"/>
      <c r="M2446" s="1"/>
      <c r="N2446" s="1"/>
      <c r="O2446" s="1"/>
      <c r="P2446" s="1"/>
      <c r="Q2446" s="1"/>
      <c r="R2446" s="1"/>
      <c r="S2446" s="1"/>
    </row>
    <row r="2447" spans="1:19" x14ac:dyDescent="0.3">
      <c r="A2447" s="1"/>
      <c r="B2447" s="17">
        <v>4</v>
      </c>
      <c r="C2447" s="9" t="s">
        <v>12</v>
      </c>
      <c r="D2447" s="17">
        <v>2</v>
      </c>
      <c r="E2447" s="17">
        <v>2011</v>
      </c>
      <c r="F2447" s="17">
        <v>1</v>
      </c>
      <c r="G2447" s="17">
        <v>0</v>
      </c>
      <c r="H2447" s="17">
        <v>0</v>
      </c>
      <c r="I2447" s="18">
        <v>57701</v>
      </c>
      <c r="J2447" s="2"/>
      <c r="K2447" s="1"/>
      <c r="L2447" s="1"/>
      <c r="M2447" s="1"/>
      <c r="N2447" s="1"/>
      <c r="O2447" s="1"/>
      <c r="P2447" s="1"/>
      <c r="Q2447" s="1"/>
      <c r="R2447" s="1"/>
      <c r="S2447" s="1"/>
    </row>
    <row r="2448" spans="1:19" x14ac:dyDescent="0.3">
      <c r="A2448" s="1"/>
      <c r="B2448" s="17">
        <v>4</v>
      </c>
      <c r="C2448" s="9" t="s">
        <v>12</v>
      </c>
      <c r="D2448" s="17">
        <v>2</v>
      </c>
      <c r="E2448" s="17">
        <v>2011</v>
      </c>
      <c r="F2448" s="17">
        <v>1</v>
      </c>
      <c r="G2448" s="17">
        <v>0</v>
      </c>
      <c r="H2448" s="17">
        <v>0</v>
      </c>
      <c r="I2448" s="18">
        <v>77579</v>
      </c>
      <c r="J2448" s="2"/>
      <c r="K2448" s="1"/>
      <c r="L2448" s="1"/>
      <c r="M2448" s="1"/>
      <c r="N2448" s="1"/>
      <c r="O2448" s="1"/>
      <c r="P2448" s="1"/>
      <c r="Q2448" s="1"/>
      <c r="R2448" s="1"/>
      <c r="S2448" s="1"/>
    </row>
    <row r="2449" spans="1:19" x14ac:dyDescent="0.3">
      <c r="A2449" s="1"/>
      <c r="B2449" s="17">
        <v>4</v>
      </c>
      <c r="C2449" s="9" t="s">
        <v>12</v>
      </c>
      <c r="D2449" s="17">
        <v>2</v>
      </c>
      <c r="E2449" s="17">
        <v>2011</v>
      </c>
      <c r="F2449" s="17">
        <v>1</v>
      </c>
      <c r="G2449" s="17">
        <v>0</v>
      </c>
      <c r="H2449" s="17">
        <v>0</v>
      </c>
      <c r="I2449" s="18">
        <v>65424</v>
      </c>
      <c r="J2449" s="2"/>
      <c r="K2449" s="1"/>
      <c r="L2449" s="1"/>
      <c r="M2449" s="1"/>
      <c r="N2449" s="1"/>
      <c r="O2449" s="1"/>
      <c r="P2449" s="1"/>
      <c r="Q2449" s="1"/>
      <c r="R2449" s="1"/>
      <c r="S2449" s="1"/>
    </row>
    <row r="2450" spans="1:19" x14ac:dyDescent="0.3">
      <c r="A2450" s="1"/>
      <c r="B2450" s="17">
        <v>5</v>
      </c>
      <c r="C2450" s="9" t="s">
        <v>12</v>
      </c>
      <c r="D2450" s="17">
        <v>2</v>
      </c>
      <c r="E2450" s="17">
        <v>2011</v>
      </c>
      <c r="F2450" s="17">
        <v>1</v>
      </c>
      <c r="G2450" s="17">
        <v>0</v>
      </c>
      <c r="H2450" s="17">
        <v>0</v>
      </c>
      <c r="I2450" s="18">
        <v>7979</v>
      </c>
      <c r="J2450" s="2"/>
      <c r="K2450" s="1"/>
      <c r="L2450" s="1"/>
      <c r="M2450" s="1"/>
      <c r="N2450" s="1"/>
      <c r="O2450" s="1"/>
      <c r="P2450" s="1"/>
      <c r="Q2450" s="1"/>
      <c r="R2450" s="1"/>
      <c r="S2450" s="1"/>
    </row>
    <row r="2451" spans="1:19" x14ac:dyDescent="0.3">
      <c r="A2451" s="1"/>
      <c r="B2451" s="17">
        <v>3</v>
      </c>
      <c r="C2451" s="9" t="s">
        <v>12</v>
      </c>
      <c r="D2451" s="17">
        <v>2</v>
      </c>
      <c r="E2451" s="17">
        <v>2011</v>
      </c>
      <c r="F2451" s="17">
        <v>1</v>
      </c>
      <c r="G2451" s="17">
        <v>0</v>
      </c>
      <c r="H2451" s="17">
        <v>0</v>
      </c>
      <c r="I2451" s="18">
        <v>7293</v>
      </c>
      <c r="J2451" s="2"/>
      <c r="K2451" s="1"/>
      <c r="L2451" s="1"/>
      <c r="M2451" s="1"/>
      <c r="N2451" s="1"/>
      <c r="O2451" s="1"/>
      <c r="P2451" s="1"/>
      <c r="Q2451" s="1"/>
      <c r="R2451" s="1"/>
      <c r="S2451" s="1"/>
    </row>
    <row r="2452" spans="1:19" x14ac:dyDescent="0.3">
      <c r="A2452" s="1"/>
      <c r="B2452" s="17">
        <v>3</v>
      </c>
      <c r="C2452" s="9" t="s">
        <v>12</v>
      </c>
      <c r="D2452" s="17">
        <v>2</v>
      </c>
      <c r="E2452" s="17">
        <v>2011</v>
      </c>
      <c r="F2452" s="17">
        <v>1</v>
      </c>
      <c r="G2452" s="17">
        <v>0</v>
      </c>
      <c r="H2452" s="17">
        <v>0</v>
      </c>
      <c r="I2452" s="18">
        <v>7981</v>
      </c>
      <c r="J2452" s="2"/>
      <c r="K2452" s="1"/>
      <c r="L2452" s="1"/>
      <c r="M2452" s="1"/>
      <c r="N2452" s="1"/>
      <c r="O2452" s="1"/>
      <c r="P2452" s="1"/>
      <c r="Q2452" s="1"/>
      <c r="R2452" s="1"/>
      <c r="S2452" s="1"/>
    </row>
    <row r="2453" spans="1:19" x14ac:dyDescent="0.3">
      <c r="A2453" s="1"/>
      <c r="B2453" s="17">
        <v>3</v>
      </c>
      <c r="C2453" s="9" t="s">
        <v>12</v>
      </c>
      <c r="D2453" s="17">
        <v>2</v>
      </c>
      <c r="E2453" s="17">
        <v>2011</v>
      </c>
      <c r="F2453" s="17">
        <v>1</v>
      </c>
      <c r="G2453" s="17">
        <v>0</v>
      </c>
      <c r="H2453" s="17">
        <v>0</v>
      </c>
      <c r="I2453" s="18">
        <v>49210</v>
      </c>
      <c r="J2453" s="2"/>
      <c r="K2453" s="1"/>
      <c r="L2453" s="1"/>
      <c r="M2453" s="1"/>
      <c r="N2453" s="1"/>
      <c r="O2453" s="1"/>
      <c r="P2453" s="1"/>
      <c r="Q2453" s="1"/>
      <c r="R2453" s="1"/>
      <c r="S2453" s="1"/>
    </row>
    <row r="2454" spans="1:19" x14ac:dyDescent="0.3">
      <c r="A2454" s="1"/>
      <c r="B2454" s="17">
        <v>3</v>
      </c>
      <c r="C2454" s="9" t="s">
        <v>12</v>
      </c>
      <c r="D2454" s="17">
        <v>2</v>
      </c>
      <c r="E2454" s="17">
        <v>2011</v>
      </c>
      <c r="F2454" s="17">
        <v>1</v>
      </c>
      <c r="G2454" s="17">
        <v>0</v>
      </c>
      <c r="H2454" s="17">
        <v>0</v>
      </c>
      <c r="I2454" s="18">
        <v>8643</v>
      </c>
      <c r="J2454" s="2"/>
      <c r="K2454" s="1"/>
      <c r="L2454" s="1"/>
      <c r="M2454" s="1"/>
      <c r="N2454" s="1"/>
      <c r="O2454" s="1"/>
      <c r="P2454" s="1"/>
      <c r="Q2454" s="1"/>
      <c r="R2454" s="1"/>
      <c r="S2454" s="1"/>
    </row>
    <row r="2455" spans="1:19" x14ac:dyDescent="0.3">
      <c r="A2455" s="1"/>
      <c r="B2455" s="17">
        <v>2</v>
      </c>
      <c r="C2455" s="9" t="s">
        <v>17</v>
      </c>
      <c r="D2455" s="17">
        <v>2</v>
      </c>
      <c r="E2455" s="17">
        <v>2011</v>
      </c>
      <c r="F2455" s="17">
        <v>1</v>
      </c>
      <c r="G2455" s="17">
        <v>0</v>
      </c>
      <c r="H2455" s="17">
        <v>0</v>
      </c>
      <c r="I2455" s="18">
        <v>61955</v>
      </c>
      <c r="J2455" s="2"/>
      <c r="K2455" s="1"/>
      <c r="L2455" s="1"/>
      <c r="M2455" s="1"/>
      <c r="N2455" s="1"/>
      <c r="O2455" s="1"/>
      <c r="P2455" s="1"/>
      <c r="Q2455" s="1"/>
      <c r="R2455" s="1"/>
      <c r="S2455" s="1"/>
    </row>
    <row r="2456" spans="1:19" x14ac:dyDescent="0.3">
      <c r="A2456" s="1"/>
      <c r="B2456" s="17">
        <v>2</v>
      </c>
      <c r="C2456" s="9" t="s">
        <v>17</v>
      </c>
      <c r="D2456" s="17">
        <v>2</v>
      </c>
      <c r="E2456" s="17">
        <v>2011</v>
      </c>
      <c r="F2456" s="17">
        <v>1</v>
      </c>
      <c r="G2456" s="17">
        <v>0</v>
      </c>
      <c r="H2456" s="17">
        <v>0</v>
      </c>
      <c r="I2456" s="18">
        <v>25842</v>
      </c>
      <c r="J2456" s="2"/>
      <c r="K2456" s="1"/>
      <c r="L2456" s="1"/>
      <c r="M2456" s="1"/>
      <c r="N2456" s="1"/>
      <c r="O2456" s="1"/>
      <c r="P2456" s="1"/>
      <c r="Q2456" s="1"/>
      <c r="R2456" s="1"/>
      <c r="S2456" s="1"/>
    </row>
    <row r="2457" spans="1:19" x14ac:dyDescent="0.3">
      <c r="A2457" s="1"/>
      <c r="B2457" s="17">
        <v>3</v>
      </c>
      <c r="C2457" s="9" t="s">
        <v>12</v>
      </c>
      <c r="D2457" s="17">
        <v>2</v>
      </c>
      <c r="E2457" s="17">
        <v>2011</v>
      </c>
      <c r="F2457" s="17">
        <v>1</v>
      </c>
      <c r="G2457" s="17">
        <v>0</v>
      </c>
      <c r="H2457" s="17">
        <v>0</v>
      </c>
      <c r="I2457" s="18">
        <v>96205</v>
      </c>
      <c r="J2457" s="2"/>
      <c r="K2457" s="1"/>
      <c r="L2457" s="1"/>
      <c r="M2457" s="1"/>
      <c r="N2457" s="1"/>
      <c r="O2457" s="1"/>
      <c r="P2457" s="1"/>
      <c r="Q2457" s="1"/>
      <c r="R2457" s="1"/>
      <c r="S2457" s="1"/>
    </row>
    <row r="2458" spans="1:19" x14ac:dyDescent="0.3">
      <c r="A2458" s="1"/>
      <c r="B2458" s="17">
        <v>3</v>
      </c>
      <c r="C2458" s="9" t="s">
        <v>12</v>
      </c>
      <c r="D2458" s="17">
        <v>2</v>
      </c>
      <c r="E2458" s="17">
        <v>2011</v>
      </c>
      <c r="F2458" s="17">
        <v>1</v>
      </c>
      <c r="G2458" s="17">
        <v>0</v>
      </c>
      <c r="H2458" s="17">
        <v>0</v>
      </c>
      <c r="I2458" s="18">
        <v>99962</v>
      </c>
      <c r="J2458" s="2"/>
      <c r="K2458" s="1"/>
      <c r="L2458" s="1"/>
      <c r="M2458" s="1"/>
      <c r="N2458" s="1"/>
      <c r="O2458" s="1"/>
      <c r="P2458" s="1"/>
      <c r="Q2458" s="1"/>
      <c r="R2458" s="1"/>
      <c r="S2458" s="1"/>
    </row>
    <row r="2459" spans="1:19" x14ac:dyDescent="0.3">
      <c r="A2459" s="1"/>
      <c r="B2459" s="17">
        <v>2</v>
      </c>
      <c r="C2459" s="9" t="s">
        <v>12</v>
      </c>
      <c r="D2459" s="17">
        <v>2</v>
      </c>
      <c r="E2459" s="17">
        <v>2011</v>
      </c>
      <c r="F2459" s="17">
        <v>1</v>
      </c>
      <c r="G2459" s="17">
        <v>0</v>
      </c>
      <c r="H2459" s="17">
        <v>0</v>
      </c>
      <c r="I2459" s="18">
        <v>69038</v>
      </c>
      <c r="J2459" s="2"/>
      <c r="K2459" s="1"/>
      <c r="L2459" s="1"/>
      <c r="M2459" s="1"/>
      <c r="N2459" s="1"/>
      <c r="O2459" s="1"/>
      <c r="P2459" s="1"/>
      <c r="Q2459" s="1"/>
      <c r="R2459" s="1"/>
      <c r="S2459" s="1"/>
    </row>
    <row r="2460" spans="1:19" x14ac:dyDescent="0.3">
      <c r="A2460" s="1"/>
      <c r="B2460" s="17">
        <v>2</v>
      </c>
      <c r="C2460" s="9" t="s">
        <v>12</v>
      </c>
      <c r="D2460" s="17">
        <v>2</v>
      </c>
      <c r="E2460" s="17">
        <v>2011</v>
      </c>
      <c r="F2460" s="17">
        <v>1</v>
      </c>
      <c r="G2460" s="17">
        <v>0</v>
      </c>
      <c r="H2460" s="17">
        <v>0</v>
      </c>
      <c r="I2460" s="18">
        <v>33317</v>
      </c>
      <c r="J2460" s="2"/>
      <c r="K2460" s="1"/>
      <c r="L2460" s="1"/>
      <c r="M2460" s="1"/>
      <c r="N2460" s="1"/>
      <c r="O2460" s="1"/>
      <c r="P2460" s="1"/>
      <c r="Q2460" s="1"/>
      <c r="R2460" s="1"/>
      <c r="S2460" s="1"/>
    </row>
    <row r="2461" spans="1:19" x14ac:dyDescent="0.3">
      <c r="A2461" s="1"/>
      <c r="B2461" s="17">
        <v>3</v>
      </c>
      <c r="C2461" s="9" t="s">
        <v>12</v>
      </c>
      <c r="D2461" s="17">
        <v>2</v>
      </c>
      <c r="E2461" s="17">
        <v>2011</v>
      </c>
      <c r="F2461" s="17">
        <v>1</v>
      </c>
      <c r="G2461" s="17">
        <v>0</v>
      </c>
      <c r="H2461" s="17">
        <v>0</v>
      </c>
      <c r="I2461" s="18">
        <v>75835</v>
      </c>
      <c r="J2461" s="2"/>
      <c r="K2461" s="1"/>
      <c r="L2461" s="1"/>
      <c r="M2461" s="1"/>
      <c r="N2461" s="1"/>
      <c r="O2461" s="1"/>
      <c r="P2461" s="1"/>
      <c r="Q2461" s="1"/>
      <c r="R2461" s="1"/>
      <c r="S2461" s="1"/>
    </row>
    <row r="2462" spans="1:19" x14ac:dyDescent="0.3">
      <c r="A2462" s="1"/>
      <c r="B2462" s="17">
        <v>3</v>
      </c>
      <c r="C2462" s="9" t="s">
        <v>12</v>
      </c>
      <c r="D2462" s="17">
        <v>2</v>
      </c>
      <c r="E2462" s="17">
        <v>2011</v>
      </c>
      <c r="F2462" s="17">
        <v>1</v>
      </c>
      <c r="G2462" s="17">
        <v>0</v>
      </c>
      <c r="H2462" s="17">
        <v>0</v>
      </c>
      <c r="I2462" s="18">
        <v>8511</v>
      </c>
      <c r="J2462" s="2"/>
      <c r="K2462" s="1"/>
      <c r="L2462" s="1"/>
      <c r="M2462" s="1"/>
      <c r="N2462" s="1"/>
      <c r="O2462" s="1"/>
      <c r="P2462" s="1"/>
      <c r="Q2462" s="1"/>
      <c r="R2462" s="1"/>
      <c r="S2462" s="1"/>
    </row>
    <row r="2463" spans="1:19" x14ac:dyDescent="0.3">
      <c r="A2463" s="1"/>
      <c r="B2463" s="17">
        <v>3</v>
      </c>
      <c r="C2463" s="9" t="s">
        <v>12</v>
      </c>
      <c r="D2463" s="17">
        <v>2</v>
      </c>
      <c r="E2463" s="17">
        <v>2011</v>
      </c>
      <c r="F2463" s="17">
        <v>1</v>
      </c>
      <c r="G2463" s="17">
        <v>0</v>
      </c>
      <c r="H2463" s="17">
        <v>0</v>
      </c>
      <c r="I2463" s="18">
        <v>67649</v>
      </c>
      <c r="J2463" s="2"/>
      <c r="K2463" s="1"/>
      <c r="L2463" s="1"/>
      <c r="M2463" s="1"/>
      <c r="N2463" s="1"/>
      <c r="O2463" s="1"/>
      <c r="P2463" s="1"/>
      <c r="Q2463" s="1"/>
      <c r="R2463" s="1"/>
      <c r="S2463" s="1"/>
    </row>
    <row r="2464" spans="1:19" x14ac:dyDescent="0.3">
      <c r="A2464" s="1"/>
      <c r="B2464" s="17">
        <v>2</v>
      </c>
      <c r="C2464" s="9" t="s">
        <v>17</v>
      </c>
      <c r="D2464" s="17">
        <v>2</v>
      </c>
      <c r="E2464" s="17">
        <v>2011</v>
      </c>
      <c r="F2464" s="17">
        <v>1</v>
      </c>
      <c r="G2464" s="17">
        <v>0</v>
      </c>
      <c r="H2464" s="17">
        <v>0</v>
      </c>
      <c r="I2464" s="18">
        <v>170060</v>
      </c>
      <c r="J2464" s="2"/>
      <c r="K2464" s="1"/>
      <c r="L2464" s="1"/>
      <c r="M2464" s="1"/>
      <c r="N2464" s="1"/>
      <c r="O2464" s="1"/>
      <c r="P2464" s="1"/>
      <c r="Q2464" s="1"/>
      <c r="R2464" s="1"/>
      <c r="S2464" s="1"/>
    </row>
    <row r="2465" spans="1:19" x14ac:dyDescent="0.3">
      <c r="A2465" s="1"/>
      <c r="B2465" s="17">
        <v>2</v>
      </c>
      <c r="C2465" s="9" t="s">
        <v>17</v>
      </c>
      <c r="D2465" s="17">
        <v>2</v>
      </c>
      <c r="E2465" s="17">
        <v>2011</v>
      </c>
      <c r="F2465" s="17">
        <v>1</v>
      </c>
      <c r="G2465" s="17">
        <v>0</v>
      </c>
      <c r="H2465" s="17">
        <v>0</v>
      </c>
      <c r="I2465" s="18">
        <v>144253</v>
      </c>
      <c r="J2465" s="2"/>
      <c r="K2465" s="1"/>
      <c r="L2465" s="1"/>
      <c r="M2465" s="1"/>
      <c r="N2465" s="1"/>
      <c r="O2465" s="1"/>
      <c r="P2465" s="1"/>
      <c r="Q2465" s="1"/>
      <c r="R2465" s="1"/>
      <c r="S2465" s="1"/>
    </row>
    <row r="2466" spans="1:19" x14ac:dyDescent="0.3">
      <c r="A2466" s="1"/>
      <c r="B2466" s="17">
        <v>2</v>
      </c>
      <c r="C2466" s="9" t="s">
        <v>17</v>
      </c>
      <c r="D2466" s="17">
        <v>2</v>
      </c>
      <c r="E2466" s="17">
        <v>2011</v>
      </c>
      <c r="F2466" s="17">
        <v>1</v>
      </c>
      <c r="G2466" s="17">
        <v>0</v>
      </c>
      <c r="H2466" s="17">
        <v>0</v>
      </c>
      <c r="I2466" s="18">
        <v>372125</v>
      </c>
      <c r="J2466" s="2"/>
      <c r="K2466" s="1"/>
      <c r="L2466" s="1"/>
      <c r="M2466" s="1"/>
      <c r="N2466" s="1"/>
      <c r="O2466" s="1"/>
      <c r="P2466" s="1"/>
      <c r="Q2466" s="1"/>
      <c r="R2466" s="1"/>
      <c r="S2466" s="1"/>
    </row>
    <row r="2467" spans="1:19" x14ac:dyDescent="0.3">
      <c r="A2467" s="1"/>
      <c r="B2467" s="17">
        <v>2</v>
      </c>
      <c r="C2467" s="9" t="s">
        <v>17</v>
      </c>
      <c r="D2467" s="17">
        <v>2</v>
      </c>
      <c r="E2467" s="17">
        <v>2011</v>
      </c>
      <c r="F2467" s="17">
        <v>1</v>
      </c>
      <c r="G2467" s="17">
        <v>0</v>
      </c>
      <c r="H2467" s="17">
        <v>0</v>
      </c>
      <c r="I2467" s="18">
        <v>172786</v>
      </c>
      <c r="J2467" s="2"/>
      <c r="K2467" s="1"/>
      <c r="L2467" s="1"/>
      <c r="M2467" s="1"/>
      <c r="N2467" s="1"/>
      <c r="O2467" s="1"/>
      <c r="P2467" s="1"/>
      <c r="Q2467" s="1"/>
      <c r="R2467" s="1"/>
      <c r="S2467" s="1"/>
    </row>
    <row r="2468" spans="1:19" x14ac:dyDescent="0.3">
      <c r="A2468" s="1"/>
      <c r="B2468" s="17">
        <v>2</v>
      </c>
      <c r="C2468" s="9" t="s">
        <v>17</v>
      </c>
      <c r="D2468" s="17">
        <v>2</v>
      </c>
      <c r="E2468" s="17">
        <v>2011</v>
      </c>
      <c r="F2468" s="17">
        <v>1</v>
      </c>
      <c r="G2468" s="17">
        <v>0</v>
      </c>
      <c r="H2468" s="17">
        <v>0</v>
      </c>
      <c r="I2468" s="18">
        <v>29820</v>
      </c>
      <c r="J2468" s="2"/>
      <c r="K2468" s="1"/>
      <c r="L2468" s="1"/>
      <c r="M2468" s="1"/>
      <c r="N2468" s="1"/>
      <c r="O2468" s="1"/>
      <c r="P2468" s="1"/>
      <c r="Q2468" s="1"/>
      <c r="R2468" s="1"/>
      <c r="S2468" s="1"/>
    </row>
    <row r="2469" spans="1:19" x14ac:dyDescent="0.3">
      <c r="A2469" s="1"/>
      <c r="B2469" s="17">
        <v>2</v>
      </c>
      <c r="C2469" s="9" t="s">
        <v>17</v>
      </c>
      <c r="D2469" s="17">
        <v>2</v>
      </c>
      <c r="E2469" s="17">
        <v>2011</v>
      </c>
      <c r="F2469" s="17">
        <v>1</v>
      </c>
      <c r="G2469" s="17">
        <v>0</v>
      </c>
      <c r="H2469" s="17">
        <v>0</v>
      </c>
      <c r="I2469" s="18">
        <v>71603</v>
      </c>
      <c r="J2469" s="2"/>
      <c r="K2469" s="1"/>
      <c r="L2469" s="1"/>
      <c r="M2469" s="1"/>
      <c r="N2469" s="1"/>
      <c r="O2469" s="1"/>
      <c r="P2469" s="1"/>
      <c r="Q2469" s="1"/>
      <c r="R2469" s="1"/>
      <c r="S2469" s="1"/>
    </row>
    <row r="2470" spans="1:19" x14ac:dyDescent="0.3">
      <c r="A2470" s="1"/>
      <c r="B2470" s="17">
        <v>2</v>
      </c>
      <c r="C2470" s="9" t="s">
        <v>17</v>
      </c>
      <c r="D2470" s="17">
        <v>2</v>
      </c>
      <c r="E2470" s="17">
        <v>2011</v>
      </c>
      <c r="F2470" s="17">
        <v>1</v>
      </c>
      <c r="G2470" s="17">
        <v>0</v>
      </c>
      <c r="H2470" s="17">
        <v>0</v>
      </c>
      <c r="I2470" s="18">
        <v>15771</v>
      </c>
      <c r="J2470" s="2"/>
      <c r="K2470" s="1"/>
      <c r="L2470" s="1"/>
      <c r="M2470" s="1"/>
      <c r="N2470" s="1"/>
      <c r="O2470" s="1"/>
      <c r="P2470" s="1"/>
      <c r="Q2470" s="1"/>
      <c r="R2470" s="1"/>
      <c r="S2470" s="1"/>
    </row>
    <row r="2471" spans="1:19" x14ac:dyDescent="0.3">
      <c r="A2471" s="1"/>
      <c r="B2471" s="17">
        <v>2</v>
      </c>
      <c r="C2471" s="9" t="s">
        <v>17</v>
      </c>
      <c r="D2471" s="17">
        <v>2</v>
      </c>
      <c r="E2471" s="17">
        <v>2011</v>
      </c>
      <c r="F2471" s="17">
        <v>1</v>
      </c>
      <c r="G2471" s="17">
        <v>0</v>
      </c>
      <c r="H2471" s="17">
        <v>0</v>
      </c>
      <c r="I2471" s="18">
        <v>16249</v>
      </c>
      <c r="J2471" s="2"/>
      <c r="K2471" s="1"/>
      <c r="L2471" s="1"/>
      <c r="M2471" s="1"/>
      <c r="N2471" s="1"/>
      <c r="O2471" s="1"/>
      <c r="P2471" s="1"/>
      <c r="Q2471" s="1"/>
      <c r="R2471" s="1"/>
      <c r="S2471" s="1"/>
    </row>
    <row r="2472" spans="1:19" x14ac:dyDescent="0.3">
      <c r="A2472" s="1"/>
      <c r="B2472" s="17">
        <v>2</v>
      </c>
      <c r="C2472" s="9" t="s">
        <v>17</v>
      </c>
      <c r="D2472" s="17">
        <v>2</v>
      </c>
      <c r="E2472" s="17">
        <v>2011</v>
      </c>
      <c r="F2472" s="17">
        <v>1</v>
      </c>
      <c r="G2472" s="17">
        <v>0</v>
      </c>
      <c r="H2472" s="17">
        <v>0</v>
      </c>
      <c r="I2472" s="18">
        <v>48702</v>
      </c>
      <c r="J2472" s="2"/>
      <c r="K2472" s="1"/>
      <c r="L2472" s="1"/>
      <c r="M2472" s="1"/>
      <c r="N2472" s="1"/>
      <c r="O2472" s="1"/>
      <c r="P2472" s="1"/>
      <c r="Q2472" s="1"/>
      <c r="R2472" s="1"/>
      <c r="S2472" s="1"/>
    </row>
    <row r="2473" spans="1:19" x14ac:dyDescent="0.3">
      <c r="A2473" s="1"/>
      <c r="B2473" s="17">
        <v>2</v>
      </c>
      <c r="C2473" s="9" t="s">
        <v>17</v>
      </c>
      <c r="D2473" s="17">
        <v>2</v>
      </c>
      <c r="E2473" s="17">
        <v>2011</v>
      </c>
      <c r="F2473" s="17">
        <v>1</v>
      </c>
      <c r="G2473" s="17">
        <v>0</v>
      </c>
      <c r="H2473" s="17">
        <v>0</v>
      </c>
      <c r="I2473" s="18">
        <v>14309</v>
      </c>
      <c r="J2473" s="2"/>
      <c r="K2473" s="1"/>
      <c r="L2473" s="1"/>
      <c r="M2473" s="1"/>
      <c r="N2473" s="1"/>
      <c r="O2473" s="1"/>
      <c r="P2473" s="1"/>
      <c r="Q2473" s="1"/>
      <c r="R2473" s="1"/>
      <c r="S2473" s="1"/>
    </row>
    <row r="2474" spans="1:19" x14ac:dyDescent="0.3">
      <c r="A2474" s="1"/>
      <c r="B2474" s="17">
        <v>2</v>
      </c>
      <c r="C2474" s="9" t="s">
        <v>17</v>
      </c>
      <c r="D2474" s="17">
        <v>2</v>
      </c>
      <c r="E2474" s="17">
        <v>2011</v>
      </c>
      <c r="F2474" s="17">
        <v>1</v>
      </c>
      <c r="G2474" s="17">
        <v>0</v>
      </c>
      <c r="H2474" s="17">
        <v>0</v>
      </c>
      <c r="I2474" s="18">
        <v>15170</v>
      </c>
      <c r="J2474" s="2"/>
      <c r="K2474" s="1"/>
      <c r="L2474" s="1"/>
      <c r="M2474" s="1"/>
      <c r="N2474" s="1"/>
      <c r="O2474" s="1"/>
      <c r="P2474" s="1"/>
      <c r="Q2474" s="1"/>
      <c r="R2474" s="1"/>
      <c r="S2474" s="1"/>
    </row>
    <row r="2475" spans="1:19" x14ac:dyDescent="0.3">
      <c r="A2475" s="1"/>
      <c r="B2475" s="17">
        <v>2</v>
      </c>
      <c r="C2475" s="9" t="s">
        <v>17</v>
      </c>
      <c r="D2475" s="17">
        <v>2</v>
      </c>
      <c r="E2475" s="17">
        <v>2011</v>
      </c>
      <c r="F2475" s="17">
        <v>1</v>
      </c>
      <c r="G2475" s="17">
        <v>0</v>
      </c>
      <c r="H2475" s="17">
        <v>0</v>
      </c>
      <c r="I2475" s="18">
        <v>16200</v>
      </c>
      <c r="J2475" s="2"/>
      <c r="K2475" s="1"/>
      <c r="L2475" s="1"/>
      <c r="M2475" s="1"/>
      <c r="N2475" s="1"/>
      <c r="O2475" s="1"/>
      <c r="P2475" s="1"/>
      <c r="Q2475" s="1"/>
      <c r="R2475" s="1"/>
      <c r="S2475" s="1"/>
    </row>
    <row r="2476" spans="1:19" x14ac:dyDescent="0.3">
      <c r="A2476" s="1"/>
      <c r="B2476" s="17">
        <v>2</v>
      </c>
      <c r="C2476" s="9" t="s">
        <v>12</v>
      </c>
      <c r="D2476" s="17">
        <v>2</v>
      </c>
      <c r="E2476" s="17">
        <v>2011</v>
      </c>
      <c r="F2476" s="17">
        <v>1</v>
      </c>
      <c r="G2476" s="17">
        <v>0</v>
      </c>
      <c r="H2476" s="17">
        <v>0</v>
      </c>
      <c r="I2476" s="18">
        <v>61328</v>
      </c>
      <c r="J2476" s="2"/>
      <c r="K2476" s="1"/>
      <c r="L2476" s="1"/>
      <c r="M2476" s="1"/>
      <c r="N2476" s="1"/>
      <c r="O2476" s="1"/>
      <c r="P2476" s="1"/>
      <c r="Q2476" s="1"/>
      <c r="R2476" s="1"/>
      <c r="S2476" s="1"/>
    </row>
    <row r="2477" spans="1:19" x14ac:dyDescent="0.3">
      <c r="A2477" s="1"/>
      <c r="B2477" s="17">
        <v>2</v>
      </c>
      <c r="C2477" s="9" t="s">
        <v>17</v>
      </c>
      <c r="D2477" s="17">
        <v>2</v>
      </c>
      <c r="E2477" s="17">
        <v>2011</v>
      </c>
      <c r="F2477" s="17">
        <v>1</v>
      </c>
      <c r="G2477" s="17">
        <v>0</v>
      </c>
      <c r="H2477" s="17">
        <v>0</v>
      </c>
      <c r="I2477" s="18">
        <v>832539</v>
      </c>
      <c r="J2477" s="2"/>
      <c r="K2477" s="1"/>
      <c r="L2477" s="1"/>
      <c r="M2477" s="1"/>
      <c r="N2477" s="1"/>
      <c r="O2477" s="1"/>
      <c r="P2477" s="1"/>
      <c r="Q2477" s="1"/>
      <c r="R2477" s="1"/>
      <c r="S2477" s="1"/>
    </row>
    <row r="2478" spans="1:19" x14ac:dyDescent="0.3">
      <c r="A2478" s="1"/>
      <c r="B2478" s="17">
        <v>2</v>
      </c>
      <c r="C2478" s="9" t="s">
        <v>17</v>
      </c>
      <c r="D2478" s="17">
        <v>2</v>
      </c>
      <c r="E2478" s="17">
        <v>2011</v>
      </c>
      <c r="F2478" s="17">
        <v>1</v>
      </c>
      <c r="G2478" s="17">
        <v>0</v>
      </c>
      <c r="H2478" s="17">
        <v>0</v>
      </c>
      <c r="I2478" s="18">
        <v>504164</v>
      </c>
      <c r="J2478" s="2"/>
      <c r="K2478" s="1"/>
      <c r="L2478" s="1"/>
      <c r="M2478" s="1"/>
      <c r="N2478" s="1"/>
      <c r="O2478" s="1"/>
      <c r="P2478" s="1"/>
      <c r="Q2478" s="1"/>
      <c r="R2478" s="1"/>
      <c r="S2478" s="1"/>
    </row>
    <row r="2479" spans="1:19" x14ac:dyDescent="0.3">
      <c r="A2479" s="1"/>
      <c r="B2479" s="17">
        <v>2</v>
      </c>
      <c r="C2479" s="9" t="s">
        <v>17</v>
      </c>
      <c r="D2479" s="17">
        <v>2</v>
      </c>
      <c r="E2479" s="17">
        <v>2011</v>
      </c>
      <c r="F2479" s="17">
        <v>1</v>
      </c>
      <c r="G2479" s="17">
        <v>0</v>
      </c>
      <c r="H2479" s="17">
        <v>0</v>
      </c>
      <c r="I2479" s="18">
        <v>45934</v>
      </c>
      <c r="J2479" s="2"/>
      <c r="K2479" s="1"/>
      <c r="L2479" s="1"/>
      <c r="M2479" s="1"/>
      <c r="N2479" s="1"/>
      <c r="O2479" s="1"/>
      <c r="P2479" s="1"/>
      <c r="Q2479" s="1"/>
      <c r="R2479" s="1"/>
      <c r="S2479" s="1"/>
    </row>
    <row r="2480" spans="1:19" x14ac:dyDescent="0.3">
      <c r="A2480" s="1"/>
      <c r="B2480" s="17">
        <v>2</v>
      </c>
      <c r="C2480" s="9" t="s">
        <v>17</v>
      </c>
      <c r="D2480" s="17">
        <v>2</v>
      </c>
      <c r="E2480" s="17">
        <v>2011</v>
      </c>
      <c r="F2480" s="17">
        <v>1</v>
      </c>
      <c r="G2480" s="17">
        <v>0</v>
      </c>
      <c r="H2480" s="17">
        <v>0</v>
      </c>
      <c r="I2480" s="18">
        <v>46077</v>
      </c>
      <c r="J2480" s="2"/>
      <c r="K2480" s="1"/>
      <c r="L2480" s="1"/>
      <c r="M2480" s="1"/>
      <c r="N2480" s="1"/>
      <c r="O2480" s="1"/>
      <c r="P2480" s="1"/>
      <c r="Q2480" s="1"/>
      <c r="R2480" s="1"/>
      <c r="S2480" s="1"/>
    </row>
    <row r="2481" spans="1:19" x14ac:dyDescent="0.3">
      <c r="A2481" s="1"/>
      <c r="B2481" s="17">
        <v>2</v>
      </c>
      <c r="C2481" s="9" t="s">
        <v>17</v>
      </c>
      <c r="D2481" s="17">
        <v>2</v>
      </c>
      <c r="E2481" s="17">
        <v>2011</v>
      </c>
      <c r="F2481" s="17">
        <v>1</v>
      </c>
      <c r="G2481" s="17">
        <v>0</v>
      </c>
      <c r="H2481" s="17">
        <v>0</v>
      </c>
      <c r="I2481" s="18">
        <v>14766</v>
      </c>
      <c r="J2481" s="2"/>
      <c r="K2481" s="1"/>
      <c r="L2481" s="1"/>
      <c r="M2481" s="1"/>
      <c r="N2481" s="1"/>
      <c r="O2481" s="1"/>
      <c r="P2481" s="1"/>
      <c r="Q2481" s="1"/>
      <c r="R2481" s="1"/>
      <c r="S2481" s="1"/>
    </row>
    <row r="2482" spans="1:19" x14ac:dyDescent="0.3">
      <c r="A2482" s="1"/>
      <c r="B2482" s="17">
        <v>2</v>
      </c>
      <c r="C2482" s="9" t="s">
        <v>17</v>
      </c>
      <c r="D2482" s="17">
        <v>2</v>
      </c>
      <c r="E2482" s="17">
        <v>2011</v>
      </c>
      <c r="F2482" s="17">
        <v>1</v>
      </c>
      <c r="G2482" s="17">
        <v>0</v>
      </c>
      <c r="H2482" s="17">
        <v>0</v>
      </c>
      <c r="I2482" s="18">
        <v>315042</v>
      </c>
      <c r="J2482" s="2"/>
      <c r="K2482" s="1"/>
      <c r="L2482" s="1"/>
      <c r="M2482" s="1"/>
      <c r="N2482" s="1"/>
      <c r="O2482" s="1"/>
      <c r="P2482" s="1"/>
      <c r="Q2482" s="1"/>
      <c r="R2482" s="1"/>
      <c r="S2482" s="1"/>
    </row>
    <row r="2483" spans="1:19" x14ac:dyDescent="0.3">
      <c r="A2483" s="1"/>
      <c r="B2483" s="17">
        <v>2</v>
      </c>
      <c r="C2483" s="9" t="s">
        <v>17</v>
      </c>
      <c r="D2483" s="17">
        <v>2</v>
      </c>
      <c r="E2483" s="17">
        <v>2011</v>
      </c>
      <c r="F2483" s="17">
        <v>1</v>
      </c>
      <c r="G2483" s="17">
        <v>0</v>
      </c>
      <c r="H2483" s="17">
        <v>0</v>
      </c>
      <c r="I2483" s="18">
        <v>17132</v>
      </c>
      <c r="J2483" s="2"/>
      <c r="K2483" s="1"/>
      <c r="L2483" s="1"/>
      <c r="M2483" s="1"/>
      <c r="N2483" s="1"/>
      <c r="O2483" s="1"/>
      <c r="P2483" s="1"/>
      <c r="Q2483" s="1"/>
      <c r="R2483" s="1"/>
      <c r="S2483" s="1"/>
    </row>
    <row r="2484" spans="1:19" x14ac:dyDescent="0.3">
      <c r="A2484" s="1"/>
      <c r="B2484" s="17">
        <v>2</v>
      </c>
      <c r="C2484" s="9" t="s">
        <v>17</v>
      </c>
      <c r="D2484" s="17">
        <v>2</v>
      </c>
      <c r="E2484" s="17">
        <v>2011</v>
      </c>
      <c r="F2484" s="17">
        <v>1</v>
      </c>
      <c r="G2484" s="17">
        <v>0</v>
      </c>
      <c r="H2484" s="17">
        <v>0</v>
      </c>
      <c r="I2484" s="18">
        <v>17395</v>
      </c>
      <c r="J2484" s="2"/>
      <c r="K2484" s="1"/>
      <c r="L2484" s="1"/>
      <c r="M2484" s="1"/>
      <c r="N2484" s="1"/>
      <c r="O2484" s="1"/>
      <c r="P2484" s="1"/>
      <c r="Q2484" s="1"/>
      <c r="R2484" s="1"/>
      <c r="S2484" s="1"/>
    </row>
    <row r="2485" spans="1:19" x14ac:dyDescent="0.3">
      <c r="A2485" s="1"/>
      <c r="B2485" s="17">
        <v>2</v>
      </c>
      <c r="C2485" s="9" t="s">
        <v>17</v>
      </c>
      <c r="D2485" s="17">
        <v>2</v>
      </c>
      <c r="E2485" s="17">
        <v>2011</v>
      </c>
      <c r="F2485" s="17">
        <v>1</v>
      </c>
      <c r="G2485" s="17">
        <v>0</v>
      </c>
      <c r="H2485" s="17">
        <v>0</v>
      </c>
      <c r="I2485" s="18">
        <v>16297</v>
      </c>
      <c r="J2485" s="2"/>
      <c r="K2485" s="1"/>
      <c r="L2485" s="1"/>
      <c r="M2485" s="1"/>
      <c r="N2485" s="1"/>
      <c r="O2485" s="1"/>
      <c r="P2485" s="1"/>
      <c r="Q2485" s="1"/>
      <c r="R2485" s="1"/>
      <c r="S2485" s="1"/>
    </row>
    <row r="2486" spans="1:19" x14ac:dyDescent="0.3">
      <c r="A2486" s="1"/>
      <c r="B2486" s="17">
        <v>2</v>
      </c>
      <c r="C2486" s="9" t="s">
        <v>17</v>
      </c>
      <c r="D2486" s="17">
        <v>2</v>
      </c>
      <c r="E2486" s="17">
        <v>2011</v>
      </c>
      <c r="F2486" s="17">
        <v>1</v>
      </c>
      <c r="G2486" s="17">
        <v>0</v>
      </c>
      <c r="H2486" s="17">
        <v>0</v>
      </c>
      <c r="I2486" s="18">
        <v>32452</v>
      </c>
      <c r="J2486" s="2"/>
      <c r="K2486" s="1"/>
      <c r="L2486" s="1"/>
      <c r="M2486" s="1"/>
      <c r="N2486" s="1"/>
      <c r="O2486" s="1"/>
      <c r="P2486" s="1"/>
      <c r="Q2486" s="1"/>
      <c r="R2486" s="1"/>
      <c r="S2486" s="1"/>
    </row>
    <row r="2487" spans="1:19" x14ac:dyDescent="0.3">
      <c r="A2487" s="1"/>
      <c r="B2487" s="17">
        <v>2</v>
      </c>
      <c r="C2487" s="9" t="s">
        <v>17</v>
      </c>
      <c r="D2487" s="17">
        <v>2</v>
      </c>
      <c r="E2487" s="17">
        <v>2011</v>
      </c>
      <c r="F2487" s="17">
        <v>1</v>
      </c>
      <c r="G2487" s="17">
        <v>0</v>
      </c>
      <c r="H2487" s="17">
        <v>0</v>
      </c>
      <c r="I2487" s="18">
        <v>42847</v>
      </c>
      <c r="J2487" s="2"/>
      <c r="K2487" s="1"/>
      <c r="L2487" s="1"/>
      <c r="M2487" s="1"/>
      <c r="N2487" s="1"/>
      <c r="O2487" s="1"/>
      <c r="P2487" s="1"/>
      <c r="Q2487" s="1"/>
      <c r="R2487" s="1"/>
      <c r="S2487" s="1"/>
    </row>
    <row r="2488" spans="1:19" x14ac:dyDescent="0.3">
      <c r="A2488" s="1"/>
      <c r="B2488" s="17">
        <v>2</v>
      </c>
      <c r="C2488" s="9" t="s">
        <v>17</v>
      </c>
      <c r="D2488" s="17">
        <v>2</v>
      </c>
      <c r="E2488" s="17">
        <v>2011</v>
      </c>
      <c r="F2488" s="17">
        <v>1</v>
      </c>
      <c r="G2488" s="17">
        <v>0</v>
      </c>
      <c r="H2488" s="17">
        <v>0</v>
      </c>
      <c r="I2488" s="18">
        <v>17012</v>
      </c>
      <c r="J2488" s="2"/>
      <c r="K2488" s="1"/>
      <c r="L2488" s="1"/>
      <c r="M2488" s="1"/>
      <c r="N2488" s="1"/>
      <c r="O2488" s="1"/>
      <c r="P2488" s="1"/>
      <c r="Q2488" s="1"/>
      <c r="R2488" s="1"/>
      <c r="S2488" s="1"/>
    </row>
    <row r="2489" spans="1:19" x14ac:dyDescent="0.3">
      <c r="A2489" s="1"/>
      <c r="B2489" s="17">
        <v>5</v>
      </c>
      <c r="C2489" s="9" t="s">
        <v>17</v>
      </c>
      <c r="D2489" s="17">
        <v>2</v>
      </c>
      <c r="E2489" s="17">
        <v>2011</v>
      </c>
      <c r="F2489" s="17">
        <v>1</v>
      </c>
      <c r="G2489" s="17">
        <v>0</v>
      </c>
      <c r="H2489" s="17">
        <v>0</v>
      </c>
      <c r="I2489" s="18">
        <v>148041</v>
      </c>
      <c r="J2489" s="2"/>
      <c r="K2489" s="1"/>
      <c r="L2489" s="1"/>
      <c r="M2489" s="1"/>
      <c r="N2489" s="1"/>
      <c r="O2489" s="1"/>
      <c r="P2489" s="1"/>
      <c r="Q2489" s="1"/>
      <c r="R2489" s="1"/>
      <c r="S2489" s="1"/>
    </row>
    <row r="2490" spans="1:19" x14ac:dyDescent="0.3">
      <c r="A2490" s="1"/>
      <c r="B2490" s="17">
        <v>5</v>
      </c>
      <c r="C2490" s="9" t="s">
        <v>17</v>
      </c>
      <c r="D2490" s="17">
        <v>2</v>
      </c>
      <c r="E2490" s="17">
        <v>2011</v>
      </c>
      <c r="F2490" s="17">
        <v>1</v>
      </c>
      <c r="G2490" s="17">
        <v>0</v>
      </c>
      <c r="H2490" s="17">
        <v>0</v>
      </c>
      <c r="I2490" s="18">
        <v>573778</v>
      </c>
      <c r="J2490" s="2"/>
      <c r="K2490" s="1"/>
      <c r="L2490" s="1"/>
      <c r="M2490" s="1"/>
      <c r="N2490" s="1"/>
      <c r="O2490" s="1"/>
      <c r="P2490" s="1"/>
      <c r="Q2490" s="1"/>
      <c r="R2490" s="1"/>
      <c r="S2490" s="1"/>
    </row>
    <row r="2491" spans="1:19" x14ac:dyDescent="0.3">
      <c r="A2491" s="1"/>
      <c r="B2491" s="17">
        <v>5</v>
      </c>
      <c r="C2491" s="9" t="s">
        <v>17</v>
      </c>
      <c r="D2491" s="17">
        <v>2</v>
      </c>
      <c r="E2491" s="17">
        <v>2011</v>
      </c>
      <c r="F2491" s="17">
        <v>1</v>
      </c>
      <c r="G2491" s="17">
        <v>0</v>
      </c>
      <c r="H2491" s="17">
        <v>0</v>
      </c>
      <c r="I2491" s="18">
        <v>1043378</v>
      </c>
      <c r="J2491" s="2"/>
      <c r="K2491" s="1"/>
      <c r="L2491" s="1"/>
      <c r="M2491" s="1"/>
      <c r="N2491" s="1"/>
      <c r="O2491" s="1"/>
      <c r="P2491" s="1"/>
      <c r="Q2491" s="1"/>
      <c r="R2491" s="1"/>
      <c r="S2491" s="1"/>
    </row>
    <row r="2492" spans="1:19" x14ac:dyDescent="0.3">
      <c r="A2492" s="1"/>
      <c r="B2492" s="17">
        <v>5</v>
      </c>
      <c r="C2492" s="9" t="s">
        <v>17</v>
      </c>
      <c r="D2492" s="17">
        <v>2</v>
      </c>
      <c r="E2492" s="17">
        <v>2011</v>
      </c>
      <c r="F2492" s="17">
        <v>1</v>
      </c>
      <c r="G2492" s="17">
        <v>0</v>
      </c>
      <c r="H2492" s="17">
        <v>0</v>
      </c>
      <c r="I2492" s="18">
        <v>966433</v>
      </c>
      <c r="J2492" s="2"/>
      <c r="K2492" s="1"/>
      <c r="L2492" s="1"/>
      <c r="M2492" s="1"/>
      <c r="N2492" s="1"/>
      <c r="O2492" s="1"/>
      <c r="P2492" s="1"/>
      <c r="Q2492" s="1"/>
      <c r="R2492" s="1"/>
      <c r="S2492" s="1"/>
    </row>
    <row r="2493" spans="1:19" x14ac:dyDescent="0.3">
      <c r="A2493" s="1"/>
      <c r="B2493" s="17">
        <v>6</v>
      </c>
      <c r="C2493" s="9" t="s">
        <v>12</v>
      </c>
      <c r="D2493" s="17">
        <v>2</v>
      </c>
      <c r="E2493" s="17">
        <v>2011</v>
      </c>
      <c r="F2493" s="17">
        <v>1</v>
      </c>
      <c r="G2493" s="17">
        <v>0</v>
      </c>
      <c r="H2493" s="17">
        <v>0</v>
      </c>
      <c r="I2493" s="18">
        <v>8652814</v>
      </c>
      <c r="J2493" s="2"/>
      <c r="K2493" s="1"/>
      <c r="L2493" s="1"/>
      <c r="M2493" s="1"/>
      <c r="N2493" s="1"/>
      <c r="O2493" s="1"/>
      <c r="P2493" s="1"/>
      <c r="Q2493" s="1"/>
      <c r="R2493" s="1"/>
      <c r="S2493" s="1"/>
    </row>
    <row r="2494" spans="1:19" x14ac:dyDescent="0.3">
      <c r="A2494" s="1"/>
      <c r="B2494" s="17">
        <v>5</v>
      </c>
      <c r="C2494" s="9" t="s">
        <v>17</v>
      </c>
      <c r="D2494" s="17">
        <v>2</v>
      </c>
      <c r="E2494" s="17">
        <v>2011</v>
      </c>
      <c r="F2494" s="17">
        <v>1</v>
      </c>
      <c r="G2494" s="17">
        <v>0</v>
      </c>
      <c r="H2494" s="17">
        <v>0</v>
      </c>
      <c r="I2494" s="18">
        <v>630909</v>
      </c>
      <c r="J2494" s="2"/>
      <c r="K2494" s="1"/>
      <c r="L2494" s="1"/>
      <c r="M2494" s="1"/>
      <c r="N2494" s="1"/>
      <c r="O2494" s="1"/>
      <c r="P2494" s="1"/>
      <c r="Q2494" s="1"/>
      <c r="R2494" s="1"/>
      <c r="S2494" s="1"/>
    </row>
    <row r="2495" spans="1:19" x14ac:dyDescent="0.3">
      <c r="A2495" s="1"/>
      <c r="B2495" s="17">
        <v>5</v>
      </c>
      <c r="C2495" s="9" t="s">
        <v>17</v>
      </c>
      <c r="D2495" s="17">
        <v>2</v>
      </c>
      <c r="E2495" s="17">
        <v>2011</v>
      </c>
      <c r="F2495" s="17">
        <v>1</v>
      </c>
      <c r="G2495" s="17">
        <v>0</v>
      </c>
      <c r="H2495" s="17">
        <v>0</v>
      </c>
      <c r="I2495" s="18">
        <v>595401</v>
      </c>
      <c r="J2495" s="2"/>
      <c r="K2495" s="1"/>
      <c r="L2495" s="1"/>
      <c r="M2495" s="1"/>
      <c r="N2495" s="1"/>
      <c r="O2495" s="1"/>
      <c r="P2495" s="1"/>
      <c r="Q2495" s="1"/>
      <c r="R2495" s="1"/>
      <c r="S2495" s="1"/>
    </row>
    <row r="2496" spans="1:19" x14ac:dyDescent="0.3">
      <c r="A2496" s="1"/>
      <c r="B2496" s="17">
        <v>5</v>
      </c>
      <c r="C2496" s="9" t="s">
        <v>17</v>
      </c>
      <c r="D2496" s="17">
        <v>2</v>
      </c>
      <c r="E2496" s="17">
        <v>2011</v>
      </c>
      <c r="F2496" s="17">
        <v>1</v>
      </c>
      <c r="G2496" s="17">
        <v>0</v>
      </c>
      <c r="H2496" s="17">
        <v>0</v>
      </c>
      <c r="I2496" s="18">
        <v>1561580</v>
      </c>
      <c r="J2496" s="2"/>
      <c r="K2496" s="1"/>
      <c r="L2496" s="1"/>
      <c r="M2496" s="1"/>
      <c r="N2496" s="1"/>
      <c r="O2496" s="1"/>
      <c r="P2496" s="1"/>
      <c r="Q2496" s="1"/>
      <c r="R2496" s="1"/>
      <c r="S2496" s="1"/>
    </row>
    <row r="2497" spans="1:19" x14ac:dyDescent="0.3">
      <c r="A2497" s="1"/>
      <c r="B2497" s="17">
        <v>5</v>
      </c>
      <c r="C2497" s="9" t="s">
        <v>17</v>
      </c>
      <c r="D2497" s="17">
        <v>2</v>
      </c>
      <c r="E2497" s="17">
        <v>2011</v>
      </c>
      <c r="F2497" s="17">
        <v>1</v>
      </c>
      <c r="G2497" s="17">
        <v>0</v>
      </c>
      <c r="H2497" s="17">
        <v>0</v>
      </c>
      <c r="I2497" s="18">
        <v>881593</v>
      </c>
      <c r="J2497" s="2"/>
      <c r="K2497" s="1"/>
      <c r="L2497" s="1"/>
      <c r="M2497" s="1"/>
      <c r="N2497" s="1"/>
      <c r="O2497" s="1"/>
      <c r="P2497" s="1"/>
      <c r="Q2497" s="1"/>
      <c r="R2497" s="1"/>
      <c r="S2497" s="1"/>
    </row>
    <row r="2498" spans="1:19" x14ac:dyDescent="0.3">
      <c r="A2498" s="1"/>
      <c r="B2498" s="17">
        <v>5</v>
      </c>
      <c r="C2498" s="9" t="s">
        <v>17</v>
      </c>
      <c r="D2498" s="17">
        <v>2</v>
      </c>
      <c r="E2498" s="17">
        <v>2011</v>
      </c>
      <c r="F2498" s="17">
        <v>1</v>
      </c>
      <c r="G2498" s="17">
        <v>0</v>
      </c>
      <c r="H2498" s="17">
        <v>0</v>
      </c>
      <c r="I2498" s="18">
        <v>967384</v>
      </c>
      <c r="J2498" s="2"/>
      <c r="K2498" s="1"/>
      <c r="L2498" s="1"/>
      <c r="M2498" s="1"/>
      <c r="N2498" s="1"/>
      <c r="O2498" s="1"/>
      <c r="P2498" s="1"/>
      <c r="Q2498" s="1"/>
      <c r="R2498" s="1"/>
      <c r="S2498" s="1"/>
    </row>
    <row r="2499" spans="1:19" x14ac:dyDescent="0.3">
      <c r="A2499" s="1"/>
      <c r="B2499" s="17">
        <v>3</v>
      </c>
      <c r="C2499" s="9" t="s">
        <v>12</v>
      </c>
      <c r="D2499" s="17">
        <v>2</v>
      </c>
      <c r="E2499" s="17">
        <v>2011</v>
      </c>
      <c r="F2499" s="17">
        <v>1</v>
      </c>
      <c r="G2499" s="17">
        <v>0</v>
      </c>
      <c r="H2499" s="17">
        <v>0</v>
      </c>
      <c r="I2499" s="18">
        <v>15682066</v>
      </c>
      <c r="J2499" s="2"/>
      <c r="K2499" s="1"/>
      <c r="L2499" s="1"/>
      <c r="M2499" s="1"/>
      <c r="N2499" s="1"/>
      <c r="O2499" s="1"/>
      <c r="P2499" s="1"/>
      <c r="Q2499" s="1"/>
      <c r="R2499" s="1"/>
      <c r="S2499" s="1"/>
    </row>
    <row r="2500" spans="1:19" x14ac:dyDescent="0.3">
      <c r="A2500" s="1"/>
      <c r="B2500" s="17">
        <v>3</v>
      </c>
      <c r="C2500" s="9" t="s">
        <v>12</v>
      </c>
      <c r="D2500" s="17">
        <v>2</v>
      </c>
      <c r="E2500" s="17">
        <v>2011</v>
      </c>
      <c r="F2500" s="17">
        <v>1</v>
      </c>
      <c r="G2500" s="17">
        <v>0</v>
      </c>
      <c r="H2500" s="17">
        <v>0</v>
      </c>
      <c r="I2500" s="18">
        <v>344020</v>
      </c>
      <c r="J2500" s="2"/>
      <c r="K2500" s="1"/>
      <c r="L2500" s="1"/>
      <c r="M2500" s="1"/>
      <c r="N2500" s="1"/>
      <c r="O2500" s="1"/>
      <c r="P2500" s="1"/>
      <c r="Q2500" s="1"/>
      <c r="R2500" s="1"/>
      <c r="S2500" s="1"/>
    </row>
    <row r="2501" spans="1:19" x14ac:dyDescent="0.3">
      <c r="A2501" s="1"/>
      <c r="B2501" s="17">
        <v>4</v>
      </c>
      <c r="C2501" s="9" t="s">
        <v>12</v>
      </c>
      <c r="D2501" s="17">
        <v>2</v>
      </c>
      <c r="E2501" s="17">
        <v>2011</v>
      </c>
      <c r="F2501" s="17">
        <v>1</v>
      </c>
      <c r="G2501" s="17">
        <v>0</v>
      </c>
      <c r="H2501" s="17">
        <v>0</v>
      </c>
      <c r="I2501" s="18">
        <v>285906</v>
      </c>
      <c r="J2501" s="2"/>
      <c r="K2501" s="1"/>
      <c r="L2501" s="1"/>
      <c r="M2501" s="1"/>
      <c r="N2501" s="1"/>
      <c r="O2501" s="1"/>
      <c r="P2501" s="1"/>
      <c r="Q2501" s="1"/>
      <c r="R2501" s="1"/>
      <c r="S2501" s="1"/>
    </row>
    <row r="2502" spans="1:19" x14ac:dyDescent="0.3">
      <c r="A2502" s="1"/>
      <c r="B2502" s="17">
        <v>5</v>
      </c>
      <c r="C2502" s="9" t="s">
        <v>12</v>
      </c>
      <c r="D2502" s="17">
        <v>2</v>
      </c>
      <c r="E2502" s="17">
        <v>2011</v>
      </c>
      <c r="F2502" s="17">
        <v>1</v>
      </c>
      <c r="G2502" s="17">
        <v>0</v>
      </c>
      <c r="H2502" s="17">
        <v>0</v>
      </c>
      <c r="I2502" s="18">
        <v>218510</v>
      </c>
      <c r="J2502" s="2"/>
      <c r="K2502" s="1"/>
      <c r="L2502" s="1"/>
      <c r="M2502" s="1"/>
      <c r="N2502" s="1"/>
      <c r="O2502" s="1"/>
      <c r="P2502" s="1"/>
      <c r="Q2502" s="1"/>
      <c r="R2502" s="1"/>
      <c r="S2502" s="1"/>
    </row>
    <row r="2503" spans="1:19" x14ac:dyDescent="0.3">
      <c r="A2503" s="1"/>
      <c r="B2503" s="17">
        <v>4</v>
      </c>
      <c r="C2503" s="9" t="s">
        <v>12</v>
      </c>
      <c r="D2503" s="17">
        <v>2</v>
      </c>
      <c r="E2503" s="17">
        <v>2011</v>
      </c>
      <c r="F2503" s="17">
        <v>1</v>
      </c>
      <c r="G2503" s="17">
        <v>0</v>
      </c>
      <c r="H2503" s="17">
        <v>0</v>
      </c>
      <c r="I2503" s="18">
        <v>136809</v>
      </c>
      <c r="J2503" s="2"/>
      <c r="K2503" s="1"/>
      <c r="L2503" s="1"/>
      <c r="M2503" s="1"/>
      <c r="N2503" s="1"/>
      <c r="O2503" s="1"/>
      <c r="P2503" s="1"/>
      <c r="Q2503" s="1"/>
      <c r="R2503" s="1"/>
      <c r="S2503" s="1"/>
    </row>
    <row r="2504" spans="1:19" x14ac:dyDescent="0.3">
      <c r="A2504" s="1"/>
      <c r="B2504" s="17">
        <v>2</v>
      </c>
      <c r="C2504" s="9" t="s">
        <v>12</v>
      </c>
      <c r="D2504" s="17">
        <v>2</v>
      </c>
      <c r="E2504" s="17">
        <v>2011</v>
      </c>
      <c r="F2504" s="17">
        <v>1</v>
      </c>
      <c r="G2504" s="17">
        <v>0</v>
      </c>
      <c r="H2504" s="17">
        <v>0</v>
      </c>
      <c r="I2504" s="18">
        <v>151354</v>
      </c>
      <c r="J2504" s="2"/>
      <c r="K2504" s="1"/>
      <c r="L2504" s="1"/>
      <c r="M2504" s="1"/>
      <c r="N2504" s="1"/>
      <c r="O2504" s="1"/>
      <c r="P2504" s="1"/>
      <c r="Q2504" s="1"/>
      <c r="R2504" s="1"/>
      <c r="S2504" s="1"/>
    </row>
    <row r="2505" spans="1:19" x14ac:dyDescent="0.3">
      <c r="A2505" s="1"/>
      <c r="B2505" s="17">
        <v>2</v>
      </c>
      <c r="C2505" s="9" t="s">
        <v>52</v>
      </c>
      <c r="D2505" s="17">
        <v>2</v>
      </c>
      <c r="E2505" s="17">
        <v>2011</v>
      </c>
      <c r="F2505" s="17">
        <v>1</v>
      </c>
      <c r="G2505" s="17">
        <v>0</v>
      </c>
      <c r="H2505" s="17">
        <v>12</v>
      </c>
      <c r="I2505" s="18">
        <v>0</v>
      </c>
      <c r="J2505" s="2"/>
      <c r="K2505" s="1"/>
      <c r="L2505" s="1"/>
      <c r="M2505" s="1"/>
      <c r="N2505" s="1"/>
      <c r="O2505" s="1"/>
      <c r="P2505" s="1"/>
      <c r="Q2505" s="1"/>
      <c r="R2505" s="1"/>
      <c r="S2505" s="1"/>
    </row>
    <row r="2506" spans="1:19" x14ac:dyDescent="0.3">
      <c r="A2506" s="1"/>
      <c r="B2506" s="17">
        <v>3</v>
      </c>
      <c r="C2506" s="9" t="s">
        <v>12</v>
      </c>
      <c r="D2506" s="17">
        <v>2</v>
      </c>
      <c r="E2506" s="17">
        <v>2011</v>
      </c>
      <c r="F2506" s="17">
        <v>1</v>
      </c>
      <c r="G2506" s="17">
        <v>0</v>
      </c>
      <c r="H2506" s="17">
        <v>0</v>
      </c>
      <c r="I2506" s="18">
        <v>782533</v>
      </c>
      <c r="J2506" s="2"/>
      <c r="K2506" s="1"/>
      <c r="L2506" s="1"/>
      <c r="M2506" s="1"/>
      <c r="N2506" s="1"/>
      <c r="O2506" s="1"/>
      <c r="P2506" s="1"/>
      <c r="Q2506" s="1"/>
      <c r="R2506" s="1"/>
      <c r="S2506" s="1"/>
    </row>
    <row r="2507" spans="1:19" x14ac:dyDescent="0.3">
      <c r="A2507" s="1"/>
      <c r="B2507" s="17">
        <v>2</v>
      </c>
      <c r="C2507" s="9" t="s">
        <v>12</v>
      </c>
      <c r="D2507" s="17">
        <v>2</v>
      </c>
      <c r="E2507" s="17">
        <v>2011</v>
      </c>
      <c r="F2507" s="17">
        <v>1</v>
      </c>
      <c r="G2507" s="17">
        <v>0</v>
      </c>
      <c r="H2507" s="17">
        <v>0</v>
      </c>
      <c r="I2507" s="18">
        <v>8492</v>
      </c>
      <c r="J2507" s="2"/>
      <c r="K2507" s="1"/>
      <c r="L2507" s="1"/>
      <c r="M2507" s="1"/>
      <c r="N2507" s="1"/>
      <c r="O2507" s="1"/>
      <c r="P2507" s="1"/>
      <c r="Q2507" s="1"/>
      <c r="R2507" s="1"/>
      <c r="S2507" s="1"/>
    </row>
    <row r="2508" spans="1:19" x14ac:dyDescent="0.3">
      <c r="A2508" s="1"/>
      <c r="B2508" s="17">
        <v>5</v>
      </c>
      <c r="C2508" s="9" t="s">
        <v>12</v>
      </c>
      <c r="D2508" s="17">
        <v>2</v>
      </c>
      <c r="E2508" s="17">
        <v>2011</v>
      </c>
      <c r="F2508" s="17">
        <v>1</v>
      </c>
      <c r="G2508" s="17">
        <v>0</v>
      </c>
      <c r="H2508" s="17">
        <v>0</v>
      </c>
      <c r="I2508" s="18">
        <v>268700</v>
      </c>
      <c r="J2508" s="2"/>
      <c r="K2508" s="1"/>
      <c r="L2508" s="1"/>
      <c r="M2508" s="1"/>
      <c r="N2508" s="1"/>
      <c r="O2508" s="1"/>
      <c r="P2508" s="1"/>
      <c r="Q2508" s="1"/>
      <c r="R2508" s="1"/>
      <c r="S2508" s="1"/>
    </row>
    <row r="2509" spans="1:19" x14ac:dyDescent="0.3">
      <c r="A2509" s="1"/>
      <c r="B2509" s="17">
        <v>2</v>
      </c>
      <c r="C2509" s="9" t="s">
        <v>12</v>
      </c>
      <c r="D2509" s="17">
        <v>3</v>
      </c>
      <c r="E2509" s="17">
        <v>2011</v>
      </c>
      <c r="F2509" s="17">
        <v>1</v>
      </c>
      <c r="G2509" s="17">
        <v>0</v>
      </c>
      <c r="H2509" s="17">
        <v>0</v>
      </c>
      <c r="I2509" s="18">
        <v>14984</v>
      </c>
      <c r="J2509" s="2"/>
      <c r="K2509" s="1"/>
      <c r="L2509" s="1"/>
      <c r="M2509" s="1"/>
      <c r="N2509" s="1"/>
      <c r="O2509" s="1"/>
      <c r="P2509" s="1"/>
      <c r="Q2509" s="1"/>
      <c r="R2509" s="1"/>
      <c r="S2509" s="1"/>
    </row>
    <row r="2510" spans="1:19" x14ac:dyDescent="0.3">
      <c r="A2510" s="1"/>
      <c r="B2510" s="17">
        <v>3</v>
      </c>
      <c r="C2510" s="9" t="s">
        <v>19</v>
      </c>
      <c r="D2510" s="17">
        <v>3</v>
      </c>
      <c r="E2510" s="17">
        <v>2011</v>
      </c>
      <c r="F2510" s="17">
        <v>1</v>
      </c>
      <c r="G2510" s="17">
        <v>0</v>
      </c>
      <c r="H2510" s="17">
        <v>0</v>
      </c>
      <c r="I2510" s="18">
        <v>347881</v>
      </c>
      <c r="J2510" s="2"/>
      <c r="K2510" s="1"/>
      <c r="L2510" s="1"/>
      <c r="M2510" s="1"/>
      <c r="N2510" s="1"/>
      <c r="O2510" s="1"/>
      <c r="P2510" s="1"/>
      <c r="Q2510" s="1"/>
      <c r="R2510" s="1"/>
      <c r="S2510" s="1"/>
    </row>
    <row r="2511" spans="1:19" x14ac:dyDescent="0.3">
      <c r="A2511" s="1"/>
      <c r="B2511" s="17">
        <v>5</v>
      </c>
      <c r="C2511" s="9" t="s">
        <v>14</v>
      </c>
      <c r="D2511" s="17">
        <v>3</v>
      </c>
      <c r="E2511" s="17">
        <v>2011</v>
      </c>
      <c r="F2511" s="17">
        <v>1</v>
      </c>
      <c r="G2511" s="17">
        <v>0</v>
      </c>
      <c r="H2511" s="17">
        <v>0</v>
      </c>
      <c r="I2511" s="18">
        <v>1422980</v>
      </c>
      <c r="J2511" s="2"/>
      <c r="K2511" s="1"/>
      <c r="L2511" s="1"/>
      <c r="M2511" s="1"/>
      <c r="N2511" s="1"/>
      <c r="O2511" s="1"/>
      <c r="P2511" s="1"/>
      <c r="Q2511" s="1"/>
      <c r="R2511" s="1"/>
      <c r="S2511" s="1"/>
    </row>
    <row r="2512" spans="1:19" x14ac:dyDescent="0.3">
      <c r="A2512" s="1"/>
      <c r="B2512" s="17">
        <v>1</v>
      </c>
      <c r="C2512" s="9" t="s">
        <v>12</v>
      </c>
      <c r="D2512" s="17">
        <v>2</v>
      </c>
      <c r="E2512" s="17">
        <v>2011</v>
      </c>
      <c r="F2512" s="17">
        <v>1</v>
      </c>
      <c r="G2512" s="17">
        <v>0</v>
      </c>
      <c r="H2512" s="17">
        <v>12</v>
      </c>
      <c r="I2512" s="18">
        <v>0</v>
      </c>
      <c r="J2512" s="2"/>
      <c r="K2512" s="1"/>
      <c r="L2512" s="1"/>
      <c r="M2512" s="1"/>
      <c r="N2512" s="1"/>
      <c r="O2512" s="1"/>
      <c r="P2512" s="1"/>
      <c r="Q2512" s="1"/>
      <c r="R2512" s="1"/>
      <c r="S2512" s="1"/>
    </row>
    <row r="2513" spans="1:19" x14ac:dyDescent="0.3">
      <c r="A2513" s="1"/>
      <c r="B2513" s="17">
        <v>3</v>
      </c>
      <c r="C2513" s="9" t="s">
        <v>25</v>
      </c>
      <c r="D2513" s="17">
        <v>3</v>
      </c>
      <c r="E2513" s="17">
        <v>2011</v>
      </c>
      <c r="F2513" s="17">
        <v>1</v>
      </c>
      <c r="G2513" s="17">
        <v>0</v>
      </c>
      <c r="H2513" s="17">
        <v>0</v>
      </c>
      <c r="I2513" s="18">
        <v>2037108</v>
      </c>
      <c r="J2513" s="2"/>
      <c r="K2513" s="1"/>
      <c r="L2513" s="1"/>
      <c r="M2513" s="1"/>
      <c r="N2513" s="1"/>
      <c r="O2513" s="1"/>
      <c r="P2513" s="1"/>
      <c r="Q2513" s="1"/>
      <c r="R2513" s="1"/>
      <c r="S2513" s="1"/>
    </row>
    <row r="2514" spans="1:19" x14ac:dyDescent="0.3">
      <c r="A2514" s="1"/>
      <c r="B2514" s="17">
        <v>3</v>
      </c>
      <c r="C2514" s="9" t="s">
        <v>19</v>
      </c>
      <c r="D2514" s="17">
        <v>3</v>
      </c>
      <c r="E2514" s="17">
        <v>2011</v>
      </c>
      <c r="F2514" s="17">
        <v>1</v>
      </c>
      <c r="G2514" s="17">
        <v>0</v>
      </c>
      <c r="H2514" s="17">
        <v>0</v>
      </c>
      <c r="I2514" s="18">
        <v>1393707</v>
      </c>
      <c r="J2514" s="2"/>
      <c r="K2514" s="1"/>
      <c r="L2514" s="1"/>
      <c r="M2514" s="1"/>
      <c r="N2514" s="1"/>
      <c r="O2514" s="1"/>
      <c r="P2514" s="1"/>
      <c r="Q2514" s="1"/>
      <c r="R2514" s="1"/>
      <c r="S2514" s="1"/>
    </row>
    <row r="2515" spans="1:19" x14ac:dyDescent="0.3">
      <c r="A2515" s="1"/>
      <c r="B2515" s="17">
        <v>2</v>
      </c>
      <c r="C2515" s="9" t="s">
        <v>12</v>
      </c>
      <c r="D2515" s="17">
        <v>2</v>
      </c>
      <c r="E2515" s="17">
        <v>2011</v>
      </c>
      <c r="F2515" s="17">
        <v>1</v>
      </c>
      <c r="G2515" s="17">
        <v>0</v>
      </c>
      <c r="H2515" s="17">
        <v>0</v>
      </c>
      <c r="I2515" s="18">
        <v>294783</v>
      </c>
      <c r="J2515" s="2"/>
      <c r="K2515" s="1"/>
      <c r="L2515" s="1"/>
      <c r="M2515" s="1"/>
      <c r="N2515" s="1"/>
      <c r="O2515" s="1"/>
      <c r="P2515" s="1"/>
      <c r="Q2515" s="1"/>
      <c r="R2515" s="1"/>
      <c r="S2515" s="1"/>
    </row>
    <row r="2516" spans="1:19" x14ac:dyDescent="0.3">
      <c r="A2516" s="1"/>
      <c r="B2516" s="17">
        <v>2</v>
      </c>
      <c r="C2516" s="9" t="s">
        <v>12</v>
      </c>
      <c r="D2516" s="17">
        <v>2</v>
      </c>
      <c r="E2516" s="17">
        <v>2011</v>
      </c>
      <c r="F2516" s="17">
        <v>1</v>
      </c>
      <c r="G2516" s="17">
        <v>0</v>
      </c>
      <c r="H2516" s="17">
        <v>0</v>
      </c>
      <c r="I2516" s="18">
        <v>87655</v>
      </c>
      <c r="J2516" s="2"/>
      <c r="K2516" s="1"/>
      <c r="L2516" s="1"/>
      <c r="M2516" s="1"/>
      <c r="N2516" s="1"/>
      <c r="O2516" s="1"/>
      <c r="P2516" s="1"/>
      <c r="Q2516" s="1"/>
      <c r="R2516" s="1"/>
      <c r="S2516" s="1"/>
    </row>
    <row r="2517" spans="1:19" x14ac:dyDescent="0.3">
      <c r="A2517" s="1"/>
      <c r="B2517" s="17">
        <v>2</v>
      </c>
      <c r="C2517" s="9" t="s">
        <v>12</v>
      </c>
      <c r="D2517" s="17">
        <v>2</v>
      </c>
      <c r="E2517" s="17">
        <v>2011</v>
      </c>
      <c r="F2517" s="17">
        <v>1</v>
      </c>
      <c r="G2517" s="17">
        <v>0</v>
      </c>
      <c r="H2517" s="17">
        <v>0</v>
      </c>
      <c r="I2517" s="18">
        <v>15173</v>
      </c>
      <c r="J2517" s="2"/>
      <c r="K2517" s="1"/>
      <c r="L2517" s="1"/>
      <c r="M2517" s="1"/>
      <c r="N2517" s="1"/>
      <c r="O2517" s="1"/>
      <c r="P2517" s="1"/>
      <c r="Q2517" s="1"/>
      <c r="R2517" s="1"/>
      <c r="S2517" s="1"/>
    </row>
    <row r="2518" spans="1:19" x14ac:dyDescent="0.3">
      <c r="A2518" s="1"/>
      <c r="B2518" s="17">
        <v>2</v>
      </c>
      <c r="C2518" s="9" t="s">
        <v>17</v>
      </c>
      <c r="D2518" s="17">
        <v>3</v>
      </c>
      <c r="E2518" s="17">
        <v>2011</v>
      </c>
      <c r="F2518" s="17">
        <v>1</v>
      </c>
      <c r="G2518" s="17">
        <v>0</v>
      </c>
      <c r="H2518" s="17">
        <v>0</v>
      </c>
      <c r="I2518" s="18">
        <v>15893</v>
      </c>
      <c r="J2518" s="2"/>
      <c r="K2518" s="1"/>
      <c r="L2518" s="1"/>
      <c r="M2518" s="1"/>
      <c r="N2518" s="1"/>
      <c r="O2518" s="1"/>
      <c r="P2518" s="1"/>
      <c r="Q2518" s="1"/>
      <c r="R2518" s="1"/>
      <c r="S2518" s="1"/>
    </row>
    <row r="2519" spans="1:19" x14ac:dyDescent="0.3">
      <c r="A2519" s="1"/>
      <c r="B2519" s="17">
        <v>2</v>
      </c>
      <c r="C2519" s="9" t="s">
        <v>17</v>
      </c>
      <c r="D2519" s="17">
        <v>3</v>
      </c>
      <c r="E2519" s="17">
        <v>2011</v>
      </c>
      <c r="F2519" s="17">
        <v>1</v>
      </c>
      <c r="G2519" s="17">
        <v>0</v>
      </c>
      <c r="H2519" s="17">
        <v>0</v>
      </c>
      <c r="I2519" s="18">
        <v>15771</v>
      </c>
      <c r="J2519" s="2"/>
      <c r="K2519" s="1"/>
      <c r="L2519" s="1"/>
      <c r="M2519" s="1"/>
      <c r="N2519" s="1"/>
      <c r="O2519" s="1"/>
      <c r="P2519" s="1"/>
      <c r="Q2519" s="1"/>
      <c r="R2519" s="1"/>
      <c r="S2519" s="1"/>
    </row>
    <row r="2520" spans="1:19" x14ac:dyDescent="0.3">
      <c r="A2520" s="1"/>
      <c r="B2520" s="17">
        <v>2</v>
      </c>
      <c r="C2520" s="9" t="s">
        <v>17</v>
      </c>
      <c r="D2520" s="17">
        <v>3</v>
      </c>
      <c r="E2520" s="17">
        <v>2011</v>
      </c>
      <c r="F2520" s="17">
        <v>1</v>
      </c>
      <c r="G2520" s="17">
        <v>0</v>
      </c>
      <c r="H2520" s="17">
        <v>0</v>
      </c>
      <c r="I2520" s="18">
        <v>4272</v>
      </c>
      <c r="J2520" s="2"/>
      <c r="K2520" s="1"/>
      <c r="L2520" s="1"/>
      <c r="M2520" s="1"/>
      <c r="N2520" s="1"/>
      <c r="O2520" s="1"/>
      <c r="P2520" s="1"/>
      <c r="Q2520" s="1"/>
      <c r="R2520" s="1"/>
      <c r="S2520" s="1"/>
    </row>
    <row r="2521" spans="1:19" x14ac:dyDescent="0.3">
      <c r="A2521" s="1"/>
      <c r="B2521" s="17">
        <v>2</v>
      </c>
      <c r="C2521" s="9" t="s">
        <v>17</v>
      </c>
      <c r="D2521" s="17">
        <v>2</v>
      </c>
      <c r="E2521" s="17">
        <v>2011</v>
      </c>
      <c r="F2521" s="17">
        <v>1</v>
      </c>
      <c r="G2521" s="17">
        <v>0</v>
      </c>
      <c r="H2521" s="17">
        <v>0</v>
      </c>
      <c r="I2521" s="18">
        <v>16440</v>
      </c>
      <c r="J2521" s="2"/>
      <c r="K2521" s="1"/>
      <c r="L2521" s="1"/>
      <c r="M2521" s="1"/>
      <c r="N2521" s="1"/>
      <c r="O2521" s="1"/>
      <c r="P2521" s="1"/>
      <c r="Q2521" s="1"/>
      <c r="R2521" s="1"/>
      <c r="S2521" s="1"/>
    </row>
    <row r="2522" spans="1:19" x14ac:dyDescent="0.3">
      <c r="A2522" s="1"/>
      <c r="B2522" s="17">
        <v>2</v>
      </c>
      <c r="C2522" s="9" t="s">
        <v>12</v>
      </c>
      <c r="D2522" s="17">
        <v>2</v>
      </c>
      <c r="E2522" s="17">
        <v>2011</v>
      </c>
      <c r="F2522" s="17">
        <v>1</v>
      </c>
      <c r="G2522" s="17">
        <v>0</v>
      </c>
      <c r="H2522" s="17">
        <v>0</v>
      </c>
      <c r="I2522" s="18">
        <v>17232</v>
      </c>
      <c r="J2522" s="2"/>
      <c r="K2522" s="1"/>
      <c r="L2522" s="1"/>
      <c r="M2522" s="1"/>
      <c r="N2522" s="1"/>
      <c r="O2522" s="1"/>
      <c r="P2522" s="1"/>
      <c r="Q2522" s="1"/>
      <c r="R2522" s="1"/>
      <c r="S2522" s="1"/>
    </row>
    <row r="2523" spans="1:19" x14ac:dyDescent="0.3">
      <c r="A2523" s="1"/>
      <c r="B2523" s="17">
        <v>2</v>
      </c>
      <c r="C2523" s="9" t="s">
        <v>17</v>
      </c>
      <c r="D2523" s="17">
        <v>2</v>
      </c>
      <c r="E2523" s="17">
        <v>2011</v>
      </c>
      <c r="F2523" s="17">
        <v>1</v>
      </c>
      <c r="G2523" s="17">
        <v>0</v>
      </c>
      <c r="H2523" s="17">
        <v>0</v>
      </c>
      <c r="I2523" s="18">
        <v>15936</v>
      </c>
      <c r="J2523" s="2"/>
      <c r="K2523" s="1"/>
      <c r="L2523" s="1"/>
      <c r="M2523" s="1"/>
      <c r="N2523" s="1"/>
      <c r="O2523" s="1"/>
      <c r="P2523" s="1"/>
      <c r="Q2523" s="1"/>
      <c r="R2523" s="1"/>
      <c r="S2523" s="1"/>
    </row>
    <row r="2524" spans="1:19" x14ac:dyDescent="0.3">
      <c r="A2524" s="1"/>
      <c r="B2524" s="17">
        <v>2</v>
      </c>
      <c r="C2524" s="9" t="s">
        <v>17</v>
      </c>
      <c r="D2524" s="17">
        <v>2</v>
      </c>
      <c r="E2524" s="17">
        <v>2011</v>
      </c>
      <c r="F2524" s="17">
        <v>1</v>
      </c>
      <c r="G2524" s="17">
        <v>0</v>
      </c>
      <c r="H2524" s="17">
        <v>0</v>
      </c>
      <c r="I2524" s="18">
        <v>7350</v>
      </c>
      <c r="J2524" s="2"/>
      <c r="K2524" s="1"/>
      <c r="L2524" s="1"/>
      <c r="M2524" s="1"/>
      <c r="N2524" s="1"/>
      <c r="O2524" s="1"/>
      <c r="P2524" s="1"/>
      <c r="Q2524" s="1"/>
      <c r="R2524" s="1"/>
      <c r="S2524" s="1"/>
    </row>
    <row r="2525" spans="1:19" x14ac:dyDescent="0.3">
      <c r="A2525" s="1"/>
      <c r="B2525" s="17">
        <v>2</v>
      </c>
      <c r="C2525" s="9" t="s">
        <v>17</v>
      </c>
      <c r="D2525" s="17">
        <v>2</v>
      </c>
      <c r="E2525" s="17">
        <v>2011</v>
      </c>
      <c r="F2525" s="17">
        <v>1</v>
      </c>
      <c r="G2525" s="17">
        <v>0</v>
      </c>
      <c r="H2525" s="17">
        <v>0</v>
      </c>
      <c r="I2525" s="18">
        <v>8566</v>
      </c>
      <c r="J2525" s="2"/>
      <c r="K2525" s="1"/>
      <c r="L2525" s="1"/>
      <c r="M2525" s="1"/>
      <c r="N2525" s="1"/>
      <c r="O2525" s="1"/>
      <c r="P2525" s="1"/>
      <c r="Q2525" s="1"/>
      <c r="R2525" s="1"/>
      <c r="S2525" s="1"/>
    </row>
    <row r="2526" spans="1:19" x14ac:dyDescent="0.3">
      <c r="A2526" s="1"/>
      <c r="B2526" s="17">
        <v>2</v>
      </c>
      <c r="C2526" s="9" t="s">
        <v>12</v>
      </c>
      <c r="D2526" s="17">
        <v>2</v>
      </c>
      <c r="E2526" s="17">
        <v>2011</v>
      </c>
      <c r="F2526" s="17">
        <v>1</v>
      </c>
      <c r="G2526" s="17">
        <v>0</v>
      </c>
      <c r="H2526" s="17">
        <v>0</v>
      </c>
      <c r="I2526" s="18">
        <v>45848</v>
      </c>
      <c r="J2526" s="2"/>
      <c r="K2526" s="1"/>
      <c r="L2526" s="1"/>
      <c r="M2526" s="1"/>
      <c r="N2526" s="1"/>
      <c r="O2526" s="1"/>
      <c r="P2526" s="1"/>
      <c r="Q2526" s="1"/>
      <c r="R2526" s="1"/>
      <c r="S2526" s="1"/>
    </row>
    <row r="2527" spans="1:19" x14ac:dyDescent="0.3">
      <c r="A2527" s="1"/>
      <c r="B2527" s="17">
        <v>2</v>
      </c>
      <c r="C2527" s="9" t="s">
        <v>12</v>
      </c>
      <c r="D2527" s="17">
        <v>2</v>
      </c>
      <c r="E2527" s="17">
        <v>2011</v>
      </c>
      <c r="F2527" s="17">
        <v>1</v>
      </c>
      <c r="G2527" s="17">
        <v>0</v>
      </c>
      <c r="H2527" s="17">
        <v>0</v>
      </c>
      <c r="I2527" s="18">
        <v>45701</v>
      </c>
      <c r="J2527" s="2"/>
      <c r="K2527" s="1"/>
      <c r="L2527" s="1"/>
      <c r="M2527" s="1"/>
      <c r="N2527" s="1"/>
      <c r="O2527" s="1"/>
      <c r="P2527" s="1"/>
      <c r="Q2527" s="1"/>
      <c r="R2527" s="1"/>
      <c r="S2527" s="1"/>
    </row>
    <row r="2528" spans="1:19" x14ac:dyDescent="0.3">
      <c r="A2528" s="1"/>
      <c r="B2528" s="17">
        <v>2</v>
      </c>
      <c r="C2528" s="9" t="s">
        <v>12</v>
      </c>
      <c r="D2528" s="17">
        <v>3</v>
      </c>
      <c r="E2528" s="17">
        <v>2011</v>
      </c>
      <c r="F2528" s="17">
        <v>1</v>
      </c>
      <c r="G2528" s="17">
        <v>0</v>
      </c>
      <c r="H2528" s="17">
        <v>0</v>
      </c>
      <c r="I2528" s="18">
        <v>17435</v>
      </c>
      <c r="J2528" s="2"/>
      <c r="K2528" s="1"/>
      <c r="L2528" s="1"/>
      <c r="M2528" s="1"/>
      <c r="N2528" s="1"/>
      <c r="O2528" s="1"/>
      <c r="P2528" s="1"/>
      <c r="Q2528" s="1"/>
      <c r="R2528" s="1"/>
      <c r="S2528" s="1"/>
    </row>
    <row r="2529" spans="1:19" x14ac:dyDescent="0.3">
      <c r="A2529" s="1"/>
      <c r="B2529" s="17">
        <v>3</v>
      </c>
      <c r="C2529" s="9" t="s">
        <v>19</v>
      </c>
      <c r="D2529" s="17">
        <v>3</v>
      </c>
      <c r="E2529" s="17">
        <v>2011</v>
      </c>
      <c r="F2529" s="17">
        <v>1</v>
      </c>
      <c r="G2529" s="17">
        <v>0</v>
      </c>
      <c r="H2529" s="17">
        <v>0</v>
      </c>
      <c r="I2529" s="18">
        <v>79933</v>
      </c>
      <c r="J2529" s="2"/>
      <c r="K2529" s="1"/>
      <c r="L2529" s="1"/>
      <c r="M2529" s="1"/>
      <c r="N2529" s="1"/>
      <c r="O2529" s="1"/>
      <c r="P2529" s="1"/>
      <c r="Q2529" s="1"/>
      <c r="R2529" s="1"/>
      <c r="S2529" s="1"/>
    </row>
    <row r="2530" spans="1:19" x14ac:dyDescent="0.3">
      <c r="A2530" s="1"/>
      <c r="B2530" s="17">
        <v>3</v>
      </c>
      <c r="C2530" s="9" t="s">
        <v>19</v>
      </c>
      <c r="D2530" s="17">
        <v>3</v>
      </c>
      <c r="E2530" s="17">
        <v>2011</v>
      </c>
      <c r="F2530" s="17">
        <v>1</v>
      </c>
      <c r="G2530" s="17">
        <v>0</v>
      </c>
      <c r="H2530" s="17">
        <v>0</v>
      </c>
      <c r="I2530" s="18">
        <v>664148</v>
      </c>
      <c r="J2530" s="2"/>
      <c r="K2530" s="1"/>
      <c r="L2530" s="1"/>
      <c r="M2530" s="1"/>
      <c r="N2530" s="1"/>
      <c r="O2530" s="1"/>
      <c r="P2530" s="1"/>
      <c r="Q2530" s="1"/>
      <c r="R2530" s="1"/>
      <c r="S2530" s="1"/>
    </row>
    <row r="2531" spans="1:19" x14ac:dyDescent="0.3">
      <c r="A2531" s="1"/>
      <c r="B2531" s="17">
        <v>4</v>
      </c>
      <c r="C2531" s="9" t="s">
        <v>12</v>
      </c>
      <c r="D2531" s="17">
        <v>3</v>
      </c>
      <c r="E2531" s="17">
        <v>2011</v>
      </c>
      <c r="F2531" s="17">
        <v>1</v>
      </c>
      <c r="G2531" s="17">
        <v>0</v>
      </c>
      <c r="H2531" s="17">
        <v>0</v>
      </c>
      <c r="I2531" s="18">
        <v>47451</v>
      </c>
      <c r="J2531" s="2"/>
      <c r="K2531" s="1"/>
      <c r="L2531" s="1"/>
      <c r="M2531" s="1"/>
      <c r="N2531" s="1"/>
      <c r="O2531" s="1"/>
      <c r="P2531" s="1"/>
      <c r="Q2531" s="1"/>
      <c r="R2531" s="1"/>
      <c r="S2531" s="1"/>
    </row>
    <row r="2532" spans="1:19" x14ac:dyDescent="0.3">
      <c r="A2532" s="1"/>
      <c r="B2532" s="17">
        <v>3</v>
      </c>
      <c r="C2532" s="9" t="s">
        <v>12</v>
      </c>
      <c r="D2532" s="17">
        <v>3</v>
      </c>
      <c r="E2532" s="17">
        <v>2011</v>
      </c>
      <c r="F2532" s="17">
        <v>1</v>
      </c>
      <c r="G2532" s="17">
        <v>0</v>
      </c>
      <c r="H2532" s="17">
        <v>0</v>
      </c>
      <c r="I2532" s="18">
        <v>51778</v>
      </c>
      <c r="J2532" s="2"/>
      <c r="K2532" s="1"/>
      <c r="L2532" s="1"/>
      <c r="M2532" s="1"/>
      <c r="N2532" s="1"/>
      <c r="O2532" s="1"/>
      <c r="P2532" s="1"/>
      <c r="Q2532" s="1"/>
      <c r="R2532" s="1"/>
      <c r="S2532" s="1"/>
    </row>
    <row r="2533" spans="1:19" x14ac:dyDescent="0.3">
      <c r="A2533" s="1"/>
      <c r="B2533" s="17">
        <v>5</v>
      </c>
      <c r="C2533" s="9" t="s">
        <v>12</v>
      </c>
      <c r="D2533" s="17">
        <v>2</v>
      </c>
      <c r="E2533" s="17">
        <v>2011</v>
      </c>
      <c r="F2533" s="17">
        <v>1</v>
      </c>
      <c r="G2533" s="17">
        <v>0</v>
      </c>
      <c r="H2533" s="17">
        <v>0</v>
      </c>
      <c r="I2533" s="18">
        <v>34284</v>
      </c>
      <c r="J2533" s="2"/>
      <c r="K2533" s="1"/>
      <c r="L2533" s="1"/>
      <c r="M2533" s="1"/>
      <c r="N2533" s="1"/>
      <c r="O2533" s="1"/>
      <c r="P2533" s="1"/>
      <c r="Q2533" s="1"/>
      <c r="R2533" s="1"/>
      <c r="S2533" s="1"/>
    </row>
    <row r="2534" spans="1:19" x14ac:dyDescent="0.3">
      <c r="A2534" s="1"/>
      <c r="B2534" s="17">
        <v>3</v>
      </c>
      <c r="C2534" s="9" t="s">
        <v>19</v>
      </c>
      <c r="D2534" s="17">
        <v>3</v>
      </c>
      <c r="E2534" s="17">
        <v>2011</v>
      </c>
      <c r="F2534" s="17">
        <v>1</v>
      </c>
      <c r="G2534" s="17">
        <v>0</v>
      </c>
      <c r="H2534" s="17">
        <v>0</v>
      </c>
      <c r="I2534" s="18">
        <v>319608</v>
      </c>
      <c r="J2534" s="2"/>
      <c r="K2534" s="1"/>
      <c r="L2534" s="1"/>
      <c r="M2534" s="1"/>
      <c r="N2534" s="1"/>
      <c r="O2534" s="1"/>
      <c r="P2534" s="1"/>
      <c r="Q2534" s="1"/>
      <c r="R2534" s="1"/>
      <c r="S2534" s="1"/>
    </row>
    <row r="2535" spans="1:19" x14ac:dyDescent="0.3">
      <c r="A2535" s="1"/>
      <c r="B2535" s="17">
        <v>3</v>
      </c>
      <c r="C2535" s="9" t="s">
        <v>12</v>
      </c>
      <c r="D2535" s="17">
        <v>4</v>
      </c>
      <c r="E2535" s="17">
        <v>2014</v>
      </c>
      <c r="F2535" s="17">
        <v>1</v>
      </c>
      <c r="G2535" s="17">
        <v>0</v>
      </c>
      <c r="H2535" s="17">
        <v>0</v>
      </c>
      <c r="I2535" s="18">
        <v>47023</v>
      </c>
      <c r="J2535" s="2"/>
      <c r="K2535" s="1"/>
      <c r="L2535" s="1"/>
      <c r="M2535" s="1"/>
      <c r="N2535" s="1"/>
      <c r="O2535" s="1"/>
      <c r="P2535" s="1"/>
      <c r="Q2535" s="1"/>
      <c r="R2535" s="1"/>
      <c r="S2535" s="1"/>
    </row>
    <row r="2536" spans="1:19" x14ac:dyDescent="0.3">
      <c r="A2536" s="1"/>
      <c r="B2536" s="17">
        <v>3</v>
      </c>
      <c r="C2536" s="9" t="s">
        <v>12</v>
      </c>
      <c r="D2536" s="17">
        <v>4</v>
      </c>
      <c r="E2536" s="17">
        <v>2014</v>
      </c>
      <c r="F2536" s="17">
        <v>1</v>
      </c>
      <c r="G2536" s="17">
        <v>0</v>
      </c>
      <c r="H2536" s="17">
        <v>0</v>
      </c>
      <c r="I2536" s="18">
        <v>29554</v>
      </c>
      <c r="J2536" s="2"/>
      <c r="K2536" s="1"/>
      <c r="L2536" s="1"/>
      <c r="M2536" s="1"/>
      <c r="N2536" s="1"/>
      <c r="O2536" s="1"/>
      <c r="P2536" s="1"/>
      <c r="Q2536" s="1"/>
      <c r="R2536" s="1"/>
      <c r="S2536" s="1"/>
    </row>
    <row r="2537" spans="1:19" x14ac:dyDescent="0.3">
      <c r="A2537" s="1"/>
      <c r="B2537" s="17">
        <v>6</v>
      </c>
      <c r="C2537" s="9" t="s">
        <v>12</v>
      </c>
      <c r="D2537" s="17">
        <v>4</v>
      </c>
      <c r="E2537" s="17">
        <v>2014</v>
      </c>
      <c r="F2537" s="17">
        <v>1</v>
      </c>
      <c r="G2537" s="17">
        <v>0</v>
      </c>
      <c r="H2537" s="17">
        <v>0</v>
      </c>
      <c r="I2537" s="18">
        <v>209588</v>
      </c>
      <c r="J2537" s="2"/>
      <c r="K2537" s="1"/>
      <c r="L2537" s="1"/>
      <c r="M2537" s="1"/>
      <c r="N2537" s="1"/>
      <c r="O2537" s="1"/>
      <c r="P2537" s="1"/>
      <c r="Q2537" s="1"/>
      <c r="R2537" s="1"/>
      <c r="S2537" s="1"/>
    </row>
    <row r="2538" spans="1:19" x14ac:dyDescent="0.3">
      <c r="A2538" s="1"/>
      <c r="B2538" s="17">
        <v>1</v>
      </c>
      <c r="C2538" s="9" t="s">
        <v>33</v>
      </c>
      <c r="D2538" s="17">
        <v>4</v>
      </c>
      <c r="E2538" s="17">
        <v>2014</v>
      </c>
      <c r="F2538" s="17">
        <v>1</v>
      </c>
      <c r="G2538" s="17">
        <v>0</v>
      </c>
      <c r="H2538" s="17">
        <v>0</v>
      </c>
      <c r="I2538" s="18">
        <v>17348</v>
      </c>
      <c r="J2538" s="2"/>
      <c r="K2538" s="1"/>
      <c r="L2538" s="1"/>
      <c r="M2538" s="1"/>
      <c r="N2538" s="1"/>
      <c r="O2538" s="1"/>
      <c r="P2538" s="1"/>
      <c r="Q2538" s="1"/>
      <c r="R2538" s="1"/>
      <c r="S2538" s="1"/>
    </row>
    <row r="2539" spans="1:19" x14ac:dyDescent="0.3">
      <c r="A2539" s="1"/>
      <c r="B2539" s="17">
        <v>3</v>
      </c>
      <c r="C2539" s="9" t="s">
        <v>12</v>
      </c>
      <c r="D2539" s="17">
        <v>3</v>
      </c>
      <c r="E2539" s="17">
        <v>2014</v>
      </c>
      <c r="F2539" s="17">
        <v>1</v>
      </c>
      <c r="G2539" s="17">
        <v>0</v>
      </c>
      <c r="H2539" s="17">
        <v>0</v>
      </c>
      <c r="I2539" s="18">
        <v>48725</v>
      </c>
      <c r="J2539" s="2"/>
      <c r="K2539" s="1"/>
      <c r="L2539" s="1"/>
      <c r="M2539" s="1"/>
      <c r="N2539" s="1"/>
      <c r="O2539" s="1"/>
      <c r="P2539" s="1"/>
      <c r="Q2539" s="1"/>
      <c r="R2539" s="1"/>
      <c r="S2539" s="1"/>
    </row>
    <row r="2540" spans="1:19" x14ac:dyDescent="0.3">
      <c r="A2540" s="1"/>
      <c r="B2540" s="17">
        <v>3</v>
      </c>
      <c r="C2540" s="9" t="s">
        <v>19</v>
      </c>
      <c r="D2540" s="17">
        <v>3</v>
      </c>
      <c r="E2540" s="17">
        <v>2014</v>
      </c>
      <c r="F2540" s="17">
        <v>1</v>
      </c>
      <c r="G2540" s="17">
        <v>0</v>
      </c>
      <c r="H2540" s="17">
        <v>0</v>
      </c>
      <c r="I2540" s="18">
        <v>513909</v>
      </c>
      <c r="J2540" s="2"/>
      <c r="K2540" s="1"/>
      <c r="L2540" s="1"/>
      <c r="M2540" s="1"/>
      <c r="N2540" s="1"/>
      <c r="O2540" s="1"/>
      <c r="P2540" s="1"/>
      <c r="Q2540" s="1"/>
      <c r="R2540" s="1"/>
      <c r="S2540" s="1"/>
    </row>
    <row r="2541" spans="1:19" x14ac:dyDescent="0.3">
      <c r="A2541" s="1"/>
      <c r="B2541" s="17">
        <v>4</v>
      </c>
      <c r="C2541" s="9" t="s">
        <v>33</v>
      </c>
      <c r="D2541" s="17">
        <v>3</v>
      </c>
      <c r="E2541" s="17">
        <v>2014</v>
      </c>
      <c r="F2541" s="17">
        <v>1</v>
      </c>
      <c r="G2541" s="17">
        <v>0</v>
      </c>
      <c r="H2541" s="17">
        <v>0</v>
      </c>
      <c r="I2541" s="18">
        <v>91564</v>
      </c>
      <c r="J2541" s="2"/>
      <c r="K2541" s="1"/>
      <c r="L2541" s="1"/>
      <c r="M2541" s="1"/>
      <c r="N2541" s="1"/>
      <c r="O2541" s="1"/>
      <c r="P2541" s="1"/>
      <c r="Q2541" s="1"/>
      <c r="R2541" s="1"/>
      <c r="S2541" s="1"/>
    </row>
    <row r="2542" spans="1:19" x14ac:dyDescent="0.3">
      <c r="A2542" s="1"/>
      <c r="B2542" s="17">
        <v>4</v>
      </c>
      <c r="C2542" s="9" t="s">
        <v>23</v>
      </c>
      <c r="D2542" s="17">
        <v>4</v>
      </c>
      <c r="E2542" s="17">
        <v>2014</v>
      </c>
      <c r="F2542" s="17">
        <v>1</v>
      </c>
      <c r="G2542" s="17">
        <v>0</v>
      </c>
      <c r="H2542" s="17">
        <v>0</v>
      </c>
      <c r="I2542" s="18">
        <v>290871</v>
      </c>
      <c r="J2542" s="2"/>
      <c r="K2542" s="1"/>
      <c r="L2542" s="1"/>
      <c r="M2542" s="1"/>
      <c r="N2542" s="1"/>
      <c r="O2542" s="1"/>
      <c r="P2542" s="1"/>
      <c r="Q2542" s="1"/>
      <c r="R2542" s="1"/>
      <c r="S2542" s="1"/>
    </row>
    <row r="2543" spans="1:19" x14ac:dyDescent="0.3">
      <c r="A2543" s="1"/>
      <c r="B2543" s="17">
        <v>3</v>
      </c>
      <c r="C2543" s="9" t="s">
        <v>12</v>
      </c>
      <c r="D2543" s="17">
        <v>3</v>
      </c>
      <c r="E2543" s="17">
        <v>2014</v>
      </c>
      <c r="F2543" s="17">
        <v>1</v>
      </c>
      <c r="G2543" s="17">
        <v>0</v>
      </c>
      <c r="H2543" s="17">
        <v>0</v>
      </c>
      <c r="I2543" s="18">
        <v>8333</v>
      </c>
      <c r="J2543" s="2"/>
      <c r="K2543" s="1"/>
      <c r="L2543" s="1"/>
      <c r="M2543" s="1"/>
      <c r="N2543" s="1"/>
      <c r="O2543" s="1"/>
      <c r="P2543" s="1"/>
      <c r="Q2543" s="1"/>
      <c r="R2543" s="1"/>
      <c r="S2543" s="1"/>
    </row>
    <row r="2544" spans="1:19" x14ac:dyDescent="0.3">
      <c r="A2544" s="1"/>
      <c r="B2544" s="17">
        <v>3</v>
      </c>
      <c r="C2544" s="9" t="s">
        <v>12</v>
      </c>
      <c r="D2544" s="17">
        <v>3</v>
      </c>
      <c r="E2544" s="17">
        <v>2014</v>
      </c>
      <c r="F2544" s="17">
        <v>1</v>
      </c>
      <c r="G2544" s="17">
        <v>0</v>
      </c>
      <c r="H2544" s="17">
        <v>0</v>
      </c>
      <c r="I2544" s="18">
        <v>63414</v>
      </c>
      <c r="J2544" s="2"/>
      <c r="K2544" s="1"/>
      <c r="L2544" s="1"/>
      <c r="M2544" s="1"/>
      <c r="N2544" s="1"/>
      <c r="O2544" s="1"/>
      <c r="P2544" s="1"/>
      <c r="Q2544" s="1"/>
      <c r="R2544" s="1"/>
      <c r="S2544" s="1"/>
    </row>
    <row r="2545" spans="1:19" x14ac:dyDescent="0.3">
      <c r="A2545" s="1"/>
      <c r="B2545" s="17">
        <v>6</v>
      </c>
      <c r="C2545" s="9" t="s">
        <v>12</v>
      </c>
      <c r="D2545" s="17">
        <v>3</v>
      </c>
      <c r="E2545" s="17">
        <v>2014</v>
      </c>
      <c r="F2545" s="17">
        <v>1</v>
      </c>
      <c r="G2545" s="17">
        <v>0</v>
      </c>
      <c r="H2545" s="17">
        <v>0</v>
      </c>
      <c r="I2545" s="18">
        <v>32151</v>
      </c>
      <c r="J2545" s="2"/>
      <c r="K2545" s="1"/>
      <c r="L2545" s="1"/>
      <c r="M2545" s="1"/>
      <c r="N2545" s="1"/>
      <c r="O2545" s="1"/>
      <c r="P2545" s="1"/>
      <c r="Q2545" s="1"/>
      <c r="R2545" s="1"/>
      <c r="S2545" s="1"/>
    </row>
    <row r="2546" spans="1:19" x14ac:dyDescent="0.3">
      <c r="A2546" s="1"/>
      <c r="B2546" s="17">
        <v>3</v>
      </c>
      <c r="C2546" s="9" t="s">
        <v>12</v>
      </c>
      <c r="D2546" s="17">
        <v>4</v>
      </c>
      <c r="E2546" s="17">
        <v>2014</v>
      </c>
      <c r="F2546" s="17">
        <v>1</v>
      </c>
      <c r="G2546" s="17">
        <v>0</v>
      </c>
      <c r="H2546" s="17">
        <v>0</v>
      </c>
      <c r="I2546" s="18">
        <v>67326</v>
      </c>
      <c r="J2546" s="2"/>
      <c r="K2546" s="1"/>
      <c r="L2546" s="1"/>
      <c r="M2546" s="1"/>
      <c r="N2546" s="1"/>
      <c r="O2546" s="1"/>
      <c r="P2546" s="1"/>
      <c r="Q2546" s="1"/>
      <c r="R2546" s="1"/>
      <c r="S2546" s="1"/>
    </row>
    <row r="2547" spans="1:19" x14ac:dyDescent="0.3">
      <c r="A2547" s="1"/>
      <c r="B2547" s="17">
        <v>3</v>
      </c>
      <c r="C2547" s="9" t="s">
        <v>19</v>
      </c>
      <c r="D2547" s="17">
        <v>3</v>
      </c>
      <c r="E2547" s="17">
        <v>2014</v>
      </c>
      <c r="F2547" s="17">
        <v>1</v>
      </c>
      <c r="G2547" s="17">
        <v>0</v>
      </c>
      <c r="H2547" s="17">
        <v>0</v>
      </c>
      <c r="I2547" s="18">
        <v>30901</v>
      </c>
      <c r="J2547" s="2"/>
      <c r="K2547" s="1"/>
      <c r="L2547" s="1"/>
      <c r="M2547" s="1"/>
      <c r="N2547" s="1"/>
      <c r="O2547" s="1"/>
      <c r="P2547" s="1"/>
      <c r="Q2547" s="1"/>
      <c r="R2547" s="1"/>
      <c r="S2547" s="1"/>
    </row>
    <row r="2548" spans="1:19" x14ac:dyDescent="0.3">
      <c r="A2548" s="1"/>
      <c r="B2548" s="17">
        <v>3</v>
      </c>
      <c r="C2548" s="9" t="s">
        <v>19</v>
      </c>
      <c r="D2548" s="17">
        <v>3</v>
      </c>
      <c r="E2548" s="17">
        <v>2014</v>
      </c>
      <c r="F2548" s="17">
        <v>1</v>
      </c>
      <c r="G2548" s="17">
        <v>0</v>
      </c>
      <c r="H2548" s="17">
        <v>0</v>
      </c>
      <c r="I2548" s="18">
        <v>28676</v>
      </c>
      <c r="J2548" s="2"/>
      <c r="K2548" s="1"/>
      <c r="L2548" s="1"/>
      <c r="M2548" s="1"/>
      <c r="N2548" s="1"/>
      <c r="O2548" s="1"/>
      <c r="P2548" s="1"/>
      <c r="Q2548" s="1"/>
      <c r="R2548" s="1"/>
      <c r="S2548" s="1"/>
    </row>
    <row r="2549" spans="1:19" x14ac:dyDescent="0.3">
      <c r="A2549" s="1"/>
      <c r="B2549" s="17">
        <v>3</v>
      </c>
      <c r="C2549" s="9" t="s">
        <v>19</v>
      </c>
      <c r="D2549" s="17">
        <v>3</v>
      </c>
      <c r="E2549" s="17">
        <v>2014</v>
      </c>
      <c r="F2549" s="17">
        <v>1</v>
      </c>
      <c r="G2549" s="17">
        <v>0</v>
      </c>
      <c r="H2549" s="17">
        <v>0</v>
      </c>
      <c r="I2549" s="18">
        <v>215336</v>
      </c>
      <c r="J2549" s="2"/>
      <c r="K2549" s="1"/>
      <c r="L2549" s="1"/>
      <c r="M2549" s="1"/>
      <c r="N2549" s="1"/>
      <c r="O2549" s="1"/>
      <c r="P2549" s="1"/>
      <c r="Q2549" s="1"/>
      <c r="R2549" s="1"/>
      <c r="S2549" s="1"/>
    </row>
    <row r="2550" spans="1:19" x14ac:dyDescent="0.3">
      <c r="A2550" s="1"/>
      <c r="B2550" s="17">
        <v>3</v>
      </c>
      <c r="C2550" s="9" t="s">
        <v>25</v>
      </c>
      <c r="D2550" s="17">
        <v>3</v>
      </c>
      <c r="E2550" s="17">
        <v>2014</v>
      </c>
      <c r="F2550" s="17">
        <v>1</v>
      </c>
      <c r="G2550" s="17">
        <v>0</v>
      </c>
      <c r="H2550" s="17">
        <v>0</v>
      </c>
      <c r="I2550" s="18">
        <v>15469</v>
      </c>
      <c r="J2550" s="2"/>
      <c r="K2550" s="1"/>
      <c r="L2550" s="1"/>
      <c r="M2550" s="1"/>
      <c r="N2550" s="1"/>
      <c r="O2550" s="1"/>
      <c r="P2550" s="1"/>
      <c r="Q2550" s="1"/>
      <c r="R2550" s="1"/>
      <c r="S2550" s="1"/>
    </row>
    <row r="2551" spans="1:19" x14ac:dyDescent="0.3">
      <c r="A2551" s="1"/>
      <c r="B2551" s="17">
        <v>3</v>
      </c>
      <c r="C2551" s="9" t="s">
        <v>25</v>
      </c>
      <c r="D2551" s="17">
        <v>3</v>
      </c>
      <c r="E2551" s="17">
        <v>2014</v>
      </c>
      <c r="F2551" s="17">
        <v>1</v>
      </c>
      <c r="G2551" s="17">
        <v>0</v>
      </c>
      <c r="H2551" s="17">
        <v>0</v>
      </c>
      <c r="I2551" s="18">
        <v>14693</v>
      </c>
      <c r="J2551" s="2"/>
      <c r="K2551" s="1"/>
      <c r="L2551" s="1"/>
      <c r="M2551" s="1"/>
      <c r="N2551" s="1"/>
      <c r="O2551" s="1"/>
      <c r="P2551" s="1"/>
      <c r="Q2551" s="1"/>
      <c r="R2551" s="1"/>
      <c r="S2551" s="1"/>
    </row>
    <row r="2552" spans="1:19" x14ac:dyDescent="0.3">
      <c r="A2552" s="1"/>
      <c r="B2552" s="17">
        <v>5</v>
      </c>
      <c r="C2552" s="9" t="s">
        <v>10</v>
      </c>
      <c r="D2552" s="17">
        <v>1</v>
      </c>
      <c r="E2552" s="17">
        <v>2014</v>
      </c>
      <c r="F2552" s="17">
        <v>2</v>
      </c>
      <c r="G2552" s="17">
        <v>0</v>
      </c>
      <c r="H2552" s="17">
        <v>11</v>
      </c>
      <c r="I2552" s="18">
        <v>0</v>
      </c>
      <c r="J2552" s="2"/>
      <c r="K2552" s="1"/>
      <c r="L2552" s="1"/>
      <c r="M2552" s="1"/>
      <c r="N2552" s="1"/>
      <c r="O2552" s="1"/>
      <c r="P2552" s="1"/>
      <c r="Q2552" s="1"/>
      <c r="R2552" s="1"/>
      <c r="S2552" s="1"/>
    </row>
    <row r="2553" spans="1:19" x14ac:dyDescent="0.3">
      <c r="A2553" s="1"/>
      <c r="B2553" s="17">
        <v>3</v>
      </c>
      <c r="C2553" s="9" t="s">
        <v>19</v>
      </c>
      <c r="D2553" s="17">
        <v>1</v>
      </c>
      <c r="E2553" s="17">
        <v>2014</v>
      </c>
      <c r="F2553" s="17">
        <v>1</v>
      </c>
      <c r="G2553" s="17">
        <v>0</v>
      </c>
      <c r="H2553" s="17">
        <v>0</v>
      </c>
      <c r="I2553" s="18">
        <v>14460</v>
      </c>
      <c r="J2553" s="2"/>
      <c r="K2553" s="1"/>
      <c r="L2553" s="1"/>
      <c r="M2553" s="1"/>
      <c r="N2553" s="1"/>
      <c r="O2553" s="1"/>
      <c r="P2553" s="1"/>
      <c r="Q2553" s="1"/>
      <c r="R2553" s="1"/>
      <c r="S2553" s="1"/>
    </row>
    <row r="2554" spans="1:19" x14ac:dyDescent="0.3">
      <c r="A2554" s="1"/>
      <c r="B2554" s="17">
        <v>5</v>
      </c>
      <c r="C2554" s="9" t="s">
        <v>12</v>
      </c>
      <c r="D2554" s="17">
        <v>1</v>
      </c>
      <c r="E2554" s="17">
        <v>2014</v>
      </c>
      <c r="F2554" s="17">
        <v>1</v>
      </c>
      <c r="G2554" s="17">
        <v>0</v>
      </c>
      <c r="H2554" s="17">
        <v>0</v>
      </c>
      <c r="I2554" s="18">
        <v>28597</v>
      </c>
      <c r="J2554" s="2"/>
      <c r="K2554" s="1"/>
      <c r="L2554" s="1"/>
      <c r="M2554" s="1"/>
      <c r="N2554" s="1"/>
      <c r="O2554" s="1"/>
      <c r="P2554" s="1"/>
      <c r="Q2554" s="1"/>
      <c r="R2554" s="1"/>
      <c r="S2554" s="1"/>
    </row>
    <row r="2555" spans="1:19" x14ac:dyDescent="0.3">
      <c r="A2555" s="1"/>
      <c r="B2555" s="17">
        <v>3</v>
      </c>
      <c r="C2555" s="9" t="s">
        <v>12</v>
      </c>
      <c r="D2555" s="17">
        <v>2</v>
      </c>
      <c r="E2555" s="17">
        <v>2014</v>
      </c>
      <c r="F2555" s="17">
        <v>1</v>
      </c>
      <c r="G2555" s="17">
        <v>0</v>
      </c>
      <c r="H2555" s="17">
        <v>0</v>
      </c>
      <c r="I2555" s="18">
        <v>67161</v>
      </c>
      <c r="J2555" s="2"/>
      <c r="K2555" s="1"/>
      <c r="L2555" s="1"/>
      <c r="M2555" s="1"/>
      <c r="N2555" s="1"/>
      <c r="O2555" s="1"/>
      <c r="P2555" s="1"/>
      <c r="Q2555" s="1"/>
      <c r="R2555" s="1"/>
      <c r="S2555" s="1"/>
    </row>
    <row r="2556" spans="1:19" x14ac:dyDescent="0.3">
      <c r="A2556" s="1"/>
      <c r="B2556" s="17">
        <v>3</v>
      </c>
      <c r="C2556" s="9" t="s">
        <v>19</v>
      </c>
      <c r="D2556" s="17">
        <v>2</v>
      </c>
      <c r="E2556" s="17">
        <v>2014</v>
      </c>
      <c r="F2556" s="17">
        <v>1</v>
      </c>
      <c r="G2556" s="17">
        <v>0</v>
      </c>
      <c r="H2556" s="17">
        <v>0</v>
      </c>
      <c r="I2556" s="18">
        <v>34861</v>
      </c>
      <c r="J2556" s="2"/>
      <c r="K2556" s="1"/>
      <c r="L2556" s="1"/>
      <c r="M2556" s="1"/>
      <c r="N2556" s="1"/>
      <c r="O2556" s="1"/>
      <c r="P2556" s="1"/>
      <c r="Q2556" s="1"/>
      <c r="R2556" s="1"/>
      <c r="S2556" s="1"/>
    </row>
    <row r="2557" spans="1:19" x14ac:dyDescent="0.3">
      <c r="A2557" s="1"/>
      <c r="B2557" s="17">
        <v>4</v>
      </c>
      <c r="C2557" s="9" t="s">
        <v>12</v>
      </c>
      <c r="D2557" s="17">
        <v>2</v>
      </c>
      <c r="E2557" s="17">
        <v>2014</v>
      </c>
      <c r="F2557" s="17">
        <v>1</v>
      </c>
      <c r="G2557" s="17">
        <v>0</v>
      </c>
      <c r="H2557" s="17">
        <v>0</v>
      </c>
      <c r="I2557" s="18">
        <v>29506</v>
      </c>
      <c r="J2557" s="2"/>
      <c r="K2557" s="1"/>
      <c r="L2557" s="1"/>
      <c r="M2557" s="1"/>
      <c r="N2557" s="1"/>
      <c r="O2557" s="1"/>
      <c r="P2557" s="1"/>
      <c r="Q2557" s="1"/>
      <c r="R2557" s="1"/>
      <c r="S2557" s="1"/>
    </row>
    <row r="2558" spans="1:19" x14ac:dyDescent="0.3">
      <c r="A2558" s="1"/>
      <c r="B2558" s="17">
        <v>2</v>
      </c>
      <c r="C2558" s="9" t="s">
        <v>17</v>
      </c>
      <c r="D2558" s="17">
        <v>2</v>
      </c>
      <c r="E2558" s="17">
        <v>2014</v>
      </c>
      <c r="F2558" s="17">
        <v>1</v>
      </c>
      <c r="G2558" s="17">
        <v>0</v>
      </c>
      <c r="H2558" s="17">
        <v>0</v>
      </c>
      <c r="I2558" s="18">
        <v>14869</v>
      </c>
      <c r="J2558" s="2"/>
      <c r="K2558" s="1"/>
      <c r="L2558" s="1"/>
      <c r="M2558" s="1"/>
      <c r="N2558" s="1"/>
      <c r="O2558" s="1"/>
      <c r="P2558" s="1"/>
      <c r="Q2558" s="1"/>
      <c r="R2558" s="1"/>
      <c r="S2558" s="1"/>
    </row>
    <row r="2559" spans="1:19" x14ac:dyDescent="0.3">
      <c r="A2559" s="1"/>
      <c r="B2559" s="17">
        <v>2</v>
      </c>
      <c r="C2559" s="9" t="s">
        <v>17</v>
      </c>
      <c r="D2559" s="17">
        <v>2</v>
      </c>
      <c r="E2559" s="17">
        <v>2014</v>
      </c>
      <c r="F2559" s="17">
        <v>1</v>
      </c>
      <c r="G2559" s="17">
        <v>0</v>
      </c>
      <c r="H2559" s="17">
        <v>0</v>
      </c>
      <c r="I2559" s="18">
        <v>3162</v>
      </c>
      <c r="J2559" s="2"/>
      <c r="K2559" s="1"/>
      <c r="L2559" s="1"/>
      <c r="M2559" s="1"/>
      <c r="N2559" s="1"/>
      <c r="O2559" s="1"/>
      <c r="P2559" s="1"/>
      <c r="Q2559" s="1"/>
      <c r="R2559" s="1"/>
      <c r="S2559" s="1"/>
    </row>
    <row r="2560" spans="1:19" x14ac:dyDescent="0.3">
      <c r="A2560" s="1"/>
      <c r="B2560" s="17">
        <v>2</v>
      </c>
      <c r="C2560" s="9" t="s">
        <v>12</v>
      </c>
      <c r="D2560" s="17">
        <v>2</v>
      </c>
      <c r="E2560" s="17">
        <v>2014</v>
      </c>
      <c r="F2560" s="17">
        <v>1</v>
      </c>
      <c r="G2560" s="17">
        <v>0</v>
      </c>
      <c r="H2560" s="17">
        <v>0</v>
      </c>
      <c r="I2560" s="18">
        <v>17177</v>
      </c>
      <c r="J2560" s="2"/>
      <c r="K2560" s="1"/>
      <c r="L2560" s="1"/>
      <c r="M2560" s="1"/>
      <c r="N2560" s="1"/>
      <c r="O2560" s="1"/>
      <c r="P2560" s="1"/>
      <c r="Q2560" s="1"/>
      <c r="R2560" s="1"/>
      <c r="S2560" s="1"/>
    </row>
    <row r="2561" spans="1:19" x14ac:dyDescent="0.3">
      <c r="A2561" s="1"/>
      <c r="B2561" s="17">
        <v>2</v>
      </c>
      <c r="C2561" s="9" t="s">
        <v>12</v>
      </c>
      <c r="D2561" s="17">
        <v>2</v>
      </c>
      <c r="E2561" s="17">
        <v>2014</v>
      </c>
      <c r="F2561" s="17">
        <v>1</v>
      </c>
      <c r="G2561" s="17">
        <v>0</v>
      </c>
      <c r="H2561" s="17">
        <v>0</v>
      </c>
      <c r="I2561" s="18">
        <v>15011</v>
      </c>
      <c r="J2561" s="2"/>
      <c r="K2561" s="1"/>
      <c r="L2561" s="1"/>
      <c r="M2561" s="1"/>
      <c r="N2561" s="1"/>
      <c r="O2561" s="1"/>
      <c r="P2561" s="1"/>
      <c r="Q2561" s="1"/>
      <c r="R2561" s="1"/>
      <c r="S2561" s="1"/>
    </row>
    <row r="2562" spans="1:19" x14ac:dyDescent="0.3">
      <c r="A2562" s="1"/>
      <c r="B2562" s="17">
        <v>1</v>
      </c>
      <c r="C2562" s="9" t="s">
        <v>19</v>
      </c>
      <c r="D2562" s="17">
        <v>3</v>
      </c>
      <c r="E2562" s="17">
        <v>2014</v>
      </c>
      <c r="F2562" s="17">
        <v>1</v>
      </c>
      <c r="G2562" s="17">
        <v>0</v>
      </c>
      <c r="H2562" s="17">
        <v>0</v>
      </c>
      <c r="I2562" s="18">
        <v>86393</v>
      </c>
      <c r="J2562" s="2"/>
      <c r="K2562" s="1"/>
      <c r="L2562" s="1"/>
      <c r="M2562" s="1"/>
      <c r="N2562" s="1"/>
      <c r="O2562" s="1"/>
      <c r="P2562" s="1"/>
      <c r="Q2562" s="1"/>
      <c r="R2562" s="1"/>
      <c r="S2562" s="1"/>
    </row>
    <row r="2563" spans="1:19" x14ac:dyDescent="0.3">
      <c r="A2563" s="1"/>
      <c r="B2563" s="17">
        <v>2</v>
      </c>
      <c r="C2563" s="9" t="s">
        <v>17</v>
      </c>
      <c r="D2563" s="17">
        <v>3</v>
      </c>
      <c r="E2563" s="17">
        <v>2014</v>
      </c>
      <c r="F2563" s="17">
        <v>1</v>
      </c>
      <c r="G2563" s="17">
        <v>0</v>
      </c>
      <c r="H2563" s="17">
        <v>0</v>
      </c>
      <c r="I2563" s="18">
        <v>11749</v>
      </c>
      <c r="J2563" s="2"/>
      <c r="K2563" s="1"/>
      <c r="L2563" s="1"/>
      <c r="M2563" s="1"/>
      <c r="N2563" s="1"/>
      <c r="O2563" s="1"/>
      <c r="P2563" s="1"/>
      <c r="Q2563" s="1"/>
      <c r="R2563" s="1"/>
      <c r="S2563" s="1"/>
    </row>
    <row r="2564" spans="1:19" x14ac:dyDescent="0.3">
      <c r="A2564" s="1"/>
      <c r="B2564" s="17">
        <v>2</v>
      </c>
      <c r="C2564" s="9" t="s">
        <v>17</v>
      </c>
      <c r="D2564" s="17">
        <v>3</v>
      </c>
      <c r="E2564" s="17">
        <v>2014</v>
      </c>
      <c r="F2564" s="17">
        <v>1</v>
      </c>
      <c r="G2564" s="17">
        <v>0</v>
      </c>
      <c r="H2564" s="17">
        <v>0</v>
      </c>
      <c r="I2564" s="18">
        <v>1463</v>
      </c>
      <c r="J2564" s="2"/>
      <c r="K2564" s="1"/>
      <c r="L2564" s="1"/>
      <c r="M2564" s="1"/>
      <c r="N2564" s="1"/>
      <c r="O2564" s="1"/>
      <c r="P2564" s="1"/>
      <c r="Q2564" s="1"/>
      <c r="R2564" s="1"/>
      <c r="S2564" s="1"/>
    </row>
    <row r="2565" spans="1:19" x14ac:dyDescent="0.3">
      <c r="A2565" s="1"/>
      <c r="B2565" s="17">
        <v>2</v>
      </c>
      <c r="C2565" s="9" t="s">
        <v>12</v>
      </c>
      <c r="D2565" s="17">
        <v>3</v>
      </c>
      <c r="E2565" s="17">
        <v>2014</v>
      </c>
      <c r="F2565" s="17">
        <v>1</v>
      </c>
      <c r="G2565" s="17">
        <v>0</v>
      </c>
      <c r="H2565" s="17">
        <v>0</v>
      </c>
      <c r="I2565" s="18">
        <v>23619</v>
      </c>
      <c r="J2565" s="2"/>
      <c r="K2565" s="1"/>
      <c r="L2565" s="1"/>
      <c r="M2565" s="1"/>
      <c r="N2565" s="1"/>
      <c r="O2565" s="1"/>
      <c r="P2565" s="1"/>
      <c r="Q2565" s="1"/>
      <c r="R2565" s="1"/>
      <c r="S2565" s="1"/>
    </row>
    <row r="2566" spans="1:19" x14ac:dyDescent="0.3">
      <c r="A2566" s="1"/>
      <c r="B2566" s="17">
        <v>2</v>
      </c>
      <c r="C2566" s="9" t="s">
        <v>14</v>
      </c>
      <c r="D2566" s="17">
        <v>2</v>
      </c>
      <c r="E2566" s="17">
        <v>2014</v>
      </c>
      <c r="F2566" s="17">
        <v>1</v>
      </c>
      <c r="G2566" s="17">
        <v>0</v>
      </c>
      <c r="H2566" s="17">
        <v>0</v>
      </c>
      <c r="I2566" s="18">
        <v>693937</v>
      </c>
      <c r="J2566" s="2"/>
      <c r="K2566" s="1"/>
      <c r="L2566" s="1"/>
      <c r="M2566" s="1"/>
      <c r="N2566" s="1"/>
      <c r="O2566" s="1"/>
      <c r="P2566" s="1"/>
      <c r="Q2566" s="1"/>
      <c r="R2566" s="1"/>
      <c r="S2566" s="1"/>
    </row>
    <row r="2567" spans="1:19" x14ac:dyDescent="0.3">
      <c r="A2567" s="1"/>
      <c r="B2567" s="17">
        <v>5</v>
      </c>
      <c r="C2567" s="9" t="s">
        <v>12</v>
      </c>
      <c r="D2567" s="17">
        <v>2</v>
      </c>
      <c r="E2567" s="17">
        <v>2014</v>
      </c>
      <c r="F2567" s="17">
        <v>1</v>
      </c>
      <c r="G2567" s="17">
        <v>0</v>
      </c>
      <c r="H2567" s="17">
        <v>0</v>
      </c>
      <c r="I2567" s="18">
        <v>101370</v>
      </c>
      <c r="J2567" s="2"/>
      <c r="K2567" s="1"/>
      <c r="L2567" s="1"/>
      <c r="M2567" s="1"/>
      <c r="N2567" s="1"/>
      <c r="O2567" s="1"/>
      <c r="P2567" s="1"/>
      <c r="Q2567" s="1"/>
      <c r="R2567" s="1"/>
      <c r="S2567" s="1"/>
    </row>
    <row r="2568" spans="1:19" x14ac:dyDescent="0.3">
      <c r="A2568" s="1"/>
      <c r="B2568" s="17">
        <v>4</v>
      </c>
      <c r="C2568" s="9" t="s">
        <v>12</v>
      </c>
      <c r="D2568" s="17">
        <v>2</v>
      </c>
      <c r="E2568" s="17">
        <v>2014</v>
      </c>
      <c r="F2568" s="17">
        <v>1</v>
      </c>
      <c r="G2568" s="17">
        <v>0</v>
      </c>
      <c r="H2568" s="17">
        <v>0</v>
      </c>
      <c r="I2568" s="18">
        <v>57726</v>
      </c>
      <c r="J2568" s="2"/>
      <c r="K2568" s="1"/>
      <c r="L2568" s="1"/>
      <c r="M2568" s="1"/>
      <c r="N2568" s="1"/>
      <c r="O2568" s="1"/>
      <c r="P2568" s="1"/>
      <c r="Q2568" s="1"/>
      <c r="R2568" s="1"/>
      <c r="S2568" s="1"/>
    </row>
    <row r="2569" spans="1:19" x14ac:dyDescent="0.3">
      <c r="A2569" s="1"/>
      <c r="B2569" s="17">
        <v>4</v>
      </c>
      <c r="C2569" s="9" t="s">
        <v>12</v>
      </c>
      <c r="D2569" s="17">
        <v>2</v>
      </c>
      <c r="E2569" s="17">
        <v>2014</v>
      </c>
      <c r="F2569" s="17">
        <v>1</v>
      </c>
      <c r="G2569" s="17">
        <v>0</v>
      </c>
      <c r="H2569" s="17">
        <v>0</v>
      </c>
      <c r="I2569" s="18">
        <v>187047</v>
      </c>
      <c r="J2569" s="2"/>
      <c r="K2569" s="1"/>
      <c r="L2569" s="1"/>
      <c r="M2569" s="1"/>
      <c r="N2569" s="1"/>
      <c r="O2569" s="1"/>
      <c r="P2569" s="1"/>
      <c r="Q2569" s="1"/>
      <c r="R2569" s="1"/>
      <c r="S2569" s="1"/>
    </row>
    <row r="2570" spans="1:19" x14ac:dyDescent="0.3">
      <c r="A2570" s="1"/>
      <c r="B2570" s="17">
        <v>5</v>
      </c>
      <c r="C2570" s="9" t="s">
        <v>12</v>
      </c>
      <c r="D2570" s="17">
        <v>2</v>
      </c>
      <c r="E2570" s="17">
        <v>2014</v>
      </c>
      <c r="F2570" s="17">
        <v>1</v>
      </c>
      <c r="G2570" s="17">
        <v>0</v>
      </c>
      <c r="H2570" s="17">
        <v>0</v>
      </c>
      <c r="I2570" s="18">
        <v>127957</v>
      </c>
      <c r="J2570" s="2"/>
      <c r="K2570" s="1"/>
      <c r="L2570" s="1"/>
      <c r="M2570" s="1"/>
      <c r="N2570" s="1"/>
      <c r="O2570" s="1"/>
      <c r="P2570" s="1"/>
      <c r="Q2570" s="1"/>
      <c r="R2570" s="1"/>
      <c r="S2570" s="1"/>
    </row>
    <row r="2571" spans="1:19" x14ac:dyDescent="0.3">
      <c r="A2571" s="1"/>
      <c r="B2571" s="17">
        <v>5</v>
      </c>
      <c r="C2571" s="9" t="s">
        <v>12</v>
      </c>
      <c r="D2571" s="17">
        <v>2</v>
      </c>
      <c r="E2571" s="17">
        <v>2014</v>
      </c>
      <c r="F2571" s="17">
        <v>1</v>
      </c>
      <c r="G2571" s="17">
        <v>0</v>
      </c>
      <c r="H2571" s="17">
        <v>0</v>
      </c>
      <c r="I2571" s="18">
        <v>59134</v>
      </c>
      <c r="J2571" s="2"/>
      <c r="K2571" s="1"/>
      <c r="L2571" s="1"/>
      <c r="M2571" s="1"/>
      <c r="N2571" s="1"/>
      <c r="O2571" s="1"/>
      <c r="P2571" s="1"/>
      <c r="Q2571" s="1"/>
      <c r="R2571" s="1"/>
      <c r="S2571" s="1"/>
    </row>
    <row r="2572" spans="1:19" x14ac:dyDescent="0.3">
      <c r="A2572" s="1"/>
      <c r="B2572" s="17">
        <v>6</v>
      </c>
      <c r="C2572" s="9" t="s">
        <v>12</v>
      </c>
      <c r="D2572" s="17">
        <v>2</v>
      </c>
      <c r="E2572" s="17">
        <v>2014</v>
      </c>
      <c r="F2572" s="17">
        <v>1</v>
      </c>
      <c r="G2572" s="17">
        <v>0</v>
      </c>
      <c r="H2572" s="17">
        <v>0</v>
      </c>
      <c r="I2572" s="18">
        <v>89918</v>
      </c>
      <c r="J2572" s="2"/>
      <c r="K2572" s="1"/>
      <c r="L2572" s="1"/>
      <c r="M2572" s="1"/>
      <c r="N2572" s="1"/>
      <c r="O2572" s="1"/>
      <c r="P2572" s="1"/>
      <c r="Q2572" s="1"/>
      <c r="R2572" s="1"/>
      <c r="S2572" s="1"/>
    </row>
    <row r="2573" spans="1:19" x14ac:dyDescent="0.3">
      <c r="A2573" s="1"/>
      <c r="B2573" s="17">
        <v>1</v>
      </c>
      <c r="C2573" s="9" t="s">
        <v>14</v>
      </c>
      <c r="D2573" s="17">
        <v>2</v>
      </c>
      <c r="E2573" s="17">
        <v>2014</v>
      </c>
      <c r="F2573" s="17">
        <v>1</v>
      </c>
      <c r="G2573" s="17">
        <v>0</v>
      </c>
      <c r="H2573" s="17">
        <v>0</v>
      </c>
      <c r="I2573" s="18">
        <v>357224</v>
      </c>
      <c r="J2573" s="2"/>
      <c r="K2573" s="1"/>
      <c r="L2573" s="1"/>
      <c r="M2573" s="1"/>
      <c r="N2573" s="1"/>
      <c r="O2573" s="1"/>
      <c r="P2573" s="1"/>
      <c r="Q2573" s="1"/>
      <c r="R2573" s="1"/>
      <c r="S2573" s="1"/>
    </row>
    <row r="2574" spans="1:19" x14ac:dyDescent="0.3">
      <c r="A2574" s="1"/>
      <c r="B2574" s="17">
        <v>2</v>
      </c>
      <c r="C2574" s="9" t="s">
        <v>52</v>
      </c>
      <c r="D2574" s="17">
        <v>3</v>
      </c>
      <c r="E2574" s="17">
        <v>2014</v>
      </c>
      <c r="F2574" s="17">
        <v>1</v>
      </c>
      <c r="G2574" s="17">
        <v>12</v>
      </c>
      <c r="H2574" s="17">
        <v>0</v>
      </c>
      <c r="I2574" s="18">
        <v>0</v>
      </c>
      <c r="J2574" s="2"/>
      <c r="K2574" s="1"/>
      <c r="L2574" s="1"/>
      <c r="M2574" s="1"/>
      <c r="N2574" s="1"/>
      <c r="O2574" s="1"/>
      <c r="P2574" s="1"/>
      <c r="Q2574" s="1"/>
      <c r="R2574" s="1"/>
      <c r="S2574" s="1"/>
    </row>
    <row r="2575" spans="1:19" x14ac:dyDescent="0.3">
      <c r="A2575" s="1"/>
      <c r="B2575" s="17">
        <v>1</v>
      </c>
      <c r="C2575" s="9" t="s">
        <v>19</v>
      </c>
      <c r="D2575" s="17">
        <v>3</v>
      </c>
      <c r="E2575" s="17">
        <v>2014</v>
      </c>
      <c r="F2575" s="17">
        <v>1</v>
      </c>
      <c r="G2575" s="17">
        <v>0</v>
      </c>
      <c r="H2575" s="17">
        <v>0</v>
      </c>
      <c r="I2575" s="18">
        <v>835241</v>
      </c>
      <c r="J2575" s="2"/>
      <c r="K2575" s="1"/>
      <c r="L2575" s="1"/>
      <c r="M2575" s="1"/>
      <c r="N2575" s="1"/>
      <c r="O2575" s="1"/>
      <c r="P2575" s="1"/>
      <c r="Q2575" s="1"/>
      <c r="R2575" s="1"/>
      <c r="S2575" s="1"/>
    </row>
    <row r="2576" spans="1:19" x14ac:dyDescent="0.3">
      <c r="A2576" s="1"/>
      <c r="B2576" s="17">
        <v>3</v>
      </c>
      <c r="C2576" s="9" t="s">
        <v>19</v>
      </c>
      <c r="D2576" s="17">
        <v>3</v>
      </c>
      <c r="E2576" s="17">
        <v>2014</v>
      </c>
      <c r="F2576" s="17">
        <v>1</v>
      </c>
      <c r="G2576" s="17">
        <v>0</v>
      </c>
      <c r="H2576" s="17">
        <v>0</v>
      </c>
      <c r="I2576" s="18">
        <v>63870</v>
      </c>
      <c r="J2576" s="2"/>
      <c r="K2576" s="1"/>
      <c r="L2576" s="1"/>
      <c r="M2576" s="1"/>
      <c r="N2576" s="1"/>
      <c r="O2576" s="1"/>
      <c r="P2576" s="1"/>
      <c r="Q2576" s="1"/>
      <c r="R2576" s="1"/>
      <c r="S2576" s="1"/>
    </row>
    <row r="2577" spans="1:19" x14ac:dyDescent="0.3">
      <c r="A2577" s="1"/>
      <c r="B2577" s="17">
        <v>2</v>
      </c>
      <c r="C2577" s="9" t="s">
        <v>12</v>
      </c>
      <c r="D2577" s="17">
        <v>3</v>
      </c>
      <c r="E2577" s="17">
        <v>2014</v>
      </c>
      <c r="F2577" s="17">
        <v>1</v>
      </c>
      <c r="G2577" s="17">
        <v>0</v>
      </c>
      <c r="H2577" s="17">
        <v>0</v>
      </c>
      <c r="I2577" s="18">
        <v>16644</v>
      </c>
      <c r="J2577" s="2"/>
      <c r="K2577" s="1"/>
      <c r="L2577" s="1"/>
      <c r="M2577" s="1"/>
      <c r="N2577" s="1"/>
      <c r="O2577" s="1"/>
      <c r="P2577" s="1"/>
      <c r="Q2577" s="1"/>
      <c r="R2577" s="1"/>
      <c r="S2577" s="1"/>
    </row>
    <row r="2578" spans="1:19" x14ac:dyDescent="0.3">
      <c r="A2578" s="1"/>
      <c r="B2578" s="17">
        <v>2</v>
      </c>
      <c r="C2578" s="9" t="s">
        <v>12</v>
      </c>
      <c r="D2578" s="17">
        <v>3</v>
      </c>
      <c r="E2578" s="17">
        <v>2014</v>
      </c>
      <c r="F2578" s="17">
        <v>1</v>
      </c>
      <c r="G2578" s="17">
        <v>0</v>
      </c>
      <c r="H2578" s="17">
        <v>77</v>
      </c>
      <c r="I2578" s="18">
        <v>424199</v>
      </c>
      <c r="J2578" s="2"/>
      <c r="K2578" s="1"/>
      <c r="L2578" s="1"/>
      <c r="M2578" s="1"/>
      <c r="N2578" s="1"/>
      <c r="O2578" s="1"/>
      <c r="P2578" s="1"/>
      <c r="Q2578" s="1"/>
      <c r="R2578" s="1"/>
      <c r="S2578" s="1"/>
    </row>
    <row r="2579" spans="1:19" x14ac:dyDescent="0.3">
      <c r="A2579" s="1"/>
      <c r="B2579" s="17">
        <v>1</v>
      </c>
      <c r="C2579" s="9" t="s">
        <v>19</v>
      </c>
      <c r="D2579" s="17">
        <v>3</v>
      </c>
      <c r="E2579" s="17">
        <v>2014</v>
      </c>
      <c r="F2579" s="17">
        <v>1</v>
      </c>
      <c r="G2579" s="17">
        <v>0</v>
      </c>
      <c r="H2579" s="17">
        <v>0</v>
      </c>
      <c r="I2579" s="18">
        <v>340944</v>
      </c>
      <c r="J2579" s="2"/>
      <c r="K2579" s="1"/>
      <c r="L2579" s="1"/>
      <c r="M2579" s="1"/>
      <c r="N2579" s="1"/>
      <c r="O2579" s="1"/>
      <c r="P2579" s="1"/>
      <c r="Q2579" s="1"/>
      <c r="R2579" s="1"/>
      <c r="S2579" s="1"/>
    </row>
    <row r="2580" spans="1:19" x14ac:dyDescent="0.3">
      <c r="A2580" s="1"/>
      <c r="B2580" s="17">
        <v>2</v>
      </c>
      <c r="C2580" s="9" t="s">
        <v>12</v>
      </c>
      <c r="D2580" s="17">
        <v>3</v>
      </c>
      <c r="E2580" s="17">
        <v>2014</v>
      </c>
      <c r="F2580" s="17">
        <v>1</v>
      </c>
      <c r="G2580" s="17">
        <v>0</v>
      </c>
      <c r="H2580" s="17">
        <v>0</v>
      </c>
      <c r="I2580" s="18">
        <v>96243</v>
      </c>
      <c r="J2580" s="2"/>
      <c r="K2580" s="1"/>
      <c r="L2580" s="1"/>
      <c r="M2580" s="1"/>
      <c r="N2580" s="1"/>
      <c r="O2580" s="1"/>
      <c r="P2580" s="1"/>
      <c r="Q2580" s="1"/>
      <c r="R2580" s="1"/>
      <c r="S2580" s="1"/>
    </row>
    <row r="2581" spans="1:19" x14ac:dyDescent="0.3">
      <c r="A2581" s="1"/>
      <c r="B2581" s="17">
        <v>2</v>
      </c>
      <c r="C2581" s="9" t="s">
        <v>17</v>
      </c>
      <c r="D2581" s="17">
        <v>3</v>
      </c>
      <c r="E2581" s="17">
        <v>2014</v>
      </c>
      <c r="F2581" s="17">
        <v>1</v>
      </c>
      <c r="G2581" s="17">
        <v>0</v>
      </c>
      <c r="H2581" s="17">
        <v>0</v>
      </c>
      <c r="I2581" s="18">
        <v>15152</v>
      </c>
      <c r="J2581" s="2"/>
      <c r="K2581" s="1"/>
      <c r="L2581" s="1"/>
      <c r="M2581" s="1"/>
      <c r="N2581" s="1"/>
      <c r="O2581" s="1"/>
      <c r="P2581" s="1"/>
      <c r="Q2581" s="1"/>
      <c r="R2581" s="1"/>
      <c r="S2581" s="1"/>
    </row>
    <row r="2582" spans="1:19" x14ac:dyDescent="0.3">
      <c r="A2582" s="1"/>
      <c r="B2582" s="17">
        <v>2</v>
      </c>
      <c r="C2582" s="9" t="s">
        <v>12</v>
      </c>
      <c r="D2582" s="17">
        <v>3</v>
      </c>
      <c r="E2582" s="17">
        <v>2014</v>
      </c>
      <c r="F2582" s="17">
        <v>1</v>
      </c>
      <c r="G2582" s="17">
        <v>0</v>
      </c>
      <c r="H2582" s="17">
        <v>0</v>
      </c>
      <c r="I2582" s="18">
        <v>46837</v>
      </c>
      <c r="J2582" s="2"/>
      <c r="K2582" s="1"/>
      <c r="L2582" s="1"/>
      <c r="M2582" s="1"/>
      <c r="N2582" s="1"/>
      <c r="O2582" s="1"/>
      <c r="P2582" s="1"/>
      <c r="Q2582" s="1"/>
      <c r="R2582" s="1"/>
      <c r="S2582" s="1"/>
    </row>
    <row r="2583" spans="1:19" x14ac:dyDescent="0.3">
      <c r="A2583" s="1"/>
      <c r="B2583" s="17">
        <v>2</v>
      </c>
      <c r="C2583" s="9" t="s">
        <v>17</v>
      </c>
      <c r="D2583" s="17">
        <v>3</v>
      </c>
      <c r="E2583" s="17">
        <v>2014</v>
      </c>
      <c r="F2583" s="17">
        <v>1</v>
      </c>
      <c r="G2583" s="17">
        <v>0</v>
      </c>
      <c r="H2583" s="17">
        <v>0</v>
      </c>
      <c r="I2583" s="18">
        <v>3990</v>
      </c>
      <c r="J2583" s="2"/>
      <c r="K2583" s="1"/>
      <c r="L2583" s="1"/>
      <c r="M2583" s="1"/>
      <c r="N2583" s="1"/>
      <c r="O2583" s="1"/>
      <c r="P2583" s="1"/>
      <c r="Q2583" s="1"/>
      <c r="R2583" s="1"/>
      <c r="S2583" s="1"/>
    </row>
    <row r="2584" spans="1:19" x14ac:dyDescent="0.3">
      <c r="A2584" s="1"/>
      <c r="B2584" s="17">
        <v>2</v>
      </c>
      <c r="C2584" s="9" t="s">
        <v>17</v>
      </c>
      <c r="D2584" s="17">
        <v>3</v>
      </c>
      <c r="E2584" s="17">
        <v>2014</v>
      </c>
      <c r="F2584" s="17">
        <v>1</v>
      </c>
      <c r="G2584" s="17">
        <v>0</v>
      </c>
      <c r="H2584" s="17">
        <v>0</v>
      </c>
      <c r="I2584" s="18">
        <v>14604</v>
      </c>
      <c r="J2584" s="2"/>
      <c r="K2584" s="1"/>
      <c r="L2584" s="1"/>
      <c r="M2584" s="1"/>
      <c r="N2584" s="1"/>
      <c r="O2584" s="1"/>
      <c r="P2584" s="1"/>
      <c r="Q2584" s="1"/>
      <c r="R2584" s="1"/>
      <c r="S2584" s="1"/>
    </row>
    <row r="2585" spans="1:19" x14ac:dyDescent="0.3">
      <c r="A2585" s="1"/>
      <c r="B2585" s="17">
        <v>1</v>
      </c>
      <c r="C2585" s="9" t="s">
        <v>19</v>
      </c>
      <c r="D2585" s="17">
        <v>3</v>
      </c>
      <c r="E2585" s="17">
        <v>2014</v>
      </c>
      <c r="F2585" s="17">
        <v>2</v>
      </c>
      <c r="G2585" s="17">
        <v>22</v>
      </c>
      <c r="H2585" s="17">
        <v>0</v>
      </c>
      <c r="I2585" s="18">
        <v>22598611</v>
      </c>
      <c r="J2585" s="2"/>
      <c r="K2585" s="1"/>
      <c r="L2585" s="1"/>
      <c r="M2585" s="1"/>
      <c r="N2585" s="1"/>
      <c r="O2585" s="1"/>
      <c r="P2585" s="1"/>
      <c r="Q2585" s="1"/>
      <c r="R2585" s="1"/>
      <c r="S2585" s="1"/>
    </row>
    <row r="2586" spans="1:19" x14ac:dyDescent="0.3">
      <c r="A2586" s="1"/>
      <c r="B2586" s="17">
        <v>2</v>
      </c>
      <c r="C2586" s="9" t="s">
        <v>17</v>
      </c>
      <c r="D2586" s="17">
        <v>3</v>
      </c>
      <c r="E2586" s="17">
        <v>2014</v>
      </c>
      <c r="F2586" s="17">
        <v>1</v>
      </c>
      <c r="G2586" s="17">
        <v>0</v>
      </c>
      <c r="H2586" s="17">
        <v>0</v>
      </c>
      <c r="I2586" s="18">
        <v>3845</v>
      </c>
      <c r="J2586" s="2"/>
      <c r="K2586" s="1"/>
      <c r="L2586" s="1"/>
      <c r="M2586" s="1"/>
      <c r="N2586" s="1"/>
      <c r="O2586" s="1"/>
      <c r="P2586" s="1"/>
      <c r="Q2586" s="1"/>
      <c r="R2586" s="1"/>
      <c r="S2586" s="1"/>
    </row>
    <row r="2587" spans="1:19" x14ac:dyDescent="0.3">
      <c r="A2587" s="1"/>
      <c r="B2587" s="17">
        <v>2</v>
      </c>
      <c r="C2587" s="9" t="s">
        <v>17</v>
      </c>
      <c r="D2587" s="17">
        <v>3</v>
      </c>
      <c r="E2587" s="17">
        <v>2014</v>
      </c>
      <c r="F2587" s="17">
        <v>1</v>
      </c>
      <c r="G2587" s="17">
        <v>0</v>
      </c>
      <c r="H2587" s="17">
        <v>0</v>
      </c>
      <c r="I2587" s="18">
        <v>4272</v>
      </c>
      <c r="J2587" s="2"/>
      <c r="K2587" s="1"/>
      <c r="L2587" s="1"/>
      <c r="M2587" s="1"/>
      <c r="N2587" s="1"/>
      <c r="O2587" s="1"/>
      <c r="P2587" s="1"/>
      <c r="Q2587" s="1"/>
      <c r="R2587" s="1"/>
      <c r="S2587" s="1"/>
    </row>
    <row r="2588" spans="1:19" x14ac:dyDescent="0.3">
      <c r="A2588" s="1"/>
      <c r="B2588" s="17">
        <v>1</v>
      </c>
      <c r="C2588" s="9" t="s">
        <v>19</v>
      </c>
      <c r="D2588" s="17">
        <v>3</v>
      </c>
      <c r="E2588" s="17">
        <v>2014</v>
      </c>
      <c r="F2588" s="17">
        <v>2</v>
      </c>
      <c r="G2588" s="17">
        <v>0</v>
      </c>
      <c r="H2588" s="17">
        <v>0</v>
      </c>
      <c r="I2588" s="18">
        <v>3169448</v>
      </c>
      <c r="J2588" s="2"/>
      <c r="K2588" s="1"/>
      <c r="L2588" s="1"/>
      <c r="M2588" s="1"/>
      <c r="N2588" s="1"/>
      <c r="O2588" s="1"/>
      <c r="P2588" s="1"/>
      <c r="Q2588" s="1"/>
      <c r="R2588" s="1"/>
      <c r="S2588" s="1"/>
    </row>
    <row r="2589" spans="1:19" x14ac:dyDescent="0.3">
      <c r="A2589" s="1"/>
      <c r="B2589" s="17">
        <v>2</v>
      </c>
      <c r="C2589" s="9" t="s">
        <v>17</v>
      </c>
      <c r="D2589" s="17">
        <v>3</v>
      </c>
      <c r="E2589" s="17">
        <v>2014</v>
      </c>
      <c r="F2589" s="17">
        <v>1</v>
      </c>
      <c r="G2589" s="17">
        <v>0</v>
      </c>
      <c r="H2589" s="17">
        <v>0</v>
      </c>
      <c r="I2589" s="18">
        <v>17286</v>
      </c>
      <c r="J2589" s="2"/>
      <c r="K2589" s="1"/>
      <c r="L2589" s="1"/>
      <c r="M2589" s="1"/>
      <c r="N2589" s="1"/>
      <c r="O2589" s="1"/>
      <c r="P2589" s="1"/>
      <c r="Q2589" s="1"/>
      <c r="R2589" s="1"/>
      <c r="S2589" s="1"/>
    </row>
    <row r="2590" spans="1:19" x14ac:dyDescent="0.3">
      <c r="A2590" s="1"/>
      <c r="B2590" s="17">
        <v>2</v>
      </c>
      <c r="C2590" s="9" t="s">
        <v>17</v>
      </c>
      <c r="D2590" s="17">
        <v>3</v>
      </c>
      <c r="E2590" s="17">
        <v>2014</v>
      </c>
      <c r="F2590" s="17">
        <v>1</v>
      </c>
      <c r="G2590" s="17">
        <v>0</v>
      </c>
      <c r="H2590" s="17">
        <v>0</v>
      </c>
      <c r="I2590" s="18">
        <v>3626</v>
      </c>
      <c r="J2590" s="2"/>
      <c r="K2590" s="1"/>
      <c r="L2590" s="1"/>
      <c r="M2590" s="1"/>
      <c r="N2590" s="1"/>
      <c r="O2590" s="1"/>
      <c r="P2590" s="1"/>
      <c r="Q2590" s="1"/>
      <c r="R2590" s="1"/>
      <c r="S2590" s="1"/>
    </row>
    <row r="2591" spans="1:19" x14ac:dyDescent="0.3">
      <c r="A2591" s="1"/>
      <c r="B2591" s="17">
        <v>2</v>
      </c>
      <c r="C2591" s="9" t="s">
        <v>17</v>
      </c>
      <c r="D2591" s="17">
        <v>3</v>
      </c>
      <c r="E2591" s="17">
        <v>2014</v>
      </c>
      <c r="F2591" s="17">
        <v>1</v>
      </c>
      <c r="G2591" s="17">
        <v>0</v>
      </c>
      <c r="H2591" s="17">
        <v>0</v>
      </c>
      <c r="I2591" s="18">
        <v>3631</v>
      </c>
      <c r="J2591" s="2"/>
      <c r="K2591" s="1"/>
      <c r="L2591" s="1"/>
      <c r="M2591" s="1"/>
      <c r="N2591" s="1"/>
      <c r="O2591" s="1"/>
      <c r="P2591" s="1"/>
      <c r="Q2591" s="1"/>
      <c r="R2591" s="1"/>
      <c r="S2591" s="1"/>
    </row>
    <row r="2592" spans="1:19" x14ac:dyDescent="0.3">
      <c r="A2592" s="1"/>
      <c r="B2592" s="17">
        <v>3</v>
      </c>
      <c r="C2592" s="9" t="s">
        <v>12</v>
      </c>
      <c r="D2592" s="17">
        <v>2</v>
      </c>
      <c r="E2592" s="17">
        <v>2014</v>
      </c>
      <c r="F2592" s="17">
        <v>1</v>
      </c>
      <c r="G2592" s="17">
        <v>0</v>
      </c>
      <c r="H2592" s="17">
        <v>0</v>
      </c>
      <c r="I2592" s="18">
        <v>46062</v>
      </c>
      <c r="J2592" s="2"/>
      <c r="K2592" s="1"/>
      <c r="L2592" s="1"/>
      <c r="M2592" s="1"/>
      <c r="N2592" s="1"/>
      <c r="O2592" s="1"/>
      <c r="P2592" s="1"/>
      <c r="Q2592" s="1"/>
      <c r="R2592" s="1"/>
      <c r="S2592" s="1"/>
    </row>
    <row r="2593" spans="1:19" x14ac:dyDescent="0.3">
      <c r="A2593" s="1"/>
      <c r="B2593" s="17">
        <v>3</v>
      </c>
      <c r="C2593" s="9" t="s">
        <v>12</v>
      </c>
      <c r="D2593" s="17">
        <v>2</v>
      </c>
      <c r="E2593" s="17">
        <v>2014</v>
      </c>
      <c r="F2593" s="17">
        <v>1</v>
      </c>
      <c r="G2593" s="17">
        <v>0</v>
      </c>
      <c r="H2593" s="17">
        <v>0</v>
      </c>
      <c r="I2593" s="18">
        <v>33593</v>
      </c>
      <c r="J2593" s="2"/>
      <c r="K2593" s="1"/>
      <c r="L2593" s="1"/>
      <c r="M2593" s="1"/>
      <c r="N2593" s="1"/>
      <c r="O2593" s="1"/>
      <c r="P2593" s="1"/>
      <c r="Q2593" s="1"/>
      <c r="R2593" s="1"/>
      <c r="S2593" s="1"/>
    </row>
    <row r="2594" spans="1:19" x14ac:dyDescent="0.3">
      <c r="A2594" s="1"/>
      <c r="B2594" s="17">
        <v>3</v>
      </c>
      <c r="C2594" s="9" t="s">
        <v>12</v>
      </c>
      <c r="D2594" s="17">
        <v>2</v>
      </c>
      <c r="E2594" s="17">
        <v>2014</v>
      </c>
      <c r="F2594" s="17">
        <v>1</v>
      </c>
      <c r="G2594" s="17">
        <v>0</v>
      </c>
      <c r="H2594" s="17">
        <v>0</v>
      </c>
      <c r="I2594" s="18">
        <v>47984</v>
      </c>
      <c r="J2594" s="2"/>
      <c r="K2594" s="1"/>
      <c r="L2594" s="1"/>
      <c r="M2594" s="1"/>
      <c r="N2594" s="1"/>
      <c r="O2594" s="1"/>
      <c r="P2594" s="1"/>
      <c r="Q2594" s="1"/>
      <c r="R2594" s="1"/>
      <c r="S2594" s="1"/>
    </row>
    <row r="2595" spans="1:19" x14ac:dyDescent="0.3">
      <c r="A2595" s="1"/>
      <c r="B2595" s="17">
        <v>3</v>
      </c>
      <c r="C2595" s="9" t="s">
        <v>12</v>
      </c>
      <c r="D2595" s="17">
        <v>2</v>
      </c>
      <c r="E2595" s="17">
        <v>2014</v>
      </c>
      <c r="F2595" s="17">
        <v>1</v>
      </c>
      <c r="G2595" s="17">
        <v>0</v>
      </c>
      <c r="H2595" s="17">
        <v>0</v>
      </c>
      <c r="I2595" s="18">
        <v>91431</v>
      </c>
      <c r="J2595" s="2"/>
      <c r="K2595" s="1"/>
      <c r="L2595" s="1"/>
      <c r="M2595" s="1"/>
      <c r="N2595" s="1"/>
      <c r="O2595" s="1"/>
      <c r="P2595" s="1"/>
      <c r="Q2595" s="1"/>
      <c r="R2595" s="1"/>
      <c r="S2595" s="1"/>
    </row>
    <row r="2596" spans="1:19" x14ac:dyDescent="0.3">
      <c r="A2596" s="1"/>
      <c r="B2596" s="17">
        <v>3</v>
      </c>
      <c r="C2596" s="9" t="s">
        <v>12</v>
      </c>
      <c r="D2596" s="17">
        <v>2</v>
      </c>
      <c r="E2596" s="17">
        <v>2014</v>
      </c>
      <c r="F2596" s="17">
        <v>1</v>
      </c>
      <c r="G2596" s="17">
        <v>0</v>
      </c>
      <c r="H2596" s="17">
        <v>0</v>
      </c>
      <c r="I2596" s="18">
        <v>28780</v>
      </c>
      <c r="J2596" s="2"/>
      <c r="K2596" s="1"/>
      <c r="L2596" s="1"/>
      <c r="M2596" s="1"/>
      <c r="N2596" s="1"/>
      <c r="O2596" s="1"/>
      <c r="P2596" s="1"/>
      <c r="Q2596" s="1"/>
      <c r="R2596" s="1"/>
      <c r="S2596" s="1"/>
    </row>
    <row r="2597" spans="1:19" x14ac:dyDescent="0.3">
      <c r="A2597" s="1"/>
      <c r="B2597" s="17">
        <v>3</v>
      </c>
      <c r="C2597" s="9" t="s">
        <v>12</v>
      </c>
      <c r="D2597" s="17">
        <v>2</v>
      </c>
      <c r="E2597" s="17">
        <v>2014</v>
      </c>
      <c r="F2597" s="17">
        <v>1</v>
      </c>
      <c r="G2597" s="17">
        <v>0</v>
      </c>
      <c r="H2597" s="17">
        <v>0</v>
      </c>
      <c r="I2597" s="18">
        <v>45144</v>
      </c>
      <c r="J2597" s="2"/>
      <c r="K2597" s="1"/>
      <c r="L2597" s="1"/>
      <c r="M2597" s="1"/>
      <c r="N2597" s="1"/>
      <c r="O2597" s="1"/>
      <c r="P2597" s="1"/>
      <c r="Q2597" s="1"/>
      <c r="R2597" s="1"/>
      <c r="S2597" s="1"/>
    </row>
    <row r="2598" spans="1:19" x14ac:dyDescent="0.3">
      <c r="A2598" s="1"/>
      <c r="B2598" s="17">
        <v>3</v>
      </c>
      <c r="C2598" s="9" t="s">
        <v>19</v>
      </c>
      <c r="D2598" s="17">
        <v>2</v>
      </c>
      <c r="E2598" s="17">
        <v>2014</v>
      </c>
      <c r="F2598" s="17">
        <v>1</v>
      </c>
      <c r="G2598" s="17">
        <v>0</v>
      </c>
      <c r="H2598" s="17">
        <v>0</v>
      </c>
      <c r="I2598" s="18">
        <v>30683</v>
      </c>
      <c r="J2598" s="2"/>
      <c r="K2598" s="1"/>
      <c r="L2598" s="1"/>
      <c r="M2598" s="1"/>
      <c r="N2598" s="1"/>
      <c r="O2598" s="1"/>
      <c r="P2598" s="1"/>
      <c r="Q2598" s="1"/>
      <c r="R2598" s="1"/>
      <c r="S2598" s="1"/>
    </row>
    <row r="2599" spans="1:19" x14ac:dyDescent="0.3">
      <c r="A2599" s="1"/>
      <c r="B2599" s="17">
        <v>2</v>
      </c>
      <c r="C2599" s="9" t="s">
        <v>12</v>
      </c>
      <c r="D2599" s="17">
        <v>2</v>
      </c>
      <c r="E2599" s="17">
        <v>2014</v>
      </c>
      <c r="F2599" s="17">
        <v>1</v>
      </c>
      <c r="G2599" s="17">
        <v>0</v>
      </c>
      <c r="H2599" s="17">
        <v>0</v>
      </c>
      <c r="I2599" s="18">
        <v>15885</v>
      </c>
      <c r="J2599" s="2"/>
      <c r="K2599" s="1"/>
      <c r="L2599" s="1"/>
      <c r="M2599" s="1"/>
      <c r="N2599" s="1"/>
      <c r="O2599" s="1"/>
      <c r="P2599" s="1"/>
      <c r="Q2599" s="1"/>
      <c r="R2599" s="1"/>
      <c r="S2599" s="1"/>
    </row>
    <row r="2600" spans="1:19" x14ac:dyDescent="0.3">
      <c r="A2600" s="1"/>
      <c r="B2600" s="17">
        <v>2</v>
      </c>
      <c r="C2600" s="9" t="s">
        <v>17</v>
      </c>
      <c r="D2600" s="17">
        <v>2</v>
      </c>
      <c r="E2600" s="17">
        <v>2014</v>
      </c>
      <c r="F2600" s="17">
        <v>1</v>
      </c>
      <c r="G2600" s="17">
        <v>0</v>
      </c>
      <c r="H2600" s="17">
        <v>0</v>
      </c>
      <c r="I2600" s="18">
        <v>14907</v>
      </c>
      <c r="J2600" s="2"/>
      <c r="K2600" s="1"/>
      <c r="L2600" s="1"/>
      <c r="M2600" s="1"/>
      <c r="N2600" s="1"/>
      <c r="O2600" s="1"/>
      <c r="P2600" s="1"/>
      <c r="Q2600" s="1"/>
      <c r="R2600" s="1"/>
      <c r="S2600" s="1"/>
    </row>
    <row r="2601" spans="1:19" x14ac:dyDescent="0.3">
      <c r="A2601" s="1"/>
      <c r="B2601" s="17">
        <v>2</v>
      </c>
      <c r="C2601" s="9" t="s">
        <v>17</v>
      </c>
      <c r="D2601" s="17">
        <v>2</v>
      </c>
      <c r="E2601" s="17">
        <v>2014</v>
      </c>
      <c r="F2601" s="17">
        <v>1</v>
      </c>
      <c r="G2601" s="17">
        <v>0</v>
      </c>
      <c r="H2601" s="17">
        <v>0</v>
      </c>
      <c r="I2601" s="18">
        <v>30673</v>
      </c>
      <c r="J2601" s="2"/>
      <c r="K2601" s="1"/>
      <c r="L2601" s="1"/>
      <c r="M2601" s="1"/>
      <c r="N2601" s="1"/>
      <c r="O2601" s="1"/>
      <c r="P2601" s="1"/>
      <c r="Q2601" s="1"/>
      <c r="R2601" s="1"/>
      <c r="S2601" s="1"/>
    </row>
    <row r="2602" spans="1:19" x14ac:dyDescent="0.3">
      <c r="A2602" s="1"/>
      <c r="B2602" s="17">
        <v>2</v>
      </c>
      <c r="C2602" s="9" t="s">
        <v>17</v>
      </c>
      <c r="D2602" s="17">
        <v>2</v>
      </c>
      <c r="E2602" s="17">
        <v>2014</v>
      </c>
      <c r="F2602" s="17">
        <v>1</v>
      </c>
      <c r="G2602" s="17">
        <v>0</v>
      </c>
      <c r="H2602" s="17">
        <v>0</v>
      </c>
      <c r="I2602" s="18">
        <v>34503</v>
      </c>
      <c r="J2602" s="2"/>
      <c r="K2602" s="1"/>
      <c r="L2602" s="1"/>
      <c r="M2602" s="1"/>
      <c r="N2602" s="1"/>
      <c r="O2602" s="1"/>
      <c r="P2602" s="1"/>
      <c r="Q2602" s="1"/>
      <c r="R2602" s="1"/>
      <c r="S2602" s="1"/>
    </row>
    <row r="2603" spans="1:19" x14ac:dyDescent="0.3">
      <c r="A2603" s="1"/>
      <c r="B2603" s="17">
        <v>2</v>
      </c>
      <c r="C2603" s="9" t="s">
        <v>12</v>
      </c>
      <c r="D2603" s="17">
        <v>2</v>
      </c>
      <c r="E2603" s="17">
        <v>2014</v>
      </c>
      <c r="F2603" s="17">
        <v>1</v>
      </c>
      <c r="G2603" s="17">
        <v>0</v>
      </c>
      <c r="H2603" s="17">
        <v>0</v>
      </c>
      <c r="I2603" s="18">
        <v>15985</v>
      </c>
      <c r="J2603" s="2"/>
      <c r="K2603" s="1"/>
      <c r="L2603" s="1"/>
      <c r="M2603" s="1"/>
      <c r="N2603" s="1"/>
      <c r="O2603" s="1"/>
      <c r="P2603" s="1"/>
      <c r="Q2603" s="1"/>
      <c r="R2603" s="1"/>
      <c r="S2603" s="1"/>
    </row>
    <row r="2604" spans="1:19" x14ac:dyDescent="0.3">
      <c r="A2604" s="1"/>
      <c r="B2604" s="17">
        <v>2</v>
      </c>
      <c r="C2604" s="9" t="s">
        <v>12</v>
      </c>
      <c r="D2604" s="17">
        <v>2</v>
      </c>
      <c r="E2604" s="17">
        <v>2014</v>
      </c>
      <c r="F2604" s="17">
        <v>1</v>
      </c>
      <c r="G2604" s="17">
        <v>0</v>
      </c>
      <c r="H2604" s="17">
        <v>0</v>
      </c>
      <c r="I2604" s="18">
        <v>16048</v>
      </c>
      <c r="J2604" s="2"/>
      <c r="K2604" s="1"/>
      <c r="L2604" s="1"/>
      <c r="M2604" s="1"/>
      <c r="N2604" s="1"/>
      <c r="O2604" s="1"/>
      <c r="P2604" s="1"/>
      <c r="Q2604" s="1"/>
      <c r="R2604" s="1"/>
      <c r="S2604" s="1"/>
    </row>
    <row r="2605" spans="1:19" x14ac:dyDescent="0.3">
      <c r="A2605" s="1"/>
      <c r="B2605" s="17">
        <v>2</v>
      </c>
      <c r="C2605" s="9" t="s">
        <v>17</v>
      </c>
      <c r="D2605" s="17">
        <v>2</v>
      </c>
      <c r="E2605" s="17">
        <v>2014</v>
      </c>
      <c r="F2605" s="17">
        <v>1</v>
      </c>
      <c r="G2605" s="17">
        <v>0</v>
      </c>
      <c r="H2605" s="17">
        <v>0</v>
      </c>
      <c r="I2605" s="18">
        <v>31463</v>
      </c>
      <c r="J2605" s="2"/>
      <c r="K2605" s="1"/>
      <c r="L2605" s="1"/>
      <c r="M2605" s="1"/>
      <c r="N2605" s="1"/>
      <c r="O2605" s="1"/>
      <c r="P2605" s="1"/>
      <c r="Q2605" s="1"/>
      <c r="R2605" s="1"/>
      <c r="S2605" s="1"/>
    </row>
    <row r="2606" spans="1:19" x14ac:dyDescent="0.3">
      <c r="A2606" s="1"/>
      <c r="B2606" s="17">
        <v>2</v>
      </c>
      <c r="C2606" s="9" t="s">
        <v>17</v>
      </c>
      <c r="D2606" s="17">
        <v>2</v>
      </c>
      <c r="E2606" s="17">
        <v>2014</v>
      </c>
      <c r="F2606" s="17">
        <v>1</v>
      </c>
      <c r="G2606" s="17">
        <v>0</v>
      </c>
      <c r="H2606" s="17">
        <v>0</v>
      </c>
      <c r="I2606" s="18">
        <v>3996</v>
      </c>
      <c r="J2606" s="2"/>
      <c r="K2606" s="1"/>
      <c r="L2606" s="1"/>
      <c r="M2606" s="1"/>
      <c r="N2606" s="1"/>
      <c r="O2606" s="1"/>
      <c r="P2606" s="1"/>
      <c r="Q2606" s="1"/>
      <c r="R2606" s="1"/>
      <c r="S2606" s="1"/>
    </row>
    <row r="2607" spans="1:19" x14ac:dyDescent="0.3">
      <c r="A2607" s="1"/>
      <c r="B2607" s="17">
        <v>2</v>
      </c>
      <c r="C2607" s="9" t="s">
        <v>17</v>
      </c>
      <c r="D2607" s="17">
        <v>2</v>
      </c>
      <c r="E2607" s="17">
        <v>2014</v>
      </c>
      <c r="F2607" s="17">
        <v>1</v>
      </c>
      <c r="G2607" s="17">
        <v>0</v>
      </c>
      <c r="H2607" s="17">
        <v>0</v>
      </c>
      <c r="I2607" s="18">
        <v>31494</v>
      </c>
      <c r="J2607" s="2"/>
      <c r="K2607" s="1"/>
      <c r="L2607" s="1"/>
      <c r="M2607" s="1"/>
      <c r="N2607" s="1"/>
      <c r="O2607" s="1"/>
      <c r="P2607" s="1"/>
      <c r="Q2607" s="1"/>
      <c r="R2607" s="1"/>
      <c r="S2607" s="1"/>
    </row>
    <row r="2608" spans="1:19" x14ac:dyDescent="0.3">
      <c r="A2608" s="1"/>
      <c r="B2608" s="17">
        <v>2</v>
      </c>
      <c r="C2608" s="9" t="s">
        <v>17</v>
      </c>
      <c r="D2608" s="17">
        <v>2</v>
      </c>
      <c r="E2608" s="17">
        <v>2014</v>
      </c>
      <c r="F2608" s="17">
        <v>1</v>
      </c>
      <c r="G2608" s="17">
        <v>0</v>
      </c>
      <c r="H2608" s="17">
        <v>0</v>
      </c>
      <c r="I2608" s="18">
        <v>34430</v>
      </c>
      <c r="J2608" s="2"/>
      <c r="K2608" s="1"/>
      <c r="L2608" s="1"/>
      <c r="M2608" s="1"/>
      <c r="N2608" s="1"/>
      <c r="O2608" s="1"/>
      <c r="P2608" s="1"/>
      <c r="Q2608" s="1"/>
      <c r="R2608" s="1"/>
      <c r="S2608" s="1"/>
    </row>
    <row r="2609" spans="1:19" x14ac:dyDescent="0.3">
      <c r="A2609" s="1"/>
      <c r="B2609" s="17">
        <v>2</v>
      </c>
      <c r="C2609" s="9" t="s">
        <v>17</v>
      </c>
      <c r="D2609" s="17">
        <v>2</v>
      </c>
      <c r="E2609" s="17">
        <v>2014</v>
      </c>
      <c r="F2609" s="17">
        <v>1</v>
      </c>
      <c r="G2609" s="17">
        <v>0</v>
      </c>
      <c r="H2609" s="17">
        <v>0</v>
      </c>
      <c r="I2609" s="18">
        <v>3442</v>
      </c>
      <c r="J2609" s="2"/>
      <c r="K2609" s="1"/>
      <c r="L2609" s="1"/>
      <c r="M2609" s="1"/>
      <c r="N2609" s="1"/>
      <c r="O2609" s="1"/>
      <c r="P2609" s="1"/>
      <c r="Q2609" s="1"/>
      <c r="R2609" s="1"/>
      <c r="S2609" s="1"/>
    </row>
    <row r="2610" spans="1:19" x14ac:dyDescent="0.3">
      <c r="A2610" s="1"/>
      <c r="B2610" s="17">
        <v>2</v>
      </c>
      <c r="C2610" s="9" t="s">
        <v>17</v>
      </c>
      <c r="D2610" s="17">
        <v>2</v>
      </c>
      <c r="E2610" s="17">
        <v>2014</v>
      </c>
      <c r="F2610" s="17">
        <v>1</v>
      </c>
      <c r="G2610" s="17">
        <v>0</v>
      </c>
      <c r="H2610" s="17">
        <v>0</v>
      </c>
      <c r="I2610" s="18">
        <v>1537</v>
      </c>
      <c r="J2610" s="2"/>
      <c r="K2610" s="1"/>
      <c r="L2610" s="1"/>
      <c r="M2610" s="1"/>
      <c r="N2610" s="1"/>
      <c r="O2610" s="1"/>
      <c r="P2610" s="1"/>
      <c r="Q2610" s="1"/>
      <c r="R2610" s="1"/>
      <c r="S2610" s="1"/>
    </row>
    <row r="2611" spans="1:19" x14ac:dyDescent="0.3">
      <c r="A2611" s="1"/>
      <c r="B2611" s="17">
        <v>2</v>
      </c>
      <c r="C2611" s="9" t="s">
        <v>17</v>
      </c>
      <c r="D2611" s="17">
        <v>2</v>
      </c>
      <c r="E2611" s="17">
        <v>2014</v>
      </c>
      <c r="F2611" s="17">
        <v>1</v>
      </c>
      <c r="G2611" s="17">
        <v>0</v>
      </c>
      <c r="H2611" s="17">
        <v>0</v>
      </c>
      <c r="I2611" s="18">
        <v>34446</v>
      </c>
      <c r="J2611" s="2"/>
      <c r="K2611" s="1"/>
      <c r="L2611" s="1"/>
      <c r="M2611" s="1"/>
      <c r="N2611" s="1"/>
      <c r="O2611" s="1"/>
      <c r="P2611" s="1"/>
      <c r="Q2611" s="1"/>
      <c r="R2611" s="1"/>
      <c r="S2611" s="1"/>
    </row>
    <row r="2612" spans="1:19" x14ac:dyDescent="0.3">
      <c r="A2612" s="1"/>
      <c r="B2612" s="17">
        <v>2</v>
      </c>
      <c r="C2612" s="9" t="s">
        <v>17</v>
      </c>
      <c r="D2612" s="17">
        <v>2</v>
      </c>
      <c r="E2612" s="17">
        <v>2014</v>
      </c>
      <c r="F2612" s="17">
        <v>1</v>
      </c>
      <c r="G2612" s="17">
        <v>0</v>
      </c>
      <c r="H2612" s="17">
        <v>0</v>
      </c>
      <c r="I2612" s="18">
        <v>29123</v>
      </c>
      <c r="J2612" s="2"/>
      <c r="K2612" s="1"/>
      <c r="L2612" s="1"/>
      <c r="M2612" s="1"/>
      <c r="N2612" s="1"/>
      <c r="O2612" s="1"/>
      <c r="P2612" s="1"/>
      <c r="Q2612" s="1"/>
      <c r="R2612" s="1"/>
      <c r="S2612" s="1"/>
    </row>
    <row r="2613" spans="1:19" x14ac:dyDescent="0.3">
      <c r="A2613" s="1"/>
      <c r="B2613" s="17">
        <v>2</v>
      </c>
      <c r="C2613" s="9" t="s">
        <v>17</v>
      </c>
      <c r="D2613" s="17">
        <v>2</v>
      </c>
      <c r="E2613" s="17">
        <v>2014</v>
      </c>
      <c r="F2613" s="17">
        <v>1</v>
      </c>
      <c r="G2613" s="17">
        <v>0</v>
      </c>
      <c r="H2613" s="17">
        <v>0</v>
      </c>
      <c r="I2613" s="18">
        <v>31203</v>
      </c>
      <c r="J2613" s="2"/>
      <c r="K2613" s="1"/>
      <c r="L2613" s="1"/>
      <c r="M2613" s="1"/>
      <c r="N2613" s="1"/>
      <c r="O2613" s="1"/>
      <c r="P2613" s="1"/>
      <c r="Q2613" s="1"/>
      <c r="R2613" s="1"/>
      <c r="S2613" s="1"/>
    </row>
    <row r="2614" spans="1:19" x14ac:dyDescent="0.3">
      <c r="A2614" s="1"/>
      <c r="B2614" s="17">
        <v>2</v>
      </c>
      <c r="C2614" s="9" t="s">
        <v>17</v>
      </c>
      <c r="D2614" s="17">
        <v>2</v>
      </c>
      <c r="E2614" s="17">
        <v>2014</v>
      </c>
      <c r="F2614" s="17">
        <v>1</v>
      </c>
      <c r="G2614" s="17">
        <v>0</v>
      </c>
      <c r="H2614" s="17">
        <v>0</v>
      </c>
      <c r="I2614" s="18">
        <v>8165</v>
      </c>
      <c r="J2614" s="2"/>
      <c r="K2614" s="1"/>
      <c r="L2614" s="1"/>
      <c r="M2614" s="1"/>
      <c r="N2614" s="1"/>
      <c r="O2614" s="1"/>
      <c r="P2614" s="1"/>
      <c r="Q2614" s="1"/>
      <c r="R2614" s="1"/>
      <c r="S2614" s="1"/>
    </row>
    <row r="2615" spans="1:19" x14ac:dyDescent="0.3">
      <c r="A2615" s="1"/>
      <c r="B2615" s="17">
        <v>2</v>
      </c>
      <c r="C2615" s="9" t="s">
        <v>17</v>
      </c>
      <c r="D2615" s="17">
        <v>2</v>
      </c>
      <c r="E2615" s="17">
        <v>2014</v>
      </c>
      <c r="F2615" s="17">
        <v>1</v>
      </c>
      <c r="G2615" s="17">
        <v>0</v>
      </c>
      <c r="H2615" s="17">
        <v>0</v>
      </c>
      <c r="I2615" s="18">
        <v>7804</v>
      </c>
      <c r="J2615" s="2"/>
      <c r="K2615" s="1"/>
      <c r="L2615" s="1"/>
      <c r="M2615" s="1"/>
      <c r="N2615" s="1"/>
      <c r="O2615" s="1"/>
      <c r="P2615" s="1"/>
      <c r="Q2615" s="1"/>
      <c r="R2615" s="1"/>
      <c r="S2615" s="1"/>
    </row>
    <row r="2616" spans="1:19" x14ac:dyDescent="0.3">
      <c r="A2616" s="1"/>
      <c r="B2616" s="17">
        <v>2</v>
      </c>
      <c r="C2616" s="9" t="s">
        <v>17</v>
      </c>
      <c r="D2616" s="17">
        <v>2</v>
      </c>
      <c r="E2616" s="17">
        <v>2014</v>
      </c>
      <c r="F2616" s="17">
        <v>1</v>
      </c>
      <c r="G2616" s="17">
        <v>0</v>
      </c>
      <c r="H2616" s="17">
        <v>0</v>
      </c>
      <c r="I2616" s="18">
        <v>33729</v>
      </c>
      <c r="J2616" s="2"/>
      <c r="K2616" s="1"/>
      <c r="L2616" s="1"/>
      <c r="M2616" s="1"/>
      <c r="N2616" s="1"/>
      <c r="O2616" s="1"/>
      <c r="P2616" s="1"/>
      <c r="Q2616" s="1"/>
      <c r="R2616" s="1"/>
      <c r="S2616" s="1"/>
    </row>
    <row r="2617" spans="1:19" x14ac:dyDescent="0.3">
      <c r="A2617" s="1"/>
      <c r="B2617" s="17">
        <v>2</v>
      </c>
      <c r="C2617" s="9" t="s">
        <v>17</v>
      </c>
      <c r="D2617" s="17">
        <v>2</v>
      </c>
      <c r="E2617" s="17">
        <v>2014</v>
      </c>
      <c r="F2617" s="17">
        <v>1</v>
      </c>
      <c r="G2617" s="17">
        <v>0</v>
      </c>
      <c r="H2617" s="17">
        <v>0</v>
      </c>
      <c r="I2617" s="18">
        <v>30797</v>
      </c>
      <c r="J2617" s="2"/>
      <c r="K2617" s="1"/>
      <c r="L2617" s="1"/>
      <c r="M2617" s="1"/>
      <c r="N2617" s="1"/>
      <c r="O2617" s="1"/>
      <c r="P2617" s="1"/>
      <c r="Q2617" s="1"/>
      <c r="R2617" s="1"/>
      <c r="S2617" s="1"/>
    </row>
    <row r="2618" spans="1:19" x14ac:dyDescent="0.3">
      <c r="A2618" s="1"/>
      <c r="B2618" s="17">
        <v>2</v>
      </c>
      <c r="C2618" s="9" t="s">
        <v>17</v>
      </c>
      <c r="D2618" s="17">
        <v>2</v>
      </c>
      <c r="E2618" s="17">
        <v>2014</v>
      </c>
      <c r="F2618" s="17">
        <v>1</v>
      </c>
      <c r="G2618" s="17">
        <v>0</v>
      </c>
      <c r="H2618" s="17">
        <v>0</v>
      </c>
      <c r="I2618" s="18">
        <v>2874</v>
      </c>
      <c r="J2618" s="2"/>
      <c r="K2618" s="1"/>
      <c r="L2618" s="1"/>
      <c r="M2618" s="1"/>
      <c r="N2618" s="1"/>
      <c r="O2618" s="1"/>
      <c r="P2618" s="1"/>
      <c r="Q2618" s="1"/>
      <c r="R2618" s="1"/>
      <c r="S2618" s="1"/>
    </row>
    <row r="2619" spans="1:19" x14ac:dyDescent="0.3">
      <c r="A2619" s="1"/>
      <c r="B2619" s="17">
        <v>2</v>
      </c>
      <c r="C2619" s="9" t="s">
        <v>17</v>
      </c>
      <c r="D2619" s="17">
        <v>2</v>
      </c>
      <c r="E2619" s="17">
        <v>2014</v>
      </c>
      <c r="F2619" s="17">
        <v>1</v>
      </c>
      <c r="G2619" s="17">
        <v>0</v>
      </c>
      <c r="H2619" s="17">
        <v>0</v>
      </c>
      <c r="I2619" s="18">
        <v>16275</v>
      </c>
      <c r="J2619" s="2"/>
      <c r="K2619" s="1"/>
      <c r="L2619" s="1"/>
      <c r="M2619" s="1"/>
      <c r="N2619" s="1"/>
      <c r="O2619" s="1"/>
      <c r="P2619" s="1"/>
      <c r="Q2619" s="1"/>
      <c r="R2619" s="1"/>
      <c r="S2619" s="1"/>
    </row>
    <row r="2620" spans="1:19" x14ac:dyDescent="0.3">
      <c r="A2620" s="1"/>
      <c r="B2620" s="17">
        <v>2</v>
      </c>
      <c r="C2620" s="9" t="s">
        <v>17</v>
      </c>
      <c r="D2620" s="17">
        <v>2</v>
      </c>
      <c r="E2620" s="17">
        <v>2014</v>
      </c>
      <c r="F2620" s="17">
        <v>1</v>
      </c>
      <c r="G2620" s="17">
        <v>0</v>
      </c>
      <c r="H2620" s="17">
        <v>0</v>
      </c>
      <c r="I2620" s="18">
        <v>7664</v>
      </c>
      <c r="J2620" s="2"/>
      <c r="K2620" s="1"/>
      <c r="L2620" s="1"/>
      <c r="M2620" s="1"/>
      <c r="N2620" s="1"/>
      <c r="O2620" s="1"/>
      <c r="P2620" s="1"/>
      <c r="Q2620" s="1"/>
      <c r="R2620" s="1"/>
      <c r="S2620" s="1"/>
    </row>
    <row r="2621" spans="1:19" x14ac:dyDescent="0.3">
      <c r="A2621" s="1"/>
      <c r="B2621" s="17">
        <v>2</v>
      </c>
      <c r="C2621" s="9" t="s">
        <v>17</v>
      </c>
      <c r="D2621" s="17">
        <v>2</v>
      </c>
      <c r="E2621" s="17">
        <v>2014</v>
      </c>
      <c r="F2621" s="17">
        <v>1</v>
      </c>
      <c r="G2621" s="17">
        <v>0</v>
      </c>
      <c r="H2621" s="17">
        <v>0</v>
      </c>
      <c r="I2621" s="18">
        <v>34249</v>
      </c>
      <c r="J2621" s="2"/>
      <c r="K2621" s="1"/>
      <c r="L2621" s="1"/>
      <c r="M2621" s="1"/>
      <c r="N2621" s="1"/>
      <c r="O2621" s="1"/>
      <c r="P2621" s="1"/>
      <c r="Q2621" s="1"/>
      <c r="R2621" s="1"/>
      <c r="S2621" s="1"/>
    </row>
    <row r="2622" spans="1:19" x14ac:dyDescent="0.3">
      <c r="A2622" s="1"/>
      <c r="B2622" s="17">
        <v>2</v>
      </c>
      <c r="C2622" s="9" t="s">
        <v>17</v>
      </c>
      <c r="D2622" s="17">
        <v>2</v>
      </c>
      <c r="E2622" s="17">
        <v>2014</v>
      </c>
      <c r="F2622" s="17">
        <v>1</v>
      </c>
      <c r="G2622" s="17">
        <v>0</v>
      </c>
      <c r="H2622" s="17">
        <v>0</v>
      </c>
      <c r="I2622" s="18">
        <v>8379</v>
      </c>
      <c r="J2622" s="2"/>
      <c r="K2622" s="1"/>
      <c r="L2622" s="1"/>
      <c r="M2622" s="1"/>
      <c r="N2622" s="1"/>
      <c r="O2622" s="1"/>
      <c r="P2622" s="1"/>
      <c r="Q2622" s="1"/>
      <c r="R2622" s="1"/>
      <c r="S2622" s="1"/>
    </row>
    <row r="2623" spans="1:19" x14ac:dyDescent="0.3">
      <c r="A2623" s="1"/>
      <c r="B2623" s="17">
        <v>2</v>
      </c>
      <c r="C2623" s="9" t="s">
        <v>17</v>
      </c>
      <c r="D2623" s="17">
        <v>2</v>
      </c>
      <c r="E2623" s="17">
        <v>2014</v>
      </c>
      <c r="F2623" s="17">
        <v>1</v>
      </c>
      <c r="G2623" s="17">
        <v>0</v>
      </c>
      <c r="H2623" s="17">
        <v>0</v>
      </c>
      <c r="I2623" s="18">
        <v>8113</v>
      </c>
      <c r="J2623" s="2"/>
      <c r="K2623" s="1"/>
      <c r="L2623" s="1"/>
      <c r="M2623" s="1"/>
      <c r="N2623" s="1"/>
      <c r="O2623" s="1"/>
      <c r="P2623" s="1"/>
      <c r="Q2623" s="1"/>
      <c r="R2623" s="1"/>
      <c r="S2623" s="1"/>
    </row>
    <row r="2624" spans="1:19" x14ac:dyDescent="0.3">
      <c r="A2624" s="1"/>
      <c r="B2624" s="17">
        <v>2</v>
      </c>
      <c r="C2624" s="9" t="s">
        <v>17</v>
      </c>
      <c r="D2624" s="17">
        <v>2</v>
      </c>
      <c r="E2624" s="17">
        <v>2014</v>
      </c>
      <c r="F2624" s="17">
        <v>1</v>
      </c>
      <c r="G2624" s="17">
        <v>0</v>
      </c>
      <c r="H2624" s="17">
        <v>0</v>
      </c>
      <c r="I2624" s="18">
        <v>7417</v>
      </c>
      <c r="J2624" s="2"/>
      <c r="K2624" s="1"/>
      <c r="L2624" s="1"/>
      <c r="M2624" s="1"/>
      <c r="N2624" s="1"/>
      <c r="O2624" s="1"/>
      <c r="P2624" s="1"/>
      <c r="Q2624" s="1"/>
      <c r="R2624" s="1"/>
      <c r="S2624" s="1"/>
    </row>
    <row r="2625" spans="1:19" x14ac:dyDescent="0.3">
      <c r="A2625" s="1"/>
      <c r="B2625" s="17">
        <v>1</v>
      </c>
      <c r="C2625" s="9" t="s">
        <v>19</v>
      </c>
      <c r="D2625" s="17">
        <v>3</v>
      </c>
      <c r="E2625" s="17">
        <v>2014</v>
      </c>
      <c r="F2625" s="17">
        <v>1</v>
      </c>
      <c r="G2625" s="17">
        <v>0</v>
      </c>
      <c r="H2625" s="17">
        <v>0</v>
      </c>
      <c r="I2625" s="18">
        <v>147391</v>
      </c>
      <c r="J2625" s="2"/>
      <c r="K2625" s="1"/>
      <c r="L2625" s="1"/>
      <c r="M2625" s="1"/>
      <c r="N2625" s="1"/>
      <c r="O2625" s="1"/>
      <c r="P2625" s="1"/>
      <c r="Q2625" s="1"/>
      <c r="R2625" s="1"/>
      <c r="S2625" s="1"/>
    </row>
    <row r="2626" spans="1:19" x14ac:dyDescent="0.3">
      <c r="A2626" s="1"/>
      <c r="B2626" s="17">
        <v>2</v>
      </c>
      <c r="C2626" s="9" t="s">
        <v>12</v>
      </c>
      <c r="D2626" s="17">
        <v>2</v>
      </c>
      <c r="E2626" s="17">
        <v>2014</v>
      </c>
      <c r="F2626" s="17">
        <v>1</v>
      </c>
      <c r="G2626" s="17">
        <v>0</v>
      </c>
      <c r="H2626" s="17">
        <v>0</v>
      </c>
      <c r="I2626" s="18">
        <v>14273</v>
      </c>
      <c r="J2626" s="2"/>
      <c r="K2626" s="1"/>
      <c r="L2626" s="1"/>
      <c r="M2626" s="1"/>
      <c r="N2626" s="1"/>
      <c r="O2626" s="1"/>
      <c r="P2626" s="1"/>
      <c r="Q2626" s="1"/>
      <c r="R2626" s="1"/>
      <c r="S2626" s="1"/>
    </row>
    <row r="2627" spans="1:19" x14ac:dyDescent="0.3">
      <c r="A2627" s="1"/>
      <c r="B2627" s="17">
        <v>2</v>
      </c>
      <c r="C2627" s="9" t="s">
        <v>12</v>
      </c>
      <c r="D2627" s="17">
        <v>2</v>
      </c>
      <c r="E2627" s="17">
        <v>2014</v>
      </c>
      <c r="F2627" s="17">
        <v>1</v>
      </c>
      <c r="G2627" s="17">
        <v>0</v>
      </c>
      <c r="H2627" s="17">
        <v>0</v>
      </c>
      <c r="I2627" s="18">
        <v>15967</v>
      </c>
      <c r="J2627" s="2"/>
      <c r="K2627" s="1"/>
      <c r="L2627" s="1"/>
      <c r="M2627" s="1"/>
      <c r="N2627" s="1"/>
      <c r="O2627" s="1"/>
      <c r="P2627" s="1"/>
      <c r="Q2627" s="1"/>
      <c r="R2627" s="1"/>
      <c r="S2627" s="1"/>
    </row>
    <row r="2628" spans="1:19" x14ac:dyDescent="0.3">
      <c r="A2628" s="1"/>
      <c r="B2628" s="17">
        <v>4</v>
      </c>
      <c r="C2628" s="9" t="s">
        <v>12</v>
      </c>
      <c r="D2628" s="17">
        <v>3</v>
      </c>
      <c r="E2628" s="17">
        <v>2014</v>
      </c>
      <c r="F2628" s="17">
        <v>1</v>
      </c>
      <c r="G2628" s="17">
        <v>0</v>
      </c>
      <c r="H2628" s="17">
        <v>0</v>
      </c>
      <c r="I2628" s="18">
        <v>67916</v>
      </c>
      <c r="J2628" s="2"/>
      <c r="K2628" s="1"/>
      <c r="L2628" s="1"/>
      <c r="M2628" s="1"/>
      <c r="N2628" s="1"/>
      <c r="O2628" s="1"/>
      <c r="P2628" s="1"/>
      <c r="Q2628" s="1"/>
      <c r="R2628" s="1"/>
      <c r="S2628" s="1"/>
    </row>
    <row r="2629" spans="1:19" x14ac:dyDescent="0.3">
      <c r="A2629" s="1"/>
      <c r="B2629" s="17">
        <v>2</v>
      </c>
      <c r="C2629" s="9" t="s">
        <v>17</v>
      </c>
      <c r="D2629" s="17">
        <v>3</v>
      </c>
      <c r="E2629" s="17">
        <v>2014</v>
      </c>
      <c r="F2629" s="17">
        <v>1</v>
      </c>
      <c r="G2629" s="17">
        <v>0</v>
      </c>
      <c r="H2629" s="17">
        <v>0</v>
      </c>
      <c r="I2629" s="18">
        <v>3989</v>
      </c>
      <c r="J2629" s="2"/>
      <c r="K2629" s="1"/>
      <c r="L2629" s="1"/>
      <c r="M2629" s="1"/>
      <c r="N2629" s="1"/>
      <c r="O2629" s="1"/>
      <c r="P2629" s="1"/>
      <c r="Q2629" s="1"/>
      <c r="R2629" s="1"/>
      <c r="S2629" s="1"/>
    </row>
    <row r="2630" spans="1:19" x14ac:dyDescent="0.3">
      <c r="A2630" s="1"/>
      <c r="B2630" s="17">
        <v>3</v>
      </c>
      <c r="C2630" s="9" t="s">
        <v>12</v>
      </c>
      <c r="D2630" s="17">
        <v>2</v>
      </c>
      <c r="E2630" s="17">
        <v>2014</v>
      </c>
      <c r="F2630" s="17">
        <v>1</v>
      </c>
      <c r="G2630" s="17">
        <v>0</v>
      </c>
      <c r="H2630" s="17">
        <v>0</v>
      </c>
      <c r="I2630" s="18">
        <v>117877</v>
      </c>
      <c r="J2630" s="2"/>
      <c r="K2630" s="1"/>
      <c r="L2630" s="1"/>
      <c r="M2630" s="1"/>
      <c r="N2630" s="1"/>
      <c r="O2630" s="1"/>
      <c r="P2630" s="1"/>
      <c r="Q2630" s="1"/>
      <c r="R2630" s="1"/>
      <c r="S2630" s="1"/>
    </row>
    <row r="2631" spans="1:19" x14ac:dyDescent="0.3">
      <c r="A2631" s="1"/>
      <c r="B2631" s="17">
        <v>4</v>
      </c>
      <c r="C2631" s="9" t="s">
        <v>12</v>
      </c>
      <c r="D2631" s="17">
        <v>1</v>
      </c>
      <c r="E2631" s="17">
        <v>2014</v>
      </c>
      <c r="F2631" s="17">
        <v>1</v>
      </c>
      <c r="G2631" s="17">
        <v>0</v>
      </c>
      <c r="H2631" s="17">
        <v>0</v>
      </c>
      <c r="I2631" s="18">
        <v>138102</v>
      </c>
      <c r="J2631" s="2"/>
      <c r="K2631" s="1"/>
      <c r="L2631" s="1"/>
      <c r="M2631" s="1"/>
      <c r="N2631" s="1"/>
      <c r="O2631" s="1"/>
      <c r="P2631" s="1"/>
      <c r="Q2631" s="1"/>
      <c r="R2631" s="1"/>
      <c r="S2631" s="1"/>
    </row>
    <row r="2632" spans="1:19" x14ac:dyDescent="0.3">
      <c r="A2632" s="1"/>
      <c r="B2632" s="17">
        <v>3</v>
      </c>
      <c r="C2632" s="9" t="s">
        <v>19</v>
      </c>
      <c r="D2632" s="17">
        <v>3</v>
      </c>
      <c r="E2632" s="17">
        <v>2015</v>
      </c>
      <c r="F2632" s="17">
        <v>1</v>
      </c>
      <c r="G2632" s="17">
        <v>0</v>
      </c>
      <c r="H2632" s="17">
        <v>0</v>
      </c>
      <c r="I2632" s="18">
        <v>268558</v>
      </c>
      <c r="J2632" s="2"/>
      <c r="K2632" s="1"/>
      <c r="L2632" s="1"/>
      <c r="M2632" s="1"/>
      <c r="N2632" s="1"/>
      <c r="O2632" s="1"/>
      <c r="P2632" s="1"/>
      <c r="Q2632" s="1"/>
      <c r="R2632" s="1"/>
      <c r="S2632" s="1"/>
    </row>
    <row r="2633" spans="1:19" x14ac:dyDescent="0.3">
      <c r="A2633" s="1"/>
      <c r="B2633" s="17">
        <v>3</v>
      </c>
      <c r="C2633" s="9" t="s">
        <v>19</v>
      </c>
      <c r="D2633" s="17">
        <v>3</v>
      </c>
      <c r="E2633" s="17">
        <v>2015</v>
      </c>
      <c r="F2633" s="17">
        <v>1</v>
      </c>
      <c r="G2633" s="17">
        <v>0</v>
      </c>
      <c r="H2633" s="17">
        <v>0</v>
      </c>
      <c r="I2633" s="18">
        <v>270320</v>
      </c>
      <c r="J2633" s="2"/>
      <c r="K2633" s="1"/>
      <c r="L2633" s="1"/>
      <c r="M2633" s="1"/>
      <c r="N2633" s="1"/>
      <c r="O2633" s="1"/>
      <c r="P2633" s="1"/>
      <c r="Q2633" s="1"/>
      <c r="R2633" s="1"/>
      <c r="S2633" s="1"/>
    </row>
    <row r="2634" spans="1:19" x14ac:dyDescent="0.3">
      <c r="A2634" s="1"/>
      <c r="B2634" s="17">
        <v>3</v>
      </c>
      <c r="C2634" s="9" t="s">
        <v>12</v>
      </c>
      <c r="D2634" s="17">
        <v>3</v>
      </c>
      <c r="E2634" s="17">
        <v>2015</v>
      </c>
      <c r="F2634" s="17">
        <v>1</v>
      </c>
      <c r="G2634" s="17">
        <v>0</v>
      </c>
      <c r="H2634" s="17">
        <v>0</v>
      </c>
      <c r="I2634" s="18">
        <v>17112</v>
      </c>
      <c r="J2634" s="2"/>
      <c r="K2634" s="1"/>
      <c r="L2634" s="1"/>
      <c r="M2634" s="1"/>
      <c r="N2634" s="1"/>
      <c r="O2634" s="1"/>
      <c r="P2634" s="1"/>
      <c r="Q2634" s="1"/>
      <c r="R2634" s="1"/>
      <c r="S2634" s="1"/>
    </row>
    <row r="2635" spans="1:19" x14ac:dyDescent="0.3">
      <c r="A2635" s="1"/>
      <c r="B2635" s="17">
        <v>3</v>
      </c>
      <c r="C2635" s="9" t="s">
        <v>19</v>
      </c>
      <c r="D2635" s="17">
        <v>3</v>
      </c>
      <c r="E2635" s="17">
        <v>2015</v>
      </c>
      <c r="F2635" s="17">
        <v>1</v>
      </c>
      <c r="G2635" s="17">
        <v>0</v>
      </c>
      <c r="H2635" s="17">
        <v>0</v>
      </c>
      <c r="I2635" s="18">
        <v>65811</v>
      </c>
      <c r="J2635" s="2"/>
      <c r="K2635" s="1"/>
      <c r="L2635" s="1"/>
      <c r="M2635" s="1"/>
      <c r="N2635" s="1"/>
      <c r="O2635" s="1"/>
      <c r="P2635" s="1"/>
      <c r="Q2635" s="1"/>
      <c r="R2635" s="1"/>
      <c r="S2635" s="1"/>
    </row>
    <row r="2636" spans="1:19" x14ac:dyDescent="0.3">
      <c r="A2636" s="1"/>
      <c r="B2636" s="17">
        <v>5</v>
      </c>
      <c r="C2636" s="9" t="s">
        <v>19</v>
      </c>
      <c r="D2636" s="17">
        <v>3</v>
      </c>
      <c r="E2636" s="17">
        <v>2015</v>
      </c>
      <c r="F2636" s="17">
        <v>1</v>
      </c>
      <c r="G2636" s="17">
        <v>0</v>
      </c>
      <c r="H2636" s="17">
        <v>0</v>
      </c>
      <c r="I2636" s="18">
        <v>30800</v>
      </c>
      <c r="J2636" s="2"/>
      <c r="K2636" s="1"/>
      <c r="L2636" s="1"/>
      <c r="M2636" s="1"/>
      <c r="N2636" s="1"/>
      <c r="O2636" s="1"/>
      <c r="P2636" s="1"/>
      <c r="Q2636" s="1"/>
      <c r="R2636" s="1"/>
      <c r="S2636" s="1"/>
    </row>
    <row r="2637" spans="1:19" x14ac:dyDescent="0.3">
      <c r="A2637" s="1"/>
      <c r="B2637" s="17">
        <v>5</v>
      </c>
      <c r="C2637" s="9" t="s">
        <v>19</v>
      </c>
      <c r="D2637" s="17">
        <v>3</v>
      </c>
      <c r="E2637" s="17">
        <v>2015</v>
      </c>
      <c r="F2637" s="17">
        <v>1</v>
      </c>
      <c r="G2637" s="17">
        <v>0</v>
      </c>
      <c r="H2637" s="17">
        <v>0</v>
      </c>
      <c r="I2637" s="18">
        <v>34459</v>
      </c>
      <c r="J2637" s="2"/>
      <c r="K2637" s="1"/>
      <c r="L2637" s="1"/>
      <c r="M2637" s="1"/>
      <c r="N2637" s="1"/>
      <c r="O2637" s="1"/>
      <c r="P2637" s="1"/>
      <c r="Q2637" s="1"/>
      <c r="R2637" s="1"/>
      <c r="S2637" s="1"/>
    </row>
    <row r="2638" spans="1:19" x14ac:dyDescent="0.3">
      <c r="A2638" s="1"/>
      <c r="B2638" s="17">
        <v>3</v>
      </c>
      <c r="C2638" s="9" t="s">
        <v>19</v>
      </c>
      <c r="D2638" s="17">
        <v>3</v>
      </c>
      <c r="E2638" s="17">
        <v>2015</v>
      </c>
      <c r="F2638" s="17">
        <v>2</v>
      </c>
      <c r="G2638" s="17">
        <v>0</v>
      </c>
      <c r="H2638" s="17">
        <v>0</v>
      </c>
      <c r="I2638" s="18">
        <v>285136</v>
      </c>
      <c r="J2638" s="2"/>
      <c r="K2638" s="1"/>
      <c r="L2638" s="1"/>
      <c r="M2638" s="1"/>
      <c r="N2638" s="1"/>
      <c r="O2638" s="1"/>
      <c r="P2638" s="1"/>
      <c r="Q2638" s="1"/>
      <c r="R2638" s="1"/>
      <c r="S2638" s="1"/>
    </row>
    <row r="2639" spans="1:19" x14ac:dyDescent="0.3">
      <c r="A2639" s="1"/>
      <c r="B2639" s="17">
        <v>3</v>
      </c>
      <c r="C2639" s="9" t="s">
        <v>19</v>
      </c>
      <c r="D2639" s="17">
        <v>3</v>
      </c>
      <c r="E2639" s="17">
        <v>2015</v>
      </c>
      <c r="F2639" s="17">
        <v>1</v>
      </c>
      <c r="G2639" s="17">
        <v>0</v>
      </c>
      <c r="H2639" s="17">
        <v>0</v>
      </c>
      <c r="I2639" s="18">
        <v>927884</v>
      </c>
      <c r="J2639" s="2"/>
      <c r="K2639" s="1"/>
      <c r="L2639" s="1"/>
      <c r="M2639" s="1"/>
      <c r="N2639" s="1"/>
      <c r="O2639" s="1"/>
      <c r="P2639" s="1"/>
      <c r="Q2639" s="1"/>
      <c r="R2639" s="1"/>
      <c r="S2639" s="1"/>
    </row>
    <row r="2640" spans="1:19" x14ac:dyDescent="0.3">
      <c r="A2640" s="1"/>
      <c r="B2640" s="17">
        <v>3</v>
      </c>
      <c r="C2640" s="9" t="s">
        <v>19</v>
      </c>
      <c r="D2640" s="17">
        <v>3</v>
      </c>
      <c r="E2640" s="17">
        <v>2015</v>
      </c>
      <c r="F2640" s="17">
        <v>1</v>
      </c>
      <c r="G2640" s="17">
        <v>0</v>
      </c>
      <c r="H2640" s="17">
        <v>0</v>
      </c>
      <c r="I2640" s="18">
        <v>237374</v>
      </c>
      <c r="J2640" s="2"/>
      <c r="K2640" s="1"/>
      <c r="L2640" s="1"/>
      <c r="M2640" s="1"/>
      <c r="N2640" s="1"/>
      <c r="O2640" s="1"/>
      <c r="P2640" s="1"/>
      <c r="Q2640" s="1"/>
      <c r="R2640" s="1"/>
      <c r="S2640" s="1"/>
    </row>
    <row r="2641" spans="1:19" x14ac:dyDescent="0.3">
      <c r="A2641" s="1"/>
      <c r="B2641" s="17">
        <v>5</v>
      </c>
      <c r="C2641" s="9" t="s">
        <v>19</v>
      </c>
      <c r="D2641" s="17">
        <v>3</v>
      </c>
      <c r="E2641" s="17">
        <v>2015</v>
      </c>
      <c r="F2641" s="17">
        <v>1</v>
      </c>
      <c r="G2641" s="17">
        <v>0</v>
      </c>
      <c r="H2641" s="17">
        <v>0</v>
      </c>
      <c r="I2641" s="18">
        <v>33526</v>
      </c>
      <c r="J2641" s="2"/>
      <c r="K2641" s="1"/>
      <c r="L2641" s="1"/>
      <c r="M2641" s="1"/>
      <c r="N2641" s="1"/>
      <c r="O2641" s="1"/>
      <c r="P2641" s="1"/>
      <c r="Q2641" s="1"/>
      <c r="R2641" s="1"/>
      <c r="S2641" s="1"/>
    </row>
    <row r="2642" spans="1:19" x14ac:dyDescent="0.3">
      <c r="A2642" s="1"/>
      <c r="B2642" s="17">
        <v>5</v>
      </c>
      <c r="C2642" s="9" t="s">
        <v>19</v>
      </c>
      <c r="D2642" s="17">
        <v>3</v>
      </c>
      <c r="E2642" s="17">
        <v>2015</v>
      </c>
      <c r="F2642" s="17">
        <v>1</v>
      </c>
      <c r="G2642" s="17">
        <v>0</v>
      </c>
      <c r="H2642" s="17">
        <v>0</v>
      </c>
      <c r="I2642" s="18">
        <v>30743</v>
      </c>
      <c r="J2642" s="2"/>
      <c r="K2642" s="1"/>
      <c r="L2642" s="1"/>
      <c r="M2642" s="1"/>
      <c r="N2642" s="1"/>
      <c r="O2642" s="1"/>
      <c r="P2642" s="1"/>
      <c r="Q2642" s="1"/>
      <c r="R2642" s="1"/>
      <c r="S2642" s="1"/>
    </row>
    <row r="2643" spans="1:19" x14ac:dyDescent="0.3">
      <c r="A2643" s="1"/>
      <c r="B2643" s="17">
        <v>4</v>
      </c>
      <c r="C2643" s="9" t="s">
        <v>19</v>
      </c>
      <c r="D2643" s="17">
        <v>4</v>
      </c>
      <c r="E2643" s="17">
        <v>2015</v>
      </c>
      <c r="F2643" s="17">
        <v>1</v>
      </c>
      <c r="G2643" s="17">
        <v>0</v>
      </c>
      <c r="H2643" s="17">
        <v>0</v>
      </c>
      <c r="I2643" s="18">
        <v>47836</v>
      </c>
      <c r="J2643" s="2"/>
      <c r="K2643" s="1"/>
      <c r="L2643" s="1"/>
      <c r="M2643" s="1"/>
      <c r="N2643" s="1"/>
      <c r="O2643" s="1"/>
      <c r="P2643" s="1"/>
      <c r="Q2643" s="1"/>
      <c r="R2643" s="1"/>
      <c r="S2643" s="1"/>
    </row>
    <row r="2644" spans="1:19" x14ac:dyDescent="0.3">
      <c r="A2644" s="1"/>
      <c r="B2644" s="17">
        <v>1</v>
      </c>
      <c r="C2644" s="9" t="s">
        <v>23</v>
      </c>
      <c r="D2644" s="17">
        <v>1</v>
      </c>
      <c r="E2644" s="17">
        <v>2015</v>
      </c>
      <c r="F2644" s="17">
        <v>2</v>
      </c>
      <c r="G2644" s="17">
        <v>0</v>
      </c>
      <c r="H2644" s="17">
        <v>0</v>
      </c>
      <c r="I2644" s="18">
        <v>294625</v>
      </c>
      <c r="J2644" s="2"/>
      <c r="K2644" s="1"/>
      <c r="L2644" s="1"/>
      <c r="M2644" s="1"/>
      <c r="N2644" s="1"/>
      <c r="O2644" s="1"/>
      <c r="P2644" s="1"/>
      <c r="Q2644" s="1"/>
      <c r="R2644" s="1"/>
      <c r="S2644" s="1"/>
    </row>
    <row r="2645" spans="1:19" x14ac:dyDescent="0.3">
      <c r="A2645" s="1"/>
      <c r="B2645" s="17">
        <v>1</v>
      </c>
      <c r="C2645" s="9" t="s">
        <v>23</v>
      </c>
      <c r="D2645" s="17">
        <v>1</v>
      </c>
      <c r="E2645" s="17">
        <v>2015</v>
      </c>
      <c r="F2645" s="17">
        <v>2</v>
      </c>
      <c r="G2645" s="17">
        <v>0</v>
      </c>
      <c r="H2645" s="17">
        <v>0</v>
      </c>
      <c r="I2645" s="18">
        <v>72047</v>
      </c>
      <c r="J2645" s="2"/>
      <c r="K2645" s="1"/>
      <c r="L2645" s="1"/>
      <c r="M2645" s="1"/>
      <c r="N2645" s="1"/>
      <c r="O2645" s="1"/>
      <c r="P2645" s="1"/>
      <c r="Q2645" s="1"/>
      <c r="R2645" s="1"/>
      <c r="S2645" s="1"/>
    </row>
    <row r="2646" spans="1:19" x14ac:dyDescent="0.3">
      <c r="A2646" s="1"/>
      <c r="B2646" s="17">
        <v>4</v>
      </c>
      <c r="C2646" s="9" t="s">
        <v>12</v>
      </c>
      <c r="D2646" s="17">
        <v>3</v>
      </c>
      <c r="E2646" s="17">
        <v>2015</v>
      </c>
      <c r="F2646" s="17">
        <v>1</v>
      </c>
      <c r="G2646" s="17">
        <v>0</v>
      </c>
      <c r="H2646" s="17">
        <v>0</v>
      </c>
      <c r="I2646" s="18">
        <v>51474</v>
      </c>
      <c r="J2646" s="2"/>
      <c r="K2646" s="1"/>
      <c r="L2646" s="1"/>
      <c r="M2646" s="1"/>
      <c r="N2646" s="1"/>
      <c r="O2646" s="1"/>
      <c r="P2646" s="1"/>
      <c r="Q2646" s="1"/>
      <c r="R2646" s="1"/>
      <c r="S2646" s="1"/>
    </row>
    <row r="2647" spans="1:19" x14ac:dyDescent="0.3">
      <c r="A2647" s="1"/>
      <c r="B2647" s="17">
        <v>4</v>
      </c>
      <c r="C2647" s="9" t="s">
        <v>12</v>
      </c>
      <c r="D2647" s="17">
        <v>3</v>
      </c>
      <c r="E2647" s="17">
        <v>2015</v>
      </c>
      <c r="F2647" s="17">
        <v>1</v>
      </c>
      <c r="G2647" s="17">
        <v>0</v>
      </c>
      <c r="H2647" s="17">
        <v>0</v>
      </c>
      <c r="I2647" s="18">
        <v>32331</v>
      </c>
      <c r="J2647" s="2"/>
      <c r="K2647" s="1"/>
      <c r="L2647" s="1"/>
      <c r="M2647" s="1"/>
      <c r="N2647" s="1"/>
      <c r="O2647" s="1"/>
      <c r="P2647" s="1"/>
      <c r="Q2647" s="1"/>
      <c r="R2647" s="1"/>
      <c r="S2647" s="1"/>
    </row>
    <row r="2648" spans="1:19" x14ac:dyDescent="0.3">
      <c r="A2648" s="1"/>
      <c r="B2648" s="17">
        <v>3</v>
      </c>
      <c r="C2648" s="9" t="s">
        <v>12</v>
      </c>
      <c r="D2648" s="17">
        <v>3</v>
      </c>
      <c r="E2648" s="17">
        <v>2015</v>
      </c>
      <c r="F2648" s="17">
        <v>1</v>
      </c>
      <c r="G2648" s="17">
        <v>0</v>
      </c>
      <c r="H2648" s="17">
        <v>0</v>
      </c>
      <c r="I2648" s="18">
        <v>61784</v>
      </c>
      <c r="J2648" s="2"/>
      <c r="K2648" s="1"/>
      <c r="L2648" s="1"/>
      <c r="M2648" s="1"/>
      <c r="N2648" s="1"/>
      <c r="O2648" s="1"/>
      <c r="P2648" s="1"/>
      <c r="Q2648" s="1"/>
      <c r="R2648" s="1"/>
      <c r="S2648" s="1"/>
    </row>
    <row r="2649" spans="1:19" x14ac:dyDescent="0.3">
      <c r="A2649" s="1"/>
      <c r="B2649" s="17">
        <v>3</v>
      </c>
      <c r="C2649" s="9" t="s">
        <v>12</v>
      </c>
      <c r="D2649" s="17">
        <v>3</v>
      </c>
      <c r="E2649" s="17">
        <v>2015</v>
      </c>
      <c r="F2649" s="17">
        <v>1</v>
      </c>
      <c r="G2649" s="17">
        <v>0</v>
      </c>
      <c r="H2649" s="17">
        <v>0</v>
      </c>
      <c r="I2649" s="18">
        <v>32560</v>
      </c>
      <c r="J2649" s="2"/>
      <c r="K2649" s="1"/>
      <c r="L2649" s="1"/>
      <c r="M2649" s="1"/>
      <c r="N2649" s="1"/>
      <c r="O2649" s="1"/>
      <c r="P2649" s="1"/>
      <c r="Q2649" s="1"/>
      <c r="R2649" s="1"/>
      <c r="S2649" s="1"/>
    </row>
    <row r="2650" spans="1:19" x14ac:dyDescent="0.3">
      <c r="A2650" s="1"/>
      <c r="B2650" s="17">
        <v>3</v>
      </c>
      <c r="C2650" s="9" t="s">
        <v>12</v>
      </c>
      <c r="D2650" s="17">
        <v>3</v>
      </c>
      <c r="E2650" s="17">
        <v>2015</v>
      </c>
      <c r="F2650" s="17">
        <v>1</v>
      </c>
      <c r="G2650" s="17">
        <v>0</v>
      </c>
      <c r="H2650" s="17">
        <v>0</v>
      </c>
      <c r="I2650" s="18">
        <v>34455</v>
      </c>
      <c r="J2650" s="2"/>
      <c r="K2650" s="1"/>
      <c r="L2650" s="1"/>
      <c r="M2650" s="1"/>
      <c r="N2650" s="1"/>
      <c r="O2650" s="1"/>
      <c r="P2650" s="1"/>
      <c r="Q2650" s="1"/>
      <c r="R2650" s="1"/>
      <c r="S2650" s="1"/>
    </row>
    <row r="2651" spans="1:19" x14ac:dyDescent="0.3">
      <c r="A2651" s="1"/>
      <c r="B2651" s="17">
        <v>3</v>
      </c>
      <c r="C2651" s="9" t="s">
        <v>12</v>
      </c>
      <c r="D2651" s="17">
        <v>3</v>
      </c>
      <c r="E2651" s="17">
        <v>2015</v>
      </c>
      <c r="F2651" s="17">
        <v>1</v>
      </c>
      <c r="G2651" s="17">
        <v>0</v>
      </c>
      <c r="H2651" s="17">
        <v>0</v>
      </c>
      <c r="I2651" s="18">
        <v>43019</v>
      </c>
      <c r="J2651" s="2"/>
      <c r="K2651" s="1"/>
      <c r="L2651" s="1"/>
      <c r="M2651" s="1"/>
      <c r="N2651" s="1"/>
      <c r="O2651" s="1"/>
      <c r="P2651" s="1"/>
      <c r="Q2651" s="1"/>
      <c r="R2651" s="1"/>
      <c r="S2651" s="1"/>
    </row>
    <row r="2652" spans="1:19" x14ac:dyDescent="0.3">
      <c r="A2652" s="1"/>
      <c r="B2652" s="17">
        <v>3</v>
      </c>
      <c r="C2652" s="9" t="s">
        <v>12</v>
      </c>
      <c r="D2652" s="17">
        <v>3</v>
      </c>
      <c r="E2652" s="17">
        <v>2015</v>
      </c>
      <c r="F2652" s="17">
        <v>1</v>
      </c>
      <c r="G2652" s="17">
        <v>0</v>
      </c>
      <c r="H2652" s="17">
        <v>0</v>
      </c>
      <c r="I2652" s="18">
        <v>122352</v>
      </c>
      <c r="J2652" s="2"/>
      <c r="K2652" s="1"/>
      <c r="L2652" s="1"/>
      <c r="M2652" s="1"/>
      <c r="N2652" s="1"/>
      <c r="O2652" s="1"/>
      <c r="P2652" s="1"/>
      <c r="Q2652" s="1"/>
      <c r="R2652" s="1"/>
      <c r="S2652" s="1"/>
    </row>
    <row r="2653" spans="1:19" x14ac:dyDescent="0.3">
      <c r="A2653" s="1"/>
      <c r="B2653" s="17">
        <v>4</v>
      </c>
      <c r="C2653" s="9" t="s">
        <v>12</v>
      </c>
      <c r="D2653" s="17">
        <v>3</v>
      </c>
      <c r="E2653" s="17">
        <v>2015</v>
      </c>
      <c r="F2653" s="17">
        <v>1</v>
      </c>
      <c r="G2653" s="17">
        <v>0</v>
      </c>
      <c r="H2653" s="17">
        <v>0</v>
      </c>
      <c r="I2653" s="18">
        <v>179286</v>
      </c>
      <c r="J2653" s="2"/>
      <c r="K2653" s="1"/>
      <c r="L2653" s="1"/>
      <c r="M2653" s="1"/>
      <c r="N2653" s="1"/>
      <c r="O2653" s="1"/>
      <c r="P2653" s="1"/>
      <c r="Q2653" s="1"/>
      <c r="R2653" s="1"/>
      <c r="S2653" s="1"/>
    </row>
    <row r="2654" spans="1:19" x14ac:dyDescent="0.3">
      <c r="A2654" s="1"/>
      <c r="B2654" s="17">
        <v>4</v>
      </c>
      <c r="C2654" s="9" t="s">
        <v>12</v>
      </c>
      <c r="D2654" s="17">
        <v>3</v>
      </c>
      <c r="E2654" s="17">
        <v>2015</v>
      </c>
      <c r="F2654" s="17">
        <v>1</v>
      </c>
      <c r="G2654" s="17">
        <v>0</v>
      </c>
      <c r="H2654" s="17">
        <v>0</v>
      </c>
      <c r="I2654" s="18">
        <v>43998</v>
      </c>
      <c r="J2654" s="2"/>
      <c r="K2654" s="1"/>
      <c r="L2654" s="1"/>
      <c r="M2654" s="1"/>
      <c r="N2654" s="1"/>
      <c r="O2654" s="1"/>
      <c r="P2654" s="1"/>
      <c r="Q2654" s="1"/>
      <c r="R2654" s="1"/>
      <c r="S2654" s="1"/>
    </row>
    <row r="2655" spans="1:19" x14ac:dyDescent="0.3">
      <c r="A2655" s="1"/>
      <c r="B2655" s="17">
        <v>3</v>
      </c>
      <c r="C2655" s="9" t="s">
        <v>12</v>
      </c>
      <c r="D2655" s="17">
        <v>1</v>
      </c>
      <c r="E2655" s="17">
        <v>2015</v>
      </c>
      <c r="F2655" s="17">
        <v>1</v>
      </c>
      <c r="G2655" s="17">
        <v>0</v>
      </c>
      <c r="H2655" s="17">
        <v>0</v>
      </c>
      <c r="I2655" s="18">
        <v>63420</v>
      </c>
      <c r="J2655" s="2"/>
      <c r="K2655" s="1"/>
      <c r="L2655" s="1"/>
      <c r="M2655" s="1"/>
      <c r="N2655" s="1"/>
      <c r="O2655" s="1"/>
      <c r="P2655" s="1"/>
      <c r="Q2655" s="1"/>
      <c r="R2655" s="1"/>
      <c r="S2655" s="1"/>
    </row>
    <row r="2656" spans="1:19" x14ac:dyDescent="0.3">
      <c r="A2656" s="1"/>
      <c r="B2656" s="17">
        <v>4</v>
      </c>
      <c r="C2656" s="9" t="s">
        <v>12</v>
      </c>
      <c r="D2656" s="17">
        <v>3</v>
      </c>
      <c r="E2656" s="17">
        <v>2015</v>
      </c>
      <c r="F2656" s="17">
        <v>1</v>
      </c>
      <c r="G2656" s="17">
        <v>0</v>
      </c>
      <c r="H2656" s="17">
        <v>0</v>
      </c>
      <c r="I2656" s="18">
        <v>50613</v>
      </c>
      <c r="J2656" s="2"/>
      <c r="K2656" s="1"/>
      <c r="L2656" s="1"/>
      <c r="M2656" s="1"/>
      <c r="N2656" s="1"/>
      <c r="O2656" s="1"/>
      <c r="P2656" s="1"/>
      <c r="Q2656" s="1"/>
      <c r="R2656" s="1"/>
      <c r="S2656" s="1"/>
    </row>
    <row r="2657" spans="1:19" x14ac:dyDescent="0.3">
      <c r="A2657" s="1"/>
      <c r="B2657" s="17">
        <v>3</v>
      </c>
      <c r="C2657" s="9" t="s">
        <v>19</v>
      </c>
      <c r="D2657" s="17">
        <v>4</v>
      </c>
      <c r="E2657" s="17">
        <v>2015</v>
      </c>
      <c r="F2657" s="17">
        <v>1</v>
      </c>
      <c r="G2657" s="17">
        <v>0</v>
      </c>
      <c r="H2657" s="17">
        <v>0</v>
      </c>
      <c r="I2657" s="18">
        <v>74662</v>
      </c>
      <c r="J2657" s="2"/>
      <c r="K2657" s="1"/>
      <c r="L2657" s="1"/>
      <c r="M2657" s="1"/>
      <c r="N2657" s="1"/>
      <c r="O2657" s="1"/>
      <c r="P2657" s="1"/>
      <c r="Q2657" s="1"/>
      <c r="R2657" s="1"/>
      <c r="S2657" s="1"/>
    </row>
    <row r="2658" spans="1:19" x14ac:dyDescent="0.3">
      <c r="A2658" s="1"/>
      <c r="B2658" s="17">
        <v>2</v>
      </c>
      <c r="C2658" s="9" t="s">
        <v>52</v>
      </c>
      <c r="D2658" s="17">
        <v>2</v>
      </c>
      <c r="E2658" s="17">
        <v>2015</v>
      </c>
      <c r="F2658" s="17">
        <v>1</v>
      </c>
      <c r="G2658" s="17">
        <v>13</v>
      </c>
      <c r="H2658" s="17">
        <v>0</v>
      </c>
      <c r="I2658" s="18">
        <v>0</v>
      </c>
      <c r="J2658" s="2"/>
      <c r="K2658" s="1"/>
      <c r="L2658" s="1"/>
      <c r="M2658" s="1"/>
      <c r="N2658" s="1"/>
      <c r="O2658" s="1"/>
      <c r="P2658" s="1"/>
      <c r="Q2658" s="1"/>
      <c r="R2658" s="1"/>
      <c r="S2658" s="1"/>
    </row>
    <row r="2659" spans="1:19" x14ac:dyDescent="0.3">
      <c r="A2659" s="1"/>
      <c r="B2659" s="17">
        <v>3</v>
      </c>
      <c r="C2659" s="9" t="s">
        <v>19</v>
      </c>
      <c r="D2659" s="17">
        <v>3</v>
      </c>
      <c r="E2659" s="17">
        <v>2015</v>
      </c>
      <c r="F2659" s="17">
        <v>1</v>
      </c>
      <c r="G2659" s="17">
        <v>0</v>
      </c>
      <c r="H2659" s="17">
        <v>0</v>
      </c>
      <c r="I2659" s="18">
        <v>167809</v>
      </c>
      <c r="J2659" s="2"/>
      <c r="K2659" s="1"/>
      <c r="L2659" s="1"/>
      <c r="M2659" s="1"/>
      <c r="N2659" s="1"/>
      <c r="O2659" s="1"/>
      <c r="P2659" s="1"/>
      <c r="Q2659" s="1"/>
      <c r="R2659" s="1"/>
      <c r="S2659" s="1"/>
    </row>
    <row r="2660" spans="1:19" x14ac:dyDescent="0.3">
      <c r="A2660" s="1"/>
      <c r="B2660" s="17">
        <v>2</v>
      </c>
      <c r="C2660" s="9" t="s">
        <v>12</v>
      </c>
      <c r="D2660" s="17">
        <v>2</v>
      </c>
      <c r="E2660" s="17">
        <v>2015</v>
      </c>
      <c r="F2660" s="17">
        <v>1</v>
      </c>
      <c r="G2660" s="17">
        <v>0</v>
      </c>
      <c r="H2660" s="17">
        <v>0</v>
      </c>
      <c r="I2660" s="18">
        <v>17086</v>
      </c>
      <c r="J2660" s="2"/>
      <c r="K2660" s="1"/>
      <c r="L2660" s="1"/>
      <c r="M2660" s="1"/>
      <c r="N2660" s="1"/>
      <c r="O2660" s="1"/>
      <c r="P2660" s="1"/>
      <c r="Q2660" s="1"/>
      <c r="R2660" s="1"/>
      <c r="S2660" s="1"/>
    </row>
    <row r="2661" spans="1:19" x14ac:dyDescent="0.3">
      <c r="A2661" s="1"/>
      <c r="B2661" s="17">
        <v>2</v>
      </c>
      <c r="C2661" s="9" t="s">
        <v>12</v>
      </c>
      <c r="D2661" s="17">
        <v>2</v>
      </c>
      <c r="E2661" s="17">
        <v>2015</v>
      </c>
      <c r="F2661" s="17">
        <v>1</v>
      </c>
      <c r="G2661" s="17">
        <v>0</v>
      </c>
      <c r="H2661" s="17">
        <v>0</v>
      </c>
      <c r="I2661" s="18">
        <v>108023</v>
      </c>
      <c r="J2661" s="2"/>
      <c r="K2661" s="1"/>
      <c r="L2661" s="1"/>
      <c r="M2661" s="1"/>
      <c r="N2661" s="1"/>
      <c r="O2661" s="1"/>
      <c r="P2661" s="1"/>
      <c r="Q2661" s="1"/>
      <c r="R2661" s="1"/>
      <c r="S2661" s="1"/>
    </row>
    <row r="2662" spans="1:19" x14ac:dyDescent="0.3">
      <c r="A2662" s="1"/>
      <c r="B2662" s="17">
        <v>3</v>
      </c>
      <c r="C2662" s="9" t="s">
        <v>12</v>
      </c>
      <c r="D2662" s="17">
        <v>3</v>
      </c>
      <c r="E2662" s="17">
        <v>2015</v>
      </c>
      <c r="F2662" s="17">
        <v>1</v>
      </c>
      <c r="G2662" s="17">
        <v>0</v>
      </c>
      <c r="H2662" s="17">
        <v>0</v>
      </c>
      <c r="I2662" s="18">
        <v>3316602</v>
      </c>
      <c r="J2662" s="2"/>
      <c r="K2662" s="1"/>
      <c r="L2662" s="1"/>
      <c r="M2662" s="1"/>
      <c r="N2662" s="1"/>
      <c r="O2662" s="1"/>
      <c r="P2662" s="1"/>
      <c r="Q2662" s="1"/>
      <c r="R2662" s="1"/>
      <c r="S2662" s="1"/>
    </row>
    <row r="2663" spans="1:19" x14ac:dyDescent="0.3">
      <c r="A2663" s="1"/>
      <c r="B2663" s="17">
        <v>3</v>
      </c>
      <c r="C2663" s="9" t="s">
        <v>19</v>
      </c>
      <c r="D2663" s="17">
        <v>3</v>
      </c>
      <c r="E2663" s="17">
        <v>2015</v>
      </c>
      <c r="F2663" s="17">
        <v>1</v>
      </c>
      <c r="G2663" s="17">
        <v>0</v>
      </c>
      <c r="H2663" s="17">
        <v>0</v>
      </c>
      <c r="I2663" s="18">
        <v>206678</v>
      </c>
      <c r="J2663" s="2"/>
      <c r="K2663" s="1"/>
      <c r="L2663" s="1"/>
      <c r="M2663" s="1"/>
      <c r="N2663" s="1"/>
      <c r="O2663" s="1"/>
      <c r="P2663" s="1"/>
      <c r="Q2663" s="1"/>
      <c r="R2663" s="1"/>
      <c r="S2663" s="1"/>
    </row>
    <row r="2664" spans="1:19" x14ac:dyDescent="0.3">
      <c r="A2664" s="1"/>
      <c r="B2664" s="17">
        <v>2</v>
      </c>
      <c r="C2664" s="9" t="s">
        <v>17</v>
      </c>
      <c r="D2664" s="17">
        <v>2</v>
      </c>
      <c r="E2664" s="17">
        <v>2015</v>
      </c>
      <c r="F2664" s="17">
        <v>1</v>
      </c>
      <c r="G2664" s="17">
        <v>0</v>
      </c>
      <c r="H2664" s="17">
        <v>0</v>
      </c>
      <c r="I2664" s="18">
        <v>3637</v>
      </c>
      <c r="J2664" s="2"/>
      <c r="K2664" s="1"/>
      <c r="L2664" s="1"/>
      <c r="M2664" s="1"/>
      <c r="N2664" s="1"/>
      <c r="O2664" s="1"/>
      <c r="P2664" s="1"/>
      <c r="Q2664" s="1"/>
      <c r="R2664" s="1"/>
      <c r="S2664" s="1"/>
    </row>
    <row r="2665" spans="1:19" x14ac:dyDescent="0.3">
      <c r="A2665" s="1"/>
      <c r="B2665" s="17">
        <v>2</v>
      </c>
      <c r="C2665" s="9" t="s">
        <v>17</v>
      </c>
      <c r="D2665" s="17">
        <v>2</v>
      </c>
      <c r="E2665" s="17">
        <v>2015</v>
      </c>
      <c r="F2665" s="17">
        <v>1</v>
      </c>
      <c r="G2665" s="17">
        <v>0</v>
      </c>
      <c r="H2665" s="17">
        <v>0</v>
      </c>
      <c r="I2665" s="18">
        <v>17086</v>
      </c>
      <c r="J2665" s="2"/>
      <c r="K2665" s="1"/>
      <c r="L2665" s="1"/>
      <c r="M2665" s="1"/>
      <c r="N2665" s="1"/>
      <c r="O2665" s="1"/>
      <c r="P2665" s="1"/>
      <c r="Q2665" s="1"/>
      <c r="R2665" s="1"/>
      <c r="S2665" s="1"/>
    </row>
    <row r="2666" spans="1:19" x14ac:dyDescent="0.3">
      <c r="A2666" s="1"/>
      <c r="B2666" s="17">
        <v>2</v>
      </c>
      <c r="C2666" s="9" t="s">
        <v>17</v>
      </c>
      <c r="D2666" s="17">
        <v>3</v>
      </c>
      <c r="E2666" s="17">
        <v>2015</v>
      </c>
      <c r="F2666" s="17">
        <v>1</v>
      </c>
      <c r="G2666" s="17">
        <v>0</v>
      </c>
      <c r="H2666" s="17">
        <v>0</v>
      </c>
      <c r="I2666" s="18">
        <v>8480</v>
      </c>
      <c r="J2666" s="2"/>
      <c r="K2666" s="1"/>
      <c r="L2666" s="1"/>
      <c r="M2666" s="1"/>
      <c r="N2666" s="1"/>
      <c r="O2666" s="1"/>
      <c r="P2666" s="1"/>
      <c r="Q2666" s="1"/>
      <c r="R2666" s="1"/>
      <c r="S2666" s="1"/>
    </row>
    <row r="2667" spans="1:19" x14ac:dyDescent="0.3">
      <c r="A2667" s="1"/>
      <c r="B2667" s="17">
        <v>2</v>
      </c>
      <c r="C2667" s="9" t="s">
        <v>12</v>
      </c>
      <c r="D2667" s="17">
        <v>3</v>
      </c>
      <c r="E2667" s="17">
        <v>2015</v>
      </c>
      <c r="F2667" s="17">
        <v>1</v>
      </c>
      <c r="G2667" s="17">
        <v>0</v>
      </c>
      <c r="H2667" s="17">
        <v>0</v>
      </c>
      <c r="I2667" s="18">
        <v>15022</v>
      </c>
      <c r="J2667" s="2"/>
      <c r="K2667" s="1"/>
      <c r="L2667" s="1"/>
      <c r="M2667" s="1"/>
      <c r="N2667" s="1"/>
      <c r="O2667" s="1"/>
      <c r="P2667" s="1"/>
      <c r="Q2667" s="1"/>
      <c r="R2667" s="1"/>
      <c r="S2667" s="1"/>
    </row>
    <row r="2668" spans="1:19" x14ac:dyDescent="0.3">
      <c r="A2668" s="1"/>
      <c r="B2668" s="17">
        <v>2</v>
      </c>
      <c r="C2668" s="9" t="s">
        <v>52</v>
      </c>
      <c r="D2668" s="17">
        <v>3</v>
      </c>
      <c r="E2668" s="17">
        <v>2015</v>
      </c>
      <c r="F2668" s="17">
        <v>1</v>
      </c>
      <c r="G2668" s="17">
        <v>12</v>
      </c>
      <c r="H2668" s="17">
        <v>0</v>
      </c>
      <c r="I2668" s="18">
        <v>0</v>
      </c>
      <c r="J2668" s="2"/>
      <c r="K2668" s="1"/>
      <c r="L2668" s="1"/>
      <c r="M2668" s="1"/>
      <c r="N2668" s="1"/>
      <c r="O2668" s="1"/>
      <c r="P2668" s="1"/>
      <c r="Q2668" s="1"/>
      <c r="R2668" s="1"/>
      <c r="S2668" s="1"/>
    </row>
    <row r="2669" spans="1:19" x14ac:dyDescent="0.3">
      <c r="A2669" s="1"/>
      <c r="B2669" s="17">
        <v>2</v>
      </c>
      <c r="C2669" s="9" t="s">
        <v>52</v>
      </c>
      <c r="D2669" s="17">
        <v>3</v>
      </c>
      <c r="E2669" s="17">
        <v>2015</v>
      </c>
      <c r="F2669" s="17">
        <v>1</v>
      </c>
      <c r="G2669" s="17">
        <v>11</v>
      </c>
      <c r="H2669" s="17">
        <v>0</v>
      </c>
      <c r="I2669" s="18">
        <v>0</v>
      </c>
      <c r="J2669" s="2"/>
      <c r="K2669" s="1"/>
      <c r="L2669" s="1"/>
      <c r="M2669" s="1"/>
      <c r="N2669" s="1"/>
      <c r="O2669" s="1"/>
      <c r="P2669" s="1"/>
      <c r="Q2669" s="1"/>
      <c r="R2669" s="1"/>
      <c r="S2669" s="1"/>
    </row>
    <row r="2670" spans="1:19" x14ac:dyDescent="0.3">
      <c r="A2670" s="1"/>
      <c r="B2670" s="17">
        <v>3</v>
      </c>
      <c r="C2670" s="9" t="s">
        <v>19</v>
      </c>
      <c r="D2670" s="17">
        <v>3</v>
      </c>
      <c r="E2670" s="17">
        <v>2015</v>
      </c>
      <c r="F2670" s="17">
        <v>1</v>
      </c>
      <c r="G2670" s="17">
        <v>0</v>
      </c>
      <c r="H2670" s="17">
        <v>0</v>
      </c>
      <c r="I2670" s="18">
        <v>29570</v>
      </c>
      <c r="J2670" s="2"/>
      <c r="K2670" s="1"/>
      <c r="L2670" s="1"/>
      <c r="M2670" s="1"/>
      <c r="N2670" s="1"/>
      <c r="O2670" s="1"/>
      <c r="P2670" s="1"/>
      <c r="Q2670" s="1"/>
      <c r="R2670" s="1"/>
      <c r="S2670" s="1"/>
    </row>
    <row r="2671" spans="1:19" x14ac:dyDescent="0.3">
      <c r="A2671" s="1"/>
      <c r="B2671" s="17">
        <v>3</v>
      </c>
      <c r="C2671" s="9" t="s">
        <v>19</v>
      </c>
      <c r="D2671" s="17">
        <v>3</v>
      </c>
      <c r="E2671" s="17">
        <v>2015</v>
      </c>
      <c r="F2671" s="17">
        <v>1</v>
      </c>
      <c r="G2671" s="17">
        <v>0</v>
      </c>
      <c r="H2671" s="17">
        <v>0</v>
      </c>
      <c r="I2671" s="18">
        <v>223836</v>
      </c>
      <c r="J2671" s="2"/>
      <c r="K2671" s="1"/>
      <c r="L2671" s="1"/>
      <c r="M2671" s="1"/>
      <c r="N2671" s="1"/>
      <c r="O2671" s="1"/>
      <c r="P2671" s="1"/>
      <c r="Q2671" s="1"/>
      <c r="R2671" s="1"/>
      <c r="S2671" s="1"/>
    </row>
    <row r="2672" spans="1:19" x14ac:dyDescent="0.3">
      <c r="A2672" s="1"/>
      <c r="B2672" s="17">
        <v>3</v>
      </c>
      <c r="C2672" s="9" t="s">
        <v>19</v>
      </c>
      <c r="D2672" s="17">
        <v>3</v>
      </c>
      <c r="E2672" s="17">
        <v>2015</v>
      </c>
      <c r="F2672" s="17">
        <v>1</v>
      </c>
      <c r="G2672" s="17">
        <v>0</v>
      </c>
      <c r="H2672" s="17">
        <v>0</v>
      </c>
      <c r="I2672" s="18">
        <v>15915</v>
      </c>
      <c r="J2672" s="2"/>
      <c r="K2672" s="1"/>
      <c r="L2672" s="1"/>
      <c r="M2672" s="1"/>
      <c r="N2672" s="1"/>
      <c r="O2672" s="1"/>
      <c r="P2672" s="1"/>
      <c r="Q2672" s="1"/>
      <c r="R2672" s="1"/>
      <c r="S2672" s="1"/>
    </row>
    <row r="2673" spans="1:19" x14ac:dyDescent="0.3">
      <c r="A2673" s="1"/>
      <c r="B2673" s="17">
        <v>4</v>
      </c>
      <c r="C2673" s="9" t="s">
        <v>12</v>
      </c>
      <c r="D2673" s="17">
        <v>3</v>
      </c>
      <c r="E2673" s="17">
        <v>2015</v>
      </c>
      <c r="F2673" s="17">
        <v>1</v>
      </c>
      <c r="G2673" s="17">
        <v>0</v>
      </c>
      <c r="H2673" s="17">
        <v>0</v>
      </c>
      <c r="I2673" s="18">
        <v>30730</v>
      </c>
      <c r="J2673" s="2"/>
      <c r="K2673" s="1"/>
      <c r="L2673" s="1"/>
      <c r="M2673" s="1"/>
      <c r="N2673" s="1"/>
      <c r="O2673" s="1"/>
      <c r="P2673" s="1"/>
      <c r="Q2673" s="1"/>
      <c r="R2673" s="1"/>
      <c r="S2673" s="1"/>
    </row>
    <row r="2674" spans="1:19" x14ac:dyDescent="0.3">
      <c r="A2674" s="1"/>
      <c r="B2674" s="17">
        <v>4</v>
      </c>
      <c r="C2674" s="9" t="s">
        <v>12</v>
      </c>
      <c r="D2674" s="17">
        <v>3</v>
      </c>
      <c r="E2674" s="17">
        <v>2015</v>
      </c>
      <c r="F2674" s="17">
        <v>1</v>
      </c>
      <c r="G2674" s="17">
        <v>0</v>
      </c>
      <c r="H2674" s="17">
        <v>0</v>
      </c>
      <c r="I2674" s="18">
        <v>32490</v>
      </c>
      <c r="J2674" s="2"/>
      <c r="K2674" s="1"/>
      <c r="L2674" s="1"/>
      <c r="M2674" s="1"/>
      <c r="N2674" s="1"/>
      <c r="O2674" s="1"/>
      <c r="P2674" s="1"/>
      <c r="Q2674" s="1"/>
      <c r="R2674" s="1"/>
      <c r="S2674" s="1"/>
    </row>
    <row r="2675" spans="1:19" x14ac:dyDescent="0.3">
      <c r="A2675" s="1"/>
      <c r="B2675" s="17">
        <v>3</v>
      </c>
      <c r="C2675" s="9" t="s">
        <v>19</v>
      </c>
      <c r="D2675" s="17">
        <v>3</v>
      </c>
      <c r="E2675" s="17">
        <v>2015</v>
      </c>
      <c r="F2675" s="17">
        <v>1</v>
      </c>
      <c r="G2675" s="17">
        <v>0</v>
      </c>
      <c r="H2675" s="17">
        <v>0</v>
      </c>
      <c r="I2675" s="18">
        <v>14439</v>
      </c>
      <c r="J2675" s="2"/>
      <c r="K2675" s="1"/>
      <c r="L2675" s="1"/>
      <c r="M2675" s="1"/>
      <c r="N2675" s="1"/>
      <c r="O2675" s="1"/>
      <c r="P2675" s="1"/>
      <c r="Q2675" s="1"/>
      <c r="R2675" s="1"/>
      <c r="S2675" s="1"/>
    </row>
    <row r="2676" spans="1:19" x14ac:dyDescent="0.3">
      <c r="A2676" s="1"/>
      <c r="B2676" s="17">
        <v>3</v>
      </c>
      <c r="C2676" s="9" t="s">
        <v>12</v>
      </c>
      <c r="D2676" s="17">
        <v>3</v>
      </c>
      <c r="E2676" s="17">
        <v>2015</v>
      </c>
      <c r="F2676" s="17">
        <v>1</v>
      </c>
      <c r="G2676" s="17">
        <v>0</v>
      </c>
      <c r="H2676" s="17">
        <v>0</v>
      </c>
      <c r="I2676" s="18">
        <v>173500</v>
      </c>
      <c r="J2676" s="2"/>
      <c r="K2676" s="1"/>
      <c r="L2676" s="1"/>
      <c r="M2676" s="1"/>
      <c r="N2676" s="1"/>
      <c r="O2676" s="1"/>
      <c r="P2676" s="1"/>
      <c r="Q2676" s="1"/>
      <c r="R2676" s="1"/>
      <c r="S2676" s="1"/>
    </row>
    <row r="2677" spans="1:19" x14ac:dyDescent="0.3">
      <c r="A2677" s="1"/>
      <c r="B2677" s="17">
        <v>3</v>
      </c>
      <c r="C2677" s="9" t="s">
        <v>12</v>
      </c>
      <c r="D2677" s="17">
        <v>3</v>
      </c>
      <c r="E2677" s="17">
        <v>2015</v>
      </c>
      <c r="F2677" s="17">
        <v>1</v>
      </c>
      <c r="G2677" s="17">
        <v>0</v>
      </c>
      <c r="H2677" s="17">
        <v>0</v>
      </c>
      <c r="I2677" s="18">
        <v>8365</v>
      </c>
      <c r="J2677" s="2"/>
      <c r="K2677" s="1"/>
      <c r="L2677" s="1"/>
      <c r="M2677" s="1"/>
      <c r="N2677" s="1"/>
      <c r="O2677" s="1"/>
      <c r="P2677" s="1"/>
      <c r="Q2677" s="1"/>
      <c r="R2677" s="1"/>
      <c r="S2677" s="1"/>
    </row>
    <row r="2678" spans="1:19" x14ac:dyDescent="0.3">
      <c r="A2678" s="1"/>
      <c r="B2678" s="17">
        <v>3</v>
      </c>
      <c r="C2678" s="9" t="s">
        <v>12</v>
      </c>
      <c r="D2678" s="17">
        <v>3</v>
      </c>
      <c r="E2678" s="17">
        <v>2015</v>
      </c>
      <c r="F2678" s="17">
        <v>1</v>
      </c>
      <c r="G2678" s="17">
        <v>0</v>
      </c>
      <c r="H2678" s="17">
        <v>0</v>
      </c>
      <c r="I2678" s="18">
        <v>44108</v>
      </c>
      <c r="J2678" s="2"/>
      <c r="K2678" s="1"/>
      <c r="L2678" s="1"/>
      <c r="M2678" s="1"/>
      <c r="N2678" s="1"/>
      <c r="O2678" s="1"/>
      <c r="P2678" s="1"/>
      <c r="Q2678" s="1"/>
      <c r="R2678" s="1"/>
      <c r="S2678" s="1"/>
    </row>
    <row r="2679" spans="1:19" x14ac:dyDescent="0.3">
      <c r="A2679" s="1"/>
      <c r="B2679" s="17">
        <v>3</v>
      </c>
      <c r="C2679" s="9" t="s">
        <v>12</v>
      </c>
      <c r="D2679" s="17">
        <v>3</v>
      </c>
      <c r="E2679" s="17">
        <v>2015</v>
      </c>
      <c r="F2679" s="17">
        <v>1</v>
      </c>
      <c r="G2679" s="17">
        <v>0</v>
      </c>
      <c r="H2679" s="17">
        <v>0</v>
      </c>
      <c r="I2679" s="18">
        <v>29199</v>
      </c>
      <c r="J2679" s="2"/>
      <c r="K2679" s="1"/>
      <c r="L2679" s="1"/>
      <c r="M2679" s="1"/>
      <c r="N2679" s="1"/>
      <c r="O2679" s="1"/>
      <c r="P2679" s="1"/>
      <c r="Q2679" s="1"/>
      <c r="R2679" s="1"/>
      <c r="S2679" s="1"/>
    </row>
    <row r="2680" spans="1:19" x14ac:dyDescent="0.3">
      <c r="A2680" s="1"/>
      <c r="B2680" s="17">
        <v>3</v>
      </c>
      <c r="C2680" s="9" t="s">
        <v>12</v>
      </c>
      <c r="D2680" s="17">
        <v>3</v>
      </c>
      <c r="E2680" s="17">
        <v>2015</v>
      </c>
      <c r="F2680" s="17">
        <v>1</v>
      </c>
      <c r="G2680" s="17">
        <v>0</v>
      </c>
      <c r="H2680" s="17">
        <v>0</v>
      </c>
      <c r="I2680" s="18">
        <v>28882</v>
      </c>
      <c r="J2680" s="2"/>
      <c r="K2680" s="1"/>
      <c r="L2680" s="1"/>
      <c r="M2680" s="1"/>
      <c r="N2680" s="1"/>
      <c r="O2680" s="1"/>
      <c r="P2680" s="1"/>
      <c r="Q2680" s="1"/>
      <c r="R2680" s="1"/>
      <c r="S2680" s="1"/>
    </row>
    <row r="2681" spans="1:19" x14ac:dyDescent="0.3">
      <c r="A2681" s="1"/>
      <c r="B2681" s="17">
        <v>2</v>
      </c>
      <c r="C2681" s="9" t="s">
        <v>12</v>
      </c>
      <c r="D2681" s="17">
        <v>2</v>
      </c>
      <c r="E2681" s="17">
        <v>2015</v>
      </c>
      <c r="F2681" s="17">
        <v>1</v>
      </c>
      <c r="G2681" s="17">
        <v>0</v>
      </c>
      <c r="H2681" s="17">
        <v>0</v>
      </c>
      <c r="I2681" s="18">
        <v>15918</v>
      </c>
      <c r="J2681" s="2"/>
      <c r="K2681" s="1"/>
      <c r="L2681" s="1"/>
      <c r="M2681" s="1"/>
      <c r="N2681" s="1"/>
      <c r="O2681" s="1"/>
      <c r="P2681" s="1"/>
      <c r="Q2681" s="1"/>
      <c r="R2681" s="1"/>
      <c r="S2681" s="1"/>
    </row>
    <row r="2682" spans="1:19" x14ac:dyDescent="0.3">
      <c r="A2682" s="1"/>
      <c r="B2682" s="17">
        <v>6</v>
      </c>
      <c r="C2682" s="9" t="s">
        <v>33</v>
      </c>
      <c r="D2682" s="17">
        <v>2</v>
      </c>
      <c r="E2682" s="17">
        <v>2015</v>
      </c>
      <c r="F2682" s="17">
        <v>1</v>
      </c>
      <c r="G2682" s="17">
        <v>0</v>
      </c>
      <c r="H2682" s="17">
        <v>0</v>
      </c>
      <c r="I2682" s="18">
        <v>84094</v>
      </c>
      <c r="J2682" s="2"/>
      <c r="K2682" s="1"/>
      <c r="L2682" s="1"/>
      <c r="M2682" s="1"/>
      <c r="N2682" s="1"/>
      <c r="O2682" s="1"/>
      <c r="P2682" s="1"/>
      <c r="Q2682" s="1"/>
      <c r="R2682" s="1"/>
      <c r="S2682" s="1"/>
    </row>
    <row r="2683" spans="1:19" x14ac:dyDescent="0.3">
      <c r="A2683" s="1"/>
      <c r="B2683" s="17">
        <v>3</v>
      </c>
      <c r="C2683" s="9" t="s">
        <v>12</v>
      </c>
      <c r="D2683" s="17">
        <v>2</v>
      </c>
      <c r="E2683" s="17">
        <v>2015</v>
      </c>
      <c r="F2683" s="17">
        <v>1</v>
      </c>
      <c r="G2683" s="17">
        <v>0</v>
      </c>
      <c r="H2683" s="17">
        <v>0</v>
      </c>
      <c r="I2683" s="18">
        <v>34443</v>
      </c>
      <c r="J2683" s="2"/>
      <c r="K2683" s="1"/>
      <c r="L2683" s="1"/>
      <c r="M2683" s="1"/>
      <c r="N2683" s="1"/>
      <c r="O2683" s="1"/>
      <c r="P2683" s="1"/>
      <c r="Q2683" s="1"/>
      <c r="R2683" s="1"/>
      <c r="S2683" s="1"/>
    </row>
    <row r="2684" spans="1:19" x14ac:dyDescent="0.3">
      <c r="A2684" s="1"/>
      <c r="B2684" s="17">
        <v>3</v>
      </c>
      <c r="C2684" s="9" t="s">
        <v>12</v>
      </c>
      <c r="D2684" s="17">
        <v>2</v>
      </c>
      <c r="E2684" s="17">
        <v>2015</v>
      </c>
      <c r="F2684" s="17">
        <v>1</v>
      </c>
      <c r="G2684" s="17">
        <v>0</v>
      </c>
      <c r="H2684" s="17">
        <v>0</v>
      </c>
      <c r="I2684" s="18">
        <v>30939</v>
      </c>
      <c r="J2684" s="2"/>
      <c r="K2684" s="1"/>
      <c r="L2684" s="1"/>
      <c r="M2684" s="1"/>
      <c r="N2684" s="1"/>
      <c r="O2684" s="1"/>
      <c r="P2684" s="1"/>
      <c r="Q2684" s="1"/>
      <c r="R2684" s="1"/>
      <c r="S2684" s="1"/>
    </row>
    <row r="2685" spans="1:19" x14ac:dyDescent="0.3">
      <c r="A2685" s="1"/>
      <c r="B2685" s="17">
        <v>3</v>
      </c>
      <c r="C2685" s="9" t="s">
        <v>12</v>
      </c>
      <c r="D2685" s="17">
        <v>2</v>
      </c>
      <c r="E2685" s="17">
        <v>2015</v>
      </c>
      <c r="F2685" s="17">
        <v>1</v>
      </c>
      <c r="G2685" s="17">
        <v>0</v>
      </c>
      <c r="H2685" s="17">
        <v>0</v>
      </c>
      <c r="I2685" s="18">
        <v>34103</v>
      </c>
      <c r="J2685" s="2"/>
      <c r="K2685" s="1"/>
      <c r="L2685" s="1"/>
      <c r="M2685" s="1"/>
      <c r="N2685" s="1"/>
      <c r="O2685" s="1"/>
      <c r="P2685" s="1"/>
      <c r="Q2685" s="1"/>
      <c r="R2685" s="1"/>
      <c r="S2685" s="1"/>
    </row>
    <row r="2686" spans="1:19" x14ac:dyDescent="0.3">
      <c r="A2686" s="1"/>
      <c r="B2686" s="17">
        <v>3</v>
      </c>
      <c r="C2686" s="9" t="s">
        <v>12</v>
      </c>
      <c r="D2686" s="17">
        <v>2</v>
      </c>
      <c r="E2686" s="17">
        <v>2015</v>
      </c>
      <c r="F2686" s="17">
        <v>1</v>
      </c>
      <c r="G2686" s="17">
        <v>0</v>
      </c>
      <c r="H2686" s="17">
        <v>0</v>
      </c>
      <c r="I2686" s="18">
        <v>31501</v>
      </c>
      <c r="J2686" s="2"/>
      <c r="K2686" s="1"/>
      <c r="L2686" s="1"/>
      <c r="M2686" s="1"/>
      <c r="N2686" s="1"/>
      <c r="O2686" s="1"/>
      <c r="P2686" s="1"/>
      <c r="Q2686" s="1"/>
      <c r="R2686" s="1"/>
      <c r="S2686" s="1"/>
    </row>
    <row r="2687" spans="1:19" x14ac:dyDescent="0.3">
      <c r="A2687" s="1"/>
      <c r="B2687" s="17">
        <v>2</v>
      </c>
      <c r="C2687" s="9" t="s">
        <v>52</v>
      </c>
      <c r="D2687" s="17">
        <v>2</v>
      </c>
      <c r="E2687" s="17">
        <v>2015</v>
      </c>
      <c r="F2687" s="17">
        <v>1</v>
      </c>
      <c r="G2687" s="17">
        <v>13</v>
      </c>
      <c r="H2687" s="17">
        <v>0</v>
      </c>
      <c r="I2687" s="18">
        <v>0</v>
      </c>
      <c r="J2687" s="2"/>
      <c r="K2687" s="1"/>
      <c r="L2687" s="1"/>
      <c r="M2687" s="1"/>
      <c r="N2687" s="1"/>
      <c r="O2687" s="1"/>
      <c r="P2687" s="1"/>
      <c r="Q2687" s="1"/>
      <c r="R2687" s="1"/>
      <c r="S2687" s="1"/>
    </row>
    <row r="2688" spans="1:19" x14ac:dyDescent="0.3">
      <c r="A2688" s="1"/>
      <c r="B2688" s="17">
        <v>4</v>
      </c>
      <c r="C2688" s="9" t="s">
        <v>12</v>
      </c>
      <c r="D2688" s="17">
        <v>2</v>
      </c>
      <c r="E2688" s="17">
        <v>2015</v>
      </c>
      <c r="F2688" s="17">
        <v>1</v>
      </c>
      <c r="G2688" s="17">
        <v>0</v>
      </c>
      <c r="H2688" s="17">
        <v>0</v>
      </c>
      <c r="I2688" s="18">
        <v>30413</v>
      </c>
      <c r="J2688" s="2"/>
      <c r="K2688" s="1"/>
      <c r="L2688" s="1"/>
      <c r="M2688" s="1"/>
      <c r="N2688" s="1"/>
      <c r="O2688" s="1"/>
      <c r="P2688" s="1"/>
      <c r="Q2688" s="1"/>
      <c r="R2688" s="1"/>
      <c r="S2688" s="1"/>
    </row>
    <row r="2689" spans="1:19" x14ac:dyDescent="0.3">
      <c r="A2689" s="1"/>
      <c r="B2689" s="17">
        <v>3</v>
      </c>
      <c r="C2689" s="9" t="s">
        <v>12</v>
      </c>
      <c r="D2689" s="17">
        <v>2</v>
      </c>
      <c r="E2689" s="17">
        <v>2015</v>
      </c>
      <c r="F2689" s="17">
        <v>1</v>
      </c>
      <c r="G2689" s="17">
        <v>0</v>
      </c>
      <c r="H2689" s="17">
        <v>0</v>
      </c>
      <c r="I2689" s="18">
        <v>49791</v>
      </c>
      <c r="J2689" s="2"/>
      <c r="K2689" s="1"/>
      <c r="L2689" s="1"/>
      <c r="M2689" s="1"/>
      <c r="N2689" s="1"/>
      <c r="O2689" s="1"/>
      <c r="P2689" s="1"/>
      <c r="Q2689" s="1"/>
      <c r="R2689" s="1"/>
      <c r="S2689" s="1"/>
    </row>
    <row r="2690" spans="1:19" x14ac:dyDescent="0.3">
      <c r="A2690" s="1"/>
      <c r="B2690" s="17">
        <v>3</v>
      </c>
      <c r="C2690" s="9" t="s">
        <v>12</v>
      </c>
      <c r="D2690" s="17">
        <v>2</v>
      </c>
      <c r="E2690" s="17">
        <v>2015</v>
      </c>
      <c r="F2690" s="17">
        <v>1</v>
      </c>
      <c r="G2690" s="17">
        <v>0</v>
      </c>
      <c r="H2690" s="17">
        <v>0</v>
      </c>
      <c r="I2690" s="18">
        <v>98945</v>
      </c>
      <c r="J2690" s="2"/>
      <c r="K2690" s="1"/>
      <c r="L2690" s="1"/>
      <c r="M2690" s="1"/>
      <c r="N2690" s="1"/>
      <c r="O2690" s="1"/>
      <c r="P2690" s="1"/>
      <c r="Q2690" s="1"/>
      <c r="R2690" s="1"/>
      <c r="S2690" s="1"/>
    </row>
    <row r="2691" spans="1:19" x14ac:dyDescent="0.3">
      <c r="A2691" s="1"/>
      <c r="B2691" s="17">
        <v>6</v>
      </c>
      <c r="C2691" s="9" t="s">
        <v>12</v>
      </c>
      <c r="D2691" s="17">
        <v>3</v>
      </c>
      <c r="E2691" s="17">
        <v>2015</v>
      </c>
      <c r="F2691" s="17">
        <v>1</v>
      </c>
      <c r="G2691" s="17">
        <v>0</v>
      </c>
      <c r="H2691" s="17">
        <v>0</v>
      </c>
      <c r="I2691" s="18">
        <v>45263</v>
      </c>
      <c r="J2691" s="2"/>
      <c r="K2691" s="1"/>
      <c r="L2691" s="1"/>
      <c r="M2691" s="1"/>
      <c r="N2691" s="1"/>
      <c r="O2691" s="1"/>
      <c r="P2691" s="1"/>
      <c r="Q2691" s="1"/>
      <c r="R2691" s="1"/>
      <c r="S2691" s="1"/>
    </row>
    <row r="2692" spans="1:19" x14ac:dyDescent="0.3">
      <c r="A2692" s="1"/>
      <c r="B2692" s="17">
        <v>5</v>
      </c>
      <c r="C2692" s="9" t="s">
        <v>12</v>
      </c>
      <c r="D2692" s="17">
        <v>2</v>
      </c>
      <c r="E2692" s="17">
        <v>2015</v>
      </c>
      <c r="F2692" s="17">
        <v>1</v>
      </c>
      <c r="G2692" s="17">
        <v>0</v>
      </c>
      <c r="H2692" s="17">
        <v>0</v>
      </c>
      <c r="I2692" s="18">
        <v>50761</v>
      </c>
      <c r="J2692" s="2"/>
      <c r="K2692" s="1"/>
      <c r="L2692" s="1"/>
      <c r="M2692" s="1"/>
      <c r="N2692" s="1"/>
      <c r="O2692" s="1"/>
      <c r="P2692" s="1"/>
      <c r="Q2692" s="1"/>
      <c r="R2692" s="1"/>
      <c r="S2692" s="1"/>
    </row>
    <row r="2693" spans="1:19" x14ac:dyDescent="0.3">
      <c r="A2693" s="1"/>
      <c r="B2693" s="17">
        <v>5</v>
      </c>
      <c r="C2693" s="9" t="s">
        <v>12</v>
      </c>
      <c r="D2693" s="17">
        <v>2</v>
      </c>
      <c r="E2693" s="17">
        <v>2015</v>
      </c>
      <c r="F2693" s="17">
        <v>1</v>
      </c>
      <c r="G2693" s="17">
        <v>0</v>
      </c>
      <c r="H2693" s="17">
        <v>0</v>
      </c>
      <c r="I2693" s="18">
        <v>43694</v>
      </c>
      <c r="J2693" s="2"/>
      <c r="K2693" s="1"/>
      <c r="L2693" s="1"/>
      <c r="M2693" s="1"/>
      <c r="N2693" s="1"/>
      <c r="O2693" s="1"/>
      <c r="P2693" s="1"/>
      <c r="Q2693" s="1"/>
      <c r="R2693" s="1"/>
      <c r="S2693" s="1"/>
    </row>
    <row r="2694" spans="1:19" x14ac:dyDescent="0.3">
      <c r="A2694" s="1"/>
      <c r="B2694" s="17">
        <v>3</v>
      </c>
      <c r="C2694" s="9" t="s">
        <v>12</v>
      </c>
      <c r="D2694" s="17">
        <v>3</v>
      </c>
      <c r="E2694" s="17">
        <v>2015</v>
      </c>
      <c r="F2694" s="17">
        <v>1</v>
      </c>
      <c r="G2694" s="17">
        <v>0</v>
      </c>
      <c r="H2694" s="17">
        <v>0</v>
      </c>
      <c r="I2694" s="18">
        <v>518740</v>
      </c>
      <c r="J2694" s="2"/>
      <c r="K2694" s="1"/>
      <c r="L2694" s="1"/>
      <c r="M2694" s="1"/>
      <c r="N2694" s="1"/>
      <c r="O2694" s="1"/>
      <c r="P2694" s="1"/>
      <c r="Q2694" s="1"/>
      <c r="R2694" s="1"/>
      <c r="S2694" s="1"/>
    </row>
    <row r="2695" spans="1:19" x14ac:dyDescent="0.3">
      <c r="A2695" s="1"/>
      <c r="B2695" s="17">
        <v>6</v>
      </c>
      <c r="C2695" s="9" t="s">
        <v>12</v>
      </c>
      <c r="D2695" s="17">
        <v>2</v>
      </c>
      <c r="E2695" s="17">
        <v>2015</v>
      </c>
      <c r="F2695" s="17">
        <v>1</v>
      </c>
      <c r="G2695" s="17">
        <v>0</v>
      </c>
      <c r="H2695" s="17">
        <v>0</v>
      </c>
      <c r="I2695" s="18">
        <v>92182</v>
      </c>
      <c r="J2695" s="2"/>
      <c r="K2695" s="1"/>
      <c r="L2695" s="1"/>
      <c r="M2695" s="1"/>
      <c r="N2695" s="1"/>
      <c r="O2695" s="1"/>
      <c r="P2695" s="1"/>
      <c r="Q2695" s="1"/>
      <c r="R2695" s="1"/>
      <c r="S2695" s="1"/>
    </row>
    <row r="2696" spans="1:19" x14ac:dyDescent="0.3">
      <c r="A2696" s="1"/>
      <c r="B2696" s="17">
        <v>3</v>
      </c>
      <c r="C2696" s="9" t="s">
        <v>12</v>
      </c>
      <c r="D2696" s="17">
        <v>2</v>
      </c>
      <c r="E2696" s="17">
        <v>2015</v>
      </c>
      <c r="F2696" s="17">
        <v>1</v>
      </c>
      <c r="G2696" s="17">
        <v>0</v>
      </c>
      <c r="H2696" s="17">
        <v>0</v>
      </c>
      <c r="I2696" s="18">
        <v>30752</v>
      </c>
      <c r="J2696" s="2"/>
      <c r="K2696" s="1"/>
      <c r="L2696" s="1"/>
      <c r="M2696" s="1"/>
      <c r="N2696" s="1"/>
      <c r="O2696" s="1"/>
      <c r="P2696" s="1"/>
      <c r="Q2696" s="1"/>
      <c r="R2696" s="1"/>
      <c r="S2696" s="1"/>
    </row>
    <row r="2697" spans="1:19" x14ac:dyDescent="0.3">
      <c r="A2697" s="1"/>
      <c r="B2697" s="17">
        <v>4</v>
      </c>
      <c r="C2697" s="9" t="s">
        <v>12</v>
      </c>
      <c r="D2697" s="17">
        <v>3</v>
      </c>
      <c r="E2697" s="17">
        <v>2015</v>
      </c>
      <c r="F2697" s="17">
        <v>1</v>
      </c>
      <c r="G2697" s="17">
        <v>0</v>
      </c>
      <c r="H2697" s="17">
        <v>0</v>
      </c>
      <c r="I2697" s="18">
        <v>49320</v>
      </c>
      <c r="J2697" s="2"/>
      <c r="K2697" s="1"/>
      <c r="L2697" s="1"/>
      <c r="M2697" s="1"/>
      <c r="N2697" s="1"/>
      <c r="O2697" s="1"/>
      <c r="P2697" s="1"/>
      <c r="Q2697" s="1"/>
      <c r="R2697" s="1"/>
      <c r="S2697" s="1"/>
    </row>
    <row r="2698" spans="1:19" x14ac:dyDescent="0.3">
      <c r="A2698" s="1"/>
      <c r="B2698" s="17">
        <v>5</v>
      </c>
      <c r="C2698" s="9" t="s">
        <v>12</v>
      </c>
      <c r="D2698" s="17">
        <v>3</v>
      </c>
      <c r="E2698" s="17">
        <v>2015</v>
      </c>
      <c r="F2698" s="17">
        <v>1</v>
      </c>
      <c r="G2698" s="17">
        <v>0</v>
      </c>
      <c r="H2698" s="17">
        <v>0</v>
      </c>
      <c r="I2698" s="18">
        <v>67288</v>
      </c>
      <c r="J2698" s="2"/>
      <c r="K2698" s="1"/>
      <c r="L2698" s="1"/>
      <c r="M2698" s="1"/>
      <c r="N2698" s="1"/>
      <c r="O2698" s="1"/>
      <c r="P2698" s="1"/>
      <c r="Q2698" s="1"/>
      <c r="R2698" s="1"/>
      <c r="S2698" s="1"/>
    </row>
    <row r="2699" spans="1:19" x14ac:dyDescent="0.3">
      <c r="A2699" s="1"/>
      <c r="B2699" s="17">
        <v>5</v>
      </c>
      <c r="C2699" s="9" t="s">
        <v>12</v>
      </c>
      <c r="D2699" s="17">
        <v>3</v>
      </c>
      <c r="E2699" s="17">
        <v>2015</v>
      </c>
      <c r="F2699" s="17">
        <v>1</v>
      </c>
      <c r="G2699" s="17">
        <v>0</v>
      </c>
      <c r="H2699" s="17">
        <v>0</v>
      </c>
      <c r="I2699" s="18">
        <v>45748</v>
      </c>
      <c r="J2699" s="2"/>
      <c r="K2699" s="1"/>
      <c r="L2699" s="1"/>
      <c r="M2699" s="1"/>
      <c r="N2699" s="1"/>
      <c r="O2699" s="1"/>
      <c r="P2699" s="1"/>
      <c r="Q2699" s="1"/>
      <c r="R2699" s="1"/>
      <c r="S2699" s="1"/>
    </row>
    <row r="2700" spans="1:19" x14ac:dyDescent="0.3">
      <c r="A2700" s="1"/>
      <c r="B2700" s="17">
        <v>4</v>
      </c>
      <c r="C2700" s="9" t="s">
        <v>12</v>
      </c>
      <c r="D2700" s="17">
        <v>3</v>
      </c>
      <c r="E2700" s="17">
        <v>2015</v>
      </c>
      <c r="F2700" s="17">
        <v>1</v>
      </c>
      <c r="G2700" s="17">
        <v>0</v>
      </c>
      <c r="H2700" s="17">
        <v>0</v>
      </c>
      <c r="I2700" s="18">
        <v>8079</v>
      </c>
      <c r="J2700" s="2"/>
      <c r="K2700" s="1"/>
      <c r="L2700" s="1"/>
      <c r="M2700" s="1"/>
      <c r="N2700" s="1"/>
      <c r="O2700" s="1"/>
      <c r="P2700" s="1"/>
      <c r="Q2700" s="1"/>
      <c r="R2700" s="1"/>
      <c r="S2700" s="1"/>
    </row>
    <row r="2701" spans="1:19" x14ac:dyDescent="0.3">
      <c r="A2701" s="1"/>
      <c r="B2701" s="17">
        <v>4</v>
      </c>
      <c r="C2701" s="9" t="s">
        <v>12</v>
      </c>
      <c r="D2701" s="17">
        <v>3</v>
      </c>
      <c r="E2701" s="17">
        <v>2015</v>
      </c>
      <c r="F2701" s="17">
        <v>1</v>
      </c>
      <c r="G2701" s="17">
        <v>0</v>
      </c>
      <c r="H2701" s="17">
        <v>0</v>
      </c>
      <c r="I2701" s="18">
        <v>8665</v>
      </c>
      <c r="J2701" s="2"/>
      <c r="K2701" s="1"/>
      <c r="L2701" s="1"/>
      <c r="M2701" s="1"/>
      <c r="N2701" s="1"/>
      <c r="O2701" s="1"/>
      <c r="P2701" s="1"/>
      <c r="Q2701" s="1"/>
      <c r="R2701" s="1"/>
      <c r="S2701" s="1"/>
    </row>
    <row r="2702" spans="1:19" x14ac:dyDescent="0.3">
      <c r="A2702" s="1"/>
      <c r="B2702" s="17">
        <v>3</v>
      </c>
      <c r="C2702" s="9" t="s">
        <v>12</v>
      </c>
      <c r="D2702" s="17">
        <v>2</v>
      </c>
      <c r="E2702" s="17">
        <v>2015</v>
      </c>
      <c r="F2702" s="17">
        <v>1</v>
      </c>
      <c r="G2702" s="17">
        <v>0</v>
      </c>
      <c r="H2702" s="17">
        <v>0</v>
      </c>
      <c r="I2702" s="18">
        <v>68366</v>
      </c>
      <c r="J2702" s="2"/>
      <c r="K2702" s="1"/>
      <c r="L2702" s="1"/>
      <c r="M2702" s="1"/>
      <c r="N2702" s="1"/>
      <c r="O2702" s="1"/>
      <c r="P2702" s="1"/>
      <c r="Q2702" s="1"/>
      <c r="R2702" s="1"/>
      <c r="S2702" s="1"/>
    </row>
    <row r="2703" spans="1:19" x14ac:dyDescent="0.3">
      <c r="A2703" s="1"/>
      <c r="B2703" s="17">
        <v>5</v>
      </c>
      <c r="C2703" s="9" t="s">
        <v>12</v>
      </c>
      <c r="D2703" s="17">
        <v>2</v>
      </c>
      <c r="E2703" s="17">
        <v>2015</v>
      </c>
      <c r="F2703" s="17">
        <v>1</v>
      </c>
      <c r="G2703" s="17">
        <v>0</v>
      </c>
      <c r="H2703" s="17">
        <v>0</v>
      </c>
      <c r="I2703" s="18">
        <v>76137</v>
      </c>
      <c r="J2703" s="2"/>
      <c r="K2703" s="1"/>
      <c r="L2703" s="1"/>
      <c r="M2703" s="1"/>
      <c r="N2703" s="1"/>
      <c r="O2703" s="1"/>
      <c r="P2703" s="1"/>
      <c r="Q2703" s="1"/>
      <c r="R2703" s="1"/>
      <c r="S2703" s="1"/>
    </row>
    <row r="2704" spans="1:19" x14ac:dyDescent="0.3">
      <c r="A2704" s="1"/>
      <c r="B2704" s="17">
        <v>5</v>
      </c>
      <c r="C2704" s="9" t="s">
        <v>12</v>
      </c>
      <c r="D2704" s="17">
        <v>2</v>
      </c>
      <c r="E2704" s="17">
        <v>2015</v>
      </c>
      <c r="F2704" s="17">
        <v>1</v>
      </c>
      <c r="G2704" s="17">
        <v>0</v>
      </c>
      <c r="H2704" s="17">
        <v>0</v>
      </c>
      <c r="I2704" s="18">
        <v>33774</v>
      </c>
      <c r="J2704" s="2"/>
      <c r="K2704" s="1"/>
      <c r="L2704" s="1"/>
      <c r="M2704" s="1"/>
      <c r="N2704" s="1"/>
      <c r="O2704" s="1"/>
      <c r="P2704" s="1"/>
      <c r="Q2704" s="1"/>
      <c r="R2704" s="1"/>
      <c r="S2704" s="1"/>
    </row>
    <row r="2705" spans="1:19" x14ac:dyDescent="0.3">
      <c r="A2705" s="1"/>
      <c r="B2705" s="17">
        <v>3</v>
      </c>
      <c r="C2705" s="9" t="s">
        <v>12</v>
      </c>
      <c r="D2705" s="17">
        <v>3</v>
      </c>
      <c r="E2705" s="17">
        <v>2015</v>
      </c>
      <c r="F2705" s="17">
        <v>1</v>
      </c>
      <c r="G2705" s="17">
        <v>0</v>
      </c>
      <c r="H2705" s="17">
        <v>0</v>
      </c>
      <c r="I2705" s="18">
        <v>8516</v>
      </c>
      <c r="J2705" s="2"/>
      <c r="K2705" s="1"/>
      <c r="L2705" s="1"/>
      <c r="M2705" s="1"/>
      <c r="N2705" s="1"/>
      <c r="O2705" s="1"/>
      <c r="P2705" s="1"/>
      <c r="Q2705" s="1"/>
      <c r="R2705" s="1"/>
      <c r="S2705" s="1"/>
    </row>
    <row r="2706" spans="1:19" x14ac:dyDescent="0.3">
      <c r="A2706" s="1"/>
      <c r="B2706" s="17">
        <v>4</v>
      </c>
      <c r="C2706" s="9" t="s">
        <v>12</v>
      </c>
      <c r="D2706" s="17">
        <v>3</v>
      </c>
      <c r="E2706" s="17">
        <v>2015</v>
      </c>
      <c r="F2706" s="17">
        <v>1</v>
      </c>
      <c r="G2706" s="17">
        <v>0</v>
      </c>
      <c r="H2706" s="17">
        <v>0</v>
      </c>
      <c r="I2706" s="18">
        <v>121971</v>
      </c>
      <c r="J2706" s="2"/>
      <c r="K2706" s="1"/>
      <c r="L2706" s="1"/>
      <c r="M2706" s="1"/>
      <c r="N2706" s="1"/>
      <c r="O2706" s="1"/>
      <c r="P2706" s="1"/>
      <c r="Q2706" s="1"/>
      <c r="R2706" s="1"/>
      <c r="S2706" s="1"/>
    </row>
    <row r="2707" spans="1:19" x14ac:dyDescent="0.3">
      <c r="A2707" s="1"/>
      <c r="B2707" s="17">
        <v>1</v>
      </c>
      <c r="C2707" s="9" t="s">
        <v>12</v>
      </c>
      <c r="D2707" s="17">
        <v>3</v>
      </c>
      <c r="E2707" s="17">
        <v>2015</v>
      </c>
      <c r="F2707" s="17">
        <v>1</v>
      </c>
      <c r="G2707" s="17">
        <v>0</v>
      </c>
      <c r="H2707" s="17">
        <v>0</v>
      </c>
      <c r="I2707" s="18">
        <v>15897</v>
      </c>
      <c r="J2707" s="2"/>
      <c r="K2707" s="1"/>
      <c r="L2707" s="1"/>
      <c r="M2707" s="1"/>
      <c r="N2707" s="1"/>
      <c r="O2707" s="1"/>
      <c r="P2707" s="1"/>
      <c r="Q2707" s="1"/>
      <c r="R2707" s="1"/>
      <c r="S2707" s="1"/>
    </row>
    <row r="2708" spans="1:19" x14ac:dyDescent="0.3">
      <c r="A2708" s="1"/>
      <c r="B2708" s="17">
        <v>2</v>
      </c>
      <c r="C2708" s="9" t="s">
        <v>19</v>
      </c>
      <c r="D2708" s="17">
        <v>4</v>
      </c>
      <c r="E2708" s="17">
        <v>2015</v>
      </c>
      <c r="F2708" s="17">
        <v>1</v>
      </c>
      <c r="G2708" s="17">
        <v>0</v>
      </c>
      <c r="H2708" s="17">
        <v>0</v>
      </c>
      <c r="I2708" s="18">
        <v>1281871</v>
      </c>
      <c r="J2708" s="2"/>
      <c r="K2708" s="1"/>
      <c r="L2708" s="1"/>
      <c r="M2708" s="1"/>
      <c r="N2708" s="1"/>
      <c r="O2708" s="1"/>
      <c r="P2708" s="1"/>
      <c r="Q2708" s="1"/>
      <c r="R2708" s="1"/>
      <c r="S2708" s="1"/>
    </row>
    <row r="2709" spans="1:19" x14ac:dyDescent="0.3">
      <c r="A2709" s="1"/>
      <c r="B2709" s="17">
        <v>2</v>
      </c>
      <c r="C2709" s="9" t="s">
        <v>19</v>
      </c>
      <c r="D2709" s="17">
        <v>4</v>
      </c>
      <c r="E2709" s="17">
        <v>2015</v>
      </c>
      <c r="F2709" s="17">
        <v>1</v>
      </c>
      <c r="G2709" s="17">
        <v>0</v>
      </c>
      <c r="H2709" s="17">
        <v>0</v>
      </c>
      <c r="I2709" s="18">
        <v>3374573</v>
      </c>
      <c r="J2709" s="2"/>
      <c r="K2709" s="1"/>
      <c r="L2709" s="1"/>
      <c r="M2709" s="1"/>
      <c r="N2709" s="1"/>
      <c r="O2709" s="1"/>
      <c r="P2709" s="1"/>
      <c r="Q2709" s="1"/>
      <c r="R2709" s="1"/>
      <c r="S2709" s="1"/>
    </row>
    <row r="2710" spans="1:19" x14ac:dyDescent="0.3">
      <c r="A2710" s="1"/>
      <c r="B2710" s="17">
        <v>2</v>
      </c>
      <c r="C2710" s="9" t="s">
        <v>19</v>
      </c>
      <c r="D2710" s="17">
        <v>4</v>
      </c>
      <c r="E2710" s="17">
        <v>2015</v>
      </c>
      <c r="F2710" s="17">
        <v>1</v>
      </c>
      <c r="G2710" s="17">
        <v>0</v>
      </c>
      <c r="H2710" s="17">
        <v>0</v>
      </c>
      <c r="I2710" s="18">
        <v>687731</v>
      </c>
      <c r="J2710" s="2"/>
      <c r="K2710" s="1"/>
      <c r="L2710" s="1"/>
      <c r="M2710" s="1"/>
      <c r="N2710" s="1"/>
      <c r="O2710" s="1"/>
      <c r="P2710" s="1"/>
      <c r="Q2710" s="1"/>
      <c r="R2710" s="1"/>
      <c r="S2710" s="1"/>
    </row>
    <row r="2711" spans="1:19" x14ac:dyDescent="0.3">
      <c r="A2711" s="1"/>
      <c r="B2711" s="17">
        <v>3</v>
      </c>
      <c r="C2711" s="9" t="s">
        <v>19</v>
      </c>
      <c r="D2711" s="17">
        <v>4</v>
      </c>
      <c r="E2711" s="17">
        <v>2015</v>
      </c>
      <c r="F2711" s="17">
        <v>1</v>
      </c>
      <c r="G2711" s="17">
        <v>0</v>
      </c>
      <c r="H2711" s="17">
        <v>0</v>
      </c>
      <c r="I2711" s="18">
        <v>12933963</v>
      </c>
      <c r="J2711" s="2"/>
      <c r="K2711" s="1"/>
      <c r="L2711" s="1"/>
      <c r="M2711" s="1"/>
      <c r="N2711" s="1"/>
      <c r="O2711" s="1"/>
      <c r="P2711" s="1"/>
      <c r="Q2711" s="1"/>
      <c r="R2711" s="1"/>
      <c r="S2711" s="1"/>
    </row>
    <row r="2712" spans="1:19" x14ac:dyDescent="0.3">
      <c r="A2712" s="1"/>
      <c r="B2712" s="17">
        <v>2</v>
      </c>
      <c r="C2712" s="9" t="s">
        <v>19</v>
      </c>
      <c r="D2712" s="17">
        <v>4</v>
      </c>
      <c r="E2712" s="17">
        <v>2015</v>
      </c>
      <c r="F2712" s="17">
        <v>1</v>
      </c>
      <c r="G2712" s="17">
        <v>0</v>
      </c>
      <c r="H2712" s="17">
        <v>0</v>
      </c>
      <c r="I2712" s="18">
        <v>647142</v>
      </c>
      <c r="J2712" s="2"/>
      <c r="K2712" s="1"/>
      <c r="L2712" s="1"/>
      <c r="M2712" s="1"/>
      <c r="N2712" s="1"/>
      <c r="O2712" s="1"/>
      <c r="P2712" s="1"/>
      <c r="Q2712" s="1"/>
      <c r="R2712" s="1"/>
      <c r="S2712" s="1"/>
    </row>
    <row r="2713" spans="1:19" x14ac:dyDescent="0.3">
      <c r="A2713" s="1"/>
      <c r="B2713" s="17">
        <v>1</v>
      </c>
      <c r="C2713" s="9" t="s">
        <v>19</v>
      </c>
      <c r="D2713" s="17">
        <v>4</v>
      </c>
      <c r="E2713" s="17">
        <v>2015</v>
      </c>
      <c r="F2713" s="17">
        <v>1</v>
      </c>
      <c r="G2713" s="17">
        <v>0</v>
      </c>
      <c r="H2713" s="17">
        <v>0</v>
      </c>
      <c r="I2713" s="18">
        <v>14743</v>
      </c>
      <c r="J2713" s="2"/>
      <c r="K2713" s="1"/>
      <c r="L2713" s="1"/>
      <c r="M2713" s="1"/>
      <c r="N2713" s="1"/>
      <c r="O2713" s="1"/>
      <c r="P2713" s="1"/>
      <c r="Q2713" s="1"/>
      <c r="R2713" s="1"/>
      <c r="S2713" s="1"/>
    </row>
    <row r="2714" spans="1:19" x14ac:dyDescent="0.3">
      <c r="A2714" s="1"/>
      <c r="B2714" s="17">
        <v>2</v>
      </c>
      <c r="C2714" s="9" t="s">
        <v>19</v>
      </c>
      <c r="D2714" s="17">
        <v>4</v>
      </c>
      <c r="E2714" s="17">
        <v>2015</v>
      </c>
      <c r="F2714" s="17">
        <v>16</v>
      </c>
      <c r="G2714" s="17">
        <v>0</v>
      </c>
      <c r="H2714" s="17">
        <v>0</v>
      </c>
      <c r="I2714" s="18">
        <v>158393184</v>
      </c>
      <c r="J2714" s="2"/>
      <c r="K2714" s="1"/>
      <c r="L2714" s="1"/>
      <c r="M2714" s="1"/>
      <c r="N2714" s="1"/>
      <c r="O2714" s="1"/>
      <c r="P2714" s="1"/>
      <c r="Q2714" s="1"/>
      <c r="R2714" s="1"/>
      <c r="S2714" s="1"/>
    </row>
    <row r="2715" spans="1:19" x14ac:dyDescent="0.3">
      <c r="A2715" s="1"/>
      <c r="B2715" s="17">
        <v>2</v>
      </c>
      <c r="C2715" s="9" t="s">
        <v>19</v>
      </c>
      <c r="D2715" s="17">
        <v>4</v>
      </c>
      <c r="E2715" s="17">
        <v>2015</v>
      </c>
      <c r="F2715" s="17">
        <v>1</v>
      </c>
      <c r="G2715" s="17">
        <v>0</v>
      </c>
      <c r="H2715" s="17">
        <v>0</v>
      </c>
      <c r="I2715" s="18">
        <v>3661812</v>
      </c>
      <c r="J2715" s="2"/>
      <c r="K2715" s="1"/>
      <c r="L2715" s="1"/>
      <c r="M2715" s="1"/>
      <c r="N2715" s="1"/>
      <c r="O2715" s="1"/>
      <c r="P2715" s="1"/>
      <c r="Q2715" s="1"/>
      <c r="R2715" s="1"/>
      <c r="S2715" s="1"/>
    </row>
    <row r="2716" spans="1:19" x14ac:dyDescent="0.3">
      <c r="A2716" s="1"/>
      <c r="B2716" s="17">
        <v>2</v>
      </c>
      <c r="C2716" s="9" t="s">
        <v>19</v>
      </c>
      <c r="D2716" s="17">
        <v>4</v>
      </c>
      <c r="E2716" s="17">
        <v>2015</v>
      </c>
      <c r="F2716" s="17">
        <v>1</v>
      </c>
      <c r="G2716" s="17">
        <v>0</v>
      </c>
      <c r="H2716" s="17">
        <v>0</v>
      </c>
      <c r="I2716" s="18">
        <v>172469</v>
      </c>
      <c r="J2716" s="2"/>
      <c r="K2716" s="1"/>
      <c r="L2716" s="1"/>
      <c r="M2716" s="1"/>
      <c r="N2716" s="1"/>
      <c r="O2716" s="1"/>
      <c r="P2716" s="1"/>
      <c r="Q2716" s="1"/>
      <c r="R2716" s="1"/>
      <c r="S2716" s="1"/>
    </row>
    <row r="2717" spans="1:19" x14ac:dyDescent="0.3">
      <c r="A2717" s="1"/>
      <c r="B2717" s="17">
        <v>2</v>
      </c>
      <c r="C2717" s="9" t="s">
        <v>19</v>
      </c>
      <c r="D2717" s="17">
        <v>4</v>
      </c>
      <c r="E2717" s="17">
        <v>2015</v>
      </c>
      <c r="F2717" s="17">
        <v>2</v>
      </c>
      <c r="G2717" s="17">
        <v>0</v>
      </c>
      <c r="H2717" s="17">
        <v>0</v>
      </c>
      <c r="I2717" s="18">
        <v>126587</v>
      </c>
      <c r="J2717" s="2"/>
      <c r="K2717" s="1"/>
      <c r="L2717" s="1"/>
      <c r="M2717" s="1"/>
      <c r="N2717" s="1"/>
      <c r="O2717" s="1"/>
      <c r="P2717" s="1"/>
      <c r="Q2717" s="1"/>
      <c r="R2717" s="1"/>
      <c r="S2717" s="1"/>
    </row>
    <row r="2718" spans="1:19" x14ac:dyDescent="0.3">
      <c r="A2718" s="1"/>
      <c r="B2718" s="17">
        <v>2</v>
      </c>
      <c r="C2718" s="9" t="s">
        <v>19</v>
      </c>
      <c r="D2718" s="17">
        <v>4</v>
      </c>
      <c r="E2718" s="17">
        <v>2015</v>
      </c>
      <c r="F2718" s="17">
        <v>1</v>
      </c>
      <c r="G2718" s="17">
        <v>0</v>
      </c>
      <c r="H2718" s="17">
        <v>0</v>
      </c>
      <c r="I2718" s="18">
        <v>839284</v>
      </c>
      <c r="J2718" s="2"/>
      <c r="K2718" s="1"/>
      <c r="L2718" s="1"/>
      <c r="M2718" s="1"/>
      <c r="N2718" s="1"/>
      <c r="O2718" s="1"/>
      <c r="P2718" s="1"/>
      <c r="Q2718" s="1"/>
      <c r="R2718" s="1"/>
      <c r="S2718" s="1"/>
    </row>
    <row r="2719" spans="1:19" x14ac:dyDescent="0.3">
      <c r="A2719" s="1"/>
      <c r="B2719" s="17">
        <v>2</v>
      </c>
      <c r="C2719" s="9" t="s">
        <v>19</v>
      </c>
      <c r="D2719" s="17">
        <v>4</v>
      </c>
      <c r="E2719" s="17">
        <v>2015</v>
      </c>
      <c r="F2719" s="17">
        <v>1</v>
      </c>
      <c r="G2719" s="17">
        <v>0</v>
      </c>
      <c r="H2719" s="17">
        <v>0</v>
      </c>
      <c r="I2719" s="18">
        <v>68512</v>
      </c>
      <c r="J2719" s="2"/>
      <c r="K2719" s="1"/>
      <c r="L2719" s="1"/>
      <c r="M2719" s="1"/>
      <c r="N2719" s="1"/>
      <c r="O2719" s="1"/>
      <c r="P2719" s="1"/>
      <c r="Q2719" s="1"/>
      <c r="R2719" s="1"/>
      <c r="S2719" s="1"/>
    </row>
    <row r="2720" spans="1:19" x14ac:dyDescent="0.3">
      <c r="A2720" s="1"/>
      <c r="B2720" s="17">
        <v>2</v>
      </c>
      <c r="C2720" s="9" t="s">
        <v>19</v>
      </c>
      <c r="D2720" s="17">
        <v>4</v>
      </c>
      <c r="E2720" s="17">
        <v>2015</v>
      </c>
      <c r="F2720" s="17">
        <v>1</v>
      </c>
      <c r="G2720" s="17">
        <v>0</v>
      </c>
      <c r="H2720" s="17">
        <v>0</v>
      </c>
      <c r="I2720" s="18">
        <v>868134</v>
      </c>
      <c r="J2720" s="2"/>
      <c r="K2720" s="1"/>
      <c r="L2720" s="1"/>
      <c r="M2720" s="1"/>
      <c r="N2720" s="1"/>
      <c r="O2720" s="1"/>
      <c r="P2720" s="1"/>
      <c r="Q2720" s="1"/>
      <c r="R2720" s="1"/>
      <c r="S2720" s="1"/>
    </row>
    <row r="2721" spans="1:19" x14ac:dyDescent="0.3">
      <c r="A2721" s="1"/>
      <c r="B2721" s="17">
        <v>2</v>
      </c>
      <c r="C2721" s="9" t="s">
        <v>19</v>
      </c>
      <c r="D2721" s="17">
        <v>4</v>
      </c>
      <c r="E2721" s="17">
        <v>2015</v>
      </c>
      <c r="F2721" s="17">
        <v>1</v>
      </c>
      <c r="G2721" s="17">
        <v>0</v>
      </c>
      <c r="H2721" s="17">
        <v>0</v>
      </c>
      <c r="I2721" s="18">
        <v>144110</v>
      </c>
      <c r="J2721" s="2"/>
      <c r="K2721" s="1"/>
      <c r="L2721" s="1"/>
      <c r="M2721" s="1"/>
      <c r="N2721" s="1"/>
      <c r="O2721" s="1"/>
      <c r="P2721" s="1"/>
      <c r="Q2721" s="1"/>
      <c r="R2721" s="1"/>
      <c r="S2721" s="1"/>
    </row>
    <row r="2722" spans="1:19" x14ac:dyDescent="0.3">
      <c r="A2722" s="1"/>
      <c r="B2722" s="17">
        <v>2</v>
      </c>
      <c r="C2722" s="9" t="s">
        <v>19</v>
      </c>
      <c r="D2722" s="17">
        <v>4</v>
      </c>
      <c r="E2722" s="17">
        <v>2015</v>
      </c>
      <c r="F2722" s="17">
        <v>1</v>
      </c>
      <c r="G2722" s="17">
        <v>0</v>
      </c>
      <c r="H2722" s="17">
        <v>0</v>
      </c>
      <c r="I2722" s="18">
        <v>148041</v>
      </c>
      <c r="J2722" s="2"/>
      <c r="K2722" s="1"/>
      <c r="L2722" s="1"/>
      <c r="M2722" s="1"/>
      <c r="N2722" s="1"/>
      <c r="O2722" s="1"/>
      <c r="P2722" s="1"/>
      <c r="Q2722" s="1"/>
      <c r="R2722" s="1"/>
      <c r="S2722" s="1"/>
    </row>
    <row r="2723" spans="1:19" x14ac:dyDescent="0.3">
      <c r="A2723" s="1"/>
      <c r="B2723" s="17">
        <v>2</v>
      </c>
      <c r="C2723" s="9" t="s">
        <v>19</v>
      </c>
      <c r="D2723" s="17">
        <v>4</v>
      </c>
      <c r="E2723" s="17">
        <v>2015</v>
      </c>
      <c r="F2723" s="17">
        <v>1</v>
      </c>
      <c r="G2723" s="17">
        <v>0</v>
      </c>
      <c r="H2723" s="17">
        <v>0</v>
      </c>
      <c r="I2723" s="18">
        <v>858861</v>
      </c>
      <c r="J2723" s="2"/>
      <c r="K2723" s="1"/>
      <c r="L2723" s="1"/>
      <c r="M2723" s="1"/>
      <c r="N2723" s="1"/>
      <c r="O2723" s="1"/>
      <c r="P2723" s="1"/>
      <c r="Q2723" s="1"/>
      <c r="R2723" s="1"/>
      <c r="S2723" s="1"/>
    </row>
    <row r="2724" spans="1:19" x14ac:dyDescent="0.3">
      <c r="A2724" s="1"/>
      <c r="B2724" s="17">
        <v>2</v>
      </c>
      <c r="C2724" s="9" t="s">
        <v>19</v>
      </c>
      <c r="D2724" s="17">
        <v>4</v>
      </c>
      <c r="E2724" s="17">
        <v>2015</v>
      </c>
      <c r="F2724" s="17">
        <v>1</v>
      </c>
      <c r="G2724" s="17">
        <v>0</v>
      </c>
      <c r="H2724" s="17">
        <v>0</v>
      </c>
      <c r="I2724" s="18">
        <v>369827</v>
      </c>
      <c r="J2724" s="2"/>
      <c r="K2724" s="1"/>
      <c r="L2724" s="1"/>
      <c r="M2724" s="1"/>
      <c r="N2724" s="1"/>
      <c r="O2724" s="1"/>
      <c r="P2724" s="1"/>
      <c r="Q2724" s="1"/>
      <c r="R2724" s="1"/>
      <c r="S2724" s="1"/>
    </row>
    <row r="2725" spans="1:19" x14ac:dyDescent="0.3">
      <c r="A2725" s="1"/>
      <c r="B2725" s="17">
        <v>2</v>
      </c>
      <c r="C2725" s="9" t="s">
        <v>19</v>
      </c>
      <c r="D2725" s="17">
        <v>4</v>
      </c>
      <c r="E2725" s="17">
        <v>2015</v>
      </c>
      <c r="F2725" s="17">
        <v>1</v>
      </c>
      <c r="G2725" s="17">
        <v>0</v>
      </c>
      <c r="H2725" s="17">
        <v>0</v>
      </c>
      <c r="I2725" s="18">
        <v>1306006</v>
      </c>
      <c r="J2725" s="2"/>
      <c r="K2725" s="1"/>
      <c r="L2725" s="1"/>
      <c r="M2725" s="1"/>
      <c r="N2725" s="1"/>
      <c r="O2725" s="1"/>
      <c r="P2725" s="1"/>
      <c r="Q2725" s="1"/>
      <c r="R2725" s="1"/>
      <c r="S2725" s="1"/>
    </row>
    <row r="2726" spans="1:19" x14ac:dyDescent="0.3">
      <c r="A2726" s="1"/>
      <c r="B2726" s="17">
        <v>2</v>
      </c>
      <c r="C2726" s="9" t="s">
        <v>19</v>
      </c>
      <c r="D2726" s="17">
        <v>4</v>
      </c>
      <c r="E2726" s="17">
        <v>2015</v>
      </c>
      <c r="F2726" s="17">
        <v>1</v>
      </c>
      <c r="G2726" s="17">
        <v>0</v>
      </c>
      <c r="H2726" s="17">
        <v>0</v>
      </c>
      <c r="I2726" s="18">
        <v>900900</v>
      </c>
      <c r="J2726" s="2"/>
      <c r="K2726" s="1"/>
      <c r="L2726" s="1"/>
      <c r="M2726" s="1"/>
      <c r="N2726" s="1"/>
      <c r="O2726" s="1"/>
      <c r="P2726" s="1"/>
      <c r="Q2726" s="1"/>
      <c r="R2726" s="1"/>
      <c r="S2726" s="1"/>
    </row>
    <row r="2727" spans="1:19" x14ac:dyDescent="0.3">
      <c r="A2727" s="1"/>
      <c r="B2727" s="17">
        <v>2</v>
      </c>
      <c r="C2727" s="9" t="s">
        <v>19</v>
      </c>
      <c r="D2727" s="17">
        <v>4</v>
      </c>
      <c r="E2727" s="17">
        <v>2015</v>
      </c>
      <c r="F2727" s="17">
        <v>1</v>
      </c>
      <c r="G2727" s="17">
        <v>0</v>
      </c>
      <c r="H2727" s="17">
        <v>0</v>
      </c>
      <c r="I2727" s="18">
        <v>4031163</v>
      </c>
      <c r="J2727" s="2"/>
      <c r="K2727" s="1"/>
      <c r="L2727" s="1"/>
      <c r="M2727" s="1"/>
      <c r="N2727" s="1"/>
      <c r="O2727" s="1"/>
      <c r="P2727" s="1"/>
      <c r="Q2727" s="1"/>
      <c r="R2727" s="1"/>
      <c r="S2727" s="1"/>
    </row>
    <row r="2728" spans="1:19" x14ac:dyDescent="0.3">
      <c r="A2728" s="1"/>
      <c r="B2728" s="17">
        <v>2</v>
      </c>
      <c r="C2728" s="9" t="s">
        <v>12</v>
      </c>
      <c r="D2728" s="17">
        <v>3</v>
      </c>
      <c r="E2728" s="17">
        <v>2015</v>
      </c>
      <c r="F2728" s="17">
        <v>1</v>
      </c>
      <c r="G2728" s="17">
        <v>0</v>
      </c>
      <c r="H2728" s="17">
        <v>0</v>
      </c>
      <c r="I2728" s="18">
        <v>16996</v>
      </c>
      <c r="J2728" s="2"/>
      <c r="K2728" s="1"/>
      <c r="L2728" s="1"/>
      <c r="M2728" s="1"/>
      <c r="N2728" s="1"/>
      <c r="O2728" s="1"/>
      <c r="P2728" s="1"/>
      <c r="Q2728" s="1"/>
      <c r="R2728" s="1"/>
      <c r="S2728" s="1"/>
    </row>
    <row r="2729" spans="1:19" x14ac:dyDescent="0.3">
      <c r="A2729" s="1"/>
      <c r="B2729" s="17">
        <v>2</v>
      </c>
      <c r="C2729" s="9" t="s">
        <v>12</v>
      </c>
      <c r="D2729" s="17">
        <v>3</v>
      </c>
      <c r="E2729" s="17">
        <v>2015</v>
      </c>
      <c r="F2729" s="17">
        <v>1</v>
      </c>
      <c r="G2729" s="17">
        <v>0</v>
      </c>
      <c r="H2729" s="17">
        <v>0</v>
      </c>
      <c r="I2729" s="18">
        <v>100999</v>
      </c>
      <c r="J2729" s="2"/>
      <c r="K2729" s="1"/>
      <c r="L2729" s="1"/>
      <c r="M2729" s="1"/>
      <c r="N2729" s="1"/>
      <c r="O2729" s="1"/>
      <c r="P2729" s="1"/>
      <c r="Q2729" s="1"/>
      <c r="R2729" s="1"/>
      <c r="S2729" s="1"/>
    </row>
    <row r="2730" spans="1:19" x14ac:dyDescent="0.3">
      <c r="A2730" s="1"/>
      <c r="B2730" s="17">
        <v>2</v>
      </c>
      <c r="C2730" s="9" t="s">
        <v>17</v>
      </c>
      <c r="D2730" s="17">
        <v>3</v>
      </c>
      <c r="E2730" s="17">
        <v>2015</v>
      </c>
      <c r="F2730" s="17">
        <v>1</v>
      </c>
      <c r="G2730" s="17">
        <v>0</v>
      </c>
      <c r="H2730" s="17">
        <v>0</v>
      </c>
      <c r="I2730" s="18">
        <v>7987</v>
      </c>
      <c r="J2730" s="2"/>
      <c r="K2730" s="1"/>
      <c r="L2730" s="1"/>
      <c r="M2730" s="1"/>
      <c r="N2730" s="1"/>
      <c r="O2730" s="1"/>
      <c r="P2730" s="1"/>
      <c r="Q2730" s="1"/>
      <c r="R2730" s="1"/>
      <c r="S2730" s="1"/>
    </row>
    <row r="2731" spans="1:19" x14ac:dyDescent="0.3">
      <c r="A2731" s="1"/>
      <c r="B2731" s="17">
        <v>1</v>
      </c>
      <c r="C2731" s="9" t="s">
        <v>12</v>
      </c>
      <c r="D2731" s="17">
        <v>2</v>
      </c>
      <c r="E2731" s="17">
        <v>2015</v>
      </c>
      <c r="F2731" s="17">
        <v>1</v>
      </c>
      <c r="G2731" s="17">
        <v>0</v>
      </c>
      <c r="H2731" s="17">
        <v>0</v>
      </c>
      <c r="I2731" s="18">
        <v>153146</v>
      </c>
      <c r="J2731" s="2"/>
      <c r="K2731" s="1"/>
      <c r="L2731" s="1"/>
      <c r="M2731" s="1"/>
      <c r="N2731" s="1"/>
      <c r="O2731" s="1"/>
      <c r="P2731" s="1"/>
      <c r="Q2731" s="1"/>
      <c r="R2731" s="1"/>
      <c r="S2731" s="1"/>
    </row>
    <row r="2732" spans="1:19" x14ac:dyDescent="0.3">
      <c r="A2732" s="1"/>
      <c r="B2732" s="17">
        <v>3</v>
      </c>
      <c r="C2732" s="9" t="s">
        <v>19</v>
      </c>
      <c r="D2732" s="17">
        <v>3</v>
      </c>
      <c r="E2732" s="17">
        <v>2015</v>
      </c>
      <c r="F2732" s="17">
        <v>1</v>
      </c>
      <c r="G2732" s="17">
        <v>0</v>
      </c>
      <c r="H2732" s="17">
        <v>0</v>
      </c>
      <c r="I2732" s="18">
        <v>29196</v>
      </c>
      <c r="J2732" s="2"/>
      <c r="K2732" s="1"/>
      <c r="L2732" s="1"/>
      <c r="M2732" s="1"/>
      <c r="N2732" s="1"/>
      <c r="O2732" s="1"/>
      <c r="P2732" s="1"/>
      <c r="Q2732" s="1"/>
      <c r="R2732" s="1"/>
      <c r="S2732" s="1"/>
    </row>
    <row r="2733" spans="1:19" x14ac:dyDescent="0.3">
      <c r="A2733" s="1"/>
      <c r="B2733" s="17">
        <v>3</v>
      </c>
      <c r="C2733" s="9" t="s">
        <v>19</v>
      </c>
      <c r="D2733" s="17">
        <v>3</v>
      </c>
      <c r="E2733" s="17">
        <v>2015</v>
      </c>
      <c r="F2733" s="17">
        <v>1</v>
      </c>
      <c r="G2733" s="17">
        <v>0</v>
      </c>
      <c r="H2733" s="17">
        <v>0</v>
      </c>
      <c r="I2733" s="18">
        <v>32471</v>
      </c>
      <c r="J2733" s="2"/>
      <c r="K2733" s="1"/>
      <c r="L2733" s="1"/>
      <c r="M2733" s="1"/>
      <c r="N2733" s="1"/>
      <c r="O2733" s="1"/>
      <c r="P2733" s="1"/>
      <c r="Q2733" s="1"/>
      <c r="R2733" s="1"/>
      <c r="S2733" s="1"/>
    </row>
    <row r="2734" spans="1:19" x14ac:dyDescent="0.3">
      <c r="A2734" s="1"/>
      <c r="B2734" s="17">
        <v>3</v>
      </c>
      <c r="C2734" s="9" t="s">
        <v>19</v>
      </c>
      <c r="D2734" s="17">
        <v>3</v>
      </c>
      <c r="E2734" s="17">
        <v>2015</v>
      </c>
      <c r="F2734" s="17">
        <v>1</v>
      </c>
      <c r="G2734" s="17">
        <v>0</v>
      </c>
      <c r="H2734" s="17">
        <v>0</v>
      </c>
      <c r="I2734" s="18">
        <v>29189</v>
      </c>
      <c r="J2734" s="2"/>
      <c r="K2734" s="1"/>
      <c r="L2734" s="1"/>
      <c r="M2734" s="1"/>
      <c r="N2734" s="1"/>
      <c r="O2734" s="1"/>
      <c r="P2734" s="1"/>
      <c r="Q2734" s="1"/>
      <c r="R2734" s="1"/>
      <c r="S2734" s="1"/>
    </row>
    <row r="2735" spans="1:19" x14ac:dyDescent="0.3">
      <c r="A2735" s="1"/>
      <c r="B2735" s="17">
        <v>3</v>
      </c>
      <c r="C2735" s="9" t="s">
        <v>12</v>
      </c>
      <c r="D2735" s="17">
        <v>3</v>
      </c>
      <c r="E2735" s="17">
        <v>2015</v>
      </c>
      <c r="F2735" s="17">
        <v>1</v>
      </c>
      <c r="G2735" s="17">
        <v>0</v>
      </c>
      <c r="H2735" s="17">
        <v>0</v>
      </c>
      <c r="I2735" s="18">
        <v>99563</v>
      </c>
      <c r="J2735" s="2"/>
      <c r="K2735" s="1"/>
      <c r="L2735" s="1"/>
      <c r="M2735" s="1"/>
      <c r="N2735" s="1"/>
      <c r="O2735" s="1"/>
      <c r="P2735" s="1"/>
      <c r="Q2735" s="1"/>
      <c r="R2735" s="1"/>
      <c r="S2735" s="1"/>
    </row>
    <row r="2736" spans="1:19" x14ac:dyDescent="0.3">
      <c r="A2736" s="1"/>
      <c r="B2736" s="17">
        <v>5</v>
      </c>
      <c r="C2736" s="9" t="s">
        <v>12</v>
      </c>
      <c r="D2736" s="17">
        <v>3</v>
      </c>
      <c r="E2736" s="17">
        <v>2015</v>
      </c>
      <c r="F2736" s="17">
        <v>1</v>
      </c>
      <c r="G2736" s="17">
        <v>0</v>
      </c>
      <c r="H2736" s="17">
        <v>0</v>
      </c>
      <c r="I2736" s="18">
        <v>59673</v>
      </c>
      <c r="J2736" s="2"/>
      <c r="K2736" s="1"/>
      <c r="L2736" s="1"/>
      <c r="M2736" s="1"/>
      <c r="N2736" s="1"/>
      <c r="O2736" s="1"/>
      <c r="P2736" s="1"/>
      <c r="Q2736" s="1"/>
      <c r="R2736" s="1"/>
      <c r="S2736" s="1"/>
    </row>
    <row r="2737" spans="1:19" x14ac:dyDescent="0.3">
      <c r="A2737" s="1"/>
      <c r="B2737" s="17">
        <v>1</v>
      </c>
      <c r="C2737" s="9" t="s">
        <v>12</v>
      </c>
      <c r="D2737" s="17">
        <v>3</v>
      </c>
      <c r="E2737" s="17">
        <v>2015</v>
      </c>
      <c r="F2737" s="17">
        <v>1</v>
      </c>
      <c r="G2737" s="17">
        <v>0</v>
      </c>
      <c r="H2737" s="17">
        <v>0</v>
      </c>
      <c r="I2737" s="18">
        <v>1593601</v>
      </c>
      <c r="J2737" s="2"/>
      <c r="K2737" s="1"/>
      <c r="L2737" s="1"/>
      <c r="M2737" s="1"/>
      <c r="N2737" s="1"/>
      <c r="O2737" s="1"/>
      <c r="P2737" s="1"/>
      <c r="Q2737" s="1"/>
      <c r="R2737" s="1"/>
      <c r="S2737" s="1"/>
    </row>
    <row r="2738" spans="1:19" x14ac:dyDescent="0.3">
      <c r="A2738" s="1"/>
      <c r="B2738" s="17">
        <v>3</v>
      </c>
      <c r="C2738" s="9" t="s">
        <v>19</v>
      </c>
      <c r="D2738" s="17">
        <v>3</v>
      </c>
      <c r="E2738" s="17">
        <v>2015</v>
      </c>
      <c r="F2738" s="17">
        <v>1</v>
      </c>
      <c r="G2738" s="17">
        <v>0</v>
      </c>
      <c r="H2738" s="17">
        <v>0</v>
      </c>
      <c r="I2738" s="18">
        <v>477589</v>
      </c>
      <c r="J2738" s="2"/>
      <c r="K2738" s="1"/>
      <c r="L2738" s="1"/>
      <c r="M2738" s="1"/>
      <c r="N2738" s="1"/>
      <c r="O2738" s="1"/>
      <c r="P2738" s="1"/>
      <c r="Q2738" s="1"/>
      <c r="R2738" s="1"/>
      <c r="S2738" s="1"/>
    </row>
    <row r="2739" spans="1:19" x14ac:dyDescent="0.3">
      <c r="A2739" s="1"/>
      <c r="B2739" s="17">
        <v>5</v>
      </c>
      <c r="C2739" s="9" t="s">
        <v>19</v>
      </c>
      <c r="D2739" s="17">
        <v>3</v>
      </c>
      <c r="E2739" s="17">
        <v>2015</v>
      </c>
      <c r="F2739" s="17">
        <v>1</v>
      </c>
      <c r="G2739" s="17">
        <v>0</v>
      </c>
      <c r="H2739" s="17">
        <v>0</v>
      </c>
      <c r="I2739" s="18">
        <v>65189</v>
      </c>
      <c r="J2739" s="2"/>
      <c r="K2739" s="1"/>
      <c r="L2739" s="1"/>
      <c r="M2739" s="1"/>
      <c r="N2739" s="1"/>
      <c r="O2739" s="1"/>
      <c r="P2739" s="1"/>
      <c r="Q2739" s="1"/>
      <c r="R2739" s="1"/>
      <c r="S2739" s="1"/>
    </row>
    <row r="2740" spans="1:19" x14ac:dyDescent="0.3">
      <c r="A2740" s="1"/>
      <c r="B2740" s="17">
        <v>2</v>
      </c>
      <c r="C2740" s="9" t="s">
        <v>12</v>
      </c>
      <c r="D2740" s="17">
        <v>3</v>
      </c>
      <c r="E2740" s="17">
        <v>2015</v>
      </c>
      <c r="F2740" s="17">
        <v>1</v>
      </c>
      <c r="G2740" s="17">
        <v>0</v>
      </c>
      <c r="H2740" s="17">
        <v>0</v>
      </c>
      <c r="I2740" s="18">
        <v>522196</v>
      </c>
      <c r="J2740" s="2"/>
      <c r="K2740" s="1"/>
      <c r="L2740" s="1"/>
      <c r="M2740" s="1"/>
      <c r="N2740" s="1"/>
      <c r="O2740" s="1"/>
      <c r="P2740" s="1"/>
      <c r="Q2740" s="1"/>
      <c r="R2740" s="1"/>
      <c r="S2740" s="1"/>
    </row>
    <row r="2741" spans="1:19" x14ac:dyDescent="0.3">
      <c r="A2741" s="1"/>
      <c r="B2741" s="17">
        <v>3</v>
      </c>
      <c r="C2741" s="9" t="s">
        <v>19</v>
      </c>
      <c r="D2741" s="17">
        <v>3</v>
      </c>
      <c r="E2741" s="17">
        <v>2015</v>
      </c>
      <c r="F2741" s="17">
        <v>1</v>
      </c>
      <c r="G2741" s="17">
        <v>0</v>
      </c>
      <c r="H2741" s="17">
        <v>0</v>
      </c>
      <c r="I2741" s="18">
        <v>34012</v>
      </c>
      <c r="J2741" s="2"/>
      <c r="K2741" s="1"/>
      <c r="L2741" s="1"/>
      <c r="M2741" s="1"/>
      <c r="N2741" s="1"/>
      <c r="O2741" s="1"/>
      <c r="P2741" s="1"/>
      <c r="Q2741" s="1"/>
      <c r="R2741" s="1"/>
      <c r="S2741" s="1"/>
    </row>
    <row r="2742" spans="1:19" x14ac:dyDescent="0.3">
      <c r="A2742" s="1"/>
      <c r="B2742" s="17">
        <v>1</v>
      </c>
      <c r="C2742" s="9" t="s">
        <v>19</v>
      </c>
      <c r="D2742" s="17">
        <v>4</v>
      </c>
      <c r="E2742" s="17">
        <v>2015</v>
      </c>
      <c r="F2742" s="17">
        <v>1</v>
      </c>
      <c r="G2742" s="17">
        <v>0</v>
      </c>
      <c r="H2742" s="17">
        <v>0</v>
      </c>
      <c r="I2742" s="18">
        <v>7889</v>
      </c>
      <c r="J2742" s="2"/>
      <c r="K2742" s="1"/>
      <c r="L2742" s="1"/>
      <c r="M2742" s="1"/>
      <c r="N2742" s="1"/>
      <c r="O2742" s="1"/>
      <c r="P2742" s="1"/>
      <c r="Q2742" s="1"/>
      <c r="R2742" s="1"/>
      <c r="S2742" s="1"/>
    </row>
    <row r="2743" spans="1:19" x14ac:dyDescent="0.3">
      <c r="A2743" s="1"/>
      <c r="B2743" s="17">
        <v>1</v>
      </c>
      <c r="C2743" s="9" t="s">
        <v>19</v>
      </c>
      <c r="D2743" s="17">
        <v>4</v>
      </c>
      <c r="E2743" s="17">
        <v>2015</v>
      </c>
      <c r="F2743" s="17">
        <v>1</v>
      </c>
      <c r="G2743" s="17">
        <v>0</v>
      </c>
      <c r="H2743" s="17">
        <v>0</v>
      </c>
      <c r="I2743" s="18">
        <v>14883</v>
      </c>
      <c r="J2743" s="2"/>
      <c r="K2743" s="1"/>
      <c r="L2743" s="1"/>
      <c r="M2743" s="1"/>
      <c r="N2743" s="1"/>
      <c r="O2743" s="1"/>
      <c r="P2743" s="1"/>
      <c r="Q2743" s="1"/>
      <c r="R2743" s="1"/>
      <c r="S2743" s="1"/>
    </row>
    <row r="2744" spans="1:19" x14ac:dyDescent="0.3">
      <c r="A2744" s="1"/>
      <c r="B2744" s="17">
        <v>3</v>
      </c>
      <c r="C2744" s="9" t="s">
        <v>19</v>
      </c>
      <c r="D2744" s="17">
        <v>4</v>
      </c>
      <c r="E2744" s="17">
        <v>2015</v>
      </c>
      <c r="F2744" s="17">
        <v>1</v>
      </c>
      <c r="G2744" s="17">
        <v>0</v>
      </c>
      <c r="H2744" s="17">
        <v>0</v>
      </c>
      <c r="I2744" s="18">
        <v>79228</v>
      </c>
      <c r="J2744" s="2"/>
      <c r="K2744" s="1"/>
      <c r="L2744" s="1"/>
      <c r="M2744" s="1"/>
      <c r="N2744" s="1"/>
      <c r="O2744" s="1"/>
      <c r="P2744" s="1"/>
      <c r="Q2744" s="1"/>
      <c r="R2744" s="1"/>
      <c r="S2744" s="1"/>
    </row>
    <row r="2745" spans="1:19" x14ac:dyDescent="0.3">
      <c r="A2745" s="1"/>
      <c r="B2745" s="17">
        <v>3</v>
      </c>
      <c r="C2745" s="9" t="s">
        <v>19</v>
      </c>
      <c r="D2745" s="17">
        <v>4</v>
      </c>
      <c r="E2745" s="17">
        <v>2015</v>
      </c>
      <c r="F2745" s="17">
        <v>1</v>
      </c>
      <c r="G2745" s="17">
        <v>0</v>
      </c>
      <c r="H2745" s="17">
        <v>0</v>
      </c>
      <c r="I2745" s="18">
        <v>16276</v>
      </c>
      <c r="J2745" s="2"/>
      <c r="K2745" s="1"/>
      <c r="L2745" s="1"/>
      <c r="M2745" s="1"/>
      <c r="N2745" s="1"/>
      <c r="O2745" s="1"/>
      <c r="P2745" s="1"/>
      <c r="Q2745" s="1"/>
      <c r="R2745" s="1"/>
      <c r="S2745" s="1"/>
    </row>
    <row r="2746" spans="1:19" x14ac:dyDescent="0.3">
      <c r="A2746" s="1"/>
      <c r="B2746" s="17">
        <v>1</v>
      </c>
      <c r="C2746" s="9" t="s">
        <v>19</v>
      </c>
      <c r="D2746" s="17">
        <v>4</v>
      </c>
      <c r="E2746" s="17">
        <v>2015</v>
      </c>
      <c r="F2746" s="17">
        <v>1</v>
      </c>
      <c r="G2746" s="17">
        <v>0</v>
      </c>
      <c r="H2746" s="17">
        <v>0</v>
      </c>
      <c r="I2746" s="18">
        <v>15931</v>
      </c>
      <c r="J2746" s="2"/>
      <c r="K2746" s="1"/>
      <c r="L2746" s="1"/>
      <c r="M2746" s="1"/>
      <c r="N2746" s="1"/>
      <c r="O2746" s="1"/>
      <c r="P2746" s="1"/>
      <c r="Q2746" s="1"/>
      <c r="R2746" s="1"/>
      <c r="S2746" s="1"/>
    </row>
    <row r="2747" spans="1:19" x14ac:dyDescent="0.3">
      <c r="A2747" s="1"/>
      <c r="B2747" s="17">
        <v>3</v>
      </c>
      <c r="C2747" s="9" t="s">
        <v>19</v>
      </c>
      <c r="D2747" s="17">
        <v>4</v>
      </c>
      <c r="E2747" s="17">
        <v>2015</v>
      </c>
      <c r="F2747" s="17">
        <v>1</v>
      </c>
      <c r="G2747" s="17">
        <v>0</v>
      </c>
      <c r="H2747" s="17">
        <v>0</v>
      </c>
      <c r="I2747" s="18">
        <v>14900880</v>
      </c>
      <c r="J2747" s="2"/>
      <c r="K2747" s="1"/>
      <c r="L2747" s="1"/>
      <c r="M2747" s="1"/>
      <c r="N2747" s="1"/>
      <c r="O2747" s="1"/>
      <c r="P2747" s="1"/>
      <c r="Q2747" s="1"/>
      <c r="R2747" s="1"/>
      <c r="S2747" s="1"/>
    </row>
    <row r="2748" spans="1:19" x14ac:dyDescent="0.3">
      <c r="A2748" s="1"/>
      <c r="B2748" s="17">
        <v>3</v>
      </c>
      <c r="C2748" s="9" t="s">
        <v>19</v>
      </c>
      <c r="D2748" s="17">
        <v>4</v>
      </c>
      <c r="E2748" s="17">
        <v>2015</v>
      </c>
      <c r="F2748" s="17">
        <v>1</v>
      </c>
      <c r="G2748" s="17">
        <v>0</v>
      </c>
      <c r="H2748" s="17">
        <v>0</v>
      </c>
      <c r="I2748" s="18">
        <v>16803120</v>
      </c>
      <c r="J2748" s="2"/>
      <c r="K2748" s="1"/>
      <c r="L2748" s="1"/>
      <c r="M2748" s="1"/>
      <c r="N2748" s="1"/>
      <c r="O2748" s="1"/>
      <c r="P2748" s="1"/>
      <c r="Q2748" s="1"/>
      <c r="R2748" s="1"/>
      <c r="S2748" s="1"/>
    </row>
    <row r="2749" spans="1:19" x14ac:dyDescent="0.3">
      <c r="A2749" s="1"/>
      <c r="B2749" s="17">
        <v>3</v>
      </c>
      <c r="C2749" s="9" t="s">
        <v>19</v>
      </c>
      <c r="D2749" s="17">
        <v>4</v>
      </c>
      <c r="E2749" s="17">
        <v>2015</v>
      </c>
      <c r="F2749" s="17">
        <v>1</v>
      </c>
      <c r="G2749" s="17">
        <v>0</v>
      </c>
      <c r="H2749" s="17">
        <v>0</v>
      </c>
      <c r="I2749" s="18">
        <v>28803084</v>
      </c>
      <c r="J2749" s="2"/>
      <c r="K2749" s="1"/>
      <c r="L2749" s="1"/>
      <c r="M2749" s="1"/>
      <c r="N2749" s="1"/>
      <c r="O2749" s="1"/>
      <c r="P2749" s="1"/>
      <c r="Q2749" s="1"/>
      <c r="R2749" s="1"/>
      <c r="S2749" s="1"/>
    </row>
    <row r="2750" spans="1:19" x14ac:dyDescent="0.3">
      <c r="A2750" s="1"/>
      <c r="B2750" s="17">
        <v>3</v>
      </c>
      <c r="C2750" s="9" t="s">
        <v>19</v>
      </c>
      <c r="D2750" s="17">
        <v>4</v>
      </c>
      <c r="E2750" s="17">
        <v>2015</v>
      </c>
      <c r="F2750" s="17">
        <v>1</v>
      </c>
      <c r="G2750" s="17">
        <v>0</v>
      </c>
      <c r="H2750" s="17">
        <v>0</v>
      </c>
      <c r="I2750" s="18">
        <v>72903348</v>
      </c>
      <c r="J2750" s="2"/>
      <c r="K2750" s="1"/>
      <c r="L2750" s="1"/>
      <c r="M2750" s="1"/>
      <c r="N2750" s="1"/>
      <c r="O2750" s="1"/>
      <c r="P2750" s="1"/>
      <c r="Q2750" s="1"/>
      <c r="R2750" s="1"/>
      <c r="S2750" s="1"/>
    </row>
    <row r="2751" spans="1:19" x14ac:dyDescent="0.3">
      <c r="A2751" s="1"/>
      <c r="B2751" s="17">
        <v>3</v>
      </c>
      <c r="C2751" s="9" t="s">
        <v>19</v>
      </c>
      <c r="D2751" s="17">
        <v>4</v>
      </c>
      <c r="E2751" s="17">
        <v>2015</v>
      </c>
      <c r="F2751" s="17">
        <v>1</v>
      </c>
      <c r="G2751" s="17">
        <v>0</v>
      </c>
      <c r="H2751" s="17">
        <v>0</v>
      </c>
      <c r="I2751" s="18">
        <v>16324389</v>
      </c>
      <c r="J2751" s="2"/>
      <c r="K2751" s="1"/>
      <c r="L2751" s="1"/>
      <c r="M2751" s="1"/>
      <c r="N2751" s="1"/>
      <c r="O2751" s="1"/>
      <c r="P2751" s="1"/>
      <c r="Q2751" s="1"/>
      <c r="R2751" s="1"/>
      <c r="S2751" s="1"/>
    </row>
    <row r="2752" spans="1:19" x14ac:dyDescent="0.3">
      <c r="A2752" s="1"/>
      <c r="B2752" s="17">
        <v>3</v>
      </c>
      <c r="C2752" s="9" t="s">
        <v>19</v>
      </c>
      <c r="D2752" s="17">
        <v>4</v>
      </c>
      <c r="E2752" s="17">
        <v>2015</v>
      </c>
      <c r="F2752" s="17">
        <v>1</v>
      </c>
      <c r="G2752" s="17">
        <v>0</v>
      </c>
      <c r="H2752" s="17">
        <v>0</v>
      </c>
      <c r="I2752" s="18">
        <v>8277121</v>
      </c>
      <c r="J2752" s="2"/>
      <c r="K2752" s="1"/>
      <c r="L2752" s="1"/>
      <c r="M2752" s="1"/>
      <c r="N2752" s="1"/>
      <c r="O2752" s="1"/>
      <c r="P2752" s="1"/>
      <c r="Q2752" s="1"/>
      <c r="R2752" s="1"/>
      <c r="S2752" s="1"/>
    </row>
    <row r="2753" spans="1:19" x14ac:dyDescent="0.3">
      <c r="A2753" s="1"/>
      <c r="B2753" s="17">
        <v>3</v>
      </c>
      <c r="C2753" s="9" t="s">
        <v>19</v>
      </c>
      <c r="D2753" s="17">
        <v>4</v>
      </c>
      <c r="E2753" s="17">
        <v>2015</v>
      </c>
      <c r="F2753" s="17">
        <v>1</v>
      </c>
      <c r="G2753" s="17">
        <v>0</v>
      </c>
      <c r="H2753" s="17">
        <v>0</v>
      </c>
      <c r="I2753" s="18">
        <v>28917218</v>
      </c>
      <c r="J2753" s="2"/>
      <c r="K2753" s="1"/>
      <c r="L2753" s="1"/>
      <c r="M2753" s="1"/>
      <c r="N2753" s="1"/>
      <c r="O2753" s="1"/>
      <c r="P2753" s="1"/>
      <c r="Q2753" s="1"/>
      <c r="R2753" s="1"/>
      <c r="S2753" s="1"/>
    </row>
    <row r="2754" spans="1:19" x14ac:dyDescent="0.3">
      <c r="A2754" s="1"/>
      <c r="B2754" s="17">
        <v>3</v>
      </c>
      <c r="C2754" s="9" t="s">
        <v>19</v>
      </c>
      <c r="D2754" s="17">
        <v>4</v>
      </c>
      <c r="E2754" s="17">
        <v>2015</v>
      </c>
      <c r="F2754" s="17">
        <v>1</v>
      </c>
      <c r="G2754" s="17">
        <v>0</v>
      </c>
      <c r="H2754" s="17">
        <v>0</v>
      </c>
      <c r="I2754" s="18">
        <v>4176209</v>
      </c>
      <c r="J2754" s="2"/>
      <c r="K2754" s="1"/>
      <c r="L2754" s="1"/>
      <c r="M2754" s="1"/>
      <c r="N2754" s="1"/>
      <c r="O2754" s="1"/>
      <c r="P2754" s="1"/>
      <c r="Q2754" s="1"/>
      <c r="R2754" s="1"/>
      <c r="S2754" s="1"/>
    </row>
    <row r="2755" spans="1:19" x14ac:dyDescent="0.3">
      <c r="A2755" s="1"/>
      <c r="B2755" s="17">
        <v>3</v>
      </c>
      <c r="C2755" s="9" t="s">
        <v>19</v>
      </c>
      <c r="D2755" s="17">
        <v>4</v>
      </c>
      <c r="E2755" s="17">
        <v>2015</v>
      </c>
      <c r="F2755" s="17">
        <v>1</v>
      </c>
      <c r="G2755" s="17">
        <v>0</v>
      </c>
      <c r="H2755" s="17">
        <v>0</v>
      </c>
      <c r="I2755" s="18">
        <v>17265998</v>
      </c>
      <c r="J2755" s="2"/>
      <c r="K2755" s="1"/>
      <c r="L2755" s="1"/>
      <c r="M2755" s="1"/>
      <c r="N2755" s="1"/>
      <c r="O2755" s="1"/>
      <c r="P2755" s="1"/>
      <c r="Q2755" s="1"/>
      <c r="R2755" s="1"/>
      <c r="S2755" s="1"/>
    </row>
    <row r="2756" spans="1:19" x14ac:dyDescent="0.3">
      <c r="A2756" s="1"/>
      <c r="B2756" s="17">
        <v>3</v>
      </c>
      <c r="C2756" s="9" t="s">
        <v>19</v>
      </c>
      <c r="D2756" s="17">
        <v>4</v>
      </c>
      <c r="E2756" s="17">
        <v>2015</v>
      </c>
      <c r="F2756" s="17">
        <v>1</v>
      </c>
      <c r="G2756" s="17">
        <v>0</v>
      </c>
      <c r="H2756" s="17">
        <v>0</v>
      </c>
      <c r="I2756" s="18">
        <v>7513848</v>
      </c>
      <c r="J2756" s="2"/>
      <c r="K2756" s="1"/>
      <c r="L2756" s="1"/>
      <c r="M2756" s="1"/>
      <c r="N2756" s="1"/>
      <c r="O2756" s="1"/>
      <c r="P2756" s="1"/>
      <c r="Q2756" s="1"/>
      <c r="R2756" s="1"/>
      <c r="S2756" s="1"/>
    </row>
    <row r="2757" spans="1:19" x14ac:dyDescent="0.3">
      <c r="A2757" s="1"/>
      <c r="B2757" s="17">
        <v>4</v>
      </c>
      <c r="C2757" s="9" t="s">
        <v>19</v>
      </c>
      <c r="D2757" s="17">
        <v>4</v>
      </c>
      <c r="E2757" s="17">
        <v>2015</v>
      </c>
      <c r="F2757" s="17">
        <v>2</v>
      </c>
      <c r="G2757" s="17">
        <v>0</v>
      </c>
      <c r="H2757" s="17">
        <v>0</v>
      </c>
      <c r="I2757" s="18">
        <v>1722795</v>
      </c>
      <c r="J2757" s="2"/>
      <c r="K2757" s="1"/>
      <c r="L2757" s="1"/>
      <c r="M2757" s="1"/>
      <c r="N2757" s="1"/>
      <c r="O2757" s="1"/>
      <c r="P2757" s="1"/>
      <c r="Q2757" s="1"/>
      <c r="R2757" s="1"/>
      <c r="S2757" s="1"/>
    </row>
    <row r="2758" spans="1:19" x14ac:dyDescent="0.3">
      <c r="A2758" s="1"/>
      <c r="B2758" s="17">
        <v>4</v>
      </c>
      <c r="C2758" s="9" t="s">
        <v>19</v>
      </c>
      <c r="D2758" s="17">
        <v>4</v>
      </c>
      <c r="E2758" s="17">
        <v>2015</v>
      </c>
      <c r="F2758" s="17">
        <v>2</v>
      </c>
      <c r="G2758" s="17">
        <v>0</v>
      </c>
      <c r="H2758" s="17">
        <v>0</v>
      </c>
      <c r="I2758" s="18">
        <v>305816784</v>
      </c>
      <c r="J2758" s="2"/>
      <c r="K2758" s="1"/>
      <c r="L2758" s="1"/>
      <c r="M2758" s="1"/>
      <c r="N2758" s="1"/>
      <c r="O2758" s="1"/>
      <c r="P2758" s="1"/>
      <c r="Q2758" s="1"/>
      <c r="R2758" s="1"/>
      <c r="S2758" s="1"/>
    </row>
    <row r="2759" spans="1:19" x14ac:dyDescent="0.3">
      <c r="A2759" s="1"/>
      <c r="B2759" s="17">
        <v>3</v>
      </c>
      <c r="C2759" s="9" t="s">
        <v>19</v>
      </c>
      <c r="D2759" s="17">
        <v>4</v>
      </c>
      <c r="E2759" s="17">
        <v>2015</v>
      </c>
      <c r="F2759" s="17">
        <v>1</v>
      </c>
      <c r="G2759" s="17">
        <v>0</v>
      </c>
      <c r="H2759" s="17">
        <v>0</v>
      </c>
      <c r="I2759" s="18">
        <v>12506593</v>
      </c>
      <c r="J2759" s="2"/>
      <c r="K2759" s="1"/>
      <c r="L2759" s="1"/>
      <c r="M2759" s="1"/>
      <c r="N2759" s="1"/>
      <c r="O2759" s="1"/>
      <c r="P2759" s="1"/>
      <c r="Q2759" s="1"/>
      <c r="R2759" s="1"/>
      <c r="S2759" s="1"/>
    </row>
    <row r="2760" spans="1:19" x14ac:dyDescent="0.3">
      <c r="A2760" s="1"/>
      <c r="B2760" s="17">
        <v>3</v>
      </c>
      <c r="C2760" s="9" t="s">
        <v>19</v>
      </c>
      <c r="D2760" s="17">
        <v>4</v>
      </c>
      <c r="E2760" s="17">
        <v>2015</v>
      </c>
      <c r="F2760" s="17">
        <v>1</v>
      </c>
      <c r="G2760" s="17">
        <v>0</v>
      </c>
      <c r="H2760" s="17">
        <v>0</v>
      </c>
      <c r="I2760" s="18">
        <v>14450683</v>
      </c>
      <c r="J2760" s="2"/>
      <c r="K2760" s="1"/>
      <c r="L2760" s="1"/>
      <c r="M2760" s="1"/>
      <c r="N2760" s="1"/>
      <c r="O2760" s="1"/>
      <c r="P2760" s="1"/>
      <c r="Q2760" s="1"/>
      <c r="R2760" s="1"/>
      <c r="S2760" s="1"/>
    </row>
    <row r="2761" spans="1:19" x14ac:dyDescent="0.3">
      <c r="A2761" s="1"/>
      <c r="B2761" s="17">
        <v>3</v>
      </c>
      <c r="C2761" s="9" t="s">
        <v>19</v>
      </c>
      <c r="D2761" s="17">
        <v>4</v>
      </c>
      <c r="E2761" s="17">
        <v>2015</v>
      </c>
      <c r="F2761" s="17">
        <v>1</v>
      </c>
      <c r="G2761" s="17">
        <v>0</v>
      </c>
      <c r="H2761" s="17">
        <v>0</v>
      </c>
      <c r="I2761" s="18">
        <v>260059</v>
      </c>
      <c r="J2761" s="2"/>
      <c r="K2761" s="1"/>
      <c r="L2761" s="1"/>
      <c r="M2761" s="1"/>
      <c r="N2761" s="1"/>
      <c r="O2761" s="1"/>
      <c r="P2761" s="1"/>
      <c r="Q2761" s="1"/>
      <c r="R2761" s="1"/>
      <c r="S2761" s="1"/>
    </row>
    <row r="2762" spans="1:19" x14ac:dyDescent="0.3">
      <c r="A2762" s="1"/>
      <c r="B2762" s="17">
        <v>4</v>
      </c>
      <c r="C2762" s="9" t="s">
        <v>19</v>
      </c>
      <c r="D2762" s="17">
        <v>4</v>
      </c>
      <c r="E2762" s="17">
        <v>2015</v>
      </c>
      <c r="F2762" s="17">
        <v>1</v>
      </c>
      <c r="G2762" s="17">
        <v>0</v>
      </c>
      <c r="H2762" s="17">
        <v>0</v>
      </c>
      <c r="I2762" s="18">
        <v>7771443</v>
      </c>
      <c r="J2762" s="2"/>
      <c r="K2762" s="1"/>
      <c r="L2762" s="1"/>
      <c r="M2762" s="1"/>
      <c r="N2762" s="1"/>
      <c r="O2762" s="1"/>
      <c r="P2762" s="1"/>
      <c r="Q2762" s="1"/>
      <c r="R2762" s="1"/>
      <c r="S2762" s="1"/>
    </row>
    <row r="2763" spans="1:19" x14ac:dyDescent="0.3">
      <c r="A2763" s="1"/>
      <c r="B2763" s="17">
        <v>3</v>
      </c>
      <c r="C2763" s="9" t="s">
        <v>19</v>
      </c>
      <c r="D2763" s="17">
        <v>4</v>
      </c>
      <c r="E2763" s="17">
        <v>2015</v>
      </c>
      <c r="F2763" s="17">
        <v>1</v>
      </c>
      <c r="G2763" s="17">
        <v>0</v>
      </c>
      <c r="H2763" s="17">
        <v>0</v>
      </c>
      <c r="I2763" s="18">
        <v>4921570</v>
      </c>
      <c r="J2763" s="2"/>
      <c r="K2763" s="1"/>
      <c r="L2763" s="1"/>
      <c r="M2763" s="1"/>
      <c r="N2763" s="1"/>
      <c r="O2763" s="1"/>
      <c r="P2763" s="1"/>
      <c r="Q2763" s="1"/>
      <c r="R2763" s="1"/>
      <c r="S2763" s="1"/>
    </row>
    <row r="2764" spans="1:19" x14ac:dyDescent="0.3">
      <c r="A2764" s="1"/>
      <c r="B2764" s="17">
        <v>3</v>
      </c>
      <c r="C2764" s="9" t="s">
        <v>19</v>
      </c>
      <c r="D2764" s="17">
        <v>4</v>
      </c>
      <c r="E2764" s="17">
        <v>2015</v>
      </c>
      <c r="F2764" s="17">
        <v>1</v>
      </c>
      <c r="G2764" s="17">
        <v>0</v>
      </c>
      <c r="H2764" s="17">
        <v>0</v>
      </c>
      <c r="I2764" s="18">
        <v>80528</v>
      </c>
      <c r="J2764" s="2"/>
      <c r="K2764" s="1"/>
      <c r="L2764" s="1"/>
      <c r="M2764" s="1"/>
      <c r="N2764" s="1"/>
      <c r="O2764" s="1"/>
      <c r="P2764" s="1"/>
      <c r="Q2764" s="1"/>
      <c r="R2764" s="1"/>
      <c r="S2764" s="1"/>
    </row>
    <row r="2765" spans="1:19" x14ac:dyDescent="0.3">
      <c r="A2765" s="1"/>
      <c r="B2765" s="17">
        <v>3</v>
      </c>
      <c r="C2765" s="9" t="s">
        <v>19</v>
      </c>
      <c r="D2765" s="17">
        <v>4</v>
      </c>
      <c r="E2765" s="17">
        <v>2015</v>
      </c>
      <c r="F2765" s="17">
        <v>1</v>
      </c>
      <c r="G2765" s="17">
        <v>13</v>
      </c>
      <c r="H2765" s="17">
        <v>13</v>
      </c>
      <c r="I2765" s="18">
        <v>344590</v>
      </c>
      <c r="J2765" s="2"/>
      <c r="K2765" s="1"/>
      <c r="L2765" s="1"/>
      <c r="M2765" s="1"/>
      <c r="N2765" s="1"/>
      <c r="O2765" s="1"/>
      <c r="P2765" s="1"/>
      <c r="Q2765" s="1"/>
      <c r="R2765" s="1"/>
      <c r="S2765" s="1"/>
    </row>
    <row r="2766" spans="1:19" x14ac:dyDescent="0.3">
      <c r="A2766" s="1"/>
      <c r="B2766" s="17">
        <v>3</v>
      </c>
      <c r="C2766" s="9" t="s">
        <v>19</v>
      </c>
      <c r="D2766" s="17">
        <v>4</v>
      </c>
      <c r="E2766" s="17">
        <v>2015</v>
      </c>
      <c r="F2766" s="17">
        <v>1</v>
      </c>
      <c r="G2766" s="17">
        <v>12</v>
      </c>
      <c r="H2766" s="17">
        <v>12</v>
      </c>
      <c r="I2766" s="18">
        <v>332765</v>
      </c>
      <c r="J2766" s="2"/>
      <c r="K2766" s="1"/>
      <c r="L2766" s="1"/>
      <c r="M2766" s="1"/>
      <c r="N2766" s="1"/>
      <c r="O2766" s="1"/>
      <c r="P2766" s="1"/>
      <c r="Q2766" s="1"/>
      <c r="R2766" s="1"/>
      <c r="S2766" s="1"/>
    </row>
    <row r="2767" spans="1:19" x14ac:dyDescent="0.3">
      <c r="A2767" s="1"/>
      <c r="B2767" s="17">
        <v>3</v>
      </c>
      <c r="C2767" s="9" t="s">
        <v>19</v>
      </c>
      <c r="D2767" s="17">
        <v>4</v>
      </c>
      <c r="E2767" s="17">
        <v>2015</v>
      </c>
      <c r="F2767" s="17">
        <v>1</v>
      </c>
      <c r="G2767" s="17">
        <v>12</v>
      </c>
      <c r="H2767" s="17">
        <v>12</v>
      </c>
      <c r="I2767" s="18">
        <v>1689664</v>
      </c>
      <c r="J2767" s="2"/>
      <c r="K2767" s="1"/>
      <c r="L2767" s="1"/>
      <c r="M2767" s="1"/>
      <c r="N2767" s="1"/>
      <c r="O2767" s="1"/>
      <c r="P2767" s="1"/>
      <c r="Q2767" s="1"/>
      <c r="R2767" s="1"/>
      <c r="S2767" s="1"/>
    </row>
    <row r="2768" spans="1:19" x14ac:dyDescent="0.3">
      <c r="A2768" s="1"/>
      <c r="B2768" s="17">
        <v>3</v>
      </c>
      <c r="C2768" s="9" t="s">
        <v>19</v>
      </c>
      <c r="D2768" s="17">
        <v>4</v>
      </c>
      <c r="E2768" s="17">
        <v>2015</v>
      </c>
      <c r="F2768" s="17">
        <v>1</v>
      </c>
      <c r="G2768" s="17">
        <v>21</v>
      </c>
      <c r="H2768" s="17">
        <v>216</v>
      </c>
      <c r="I2768" s="18">
        <v>142858224</v>
      </c>
      <c r="J2768" s="2"/>
      <c r="K2768" s="1"/>
      <c r="L2768" s="1"/>
      <c r="M2768" s="1"/>
      <c r="N2768" s="1"/>
      <c r="O2768" s="1"/>
      <c r="P2768" s="1"/>
      <c r="Q2768" s="1"/>
      <c r="R2768" s="1"/>
      <c r="S2768" s="1"/>
    </row>
    <row r="2769" spans="1:19" x14ac:dyDescent="0.3">
      <c r="A2769" s="1"/>
      <c r="B2769" s="17">
        <v>3</v>
      </c>
      <c r="C2769" s="9" t="s">
        <v>19</v>
      </c>
      <c r="D2769" s="17">
        <v>4</v>
      </c>
      <c r="E2769" s="17">
        <v>2015</v>
      </c>
      <c r="F2769" s="17">
        <v>1</v>
      </c>
      <c r="G2769" s="17">
        <v>26</v>
      </c>
      <c r="H2769" s="17">
        <v>65</v>
      </c>
      <c r="I2769" s="18">
        <v>1743561</v>
      </c>
      <c r="J2769" s="2"/>
      <c r="K2769" s="1"/>
      <c r="L2769" s="1"/>
      <c r="M2769" s="1"/>
      <c r="N2769" s="1"/>
      <c r="O2769" s="1"/>
      <c r="P2769" s="1"/>
      <c r="Q2769" s="1"/>
      <c r="R2769" s="1"/>
      <c r="S2769" s="1"/>
    </row>
    <row r="2770" spans="1:19" x14ac:dyDescent="0.3">
      <c r="A2770" s="1"/>
      <c r="B2770" s="17">
        <v>3</v>
      </c>
      <c r="C2770" s="9" t="s">
        <v>19</v>
      </c>
      <c r="D2770" s="17">
        <v>4</v>
      </c>
      <c r="E2770" s="17">
        <v>2015</v>
      </c>
      <c r="F2770" s="17">
        <v>1</v>
      </c>
      <c r="G2770" s="17">
        <v>13</v>
      </c>
      <c r="H2770" s="17">
        <v>13</v>
      </c>
      <c r="I2770" s="18">
        <v>13855916</v>
      </c>
      <c r="J2770" s="2"/>
      <c r="K2770" s="1"/>
      <c r="L2770" s="1"/>
      <c r="M2770" s="1"/>
      <c r="N2770" s="1"/>
      <c r="O2770" s="1"/>
      <c r="P2770" s="1"/>
      <c r="Q2770" s="1"/>
      <c r="R2770" s="1"/>
      <c r="S2770" s="1"/>
    </row>
    <row r="2771" spans="1:19" x14ac:dyDescent="0.3">
      <c r="A2771" s="1"/>
      <c r="B2771" s="17">
        <v>4</v>
      </c>
      <c r="C2771" s="9" t="s">
        <v>19</v>
      </c>
      <c r="D2771" s="17">
        <v>4</v>
      </c>
      <c r="E2771" s="17">
        <v>2015</v>
      </c>
      <c r="F2771" s="17">
        <v>1</v>
      </c>
      <c r="G2771" s="17">
        <v>0</v>
      </c>
      <c r="H2771" s="17">
        <v>0</v>
      </c>
      <c r="I2771" s="18">
        <v>222482</v>
      </c>
      <c r="J2771" s="2"/>
      <c r="K2771" s="1"/>
      <c r="L2771" s="1"/>
      <c r="M2771" s="1"/>
      <c r="N2771" s="1"/>
      <c r="O2771" s="1"/>
      <c r="P2771" s="1"/>
      <c r="Q2771" s="1"/>
      <c r="R2771" s="1"/>
      <c r="S2771" s="1"/>
    </row>
    <row r="2772" spans="1:19" x14ac:dyDescent="0.3">
      <c r="A2772" s="1"/>
      <c r="B2772" s="17">
        <v>4</v>
      </c>
      <c r="C2772" s="9" t="s">
        <v>19</v>
      </c>
      <c r="D2772" s="17">
        <v>4</v>
      </c>
      <c r="E2772" s="17">
        <v>2015</v>
      </c>
      <c r="F2772" s="17">
        <v>1</v>
      </c>
      <c r="G2772" s="17">
        <v>0</v>
      </c>
      <c r="H2772" s="17">
        <v>0</v>
      </c>
      <c r="I2772" s="18">
        <v>8239869</v>
      </c>
      <c r="J2772" s="2"/>
      <c r="K2772" s="1"/>
      <c r="L2772" s="1"/>
      <c r="M2772" s="1"/>
      <c r="N2772" s="1"/>
      <c r="O2772" s="1"/>
      <c r="P2772" s="1"/>
      <c r="Q2772" s="1"/>
      <c r="R2772" s="1"/>
      <c r="S2772" s="1"/>
    </row>
    <row r="2773" spans="1:19" x14ac:dyDescent="0.3">
      <c r="A2773" s="1"/>
      <c r="B2773" s="17">
        <v>3</v>
      </c>
      <c r="C2773" s="9" t="s">
        <v>19</v>
      </c>
      <c r="D2773" s="17">
        <v>4</v>
      </c>
      <c r="E2773" s="17">
        <v>2015</v>
      </c>
      <c r="F2773" s="17">
        <v>1</v>
      </c>
      <c r="G2773" s="17">
        <v>12</v>
      </c>
      <c r="H2773" s="17">
        <v>12</v>
      </c>
      <c r="I2773" s="18">
        <v>257087</v>
      </c>
      <c r="J2773" s="2"/>
      <c r="K2773" s="1"/>
      <c r="L2773" s="1"/>
      <c r="M2773" s="1"/>
      <c r="N2773" s="1"/>
      <c r="O2773" s="1"/>
      <c r="P2773" s="1"/>
      <c r="Q2773" s="1"/>
      <c r="R2773" s="1"/>
      <c r="S2773" s="1"/>
    </row>
    <row r="2774" spans="1:19" x14ac:dyDescent="0.3">
      <c r="A2774" s="1"/>
      <c r="B2774" s="17">
        <v>3</v>
      </c>
      <c r="C2774" s="9" t="s">
        <v>19</v>
      </c>
      <c r="D2774" s="17">
        <v>4</v>
      </c>
      <c r="E2774" s="17">
        <v>2015</v>
      </c>
      <c r="F2774" s="17">
        <v>1</v>
      </c>
      <c r="G2774" s="17">
        <v>0</v>
      </c>
      <c r="H2774" s="17">
        <v>0</v>
      </c>
      <c r="I2774" s="18">
        <v>1478516</v>
      </c>
      <c r="J2774" s="2"/>
      <c r="K2774" s="1"/>
      <c r="L2774" s="1"/>
      <c r="M2774" s="1"/>
      <c r="N2774" s="1"/>
      <c r="O2774" s="1"/>
      <c r="P2774" s="1"/>
      <c r="Q2774" s="1"/>
      <c r="R2774" s="1"/>
      <c r="S2774" s="1"/>
    </row>
    <row r="2775" spans="1:19" x14ac:dyDescent="0.3">
      <c r="A2775" s="1"/>
      <c r="B2775" s="17">
        <v>3</v>
      </c>
      <c r="C2775" s="9" t="s">
        <v>19</v>
      </c>
      <c r="D2775" s="17">
        <v>2</v>
      </c>
      <c r="E2775" s="17">
        <v>2015</v>
      </c>
      <c r="F2775" s="17">
        <v>1</v>
      </c>
      <c r="G2775" s="17">
        <v>0</v>
      </c>
      <c r="H2775" s="17">
        <v>0</v>
      </c>
      <c r="I2775" s="18">
        <v>29475</v>
      </c>
      <c r="J2775" s="2"/>
      <c r="K2775" s="1"/>
      <c r="L2775" s="1"/>
      <c r="M2775" s="1"/>
      <c r="N2775" s="1"/>
      <c r="O2775" s="1"/>
      <c r="P2775" s="1"/>
      <c r="Q2775" s="1"/>
      <c r="R2775" s="1"/>
      <c r="S2775" s="1"/>
    </row>
    <row r="2776" spans="1:19" x14ac:dyDescent="0.3">
      <c r="A2776" s="1"/>
      <c r="B2776" s="17">
        <v>3</v>
      </c>
      <c r="C2776" s="9" t="s">
        <v>19</v>
      </c>
      <c r="D2776" s="17">
        <v>2</v>
      </c>
      <c r="E2776" s="17">
        <v>2015</v>
      </c>
      <c r="F2776" s="17">
        <v>1</v>
      </c>
      <c r="G2776" s="17">
        <v>0</v>
      </c>
      <c r="H2776" s="17">
        <v>0</v>
      </c>
      <c r="I2776" s="18">
        <v>51331</v>
      </c>
      <c r="J2776" s="2"/>
      <c r="K2776" s="1"/>
      <c r="L2776" s="1"/>
      <c r="M2776" s="1"/>
      <c r="N2776" s="1"/>
      <c r="O2776" s="1"/>
      <c r="P2776" s="1"/>
      <c r="Q2776" s="1"/>
      <c r="R2776" s="1"/>
      <c r="S2776" s="1"/>
    </row>
    <row r="2777" spans="1:19" x14ac:dyDescent="0.3">
      <c r="A2777" s="1"/>
      <c r="B2777" s="17">
        <v>3</v>
      </c>
      <c r="C2777" s="9" t="s">
        <v>19</v>
      </c>
      <c r="D2777" s="17">
        <v>2</v>
      </c>
      <c r="E2777" s="17">
        <v>2015</v>
      </c>
      <c r="F2777" s="17">
        <v>1</v>
      </c>
      <c r="G2777" s="17">
        <v>0</v>
      </c>
      <c r="H2777" s="17">
        <v>0</v>
      </c>
      <c r="I2777" s="18">
        <v>29865</v>
      </c>
      <c r="J2777" s="2"/>
      <c r="K2777" s="1"/>
      <c r="L2777" s="1"/>
      <c r="M2777" s="1"/>
      <c r="N2777" s="1"/>
      <c r="O2777" s="1"/>
      <c r="P2777" s="1"/>
      <c r="Q2777" s="1"/>
      <c r="R2777" s="1"/>
      <c r="S2777" s="1"/>
    </row>
    <row r="2778" spans="1:19" x14ac:dyDescent="0.3">
      <c r="A2778" s="1"/>
      <c r="B2778" s="17">
        <v>4</v>
      </c>
      <c r="C2778" s="9" t="s">
        <v>12</v>
      </c>
      <c r="D2778" s="17">
        <v>2</v>
      </c>
      <c r="E2778" s="17">
        <v>2015</v>
      </c>
      <c r="F2778" s="17">
        <v>1</v>
      </c>
      <c r="G2778" s="17">
        <v>0</v>
      </c>
      <c r="H2778" s="17">
        <v>0</v>
      </c>
      <c r="I2778" s="18">
        <v>32027</v>
      </c>
      <c r="J2778" s="2"/>
      <c r="K2778" s="1"/>
      <c r="L2778" s="1"/>
      <c r="M2778" s="1"/>
      <c r="N2778" s="1"/>
      <c r="O2778" s="1"/>
      <c r="P2778" s="1"/>
      <c r="Q2778" s="1"/>
      <c r="R2778" s="1"/>
      <c r="S2778" s="1"/>
    </row>
    <row r="2779" spans="1:19" x14ac:dyDescent="0.3">
      <c r="A2779" s="1"/>
      <c r="B2779" s="17">
        <v>3</v>
      </c>
      <c r="C2779" s="9" t="s">
        <v>19</v>
      </c>
      <c r="D2779" s="17">
        <v>2</v>
      </c>
      <c r="E2779" s="17">
        <v>2015</v>
      </c>
      <c r="F2779" s="17">
        <v>1</v>
      </c>
      <c r="G2779" s="17">
        <v>0</v>
      </c>
      <c r="H2779" s="17">
        <v>0</v>
      </c>
      <c r="I2779" s="18">
        <v>16283</v>
      </c>
      <c r="J2779" s="2"/>
      <c r="K2779" s="1"/>
      <c r="L2779" s="1"/>
      <c r="M2779" s="1"/>
      <c r="N2779" s="1"/>
      <c r="O2779" s="1"/>
      <c r="P2779" s="1"/>
      <c r="Q2779" s="1"/>
      <c r="R2779" s="1"/>
      <c r="S2779" s="1"/>
    </row>
    <row r="2780" spans="1:19" x14ac:dyDescent="0.3">
      <c r="A2780" s="1"/>
      <c r="B2780" s="17">
        <v>4</v>
      </c>
      <c r="C2780" s="9" t="s">
        <v>12</v>
      </c>
      <c r="D2780" s="17">
        <v>2</v>
      </c>
      <c r="E2780" s="17">
        <v>2015</v>
      </c>
      <c r="F2780" s="17">
        <v>1</v>
      </c>
      <c r="G2780" s="17">
        <v>0</v>
      </c>
      <c r="H2780" s="17">
        <v>0</v>
      </c>
      <c r="I2780" s="18">
        <v>51336</v>
      </c>
      <c r="J2780" s="2"/>
      <c r="K2780" s="1"/>
      <c r="L2780" s="1"/>
      <c r="M2780" s="1"/>
      <c r="N2780" s="1"/>
      <c r="O2780" s="1"/>
      <c r="P2780" s="1"/>
      <c r="Q2780" s="1"/>
      <c r="R2780" s="1"/>
      <c r="S2780" s="1"/>
    </row>
    <row r="2781" spans="1:19" x14ac:dyDescent="0.3">
      <c r="A2781" s="1"/>
      <c r="B2781" s="17">
        <v>4</v>
      </c>
      <c r="C2781" s="9" t="s">
        <v>12</v>
      </c>
      <c r="D2781" s="17">
        <v>2</v>
      </c>
      <c r="E2781" s="17">
        <v>2015</v>
      </c>
      <c r="F2781" s="17">
        <v>1</v>
      </c>
      <c r="G2781" s="17">
        <v>0</v>
      </c>
      <c r="H2781" s="17">
        <v>0</v>
      </c>
      <c r="I2781" s="18">
        <v>182748</v>
      </c>
      <c r="J2781" s="2"/>
      <c r="K2781" s="1"/>
      <c r="L2781" s="1"/>
      <c r="M2781" s="1"/>
      <c r="N2781" s="1"/>
      <c r="O2781" s="1"/>
      <c r="P2781" s="1"/>
      <c r="Q2781" s="1"/>
      <c r="R2781" s="1"/>
      <c r="S2781" s="1"/>
    </row>
    <row r="2782" spans="1:19" x14ac:dyDescent="0.3">
      <c r="A2782" s="1"/>
      <c r="B2782" s="17">
        <v>3</v>
      </c>
      <c r="C2782" s="9" t="s">
        <v>12</v>
      </c>
      <c r="D2782" s="17">
        <v>2</v>
      </c>
      <c r="E2782" s="17">
        <v>2015</v>
      </c>
      <c r="F2782" s="17">
        <v>1</v>
      </c>
      <c r="G2782" s="17">
        <v>0</v>
      </c>
      <c r="H2782" s="17">
        <v>0</v>
      </c>
      <c r="I2782" s="18">
        <v>69247</v>
      </c>
      <c r="J2782" s="2"/>
      <c r="K2782" s="1"/>
      <c r="L2782" s="1"/>
      <c r="M2782" s="1"/>
      <c r="N2782" s="1"/>
      <c r="O2782" s="1"/>
      <c r="P2782" s="1"/>
      <c r="Q2782" s="1"/>
      <c r="R2782" s="1"/>
      <c r="S2782" s="1"/>
    </row>
    <row r="2783" spans="1:19" x14ac:dyDescent="0.3">
      <c r="A2783" s="1"/>
      <c r="B2783" s="17">
        <v>5</v>
      </c>
      <c r="C2783" s="9" t="s">
        <v>12</v>
      </c>
      <c r="D2783" s="17">
        <v>2</v>
      </c>
      <c r="E2783" s="17">
        <v>2015</v>
      </c>
      <c r="F2783" s="17">
        <v>1</v>
      </c>
      <c r="G2783" s="17">
        <v>0</v>
      </c>
      <c r="H2783" s="17">
        <v>0</v>
      </c>
      <c r="I2783" s="18">
        <v>7904</v>
      </c>
      <c r="J2783" s="2"/>
      <c r="K2783" s="1"/>
      <c r="L2783" s="1"/>
      <c r="M2783" s="1"/>
      <c r="N2783" s="1"/>
      <c r="O2783" s="1"/>
      <c r="P2783" s="1"/>
      <c r="Q2783" s="1"/>
      <c r="R2783" s="1"/>
      <c r="S2783" s="1"/>
    </row>
    <row r="2784" spans="1:19" x14ac:dyDescent="0.3">
      <c r="A2784" s="1"/>
      <c r="B2784" s="17">
        <v>5</v>
      </c>
      <c r="C2784" s="9" t="s">
        <v>12</v>
      </c>
      <c r="D2784" s="17">
        <v>2</v>
      </c>
      <c r="E2784" s="17">
        <v>2015</v>
      </c>
      <c r="F2784" s="17">
        <v>1</v>
      </c>
      <c r="G2784" s="17">
        <v>0</v>
      </c>
      <c r="H2784" s="17">
        <v>0</v>
      </c>
      <c r="I2784" s="18">
        <v>28562</v>
      </c>
      <c r="J2784" s="2"/>
      <c r="K2784" s="1"/>
      <c r="L2784" s="1"/>
      <c r="M2784" s="1"/>
      <c r="N2784" s="1"/>
      <c r="O2784" s="1"/>
      <c r="P2784" s="1"/>
      <c r="Q2784" s="1"/>
      <c r="R2784" s="1"/>
      <c r="S2784" s="1"/>
    </row>
    <row r="2785" spans="1:19" x14ac:dyDescent="0.3">
      <c r="A2785" s="1"/>
      <c r="B2785" s="17">
        <v>3</v>
      </c>
      <c r="C2785" s="9" t="s">
        <v>12</v>
      </c>
      <c r="D2785" s="17">
        <v>2</v>
      </c>
      <c r="E2785" s="17">
        <v>2015</v>
      </c>
      <c r="F2785" s="17">
        <v>1</v>
      </c>
      <c r="G2785" s="17">
        <v>0</v>
      </c>
      <c r="H2785" s="17">
        <v>0</v>
      </c>
      <c r="I2785" s="18">
        <v>47337</v>
      </c>
      <c r="J2785" s="2"/>
      <c r="K2785" s="1"/>
      <c r="L2785" s="1"/>
      <c r="M2785" s="1"/>
      <c r="N2785" s="1"/>
      <c r="O2785" s="1"/>
      <c r="P2785" s="1"/>
      <c r="Q2785" s="1"/>
      <c r="R2785" s="1"/>
      <c r="S2785" s="1"/>
    </row>
    <row r="2786" spans="1:19" x14ac:dyDescent="0.3">
      <c r="A2786" s="1"/>
      <c r="B2786" s="17">
        <v>3</v>
      </c>
      <c r="C2786" s="9" t="s">
        <v>12</v>
      </c>
      <c r="D2786" s="17">
        <v>2</v>
      </c>
      <c r="E2786" s="17">
        <v>2015</v>
      </c>
      <c r="F2786" s="17">
        <v>1</v>
      </c>
      <c r="G2786" s="17">
        <v>0</v>
      </c>
      <c r="H2786" s="17">
        <v>0</v>
      </c>
      <c r="I2786" s="18">
        <v>272695</v>
      </c>
      <c r="J2786" s="2"/>
      <c r="K2786" s="1"/>
      <c r="L2786" s="1"/>
      <c r="M2786" s="1"/>
      <c r="N2786" s="1"/>
      <c r="O2786" s="1"/>
      <c r="P2786" s="1"/>
      <c r="Q2786" s="1"/>
      <c r="R2786" s="1"/>
      <c r="S2786" s="1"/>
    </row>
    <row r="2787" spans="1:19" x14ac:dyDescent="0.3">
      <c r="A2787" s="1"/>
      <c r="B2787" s="17">
        <v>4</v>
      </c>
      <c r="C2787" s="9" t="s">
        <v>12</v>
      </c>
      <c r="D2787" s="17">
        <v>2</v>
      </c>
      <c r="E2787" s="17">
        <v>2015</v>
      </c>
      <c r="F2787" s="17">
        <v>1</v>
      </c>
      <c r="G2787" s="17">
        <v>0</v>
      </c>
      <c r="H2787" s="17">
        <v>0</v>
      </c>
      <c r="I2787" s="18">
        <v>8049</v>
      </c>
      <c r="J2787" s="2"/>
      <c r="K2787" s="1"/>
      <c r="L2787" s="1"/>
      <c r="M2787" s="1"/>
      <c r="N2787" s="1"/>
      <c r="O2787" s="1"/>
      <c r="P2787" s="1"/>
      <c r="Q2787" s="1"/>
      <c r="R2787" s="1"/>
      <c r="S2787" s="1"/>
    </row>
    <row r="2788" spans="1:19" x14ac:dyDescent="0.3">
      <c r="A2788" s="1"/>
      <c r="B2788" s="17">
        <v>5</v>
      </c>
      <c r="C2788" s="9" t="s">
        <v>12</v>
      </c>
      <c r="D2788" s="17">
        <v>2</v>
      </c>
      <c r="E2788" s="17">
        <v>2015</v>
      </c>
      <c r="F2788" s="17">
        <v>1</v>
      </c>
      <c r="G2788" s="17">
        <v>0</v>
      </c>
      <c r="H2788" s="17">
        <v>0</v>
      </c>
      <c r="I2788" s="18">
        <v>169331</v>
      </c>
      <c r="J2788" s="2"/>
      <c r="K2788" s="1"/>
      <c r="L2788" s="1"/>
      <c r="M2788" s="1"/>
      <c r="N2788" s="1"/>
      <c r="O2788" s="1"/>
      <c r="P2788" s="1"/>
      <c r="Q2788" s="1"/>
      <c r="R2788" s="1"/>
      <c r="S2788" s="1"/>
    </row>
    <row r="2789" spans="1:19" x14ac:dyDescent="0.3">
      <c r="A2789" s="1"/>
      <c r="B2789" s="17">
        <v>5</v>
      </c>
      <c r="C2789" s="9" t="s">
        <v>12</v>
      </c>
      <c r="D2789" s="17">
        <v>2</v>
      </c>
      <c r="E2789" s="17">
        <v>2015</v>
      </c>
      <c r="F2789" s="17">
        <v>1</v>
      </c>
      <c r="G2789" s="17">
        <v>0</v>
      </c>
      <c r="H2789" s="17">
        <v>0</v>
      </c>
      <c r="I2789" s="18">
        <v>65576</v>
      </c>
      <c r="J2789" s="2"/>
      <c r="K2789" s="1"/>
      <c r="L2789" s="1"/>
      <c r="M2789" s="1"/>
      <c r="N2789" s="1"/>
      <c r="O2789" s="1"/>
      <c r="P2789" s="1"/>
      <c r="Q2789" s="1"/>
      <c r="R2789" s="1"/>
      <c r="S2789" s="1"/>
    </row>
    <row r="2790" spans="1:19" x14ac:dyDescent="0.3">
      <c r="A2790" s="1"/>
      <c r="B2790" s="17">
        <v>3</v>
      </c>
      <c r="C2790" s="9" t="s">
        <v>19</v>
      </c>
      <c r="D2790" s="17">
        <v>2</v>
      </c>
      <c r="E2790" s="17">
        <v>2015</v>
      </c>
      <c r="F2790" s="17">
        <v>1</v>
      </c>
      <c r="G2790" s="17">
        <v>0</v>
      </c>
      <c r="H2790" s="17">
        <v>0</v>
      </c>
      <c r="I2790" s="18">
        <v>1942567</v>
      </c>
      <c r="J2790" s="2"/>
      <c r="K2790" s="1"/>
      <c r="L2790" s="1"/>
      <c r="M2790" s="1"/>
      <c r="N2790" s="1"/>
      <c r="O2790" s="1"/>
      <c r="P2790" s="1"/>
      <c r="Q2790" s="1"/>
      <c r="R2790" s="1"/>
      <c r="S2790" s="1"/>
    </row>
    <row r="2791" spans="1:19" x14ac:dyDescent="0.3">
      <c r="A2791" s="1"/>
      <c r="B2791" s="17">
        <v>3</v>
      </c>
      <c r="C2791" s="9" t="s">
        <v>12</v>
      </c>
      <c r="D2791" s="17">
        <v>2</v>
      </c>
      <c r="E2791" s="17">
        <v>2015</v>
      </c>
      <c r="F2791" s="17">
        <v>1</v>
      </c>
      <c r="G2791" s="17">
        <v>0</v>
      </c>
      <c r="H2791" s="17">
        <v>0</v>
      </c>
      <c r="I2791" s="18">
        <v>69507</v>
      </c>
      <c r="J2791" s="2"/>
      <c r="K2791" s="1"/>
      <c r="L2791" s="1"/>
      <c r="M2791" s="1"/>
      <c r="N2791" s="1"/>
      <c r="O2791" s="1"/>
      <c r="P2791" s="1"/>
      <c r="Q2791" s="1"/>
      <c r="R2791" s="1"/>
      <c r="S2791" s="1"/>
    </row>
    <row r="2792" spans="1:19" x14ac:dyDescent="0.3">
      <c r="A2792" s="1"/>
      <c r="B2792" s="17">
        <v>5</v>
      </c>
      <c r="C2792" s="9" t="s">
        <v>12</v>
      </c>
      <c r="D2792" s="17">
        <v>2</v>
      </c>
      <c r="E2792" s="17">
        <v>2015</v>
      </c>
      <c r="F2792" s="17">
        <v>1</v>
      </c>
      <c r="G2792" s="17">
        <v>0</v>
      </c>
      <c r="H2792" s="17">
        <v>0</v>
      </c>
      <c r="I2792" s="18">
        <v>30134</v>
      </c>
      <c r="J2792" s="2"/>
      <c r="K2792" s="1"/>
      <c r="L2792" s="1"/>
      <c r="M2792" s="1"/>
      <c r="N2792" s="1"/>
      <c r="O2792" s="1"/>
      <c r="P2792" s="1"/>
      <c r="Q2792" s="1"/>
      <c r="R2792" s="1"/>
      <c r="S2792" s="1"/>
    </row>
    <row r="2793" spans="1:19" x14ac:dyDescent="0.3">
      <c r="A2793" s="1"/>
      <c r="B2793" s="17">
        <v>5</v>
      </c>
      <c r="C2793" s="9" t="s">
        <v>12</v>
      </c>
      <c r="D2793" s="17">
        <v>2</v>
      </c>
      <c r="E2793" s="17">
        <v>2015</v>
      </c>
      <c r="F2793" s="17">
        <v>1</v>
      </c>
      <c r="G2793" s="17">
        <v>0</v>
      </c>
      <c r="H2793" s="17">
        <v>0</v>
      </c>
      <c r="I2793" s="18">
        <v>86694</v>
      </c>
      <c r="J2793" s="2"/>
      <c r="K2793" s="1"/>
      <c r="L2793" s="1"/>
      <c r="M2793" s="1"/>
      <c r="N2793" s="1"/>
      <c r="O2793" s="1"/>
      <c r="P2793" s="1"/>
      <c r="Q2793" s="1"/>
      <c r="R2793" s="1"/>
      <c r="S2793" s="1"/>
    </row>
    <row r="2794" spans="1:19" x14ac:dyDescent="0.3">
      <c r="A2794" s="1"/>
      <c r="B2794" s="17">
        <v>4</v>
      </c>
      <c r="C2794" s="9" t="s">
        <v>12</v>
      </c>
      <c r="D2794" s="17">
        <v>2</v>
      </c>
      <c r="E2794" s="17">
        <v>2015</v>
      </c>
      <c r="F2794" s="17">
        <v>1</v>
      </c>
      <c r="G2794" s="17">
        <v>0</v>
      </c>
      <c r="H2794" s="17">
        <v>0</v>
      </c>
      <c r="I2794" s="18">
        <v>46314</v>
      </c>
      <c r="J2794" s="2"/>
      <c r="K2794" s="1"/>
      <c r="L2794" s="1"/>
      <c r="M2794" s="1"/>
      <c r="N2794" s="1"/>
      <c r="O2794" s="1"/>
      <c r="P2794" s="1"/>
      <c r="Q2794" s="1"/>
      <c r="R2794" s="1"/>
      <c r="S2794" s="1"/>
    </row>
    <row r="2795" spans="1:19" x14ac:dyDescent="0.3">
      <c r="A2795" s="1"/>
      <c r="B2795" s="17">
        <v>4</v>
      </c>
      <c r="C2795" s="9" t="s">
        <v>12</v>
      </c>
      <c r="D2795" s="17">
        <v>2</v>
      </c>
      <c r="E2795" s="17">
        <v>2015</v>
      </c>
      <c r="F2795" s="17">
        <v>1</v>
      </c>
      <c r="G2795" s="17">
        <v>0</v>
      </c>
      <c r="H2795" s="17">
        <v>0</v>
      </c>
      <c r="I2795" s="18">
        <v>48597</v>
      </c>
      <c r="J2795" s="2"/>
      <c r="K2795" s="1"/>
      <c r="L2795" s="1"/>
      <c r="M2795" s="1"/>
      <c r="N2795" s="1"/>
      <c r="O2795" s="1"/>
      <c r="P2795" s="1"/>
      <c r="Q2795" s="1"/>
      <c r="R2795" s="1"/>
      <c r="S2795" s="1"/>
    </row>
    <row r="2796" spans="1:19" x14ac:dyDescent="0.3">
      <c r="A2796" s="1"/>
      <c r="B2796" s="17">
        <v>4</v>
      </c>
      <c r="C2796" s="9" t="s">
        <v>12</v>
      </c>
      <c r="D2796" s="17">
        <v>2</v>
      </c>
      <c r="E2796" s="17">
        <v>2015</v>
      </c>
      <c r="F2796" s="17">
        <v>1</v>
      </c>
      <c r="G2796" s="17">
        <v>0</v>
      </c>
      <c r="H2796" s="17">
        <v>0</v>
      </c>
      <c r="I2796" s="18">
        <v>46937</v>
      </c>
      <c r="J2796" s="2"/>
      <c r="K2796" s="1"/>
      <c r="L2796" s="1"/>
      <c r="M2796" s="1"/>
      <c r="N2796" s="1"/>
      <c r="O2796" s="1"/>
      <c r="P2796" s="1"/>
      <c r="Q2796" s="1"/>
      <c r="R2796" s="1"/>
      <c r="S2796" s="1"/>
    </row>
    <row r="2797" spans="1:19" x14ac:dyDescent="0.3">
      <c r="A2797" s="1"/>
      <c r="B2797" s="17">
        <v>3</v>
      </c>
      <c r="C2797" s="9" t="s">
        <v>12</v>
      </c>
      <c r="D2797" s="17">
        <v>2</v>
      </c>
      <c r="E2797" s="17">
        <v>2015</v>
      </c>
      <c r="F2797" s="17">
        <v>1</v>
      </c>
      <c r="G2797" s="17">
        <v>0</v>
      </c>
      <c r="H2797" s="17">
        <v>0</v>
      </c>
      <c r="I2797" s="18">
        <v>33511</v>
      </c>
      <c r="J2797" s="2"/>
      <c r="K2797" s="1"/>
      <c r="L2797" s="1"/>
      <c r="M2797" s="1"/>
      <c r="N2797" s="1"/>
      <c r="O2797" s="1"/>
      <c r="P2797" s="1"/>
      <c r="Q2797" s="1"/>
      <c r="R2797" s="1"/>
      <c r="S2797" s="1"/>
    </row>
    <row r="2798" spans="1:19" x14ac:dyDescent="0.3">
      <c r="A2798" s="1"/>
      <c r="B2798" s="17">
        <v>5</v>
      </c>
      <c r="C2798" s="9" t="s">
        <v>12</v>
      </c>
      <c r="D2798" s="17">
        <v>2</v>
      </c>
      <c r="E2798" s="17">
        <v>2015</v>
      </c>
      <c r="F2798" s="17">
        <v>1</v>
      </c>
      <c r="G2798" s="17">
        <v>0</v>
      </c>
      <c r="H2798" s="17">
        <v>0</v>
      </c>
      <c r="I2798" s="18">
        <v>33317</v>
      </c>
      <c r="J2798" s="2"/>
      <c r="K2798" s="1"/>
      <c r="L2798" s="1"/>
      <c r="M2798" s="1"/>
      <c r="N2798" s="1"/>
      <c r="O2798" s="1"/>
      <c r="P2798" s="1"/>
      <c r="Q2798" s="1"/>
      <c r="R2798" s="1"/>
      <c r="S2798" s="1"/>
    </row>
    <row r="2799" spans="1:19" x14ac:dyDescent="0.3">
      <c r="A2799" s="1"/>
      <c r="B2799" s="17">
        <v>5</v>
      </c>
      <c r="C2799" s="9" t="s">
        <v>12</v>
      </c>
      <c r="D2799" s="17">
        <v>2</v>
      </c>
      <c r="E2799" s="17">
        <v>2015</v>
      </c>
      <c r="F2799" s="17">
        <v>1</v>
      </c>
      <c r="G2799" s="17">
        <v>0</v>
      </c>
      <c r="H2799" s="17">
        <v>0</v>
      </c>
      <c r="I2799" s="18">
        <v>769113</v>
      </c>
      <c r="J2799" s="2"/>
      <c r="K2799" s="1"/>
      <c r="L2799" s="1"/>
      <c r="M2799" s="1"/>
      <c r="N2799" s="1"/>
      <c r="O2799" s="1"/>
      <c r="P2799" s="1"/>
      <c r="Q2799" s="1"/>
      <c r="R2799" s="1"/>
      <c r="S2799" s="1"/>
    </row>
    <row r="2800" spans="1:19" x14ac:dyDescent="0.3">
      <c r="A2800" s="1"/>
      <c r="B2800" s="17">
        <v>4</v>
      </c>
      <c r="C2800" s="9" t="s">
        <v>12</v>
      </c>
      <c r="D2800" s="17">
        <v>2</v>
      </c>
      <c r="E2800" s="17">
        <v>2015</v>
      </c>
      <c r="F2800" s="17">
        <v>1</v>
      </c>
      <c r="G2800" s="17">
        <v>0</v>
      </c>
      <c r="H2800" s="17">
        <v>0</v>
      </c>
      <c r="I2800" s="18">
        <v>30340</v>
      </c>
      <c r="J2800" s="2"/>
      <c r="K2800" s="1"/>
      <c r="L2800" s="1"/>
      <c r="M2800" s="1"/>
      <c r="N2800" s="1"/>
      <c r="O2800" s="1"/>
      <c r="P2800" s="1"/>
      <c r="Q2800" s="1"/>
      <c r="R2800" s="1"/>
      <c r="S2800" s="1"/>
    </row>
    <row r="2801" spans="1:19" x14ac:dyDescent="0.3">
      <c r="A2801" s="1"/>
      <c r="B2801" s="17">
        <v>4</v>
      </c>
      <c r="C2801" s="9" t="s">
        <v>12</v>
      </c>
      <c r="D2801" s="17">
        <v>2</v>
      </c>
      <c r="E2801" s="17">
        <v>2015</v>
      </c>
      <c r="F2801" s="17">
        <v>1</v>
      </c>
      <c r="G2801" s="17">
        <v>0</v>
      </c>
      <c r="H2801" s="17">
        <v>0</v>
      </c>
      <c r="I2801" s="18">
        <v>28730</v>
      </c>
      <c r="J2801" s="2"/>
      <c r="K2801" s="1"/>
      <c r="L2801" s="1"/>
      <c r="M2801" s="1"/>
      <c r="N2801" s="1"/>
      <c r="O2801" s="1"/>
      <c r="P2801" s="1"/>
      <c r="Q2801" s="1"/>
      <c r="R2801" s="1"/>
      <c r="S2801" s="1"/>
    </row>
    <row r="2802" spans="1:19" x14ac:dyDescent="0.3">
      <c r="A2802" s="1"/>
      <c r="B2802" s="17">
        <v>3</v>
      </c>
      <c r="C2802" s="9" t="s">
        <v>12</v>
      </c>
      <c r="D2802" s="17">
        <v>2</v>
      </c>
      <c r="E2802" s="17">
        <v>2015</v>
      </c>
      <c r="F2802" s="17">
        <v>1</v>
      </c>
      <c r="G2802" s="17">
        <v>0</v>
      </c>
      <c r="H2802" s="17">
        <v>0</v>
      </c>
      <c r="I2802" s="18">
        <v>51241</v>
      </c>
      <c r="J2802" s="2"/>
      <c r="K2802" s="1"/>
      <c r="L2802" s="1"/>
      <c r="M2802" s="1"/>
      <c r="N2802" s="1"/>
      <c r="O2802" s="1"/>
      <c r="P2802" s="1"/>
      <c r="Q2802" s="1"/>
      <c r="R2802" s="1"/>
      <c r="S2802" s="1"/>
    </row>
    <row r="2803" spans="1:19" x14ac:dyDescent="0.3">
      <c r="A2803" s="1"/>
      <c r="B2803" s="17">
        <v>3</v>
      </c>
      <c r="C2803" s="9" t="s">
        <v>12</v>
      </c>
      <c r="D2803" s="17">
        <v>2</v>
      </c>
      <c r="E2803" s="17">
        <v>2015</v>
      </c>
      <c r="F2803" s="17">
        <v>1</v>
      </c>
      <c r="G2803" s="17">
        <v>0</v>
      </c>
      <c r="H2803" s="17">
        <v>0</v>
      </c>
      <c r="I2803" s="18">
        <v>46880</v>
      </c>
      <c r="J2803" s="2"/>
      <c r="K2803" s="1"/>
      <c r="L2803" s="1"/>
      <c r="M2803" s="1"/>
      <c r="N2803" s="1"/>
      <c r="O2803" s="1"/>
      <c r="P2803" s="1"/>
      <c r="Q2803" s="1"/>
      <c r="R2803" s="1"/>
      <c r="S2803" s="1"/>
    </row>
    <row r="2804" spans="1:19" x14ac:dyDescent="0.3">
      <c r="A2804" s="1"/>
      <c r="B2804" s="17">
        <v>3</v>
      </c>
      <c r="C2804" s="9" t="s">
        <v>12</v>
      </c>
      <c r="D2804" s="17">
        <v>2</v>
      </c>
      <c r="E2804" s="17">
        <v>2015</v>
      </c>
      <c r="F2804" s="17">
        <v>1</v>
      </c>
      <c r="G2804" s="17">
        <v>0</v>
      </c>
      <c r="H2804" s="17">
        <v>0</v>
      </c>
      <c r="I2804" s="18">
        <v>8424</v>
      </c>
      <c r="J2804" s="2"/>
      <c r="K2804" s="1"/>
      <c r="L2804" s="1"/>
      <c r="M2804" s="1"/>
      <c r="N2804" s="1"/>
      <c r="O2804" s="1"/>
      <c r="P2804" s="1"/>
      <c r="Q2804" s="1"/>
      <c r="R2804" s="1"/>
      <c r="S2804" s="1"/>
    </row>
    <row r="2805" spans="1:19" x14ac:dyDescent="0.3">
      <c r="A2805" s="1"/>
      <c r="B2805" s="17">
        <v>3</v>
      </c>
      <c r="C2805" s="9" t="s">
        <v>12</v>
      </c>
      <c r="D2805" s="17">
        <v>2</v>
      </c>
      <c r="E2805" s="17">
        <v>2015</v>
      </c>
      <c r="F2805" s="17">
        <v>1</v>
      </c>
      <c r="G2805" s="17">
        <v>0</v>
      </c>
      <c r="H2805" s="17">
        <v>0</v>
      </c>
      <c r="I2805" s="18">
        <v>45701</v>
      </c>
      <c r="J2805" s="2"/>
      <c r="K2805" s="1"/>
      <c r="L2805" s="1"/>
      <c r="M2805" s="1"/>
      <c r="N2805" s="1"/>
      <c r="O2805" s="1"/>
      <c r="P2805" s="1"/>
      <c r="Q2805" s="1"/>
      <c r="R2805" s="1"/>
      <c r="S2805" s="1"/>
    </row>
    <row r="2806" spans="1:19" x14ac:dyDescent="0.3">
      <c r="A2806" s="1"/>
      <c r="B2806" s="17">
        <v>4</v>
      </c>
      <c r="C2806" s="9" t="s">
        <v>12</v>
      </c>
      <c r="D2806" s="17">
        <v>2</v>
      </c>
      <c r="E2806" s="17">
        <v>2015</v>
      </c>
      <c r="F2806" s="17">
        <v>1</v>
      </c>
      <c r="G2806" s="17">
        <v>0</v>
      </c>
      <c r="H2806" s="17">
        <v>0</v>
      </c>
      <c r="I2806" s="18">
        <v>17053</v>
      </c>
      <c r="J2806" s="2"/>
      <c r="K2806" s="1"/>
      <c r="L2806" s="1"/>
      <c r="M2806" s="1"/>
      <c r="N2806" s="1"/>
      <c r="O2806" s="1"/>
      <c r="P2806" s="1"/>
      <c r="Q2806" s="1"/>
      <c r="R2806" s="1"/>
      <c r="S2806" s="1"/>
    </row>
    <row r="2807" spans="1:19" x14ac:dyDescent="0.3">
      <c r="A2807" s="1"/>
      <c r="B2807" s="17">
        <v>5</v>
      </c>
      <c r="C2807" s="9" t="s">
        <v>12</v>
      </c>
      <c r="D2807" s="17">
        <v>2</v>
      </c>
      <c r="E2807" s="17">
        <v>2015</v>
      </c>
      <c r="F2807" s="17">
        <v>1</v>
      </c>
      <c r="G2807" s="17">
        <v>0</v>
      </c>
      <c r="H2807" s="17">
        <v>0</v>
      </c>
      <c r="I2807" s="18">
        <v>100305</v>
      </c>
      <c r="J2807" s="2"/>
      <c r="K2807" s="1"/>
      <c r="L2807" s="1"/>
      <c r="M2807" s="1"/>
      <c r="N2807" s="1"/>
      <c r="O2807" s="1"/>
      <c r="P2807" s="1"/>
      <c r="Q2807" s="1"/>
      <c r="R2807" s="1"/>
      <c r="S2807" s="1"/>
    </row>
    <row r="2808" spans="1:19" x14ac:dyDescent="0.3">
      <c r="A2808" s="1"/>
      <c r="B2808" s="17">
        <v>3</v>
      </c>
      <c r="C2808" s="9" t="s">
        <v>23</v>
      </c>
      <c r="D2808" s="17">
        <v>1</v>
      </c>
      <c r="E2808" s="17">
        <v>2016</v>
      </c>
      <c r="F2808" s="17">
        <v>1</v>
      </c>
      <c r="G2808" s="17">
        <v>0</v>
      </c>
      <c r="H2808" s="17">
        <v>0</v>
      </c>
      <c r="I2808" s="18">
        <v>259394</v>
      </c>
      <c r="J2808" s="2"/>
      <c r="K2808" s="1"/>
      <c r="L2808" s="1"/>
      <c r="M2808" s="1"/>
      <c r="N2808" s="1"/>
      <c r="O2808" s="1"/>
      <c r="P2808" s="1"/>
      <c r="Q2808" s="1"/>
      <c r="R2808" s="1"/>
      <c r="S2808" s="1"/>
    </row>
    <row r="2809" spans="1:19" x14ac:dyDescent="0.3">
      <c r="A2809" s="1"/>
      <c r="B2809" s="17">
        <v>5</v>
      </c>
      <c r="C2809" s="9" t="s">
        <v>12</v>
      </c>
      <c r="D2809" s="17">
        <v>2</v>
      </c>
      <c r="E2809" s="17">
        <v>2016</v>
      </c>
      <c r="F2809" s="17">
        <v>1</v>
      </c>
      <c r="G2809" s="17">
        <v>0</v>
      </c>
      <c r="H2809" s="17">
        <v>0</v>
      </c>
      <c r="I2809" s="18">
        <v>0</v>
      </c>
      <c r="J2809" s="2"/>
      <c r="K2809" s="1"/>
      <c r="L2809" s="1"/>
      <c r="M2809" s="1"/>
      <c r="N2809" s="1"/>
      <c r="O2809" s="1"/>
      <c r="P2809" s="1"/>
      <c r="Q2809" s="1"/>
      <c r="R2809" s="1"/>
      <c r="S2809" s="1"/>
    </row>
    <row r="2810" spans="1:19" x14ac:dyDescent="0.3">
      <c r="A2810" s="1"/>
      <c r="B2810" s="17">
        <v>2</v>
      </c>
      <c r="C2810" s="9" t="s">
        <v>12</v>
      </c>
      <c r="D2810" s="17">
        <v>2</v>
      </c>
      <c r="E2810" s="17">
        <v>2016</v>
      </c>
      <c r="F2810" s="17">
        <v>1</v>
      </c>
      <c r="G2810" s="17">
        <v>0</v>
      </c>
      <c r="H2810" s="17">
        <v>0</v>
      </c>
      <c r="I2810" s="18">
        <v>49696</v>
      </c>
      <c r="J2810" s="2"/>
      <c r="K2810" s="1"/>
      <c r="L2810" s="1"/>
      <c r="M2810" s="1"/>
      <c r="N2810" s="1"/>
      <c r="O2810" s="1"/>
      <c r="P2810" s="1"/>
      <c r="Q2810" s="1"/>
      <c r="R2810" s="1"/>
      <c r="S2810" s="1"/>
    </row>
    <row r="2811" spans="1:19" x14ac:dyDescent="0.3">
      <c r="A2811" s="1"/>
      <c r="B2811" s="17">
        <v>2</v>
      </c>
      <c r="C2811" s="9" t="s">
        <v>12</v>
      </c>
      <c r="D2811" s="17">
        <v>2</v>
      </c>
      <c r="E2811" s="17">
        <v>2016</v>
      </c>
      <c r="F2811" s="17">
        <v>1</v>
      </c>
      <c r="G2811" s="17">
        <v>0</v>
      </c>
      <c r="H2811" s="17">
        <v>0</v>
      </c>
      <c r="I2811" s="18">
        <v>73104</v>
      </c>
      <c r="J2811" s="2"/>
      <c r="K2811" s="1"/>
      <c r="L2811" s="1"/>
      <c r="M2811" s="1"/>
      <c r="N2811" s="1"/>
      <c r="O2811" s="1"/>
      <c r="P2811" s="1"/>
      <c r="Q2811" s="1"/>
      <c r="R2811" s="1"/>
      <c r="S2811" s="1"/>
    </row>
    <row r="2812" spans="1:19" x14ac:dyDescent="0.3">
      <c r="A2812" s="1"/>
      <c r="B2812" s="17">
        <v>2</v>
      </c>
      <c r="C2812" s="9" t="s">
        <v>12</v>
      </c>
      <c r="D2812" s="17">
        <v>2</v>
      </c>
      <c r="E2812" s="17">
        <v>2016</v>
      </c>
      <c r="F2812" s="17">
        <v>1</v>
      </c>
      <c r="G2812" s="17">
        <v>0</v>
      </c>
      <c r="H2812" s="17">
        <v>0</v>
      </c>
      <c r="I2812" s="18">
        <v>17364</v>
      </c>
      <c r="J2812" s="2"/>
      <c r="K2812" s="1"/>
      <c r="L2812" s="1"/>
      <c r="M2812" s="1"/>
      <c r="N2812" s="1"/>
      <c r="O2812" s="1"/>
      <c r="P2812" s="1"/>
      <c r="Q2812" s="1"/>
      <c r="R2812" s="1"/>
      <c r="S2812" s="1"/>
    </row>
    <row r="2813" spans="1:19" x14ac:dyDescent="0.3">
      <c r="A2813" s="1"/>
      <c r="B2813" s="17">
        <v>1</v>
      </c>
      <c r="C2813" s="9" t="s">
        <v>12</v>
      </c>
      <c r="D2813" s="17">
        <v>3</v>
      </c>
      <c r="E2813" s="17">
        <v>2016</v>
      </c>
      <c r="F2813" s="17">
        <v>1</v>
      </c>
      <c r="G2813" s="17">
        <v>0</v>
      </c>
      <c r="H2813" s="17">
        <v>0</v>
      </c>
      <c r="I2813" s="18">
        <v>8423</v>
      </c>
      <c r="J2813" s="2"/>
      <c r="K2813" s="1"/>
      <c r="L2813" s="1"/>
      <c r="M2813" s="1"/>
      <c r="N2813" s="1"/>
      <c r="O2813" s="1"/>
      <c r="P2813" s="1"/>
      <c r="Q2813" s="1"/>
      <c r="R2813" s="1"/>
      <c r="S2813" s="1"/>
    </row>
    <row r="2814" spans="1:19" x14ac:dyDescent="0.3">
      <c r="A2814" s="1"/>
      <c r="B2814" s="17">
        <v>2</v>
      </c>
      <c r="C2814" s="9" t="s">
        <v>12</v>
      </c>
      <c r="D2814" s="17">
        <v>2</v>
      </c>
      <c r="E2814" s="17">
        <v>2016</v>
      </c>
      <c r="F2814" s="17">
        <v>1</v>
      </c>
      <c r="G2814" s="17">
        <v>0</v>
      </c>
      <c r="H2814" s="17">
        <v>0</v>
      </c>
      <c r="I2814" s="18">
        <v>16354</v>
      </c>
      <c r="J2814" s="2"/>
      <c r="K2814" s="1"/>
      <c r="L2814" s="1"/>
      <c r="M2814" s="1"/>
      <c r="N2814" s="1"/>
      <c r="O2814" s="1"/>
      <c r="P2814" s="1"/>
      <c r="Q2814" s="1"/>
      <c r="R2814" s="1"/>
      <c r="S2814" s="1"/>
    </row>
    <row r="2815" spans="1:19" x14ac:dyDescent="0.3">
      <c r="A2815" s="1"/>
      <c r="B2815" s="17">
        <v>2</v>
      </c>
      <c r="C2815" s="9" t="s">
        <v>14</v>
      </c>
      <c r="D2815" s="17">
        <v>2</v>
      </c>
      <c r="E2815" s="17">
        <v>2016</v>
      </c>
      <c r="F2815" s="17">
        <v>1</v>
      </c>
      <c r="G2815" s="17">
        <v>0</v>
      </c>
      <c r="H2815" s="17">
        <v>51</v>
      </c>
      <c r="I2815" s="18">
        <v>0</v>
      </c>
      <c r="J2815" s="2"/>
      <c r="K2815" s="1"/>
      <c r="L2815" s="1"/>
      <c r="M2815" s="1"/>
      <c r="N2815" s="1"/>
      <c r="O2815" s="1"/>
      <c r="P2815" s="1"/>
      <c r="Q2815" s="1"/>
      <c r="R2815" s="1"/>
      <c r="S2815" s="1"/>
    </row>
    <row r="2816" spans="1:19" x14ac:dyDescent="0.3">
      <c r="A2816" s="1"/>
      <c r="B2816" s="17">
        <v>2</v>
      </c>
      <c r="C2816" s="9" t="s">
        <v>12</v>
      </c>
      <c r="D2816" s="17">
        <v>2</v>
      </c>
      <c r="E2816" s="17">
        <v>2016</v>
      </c>
      <c r="F2816" s="17">
        <v>1</v>
      </c>
      <c r="G2816" s="17">
        <v>0</v>
      </c>
      <c r="H2816" s="17">
        <v>0</v>
      </c>
      <c r="I2816" s="18">
        <v>15772</v>
      </c>
      <c r="J2816" s="2"/>
      <c r="K2816" s="1"/>
      <c r="L2816" s="1"/>
      <c r="M2816" s="1"/>
      <c r="N2816" s="1"/>
      <c r="O2816" s="1"/>
      <c r="P2816" s="1"/>
      <c r="Q2816" s="1"/>
      <c r="R2816" s="1"/>
      <c r="S2816" s="1"/>
    </row>
    <row r="2817" spans="1:19" x14ac:dyDescent="0.3">
      <c r="A2817" s="1"/>
      <c r="B2817" s="17">
        <v>2</v>
      </c>
      <c r="C2817" s="9" t="s">
        <v>12</v>
      </c>
      <c r="D2817" s="17">
        <v>2</v>
      </c>
      <c r="E2817" s="17">
        <v>2016</v>
      </c>
      <c r="F2817" s="17">
        <v>1</v>
      </c>
      <c r="G2817" s="17">
        <v>0</v>
      </c>
      <c r="H2817" s="17">
        <v>0</v>
      </c>
      <c r="I2817" s="18">
        <v>46809</v>
      </c>
      <c r="J2817" s="2"/>
      <c r="K2817" s="1"/>
      <c r="L2817" s="1"/>
      <c r="M2817" s="1"/>
      <c r="N2817" s="1"/>
      <c r="O2817" s="1"/>
      <c r="P2817" s="1"/>
      <c r="Q2817" s="1"/>
      <c r="R2817" s="1"/>
      <c r="S2817" s="1"/>
    </row>
    <row r="2818" spans="1:19" x14ac:dyDescent="0.3">
      <c r="A2818" s="1"/>
      <c r="B2818" s="17">
        <v>2</v>
      </c>
      <c r="C2818" s="9" t="s">
        <v>12</v>
      </c>
      <c r="D2818" s="17">
        <v>2</v>
      </c>
      <c r="E2818" s="17">
        <v>2016</v>
      </c>
      <c r="F2818" s="17">
        <v>1</v>
      </c>
      <c r="G2818" s="17">
        <v>0</v>
      </c>
      <c r="H2818" s="17">
        <v>0</v>
      </c>
      <c r="I2818" s="18">
        <v>14387</v>
      </c>
      <c r="J2818" s="2"/>
      <c r="K2818" s="1"/>
      <c r="L2818" s="1"/>
      <c r="M2818" s="1"/>
      <c r="N2818" s="1"/>
      <c r="O2818" s="1"/>
      <c r="P2818" s="1"/>
      <c r="Q2818" s="1"/>
      <c r="R2818" s="1"/>
      <c r="S2818" s="1"/>
    </row>
    <row r="2819" spans="1:19" x14ac:dyDescent="0.3">
      <c r="A2819" s="1"/>
      <c r="B2819" s="17">
        <v>2</v>
      </c>
      <c r="C2819" s="9" t="s">
        <v>12</v>
      </c>
      <c r="D2819" s="17">
        <v>2</v>
      </c>
      <c r="E2819" s="17">
        <v>2016</v>
      </c>
      <c r="F2819" s="17">
        <v>1</v>
      </c>
      <c r="G2819" s="17">
        <v>0</v>
      </c>
      <c r="H2819" s="17">
        <v>0</v>
      </c>
      <c r="I2819" s="18">
        <v>14918</v>
      </c>
      <c r="J2819" s="2"/>
      <c r="K2819" s="1"/>
      <c r="L2819" s="1"/>
      <c r="M2819" s="1"/>
      <c r="N2819" s="1"/>
      <c r="O2819" s="1"/>
      <c r="P2819" s="1"/>
      <c r="Q2819" s="1"/>
      <c r="R2819" s="1"/>
      <c r="S2819" s="1"/>
    </row>
    <row r="2820" spans="1:19" x14ac:dyDescent="0.3">
      <c r="A2820" s="1"/>
      <c r="B2820" s="17">
        <v>2</v>
      </c>
      <c r="C2820" s="9" t="s">
        <v>19</v>
      </c>
      <c r="D2820" s="17">
        <v>4</v>
      </c>
      <c r="E2820" s="17">
        <v>2016</v>
      </c>
      <c r="F2820" s="17">
        <v>1</v>
      </c>
      <c r="G2820" s="17">
        <v>0</v>
      </c>
      <c r="H2820" s="17">
        <v>0</v>
      </c>
      <c r="I2820" s="18">
        <v>15899556</v>
      </c>
      <c r="J2820" s="2"/>
      <c r="K2820" s="1"/>
      <c r="L2820" s="1"/>
      <c r="M2820" s="1"/>
      <c r="N2820" s="1"/>
      <c r="O2820" s="1"/>
      <c r="P2820" s="1"/>
      <c r="Q2820" s="1"/>
      <c r="R2820" s="1"/>
      <c r="S2820" s="1"/>
    </row>
    <row r="2821" spans="1:19" x14ac:dyDescent="0.3">
      <c r="A2821" s="1"/>
      <c r="B2821" s="17">
        <v>2</v>
      </c>
      <c r="C2821" s="9" t="s">
        <v>19</v>
      </c>
      <c r="D2821" s="17">
        <v>4</v>
      </c>
      <c r="E2821" s="17">
        <v>2016</v>
      </c>
      <c r="F2821" s="17">
        <v>2</v>
      </c>
      <c r="G2821" s="17">
        <v>0</v>
      </c>
      <c r="H2821" s="17">
        <v>0</v>
      </c>
      <c r="I2821" s="18">
        <v>15390706</v>
      </c>
      <c r="J2821" s="2"/>
      <c r="K2821" s="1"/>
      <c r="L2821" s="1"/>
      <c r="M2821" s="1"/>
      <c r="N2821" s="1"/>
      <c r="O2821" s="1"/>
      <c r="P2821" s="1"/>
      <c r="Q2821" s="1"/>
      <c r="R2821" s="1"/>
      <c r="S2821" s="1"/>
    </row>
    <row r="2822" spans="1:19" x14ac:dyDescent="0.3">
      <c r="A2822" s="1"/>
      <c r="B2822" s="17">
        <v>2</v>
      </c>
      <c r="C2822" s="9" t="s">
        <v>19</v>
      </c>
      <c r="D2822" s="17">
        <v>4</v>
      </c>
      <c r="E2822" s="17">
        <v>2016</v>
      </c>
      <c r="F2822" s="17">
        <v>2</v>
      </c>
      <c r="G2822" s="17">
        <v>0</v>
      </c>
      <c r="H2822" s="17">
        <v>0</v>
      </c>
      <c r="I2822" s="18">
        <v>16463887</v>
      </c>
      <c r="J2822" s="2"/>
      <c r="K2822" s="1"/>
      <c r="L2822" s="1"/>
      <c r="M2822" s="1"/>
      <c r="N2822" s="1"/>
      <c r="O2822" s="1"/>
      <c r="P2822" s="1"/>
      <c r="Q2822" s="1"/>
      <c r="R2822" s="1"/>
      <c r="S2822" s="1"/>
    </row>
    <row r="2823" spans="1:19" x14ac:dyDescent="0.3">
      <c r="A2823" s="1"/>
      <c r="B2823" s="17">
        <v>2</v>
      </c>
      <c r="C2823" s="9" t="s">
        <v>19</v>
      </c>
      <c r="D2823" s="17">
        <v>4</v>
      </c>
      <c r="E2823" s="17">
        <v>2016</v>
      </c>
      <c r="F2823" s="17">
        <v>2</v>
      </c>
      <c r="G2823" s="17">
        <v>0</v>
      </c>
      <c r="H2823" s="17">
        <v>0</v>
      </c>
      <c r="I2823" s="18">
        <v>15403388</v>
      </c>
      <c r="J2823" s="2"/>
      <c r="K2823" s="1"/>
      <c r="L2823" s="1"/>
      <c r="M2823" s="1"/>
      <c r="N2823" s="1"/>
      <c r="O2823" s="1"/>
      <c r="P2823" s="1"/>
      <c r="Q2823" s="1"/>
      <c r="R2823" s="1"/>
      <c r="S2823" s="1"/>
    </row>
    <row r="2824" spans="1:19" x14ac:dyDescent="0.3">
      <c r="A2824" s="1"/>
      <c r="B2824" s="17">
        <v>2</v>
      </c>
      <c r="C2824" s="9" t="s">
        <v>19</v>
      </c>
      <c r="D2824" s="17">
        <v>4</v>
      </c>
      <c r="E2824" s="17">
        <v>2016</v>
      </c>
      <c r="F2824" s="17">
        <v>1</v>
      </c>
      <c r="G2824" s="17">
        <v>0</v>
      </c>
      <c r="H2824" s="17">
        <v>0</v>
      </c>
      <c r="I2824" s="18">
        <v>4188891</v>
      </c>
      <c r="J2824" s="2"/>
      <c r="K2824" s="1"/>
      <c r="L2824" s="1"/>
      <c r="M2824" s="1"/>
      <c r="N2824" s="1"/>
      <c r="O2824" s="1"/>
      <c r="P2824" s="1"/>
      <c r="Q2824" s="1"/>
      <c r="R2824" s="1"/>
      <c r="S2824" s="1"/>
    </row>
    <row r="2825" spans="1:19" x14ac:dyDescent="0.3">
      <c r="A2825" s="1"/>
      <c r="B2825" s="17">
        <v>2</v>
      </c>
      <c r="C2825" s="9" t="s">
        <v>19</v>
      </c>
      <c r="D2825" s="17">
        <v>4</v>
      </c>
      <c r="E2825" s="17">
        <v>2016</v>
      </c>
      <c r="F2825" s="17">
        <v>1</v>
      </c>
      <c r="G2825" s="17">
        <v>0</v>
      </c>
      <c r="H2825" s="17">
        <v>0</v>
      </c>
      <c r="I2825" s="18">
        <v>3712934</v>
      </c>
      <c r="J2825" s="2"/>
      <c r="K2825" s="1"/>
      <c r="L2825" s="1"/>
      <c r="M2825" s="1"/>
      <c r="N2825" s="1"/>
      <c r="O2825" s="1"/>
      <c r="P2825" s="1"/>
      <c r="Q2825" s="1"/>
      <c r="R2825" s="1"/>
      <c r="S2825" s="1"/>
    </row>
    <row r="2826" spans="1:19" x14ac:dyDescent="0.3">
      <c r="A2826" s="1"/>
      <c r="B2826" s="17">
        <v>2</v>
      </c>
      <c r="C2826" s="9" t="s">
        <v>19</v>
      </c>
      <c r="D2826" s="17">
        <v>4</v>
      </c>
      <c r="E2826" s="17">
        <v>2016</v>
      </c>
      <c r="F2826" s="17">
        <v>1</v>
      </c>
      <c r="G2826" s="17">
        <v>0</v>
      </c>
      <c r="H2826" s="17">
        <v>0</v>
      </c>
      <c r="I2826" s="18">
        <v>12433516</v>
      </c>
      <c r="J2826" s="2"/>
      <c r="K2826" s="1"/>
      <c r="L2826" s="1"/>
      <c r="M2826" s="1"/>
      <c r="N2826" s="1"/>
      <c r="O2826" s="1"/>
      <c r="P2826" s="1"/>
      <c r="Q2826" s="1"/>
      <c r="R2826" s="1"/>
      <c r="S2826" s="1"/>
    </row>
    <row r="2827" spans="1:19" x14ac:dyDescent="0.3">
      <c r="A2827" s="1"/>
      <c r="B2827" s="17">
        <v>2</v>
      </c>
      <c r="C2827" s="9" t="s">
        <v>19</v>
      </c>
      <c r="D2827" s="17">
        <v>4</v>
      </c>
      <c r="E2827" s="17">
        <v>2016</v>
      </c>
      <c r="F2827" s="17">
        <v>1</v>
      </c>
      <c r="G2827" s="17">
        <v>0</v>
      </c>
      <c r="H2827" s="17">
        <v>0</v>
      </c>
      <c r="I2827" s="18">
        <v>14529943</v>
      </c>
      <c r="J2827" s="2"/>
      <c r="K2827" s="1"/>
      <c r="L2827" s="1"/>
      <c r="M2827" s="1"/>
      <c r="N2827" s="1"/>
      <c r="O2827" s="1"/>
      <c r="P2827" s="1"/>
      <c r="Q2827" s="1"/>
      <c r="R2827" s="1"/>
      <c r="S2827" s="1"/>
    </row>
    <row r="2828" spans="1:19" x14ac:dyDescent="0.3">
      <c r="A2828" s="1"/>
      <c r="B2828" s="17">
        <v>2</v>
      </c>
      <c r="C2828" s="9" t="s">
        <v>19</v>
      </c>
      <c r="D2828" s="17">
        <v>4</v>
      </c>
      <c r="E2828" s="17">
        <v>2016</v>
      </c>
      <c r="F2828" s="17">
        <v>1</v>
      </c>
      <c r="G2828" s="17">
        <v>0</v>
      </c>
      <c r="H2828" s="17">
        <v>0</v>
      </c>
      <c r="I2828" s="18">
        <v>14333378</v>
      </c>
      <c r="J2828" s="2"/>
      <c r="K2828" s="1"/>
      <c r="L2828" s="1"/>
      <c r="M2828" s="1"/>
      <c r="N2828" s="1"/>
      <c r="O2828" s="1"/>
      <c r="P2828" s="1"/>
      <c r="Q2828" s="1"/>
      <c r="R2828" s="1"/>
      <c r="S2828" s="1"/>
    </row>
    <row r="2829" spans="1:19" x14ac:dyDescent="0.3">
      <c r="A2829" s="1"/>
      <c r="B2829" s="17">
        <v>2</v>
      </c>
      <c r="C2829" s="9" t="s">
        <v>19</v>
      </c>
      <c r="D2829" s="17">
        <v>4</v>
      </c>
      <c r="E2829" s="17">
        <v>2016</v>
      </c>
      <c r="F2829" s="17">
        <v>1</v>
      </c>
      <c r="G2829" s="17">
        <v>0</v>
      </c>
      <c r="H2829" s="17">
        <v>0</v>
      </c>
      <c r="I2829" s="18">
        <v>16075513</v>
      </c>
      <c r="J2829" s="2"/>
      <c r="K2829" s="1"/>
      <c r="L2829" s="1"/>
      <c r="M2829" s="1"/>
      <c r="N2829" s="1"/>
      <c r="O2829" s="1"/>
      <c r="P2829" s="1"/>
      <c r="Q2829" s="1"/>
      <c r="R2829" s="1"/>
      <c r="S2829" s="1"/>
    </row>
    <row r="2830" spans="1:19" x14ac:dyDescent="0.3">
      <c r="A2830" s="1"/>
      <c r="B2830" s="17">
        <v>5</v>
      </c>
      <c r="C2830" s="9" t="s">
        <v>19</v>
      </c>
      <c r="D2830" s="17">
        <v>3</v>
      </c>
      <c r="E2830" s="17">
        <v>2016</v>
      </c>
      <c r="F2830" s="17">
        <v>1</v>
      </c>
      <c r="G2830" s="17">
        <v>0</v>
      </c>
      <c r="H2830" s="17">
        <v>0</v>
      </c>
      <c r="I2830" s="18">
        <v>14434</v>
      </c>
      <c r="J2830" s="2"/>
      <c r="K2830" s="1"/>
      <c r="L2830" s="1"/>
      <c r="M2830" s="1"/>
      <c r="N2830" s="1"/>
      <c r="O2830" s="1"/>
      <c r="P2830" s="1"/>
      <c r="Q2830" s="1"/>
      <c r="R2830" s="1"/>
      <c r="S2830" s="1"/>
    </row>
    <row r="2831" spans="1:19" x14ac:dyDescent="0.3">
      <c r="A2831" s="1"/>
      <c r="B2831" s="17">
        <v>4</v>
      </c>
      <c r="C2831" s="9" t="s">
        <v>19</v>
      </c>
      <c r="D2831" s="17">
        <v>3</v>
      </c>
      <c r="E2831" s="17">
        <v>2016</v>
      </c>
      <c r="F2831" s="17">
        <v>1</v>
      </c>
      <c r="G2831" s="17">
        <v>0</v>
      </c>
      <c r="H2831" s="17">
        <v>0</v>
      </c>
      <c r="I2831" s="18">
        <v>6413085</v>
      </c>
      <c r="J2831" s="2"/>
      <c r="K2831" s="1"/>
      <c r="L2831" s="1"/>
      <c r="M2831" s="1"/>
      <c r="N2831" s="1"/>
      <c r="O2831" s="1"/>
      <c r="P2831" s="1"/>
      <c r="Q2831" s="1"/>
      <c r="R2831" s="1"/>
      <c r="S2831" s="1"/>
    </row>
    <row r="2832" spans="1:19" x14ac:dyDescent="0.3">
      <c r="A2832" s="1"/>
      <c r="B2832" s="17">
        <v>3</v>
      </c>
      <c r="C2832" s="9" t="s">
        <v>23</v>
      </c>
      <c r="D2832" s="17">
        <v>3</v>
      </c>
      <c r="E2832" s="17">
        <v>2016</v>
      </c>
      <c r="F2832" s="17">
        <v>1</v>
      </c>
      <c r="G2832" s="17">
        <v>0</v>
      </c>
      <c r="H2832" s="17">
        <v>0</v>
      </c>
      <c r="I2832" s="18">
        <v>14601</v>
      </c>
      <c r="J2832" s="2"/>
      <c r="K2832" s="1"/>
      <c r="L2832" s="1"/>
      <c r="M2832" s="1"/>
      <c r="N2832" s="1"/>
      <c r="O2832" s="1"/>
      <c r="P2832" s="1"/>
      <c r="Q2832" s="1"/>
      <c r="R2832" s="1"/>
      <c r="S2832" s="1"/>
    </row>
    <row r="2833" spans="1:19" x14ac:dyDescent="0.3">
      <c r="A2833" s="1"/>
      <c r="B2833" s="17">
        <v>5</v>
      </c>
      <c r="C2833" s="9" t="s">
        <v>19</v>
      </c>
      <c r="D2833" s="17">
        <v>3</v>
      </c>
      <c r="E2833" s="17">
        <v>2016</v>
      </c>
      <c r="F2833" s="17">
        <v>1</v>
      </c>
      <c r="G2833" s="17">
        <v>0</v>
      </c>
      <c r="H2833" s="17">
        <v>0</v>
      </c>
      <c r="I2833" s="18">
        <v>33187</v>
      </c>
      <c r="J2833" s="2"/>
      <c r="K2833" s="1"/>
      <c r="L2833" s="1"/>
      <c r="M2833" s="1"/>
      <c r="N2833" s="1"/>
      <c r="O2833" s="1"/>
      <c r="P2833" s="1"/>
      <c r="Q2833" s="1"/>
      <c r="R2833" s="1"/>
      <c r="S2833" s="1"/>
    </row>
    <row r="2834" spans="1:19" x14ac:dyDescent="0.3">
      <c r="A2834" s="1"/>
      <c r="B2834" s="17">
        <v>4</v>
      </c>
      <c r="C2834" s="9" t="s">
        <v>19</v>
      </c>
      <c r="D2834" s="17">
        <v>3</v>
      </c>
      <c r="E2834" s="17">
        <v>2016</v>
      </c>
      <c r="F2834" s="17">
        <v>1</v>
      </c>
      <c r="G2834" s="17">
        <v>0</v>
      </c>
      <c r="H2834" s="17">
        <v>0</v>
      </c>
      <c r="I2834" s="18">
        <v>153922</v>
      </c>
      <c r="J2834" s="2"/>
      <c r="K2834" s="1"/>
      <c r="L2834" s="1"/>
      <c r="M2834" s="1"/>
      <c r="N2834" s="1"/>
      <c r="O2834" s="1"/>
      <c r="P2834" s="1"/>
      <c r="Q2834" s="1"/>
      <c r="R2834" s="1"/>
      <c r="S2834" s="1"/>
    </row>
    <row r="2835" spans="1:19" x14ac:dyDescent="0.3">
      <c r="A2835" s="1"/>
      <c r="B2835" s="17">
        <v>3</v>
      </c>
      <c r="C2835" s="9" t="s">
        <v>19</v>
      </c>
      <c r="D2835" s="17">
        <v>3</v>
      </c>
      <c r="E2835" s="17">
        <v>2016</v>
      </c>
      <c r="F2835" s="17">
        <v>1</v>
      </c>
      <c r="G2835" s="17">
        <v>0</v>
      </c>
      <c r="H2835" s="17">
        <v>0</v>
      </c>
      <c r="I2835" s="18">
        <v>32404</v>
      </c>
      <c r="J2835" s="2"/>
      <c r="K2835" s="1"/>
      <c r="L2835" s="1"/>
      <c r="M2835" s="1"/>
      <c r="N2835" s="1"/>
      <c r="O2835" s="1"/>
      <c r="P2835" s="1"/>
      <c r="Q2835" s="1"/>
      <c r="R2835" s="1"/>
      <c r="S2835" s="1"/>
    </row>
    <row r="2836" spans="1:19" x14ac:dyDescent="0.3">
      <c r="A2836" s="1"/>
      <c r="B2836" s="17">
        <v>5</v>
      </c>
      <c r="C2836" s="9" t="s">
        <v>19</v>
      </c>
      <c r="D2836" s="17">
        <v>3</v>
      </c>
      <c r="E2836" s="17">
        <v>2016</v>
      </c>
      <c r="F2836" s="17">
        <v>1</v>
      </c>
      <c r="G2836" s="17">
        <v>0</v>
      </c>
      <c r="H2836" s="17">
        <v>0</v>
      </c>
      <c r="I2836" s="18">
        <v>7257</v>
      </c>
      <c r="J2836" s="2"/>
      <c r="K2836" s="1"/>
      <c r="L2836" s="1"/>
      <c r="M2836" s="1"/>
      <c r="N2836" s="1"/>
      <c r="O2836" s="1"/>
      <c r="P2836" s="1"/>
      <c r="Q2836" s="1"/>
      <c r="R2836" s="1"/>
      <c r="S2836" s="1"/>
    </row>
    <row r="2837" spans="1:19" x14ac:dyDescent="0.3">
      <c r="A2837" s="1"/>
      <c r="B2837" s="17">
        <v>5</v>
      </c>
      <c r="C2837" s="9" t="s">
        <v>19</v>
      </c>
      <c r="D2837" s="17">
        <v>3</v>
      </c>
      <c r="E2837" s="17">
        <v>2016</v>
      </c>
      <c r="F2837" s="17">
        <v>1</v>
      </c>
      <c r="G2837" s="17">
        <v>0</v>
      </c>
      <c r="H2837" s="17">
        <v>0</v>
      </c>
      <c r="I2837" s="18">
        <v>77040</v>
      </c>
      <c r="J2837" s="2"/>
      <c r="K2837" s="1"/>
      <c r="L2837" s="1"/>
      <c r="M2837" s="1"/>
      <c r="N2837" s="1"/>
      <c r="O2837" s="1"/>
      <c r="P2837" s="1"/>
      <c r="Q2837" s="1"/>
      <c r="R2837" s="1"/>
      <c r="S2837" s="1"/>
    </row>
    <row r="2838" spans="1:19" x14ac:dyDescent="0.3">
      <c r="A2838" s="1"/>
      <c r="B2838" s="17">
        <v>5</v>
      </c>
      <c r="C2838" s="9" t="s">
        <v>23</v>
      </c>
      <c r="D2838" s="17">
        <v>3</v>
      </c>
      <c r="E2838" s="17">
        <v>2016</v>
      </c>
      <c r="F2838" s="17">
        <v>1</v>
      </c>
      <c r="G2838" s="17">
        <v>0</v>
      </c>
      <c r="H2838" s="17">
        <v>0</v>
      </c>
      <c r="I2838" s="18">
        <v>223251</v>
      </c>
      <c r="J2838" s="2"/>
      <c r="K2838" s="1"/>
      <c r="L2838" s="1"/>
      <c r="M2838" s="1"/>
      <c r="N2838" s="1"/>
      <c r="O2838" s="1"/>
      <c r="P2838" s="1"/>
      <c r="Q2838" s="1"/>
      <c r="R2838" s="1"/>
      <c r="S2838" s="1"/>
    </row>
    <row r="2839" spans="1:19" x14ac:dyDescent="0.3">
      <c r="A2839" s="1"/>
      <c r="B2839" s="17">
        <v>2</v>
      </c>
      <c r="C2839" s="9" t="s">
        <v>24</v>
      </c>
      <c r="D2839" s="17">
        <v>4</v>
      </c>
      <c r="E2839" s="17">
        <v>2016</v>
      </c>
      <c r="F2839" s="17">
        <v>18</v>
      </c>
      <c r="G2839" s="17">
        <v>0</v>
      </c>
      <c r="H2839" s="17">
        <v>0</v>
      </c>
      <c r="I2839" s="18">
        <v>1120498620</v>
      </c>
      <c r="J2839" s="2"/>
      <c r="K2839" s="1"/>
      <c r="L2839" s="1"/>
      <c r="M2839" s="1"/>
      <c r="N2839" s="1"/>
      <c r="O2839" s="1"/>
      <c r="P2839" s="1"/>
      <c r="Q2839" s="1"/>
      <c r="R2839" s="1"/>
      <c r="S2839" s="1"/>
    </row>
    <row r="2840" spans="1:19" x14ac:dyDescent="0.3">
      <c r="A2840" s="1"/>
      <c r="B2840" s="17">
        <v>2</v>
      </c>
      <c r="C2840" s="9" t="s">
        <v>24</v>
      </c>
      <c r="D2840" s="17">
        <v>4</v>
      </c>
      <c r="E2840" s="17">
        <v>2016</v>
      </c>
      <c r="F2840" s="17">
        <v>18</v>
      </c>
      <c r="G2840" s="17">
        <v>0</v>
      </c>
      <c r="H2840" s="17">
        <v>0</v>
      </c>
      <c r="I2840" s="18">
        <v>1132181544</v>
      </c>
      <c r="J2840" s="2"/>
      <c r="K2840" s="1"/>
      <c r="L2840" s="1"/>
      <c r="M2840" s="1"/>
      <c r="N2840" s="1"/>
      <c r="O2840" s="1"/>
      <c r="P2840" s="1"/>
      <c r="Q2840" s="1"/>
      <c r="R2840" s="1"/>
      <c r="S2840" s="1"/>
    </row>
    <row r="2841" spans="1:19" x14ac:dyDescent="0.3">
      <c r="A2841" s="1"/>
      <c r="B2841" s="17">
        <v>1</v>
      </c>
      <c r="C2841" s="9" t="s">
        <v>19</v>
      </c>
      <c r="D2841" s="17">
        <v>2</v>
      </c>
      <c r="E2841" s="17">
        <v>2016</v>
      </c>
      <c r="F2841" s="17">
        <v>2</v>
      </c>
      <c r="G2841" s="17">
        <v>0</v>
      </c>
      <c r="H2841" s="17">
        <v>0</v>
      </c>
      <c r="I2841" s="18">
        <v>851490</v>
      </c>
      <c r="J2841" s="2"/>
      <c r="K2841" s="1"/>
      <c r="L2841" s="1"/>
      <c r="M2841" s="1"/>
      <c r="N2841" s="1"/>
      <c r="O2841" s="1"/>
      <c r="P2841" s="1"/>
      <c r="Q2841" s="1"/>
      <c r="R2841" s="1"/>
      <c r="S2841" s="1"/>
    </row>
    <row r="2842" spans="1:19" x14ac:dyDescent="0.3">
      <c r="A2842" s="1"/>
      <c r="B2842" s="17">
        <v>2</v>
      </c>
      <c r="C2842" s="9" t="s">
        <v>14</v>
      </c>
      <c r="D2842" s="17">
        <v>3</v>
      </c>
      <c r="E2842" s="17">
        <v>2016</v>
      </c>
      <c r="F2842" s="17">
        <v>1</v>
      </c>
      <c r="G2842" s="17">
        <v>0</v>
      </c>
      <c r="H2842" s="17">
        <v>11</v>
      </c>
      <c r="I2842" s="18">
        <v>0</v>
      </c>
      <c r="J2842" s="2"/>
      <c r="K2842" s="1"/>
      <c r="L2842" s="1"/>
      <c r="M2842" s="1"/>
      <c r="N2842" s="1"/>
      <c r="O2842" s="1"/>
      <c r="P2842" s="1"/>
      <c r="Q2842" s="1"/>
      <c r="R2842" s="1"/>
      <c r="S2842" s="1"/>
    </row>
    <row r="2843" spans="1:19" x14ac:dyDescent="0.3">
      <c r="A2843" s="1"/>
      <c r="B2843" s="17">
        <v>3</v>
      </c>
      <c r="C2843" s="9" t="s">
        <v>19</v>
      </c>
      <c r="D2843" s="17">
        <v>3</v>
      </c>
      <c r="E2843" s="17">
        <v>2016</v>
      </c>
      <c r="F2843" s="17">
        <v>1</v>
      </c>
      <c r="G2843" s="17">
        <v>0</v>
      </c>
      <c r="H2843" s="17">
        <v>0</v>
      </c>
      <c r="I2843" s="18">
        <v>424754</v>
      </c>
      <c r="J2843" s="2"/>
      <c r="K2843" s="1"/>
      <c r="L2843" s="1"/>
      <c r="M2843" s="1"/>
      <c r="N2843" s="1"/>
      <c r="O2843" s="1"/>
      <c r="P2843" s="1"/>
      <c r="Q2843" s="1"/>
      <c r="R2843" s="1"/>
      <c r="S2843" s="1"/>
    </row>
    <row r="2844" spans="1:19" x14ac:dyDescent="0.3">
      <c r="A2844" s="1"/>
      <c r="B2844" s="17">
        <v>3</v>
      </c>
      <c r="C2844" s="9" t="s">
        <v>19</v>
      </c>
      <c r="D2844" s="17">
        <v>3</v>
      </c>
      <c r="E2844" s="17">
        <v>2016</v>
      </c>
      <c r="F2844" s="17">
        <v>1</v>
      </c>
      <c r="G2844" s="17">
        <v>0</v>
      </c>
      <c r="H2844" s="17">
        <v>0</v>
      </c>
      <c r="I2844" s="18">
        <v>15008</v>
      </c>
      <c r="J2844" s="2"/>
      <c r="K2844" s="1"/>
      <c r="L2844" s="1"/>
      <c r="M2844" s="1"/>
      <c r="N2844" s="1"/>
      <c r="O2844" s="1"/>
      <c r="P2844" s="1"/>
      <c r="Q2844" s="1"/>
      <c r="R2844" s="1"/>
      <c r="S2844" s="1"/>
    </row>
    <row r="2845" spans="1:19" x14ac:dyDescent="0.3">
      <c r="A2845" s="1"/>
      <c r="B2845" s="17">
        <v>3</v>
      </c>
      <c r="C2845" s="9" t="s">
        <v>19</v>
      </c>
      <c r="D2845" s="17">
        <v>3</v>
      </c>
      <c r="E2845" s="17">
        <v>2016</v>
      </c>
      <c r="F2845" s="17">
        <v>1</v>
      </c>
      <c r="G2845" s="17">
        <v>0</v>
      </c>
      <c r="H2845" s="17">
        <v>0</v>
      </c>
      <c r="I2845" s="18">
        <v>15482</v>
      </c>
      <c r="J2845" s="2"/>
      <c r="K2845" s="1"/>
      <c r="L2845" s="1"/>
      <c r="M2845" s="1"/>
      <c r="N2845" s="1"/>
      <c r="O2845" s="1"/>
      <c r="P2845" s="1"/>
      <c r="Q2845" s="1"/>
      <c r="R2845" s="1"/>
      <c r="S2845" s="1"/>
    </row>
    <row r="2846" spans="1:19" x14ac:dyDescent="0.3">
      <c r="A2846" s="1"/>
      <c r="B2846" s="17">
        <v>3</v>
      </c>
      <c r="C2846" s="9" t="s">
        <v>19</v>
      </c>
      <c r="D2846" s="17">
        <v>3</v>
      </c>
      <c r="E2846" s="17">
        <v>2016</v>
      </c>
      <c r="F2846" s="17">
        <v>1</v>
      </c>
      <c r="G2846" s="17">
        <v>0</v>
      </c>
      <c r="H2846" s="17">
        <v>0</v>
      </c>
      <c r="I2846" s="18">
        <v>16906</v>
      </c>
      <c r="J2846" s="2"/>
      <c r="K2846" s="1"/>
      <c r="L2846" s="1"/>
      <c r="M2846" s="1"/>
      <c r="N2846" s="1"/>
      <c r="O2846" s="1"/>
      <c r="P2846" s="1"/>
      <c r="Q2846" s="1"/>
      <c r="R2846" s="1"/>
      <c r="S2846" s="1"/>
    </row>
    <row r="2847" spans="1:19" x14ac:dyDescent="0.3">
      <c r="A2847" s="1"/>
      <c r="B2847" s="17">
        <v>3</v>
      </c>
      <c r="C2847" s="9" t="s">
        <v>19</v>
      </c>
      <c r="D2847" s="17">
        <v>3</v>
      </c>
      <c r="E2847" s="17">
        <v>2016</v>
      </c>
      <c r="F2847" s="17">
        <v>1</v>
      </c>
      <c r="G2847" s="17">
        <v>0</v>
      </c>
      <c r="H2847" s="17">
        <v>0</v>
      </c>
      <c r="I2847" s="18">
        <v>14628225</v>
      </c>
      <c r="J2847" s="2"/>
      <c r="K2847" s="1"/>
      <c r="L2847" s="1"/>
      <c r="M2847" s="1"/>
      <c r="N2847" s="1"/>
      <c r="O2847" s="1"/>
      <c r="P2847" s="1"/>
      <c r="Q2847" s="1"/>
      <c r="R2847" s="1"/>
      <c r="S2847" s="1"/>
    </row>
    <row r="2848" spans="1:19" x14ac:dyDescent="0.3">
      <c r="A2848" s="1"/>
      <c r="B2848" s="17">
        <v>3</v>
      </c>
      <c r="C2848" s="9" t="s">
        <v>19</v>
      </c>
      <c r="D2848" s="17">
        <v>3</v>
      </c>
      <c r="E2848" s="17">
        <v>2016</v>
      </c>
      <c r="F2848" s="17">
        <v>1</v>
      </c>
      <c r="G2848" s="17">
        <v>0</v>
      </c>
      <c r="H2848" s="17">
        <v>0</v>
      </c>
      <c r="I2848" s="18">
        <v>152337</v>
      </c>
      <c r="J2848" s="2"/>
      <c r="K2848" s="1"/>
      <c r="L2848" s="1"/>
      <c r="M2848" s="1"/>
      <c r="N2848" s="1"/>
      <c r="O2848" s="1"/>
      <c r="P2848" s="1"/>
      <c r="Q2848" s="1"/>
      <c r="R2848" s="1"/>
      <c r="S2848" s="1"/>
    </row>
    <row r="2849" spans="1:19" x14ac:dyDescent="0.3">
      <c r="A2849" s="1"/>
      <c r="B2849" s="17">
        <v>3</v>
      </c>
      <c r="C2849" s="9" t="s">
        <v>19</v>
      </c>
      <c r="D2849" s="17">
        <v>3</v>
      </c>
      <c r="E2849" s="17">
        <v>2016</v>
      </c>
      <c r="F2849" s="17">
        <v>1</v>
      </c>
      <c r="G2849" s="17">
        <v>0</v>
      </c>
      <c r="H2849" s="17">
        <v>0</v>
      </c>
      <c r="I2849" s="18">
        <v>404067</v>
      </c>
      <c r="J2849" s="2"/>
      <c r="K2849" s="1"/>
      <c r="L2849" s="1"/>
      <c r="M2849" s="1"/>
      <c r="N2849" s="1"/>
      <c r="O2849" s="1"/>
      <c r="P2849" s="1"/>
      <c r="Q2849" s="1"/>
      <c r="R2849" s="1"/>
      <c r="S2849" s="1"/>
    </row>
    <row r="2850" spans="1:19" x14ac:dyDescent="0.3">
      <c r="A2850" s="1"/>
      <c r="B2850" s="17">
        <v>3</v>
      </c>
      <c r="C2850" s="9" t="s">
        <v>19</v>
      </c>
      <c r="D2850" s="17">
        <v>3</v>
      </c>
      <c r="E2850" s="17">
        <v>2016</v>
      </c>
      <c r="F2850" s="17">
        <v>1</v>
      </c>
      <c r="G2850" s="17">
        <v>0</v>
      </c>
      <c r="H2850" s="17">
        <v>0</v>
      </c>
      <c r="I2850" s="18">
        <v>16102</v>
      </c>
      <c r="J2850" s="2"/>
      <c r="K2850" s="1"/>
      <c r="L2850" s="1"/>
      <c r="M2850" s="1"/>
      <c r="N2850" s="1"/>
      <c r="O2850" s="1"/>
      <c r="P2850" s="1"/>
      <c r="Q2850" s="1"/>
      <c r="R2850" s="1"/>
      <c r="S2850" s="1"/>
    </row>
    <row r="2851" spans="1:19" x14ac:dyDescent="0.3">
      <c r="A2851" s="1"/>
      <c r="B2851" s="17">
        <v>3</v>
      </c>
      <c r="C2851" s="9" t="s">
        <v>25</v>
      </c>
      <c r="D2851" s="17">
        <v>3</v>
      </c>
      <c r="E2851" s="17">
        <v>2016</v>
      </c>
      <c r="F2851" s="17">
        <v>1</v>
      </c>
      <c r="G2851" s="17">
        <v>0</v>
      </c>
      <c r="H2851" s="17">
        <v>0</v>
      </c>
      <c r="I2851" s="18">
        <v>15813955</v>
      </c>
      <c r="J2851" s="2"/>
      <c r="K2851" s="1"/>
      <c r="L2851" s="1"/>
      <c r="M2851" s="1"/>
      <c r="N2851" s="1"/>
      <c r="O2851" s="1"/>
      <c r="P2851" s="1"/>
      <c r="Q2851" s="1"/>
      <c r="R2851" s="1"/>
      <c r="S2851" s="1"/>
    </row>
    <row r="2852" spans="1:19" x14ac:dyDescent="0.3">
      <c r="A2852" s="1"/>
      <c r="B2852" s="17">
        <v>3</v>
      </c>
      <c r="C2852" s="9" t="s">
        <v>19</v>
      </c>
      <c r="D2852" s="17">
        <v>3</v>
      </c>
      <c r="E2852" s="17">
        <v>2016</v>
      </c>
      <c r="F2852" s="17">
        <v>1</v>
      </c>
      <c r="G2852" s="17">
        <v>0</v>
      </c>
      <c r="H2852" s="17">
        <v>0</v>
      </c>
      <c r="I2852" s="18">
        <v>152353</v>
      </c>
      <c r="J2852" s="2"/>
      <c r="K2852" s="1"/>
      <c r="L2852" s="1"/>
      <c r="M2852" s="1"/>
      <c r="N2852" s="1"/>
      <c r="O2852" s="1"/>
      <c r="P2852" s="1"/>
      <c r="Q2852" s="1"/>
      <c r="R2852" s="1"/>
      <c r="S2852" s="1"/>
    </row>
    <row r="2853" spans="1:19" x14ac:dyDescent="0.3">
      <c r="A2853" s="1"/>
      <c r="B2853" s="17">
        <v>3</v>
      </c>
      <c r="C2853" s="9" t="s">
        <v>12</v>
      </c>
      <c r="D2853" s="17">
        <v>3</v>
      </c>
      <c r="E2853" s="17">
        <v>2016</v>
      </c>
      <c r="F2853" s="17">
        <v>1</v>
      </c>
      <c r="G2853" s="17">
        <v>0</v>
      </c>
      <c r="H2853" s="17">
        <v>0</v>
      </c>
      <c r="I2853" s="18">
        <v>293357</v>
      </c>
      <c r="J2853" s="2"/>
      <c r="K2853" s="1"/>
      <c r="L2853" s="1"/>
      <c r="M2853" s="1"/>
      <c r="N2853" s="1"/>
      <c r="O2853" s="1"/>
      <c r="P2853" s="1"/>
      <c r="Q2853" s="1"/>
      <c r="R2853" s="1"/>
      <c r="S2853" s="1"/>
    </row>
    <row r="2854" spans="1:19" x14ac:dyDescent="0.3">
      <c r="A2854" s="1"/>
      <c r="B2854" s="17">
        <v>3</v>
      </c>
      <c r="C2854" s="9" t="s">
        <v>17</v>
      </c>
      <c r="D2854" s="17">
        <v>3</v>
      </c>
      <c r="E2854" s="17">
        <v>2016</v>
      </c>
      <c r="F2854" s="17">
        <v>1</v>
      </c>
      <c r="G2854" s="17">
        <v>0</v>
      </c>
      <c r="H2854" s="17">
        <v>0</v>
      </c>
      <c r="I2854" s="18">
        <v>141</v>
      </c>
      <c r="J2854" s="2"/>
      <c r="K2854" s="1"/>
      <c r="L2854" s="1"/>
      <c r="M2854" s="1"/>
      <c r="N2854" s="1"/>
      <c r="O2854" s="1"/>
      <c r="P2854" s="1"/>
      <c r="Q2854" s="1"/>
      <c r="R2854" s="1"/>
      <c r="S2854" s="1"/>
    </row>
    <row r="2855" spans="1:19" x14ac:dyDescent="0.3">
      <c r="A2855" s="1"/>
      <c r="B2855" s="17">
        <v>3</v>
      </c>
      <c r="C2855" s="9" t="s">
        <v>12</v>
      </c>
      <c r="D2855" s="17">
        <v>3</v>
      </c>
      <c r="E2855" s="17">
        <v>2016</v>
      </c>
      <c r="F2855" s="17">
        <v>1</v>
      </c>
      <c r="G2855" s="17">
        <v>0</v>
      </c>
      <c r="H2855" s="17">
        <v>10</v>
      </c>
      <c r="I2855" s="18">
        <v>0</v>
      </c>
      <c r="J2855" s="2"/>
      <c r="K2855" s="1"/>
      <c r="L2855" s="1"/>
      <c r="M2855" s="1"/>
      <c r="N2855" s="1"/>
      <c r="O2855" s="1"/>
      <c r="P2855" s="1"/>
      <c r="Q2855" s="1"/>
      <c r="R2855" s="1"/>
      <c r="S2855" s="1"/>
    </row>
    <row r="2856" spans="1:19" x14ac:dyDescent="0.3">
      <c r="A2856" s="1"/>
      <c r="B2856" s="17">
        <v>5</v>
      </c>
      <c r="C2856" s="9" t="s">
        <v>12</v>
      </c>
      <c r="D2856" s="17">
        <v>3</v>
      </c>
      <c r="E2856" s="17">
        <v>2016</v>
      </c>
      <c r="F2856" s="17">
        <v>1</v>
      </c>
      <c r="G2856" s="17">
        <v>0</v>
      </c>
      <c r="H2856" s="17">
        <v>0</v>
      </c>
      <c r="I2856" s="18">
        <v>166</v>
      </c>
      <c r="J2856" s="2"/>
      <c r="K2856" s="1"/>
      <c r="L2856" s="1"/>
      <c r="M2856" s="1"/>
      <c r="N2856" s="1"/>
      <c r="O2856" s="1"/>
      <c r="P2856" s="1"/>
      <c r="Q2856" s="1"/>
      <c r="R2856" s="1"/>
      <c r="S2856" s="1"/>
    </row>
    <row r="2857" spans="1:19" x14ac:dyDescent="0.3">
      <c r="A2857" s="1"/>
      <c r="B2857" s="17">
        <v>3</v>
      </c>
      <c r="C2857" s="9" t="s">
        <v>19</v>
      </c>
      <c r="D2857" s="17">
        <v>4</v>
      </c>
      <c r="E2857" s="17">
        <v>2016</v>
      </c>
      <c r="F2857" s="17">
        <v>1</v>
      </c>
      <c r="G2857" s="17">
        <v>0</v>
      </c>
      <c r="H2857" s="17">
        <v>0</v>
      </c>
      <c r="I2857" s="18">
        <v>31374</v>
      </c>
      <c r="J2857" s="2"/>
      <c r="K2857" s="1"/>
      <c r="L2857" s="1"/>
      <c r="M2857" s="1"/>
      <c r="N2857" s="1"/>
      <c r="O2857" s="1"/>
      <c r="P2857" s="1"/>
      <c r="Q2857" s="1"/>
      <c r="R2857" s="1"/>
      <c r="S2857" s="1"/>
    </row>
    <row r="2858" spans="1:19" x14ac:dyDescent="0.3">
      <c r="A2858" s="1"/>
      <c r="B2858" s="17">
        <v>5</v>
      </c>
      <c r="C2858" s="9" t="s">
        <v>19</v>
      </c>
      <c r="D2858" s="17">
        <v>4</v>
      </c>
      <c r="E2858" s="17">
        <v>2016</v>
      </c>
      <c r="F2858" s="17">
        <v>1</v>
      </c>
      <c r="G2858" s="17">
        <v>0</v>
      </c>
      <c r="H2858" s="17">
        <v>0</v>
      </c>
      <c r="I2858" s="18">
        <v>167539</v>
      </c>
      <c r="J2858" s="2"/>
      <c r="K2858" s="1"/>
      <c r="L2858" s="1"/>
      <c r="M2858" s="1"/>
      <c r="N2858" s="1"/>
      <c r="O2858" s="1"/>
      <c r="P2858" s="1"/>
      <c r="Q2858" s="1"/>
      <c r="R2858" s="1"/>
      <c r="S2858" s="1"/>
    </row>
    <row r="2859" spans="1:19" x14ac:dyDescent="0.3">
      <c r="A2859" s="1"/>
      <c r="B2859" s="17">
        <v>4</v>
      </c>
      <c r="C2859" s="9" t="s">
        <v>19</v>
      </c>
      <c r="D2859" s="17">
        <v>4</v>
      </c>
      <c r="E2859" s="17">
        <v>2016</v>
      </c>
      <c r="F2859" s="17">
        <v>1</v>
      </c>
      <c r="G2859" s="17">
        <v>0</v>
      </c>
      <c r="H2859" s="17">
        <v>0</v>
      </c>
      <c r="I2859" s="18">
        <v>49843</v>
      </c>
      <c r="J2859" s="2"/>
      <c r="K2859" s="1"/>
      <c r="L2859" s="1"/>
      <c r="M2859" s="1"/>
      <c r="N2859" s="1"/>
      <c r="O2859" s="1"/>
      <c r="P2859" s="1"/>
      <c r="Q2859" s="1"/>
      <c r="R2859" s="1"/>
      <c r="S2859" s="1"/>
    </row>
    <row r="2860" spans="1:19" x14ac:dyDescent="0.3">
      <c r="A2860" s="1"/>
      <c r="B2860" s="17">
        <v>2</v>
      </c>
      <c r="C2860" s="9" t="s">
        <v>12</v>
      </c>
      <c r="D2860" s="17">
        <v>3</v>
      </c>
      <c r="E2860" s="17">
        <v>2016</v>
      </c>
      <c r="F2860" s="17">
        <v>1</v>
      </c>
      <c r="G2860" s="17">
        <v>0</v>
      </c>
      <c r="H2860" s="17">
        <v>0</v>
      </c>
      <c r="I2860" s="18">
        <v>15000</v>
      </c>
      <c r="J2860" s="2"/>
      <c r="K2860" s="1"/>
      <c r="L2860" s="1"/>
      <c r="M2860" s="1"/>
      <c r="N2860" s="1"/>
      <c r="O2860" s="1"/>
      <c r="P2860" s="1"/>
      <c r="Q2860" s="1"/>
      <c r="R2860" s="1"/>
      <c r="S2860" s="1"/>
    </row>
    <row r="2861" spans="1:19" x14ac:dyDescent="0.3">
      <c r="A2861" s="1"/>
      <c r="B2861" s="17">
        <v>4</v>
      </c>
      <c r="C2861" s="9" t="s">
        <v>19</v>
      </c>
      <c r="D2861" s="17">
        <v>4</v>
      </c>
      <c r="E2861" s="17">
        <v>2016</v>
      </c>
      <c r="F2861" s="17">
        <v>1</v>
      </c>
      <c r="G2861" s="17">
        <v>0</v>
      </c>
      <c r="H2861" s="17">
        <v>0</v>
      </c>
      <c r="I2861" s="18">
        <v>323190</v>
      </c>
      <c r="J2861" s="2"/>
      <c r="K2861" s="1"/>
      <c r="L2861" s="1"/>
      <c r="M2861" s="1"/>
      <c r="N2861" s="1"/>
      <c r="O2861" s="1"/>
      <c r="P2861" s="1"/>
      <c r="Q2861" s="1"/>
      <c r="R2861" s="1"/>
      <c r="S2861" s="1"/>
    </row>
    <row r="2862" spans="1:19" x14ac:dyDescent="0.3">
      <c r="A2862" s="1"/>
      <c r="B2862" s="17">
        <v>4</v>
      </c>
      <c r="C2862" s="9" t="s">
        <v>19</v>
      </c>
      <c r="D2862" s="17">
        <v>4</v>
      </c>
      <c r="E2862" s="17">
        <v>2016</v>
      </c>
      <c r="F2862" s="17">
        <v>1</v>
      </c>
      <c r="G2862" s="17">
        <v>0</v>
      </c>
      <c r="H2862" s="17">
        <v>0</v>
      </c>
      <c r="I2862" s="18">
        <v>32309</v>
      </c>
      <c r="J2862" s="2"/>
      <c r="K2862" s="1"/>
      <c r="L2862" s="1"/>
      <c r="M2862" s="1"/>
      <c r="N2862" s="1"/>
      <c r="O2862" s="1"/>
      <c r="P2862" s="1"/>
      <c r="Q2862" s="1"/>
      <c r="R2862" s="1"/>
      <c r="S2862" s="1"/>
    </row>
    <row r="2863" spans="1:19" x14ac:dyDescent="0.3">
      <c r="A2863" s="1"/>
      <c r="B2863" s="17">
        <v>2</v>
      </c>
      <c r="C2863" s="9" t="s">
        <v>12</v>
      </c>
      <c r="D2863" s="17">
        <v>3</v>
      </c>
      <c r="E2863" s="17">
        <v>2016</v>
      </c>
      <c r="F2863" s="17">
        <v>1</v>
      </c>
      <c r="G2863" s="17">
        <v>0</v>
      </c>
      <c r="H2863" s="17">
        <v>0</v>
      </c>
      <c r="I2863" s="18">
        <v>14510</v>
      </c>
      <c r="J2863" s="2"/>
      <c r="K2863" s="1"/>
      <c r="L2863" s="1"/>
      <c r="M2863" s="1"/>
      <c r="N2863" s="1"/>
      <c r="O2863" s="1"/>
      <c r="P2863" s="1"/>
      <c r="Q2863" s="1"/>
      <c r="R2863" s="1"/>
      <c r="S2863" s="1"/>
    </row>
    <row r="2864" spans="1:19" x14ac:dyDescent="0.3">
      <c r="A2864" s="1"/>
      <c r="B2864" s="17">
        <v>2</v>
      </c>
      <c r="C2864" s="9" t="s">
        <v>12</v>
      </c>
      <c r="D2864" s="17">
        <v>3</v>
      </c>
      <c r="E2864" s="17">
        <v>2016</v>
      </c>
      <c r="F2864" s="17">
        <v>1</v>
      </c>
      <c r="G2864" s="17">
        <v>0</v>
      </c>
      <c r="H2864" s="17">
        <v>0</v>
      </c>
      <c r="I2864" s="18">
        <v>15370</v>
      </c>
      <c r="J2864" s="2"/>
      <c r="K2864" s="1"/>
      <c r="L2864" s="1"/>
      <c r="M2864" s="1"/>
      <c r="N2864" s="1"/>
      <c r="O2864" s="1"/>
      <c r="P2864" s="1"/>
      <c r="Q2864" s="1"/>
      <c r="R2864" s="1"/>
      <c r="S2864" s="1"/>
    </row>
    <row r="2865" spans="1:19" x14ac:dyDescent="0.3">
      <c r="A2865" s="1"/>
      <c r="B2865" s="17">
        <v>2</v>
      </c>
      <c r="C2865" s="9" t="s">
        <v>12</v>
      </c>
      <c r="D2865" s="17">
        <v>3</v>
      </c>
      <c r="E2865" s="17">
        <v>2016</v>
      </c>
      <c r="F2865" s="17">
        <v>1</v>
      </c>
      <c r="G2865" s="17">
        <v>0</v>
      </c>
      <c r="H2865" s="17">
        <v>0</v>
      </c>
      <c r="I2865" s="18">
        <v>33003</v>
      </c>
      <c r="J2865" s="2"/>
      <c r="K2865" s="1"/>
      <c r="L2865" s="1"/>
      <c r="M2865" s="1"/>
      <c r="N2865" s="1"/>
      <c r="O2865" s="1"/>
      <c r="P2865" s="1"/>
      <c r="Q2865" s="1"/>
      <c r="R2865" s="1"/>
      <c r="S2865" s="1"/>
    </row>
    <row r="2866" spans="1:19" x14ac:dyDescent="0.3">
      <c r="A2866" s="1"/>
      <c r="B2866" s="17">
        <v>2</v>
      </c>
      <c r="C2866" s="9" t="s">
        <v>17</v>
      </c>
      <c r="D2866" s="17">
        <v>3</v>
      </c>
      <c r="E2866" s="17">
        <v>2016</v>
      </c>
      <c r="F2866" s="17">
        <v>1</v>
      </c>
      <c r="G2866" s="17">
        <v>0</v>
      </c>
      <c r="H2866" s="17">
        <v>0</v>
      </c>
      <c r="I2866" s="18">
        <v>3870</v>
      </c>
      <c r="J2866" s="2"/>
      <c r="K2866" s="1"/>
      <c r="L2866" s="1"/>
      <c r="M2866" s="1"/>
      <c r="N2866" s="1"/>
      <c r="O2866" s="1"/>
      <c r="P2866" s="1"/>
      <c r="Q2866" s="1"/>
      <c r="R2866" s="1"/>
      <c r="S2866" s="1"/>
    </row>
    <row r="2867" spans="1:19" x14ac:dyDescent="0.3">
      <c r="A2867" s="1"/>
      <c r="B2867" s="17">
        <v>2</v>
      </c>
      <c r="C2867" s="9" t="s">
        <v>12</v>
      </c>
      <c r="D2867" s="17">
        <v>3</v>
      </c>
      <c r="E2867" s="17">
        <v>2016</v>
      </c>
      <c r="F2867" s="17">
        <v>1</v>
      </c>
      <c r="G2867" s="17">
        <v>0</v>
      </c>
      <c r="H2867" s="17">
        <v>0</v>
      </c>
      <c r="I2867" s="18">
        <v>14436</v>
      </c>
      <c r="J2867" s="2"/>
      <c r="K2867" s="1"/>
      <c r="L2867" s="1"/>
      <c r="M2867" s="1"/>
      <c r="N2867" s="1"/>
      <c r="O2867" s="1"/>
      <c r="P2867" s="1"/>
      <c r="Q2867" s="1"/>
      <c r="R2867" s="1"/>
      <c r="S2867" s="1"/>
    </row>
    <row r="2868" spans="1:19" x14ac:dyDescent="0.3">
      <c r="A2868" s="1"/>
      <c r="B2868" s="17">
        <v>2</v>
      </c>
      <c r="C2868" s="9" t="s">
        <v>17</v>
      </c>
      <c r="D2868" s="17">
        <v>3</v>
      </c>
      <c r="E2868" s="17">
        <v>2016</v>
      </c>
      <c r="F2868" s="17">
        <v>1</v>
      </c>
      <c r="G2868" s="17">
        <v>0</v>
      </c>
      <c r="H2868" s="17">
        <v>0</v>
      </c>
      <c r="I2868" s="18">
        <v>3868</v>
      </c>
      <c r="J2868" s="2"/>
      <c r="K2868" s="1"/>
      <c r="L2868" s="1"/>
      <c r="M2868" s="1"/>
      <c r="N2868" s="1"/>
      <c r="O2868" s="1"/>
      <c r="P2868" s="1"/>
      <c r="Q2868" s="1"/>
      <c r="R2868" s="1"/>
      <c r="S2868" s="1"/>
    </row>
    <row r="2869" spans="1:19" x14ac:dyDescent="0.3">
      <c r="A2869" s="1"/>
      <c r="B2869" s="17">
        <v>2</v>
      </c>
      <c r="C2869" s="9" t="s">
        <v>17</v>
      </c>
      <c r="D2869" s="17">
        <v>3</v>
      </c>
      <c r="E2869" s="17">
        <v>2016</v>
      </c>
      <c r="F2869" s="17">
        <v>1</v>
      </c>
      <c r="G2869" s="17">
        <v>0</v>
      </c>
      <c r="H2869" s="17">
        <v>0</v>
      </c>
      <c r="I2869" s="18">
        <v>4157</v>
      </c>
      <c r="J2869" s="2"/>
      <c r="K2869" s="1"/>
      <c r="L2869" s="1"/>
      <c r="M2869" s="1"/>
      <c r="N2869" s="1"/>
      <c r="O2869" s="1"/>
      <c r="P2869" s="1"/>
      <c r="Q2869" s="1"/>
      <c r="R2869" s="1"/>
      <c r="S2869" s="1"/>
    </row>
    <row r="2870" spans="1:19" x14ac:dyDescent="0.3">
      <c r="A2870" s="1"/>
      <c r="B2870" s="17">
        <v>3</v>
      </c>
      <c r="C2870" s="9" t="s">
        <v>23</v>
      </c>
      <c r="D2870" s="17">
        <v>4</v>
      </c>
      <c r="E2870" s="17">
        <v>2016</v>
      </c>
      <c r="F2870" s="17">
        <v>1</v>
      </c>
      <c r="G2870" s="17">
        <v>0</v>
      </c>
      <c r="H2870" s="17">
        <v>0</v>
      </c>
      <c r="I2870" s="18">
        <v>14980140</v>
      </c>
      <c r="J2870" s="2"/>
      <c r="K2870" s="1"/>
      <c r="L2870" s="1"/>
      <c r="M2870" s="1"/>
      <c r="N2870" s="1"/>
      <c r="O2870" s="1"/>
      <c r="P2870" s="1"/>
      <c r="Q2870" s="1"/>
      <c r="R2870" s="1"/>
      <c r="S2870" s="1"/>
    </row>
    <row r="2871" spans="1:19" x14ac:dyDescent="0.3">
      <c r="A2871" s="1"/>
      <c r="B2871" s="17">
        <v>4</v>
      </c>
      <c r="C2871" s="9" t="s">
        <v>23</v>
      </c>
      <c r="D2871" s="17">
        <v>4</v>
      </c>
      <c r="E2871" s="17">
        <v>2016</v>
      </c>
      <c r="F2871" s="17">
        <v>1</v>
      </c>
      <c r="G2871" s="17">
        <v>0</v>
      </c>
      <c r="H2871" s="17">
        <v>0</v>
      </c>
      <c r="I2871" s="18">
        <v>15802858</v>
      </c>
      <c r="J2871" s="2"/>
      <c r="K2871" s="1"/>
      <c r="L2871" s="1"/>
      <c r="M2871" s="1"/>
      <c r="N2871" s="1"/>
      <c r="O2871" s="1"/>
      <c r="P2871" s="1"/>
      <c r="Q2871" s="1"/>
      <c r="R2871" s="1"/>
      <c r="S2871" s="1"/>
    </row>
    <row r="2872" spans="1:19" x14ac:dyDescent="0.3">
      <c r="A2872" s="1"/>
      <c r="B2872" s="17">
        <v>2</v>
      </c>
      <c r="C2872" s="9" t="s">
        <v>12</v>
      </c>
      <c r="D2872" s="17">
        <v>3</v>
      </c>
      <c r="E2872" s="17">
        <v>2016</v>
      </c>
      <c r="F2872" s="17">
        <v>1</v>
      </c>
      <c r="G2872" s="17">
        <v>0</v>
      </c>
      <c r="H2872" s="17">
        <v>0</v>
      </c>
      <c r="I2872" s="18">
        <v>16034</v>
      </c>
      <c r="J2872" s="2"/>
      <c r="K2872" s="1"/>
      <c r="L2872" s="1"/>
      <c r="M2872" s="1"/>
      <c r="N2872" s="1"/>
      <c r="O2872" s="1"/>
      <c r="P2872" s="1"/>
      <c r="Q2872" s="1"/>
      <c r="R2872" s="1"/>
      <c r="S2872" s="1"/>
    </row>
    <row r="2873" spans="1:19" x14ac:dyDescent="0.3">
      <c r="A2873" s="1"/>
      <c r="B2873" s="17">
        <v>5</v>
      </c>
      <c r="C2873" s="9" t="s">
        <v>23</v>
      </c>
      <c r="D2873" s="17">
        <v>4</v>
      </c>
      <c r="E2873" s="17">
        <v>2016</v>
      </c>
      <c r="F2873" s="17">
        <v>1</v>
      </c>
      <c r="G2873" s="17">
        <v>0</v>
      </c>
      <c r="H2873" s="17">
        <v>0</v>
      </c>
      <c r="I2873" s="18">
        <v>21849604</v>
      </c>
      <c r="J2873" s="2"/>
      <c r="K2873" s="1"/>
      <c r="L2873" s="1"/>
      <c r="M2873" s="1"/>
      <c r="N2873" s="1"/>
      <c r="O2873" s="1"/>
      <c r="P2873" s="1"/>
      <c r="Q2873" s="1"/>
      <c r="R2873" s="1"/>
      <c r="S2873" s="1"/>
    </row>
    <row r="2874" spans="1:19" x14ac:dyDescent="0.3">
      <c r="A2874" s="1"/>
      <c r="B2874" s="17">
        <v>5</v>
      </c>
      <c r="C2874" s="9" t="s">
        <v>19</v>
      </c>
      <c r="D2874" s="17">
        <v>4</v>
      </c>
      <c r="E2874" s="17">
        <v>2016</v>
      </c>
      <c r="F2874" s="17">
        <v>1</v>
      </c>
      <c r="G2874" s="17">
        <v>0</v>
      </c>
      <c r="H2874" s="17">
        <v>0</v>
      </c>
      <c r="I2874" s="18">
        <v>165304</v>
      </c>
      <c r="J2874" s="2"/>
      <c r="K2874" s="1"/>
      <c r="L2874" s="1"/>
      <c r="M2874" s="1"/>
      <c r="N2874" s="1"/>
      <c r="O2874" s="1"/>
      <c r="P2874" s="1"/>
      <c r="Q2874" s="1"/>
      <c r="R2874" s="1"/>
      <c r="S2874" s="1"/>
    </row>
    <row r="2875" spans="1:19" x14ac:dyDescent="0.3">
      <c r="A2875" s="1"/>
      <c r="B2875" s="17">
        <v>5</v>
      </c>
      <c r="C2875" s="9" t="s">
        <v>17</v>
      </c>
      <c r="D2875" s="17">
        <v>3</v>
      </c>
      <c r="E2875" s="17">
        <v>2016</v>
      </c>
      <c r="F2875" s="17">
        <v>1</v>
      </c>
      <c r="G2875" s="17">
        <v>0</v>
      </c>
      <c r="H2875" s="17">
        <v>0</v>
      </c>
      <c r="I2875" s="18">
        <v>1509</v>
      </c>
      <c r="J2875" s="2"/>
      <c r="K2875" s="1"/>
      <c r="L2875" s="1"/>
      <c r="M2875" s="1"/>
      <c r="N2875" s="1"/>
      <c r="O2875" s="1"/>
      <c r="P2875" s="1"/>
      <c r="Q2875" s="1"/>
      <c r="R2875" s="1"/>
      <c r="S2875" s="1"/>
    </row>
    <row r="2876" spans="1:19" x14ac:dyDescent="0.3">
      <c r="A2876" s="1"/>
      <c r="B2876" s="17">
        <v>6</v>
      </c>
      <c r="C2876" s="9" t="s">
        <v>14</v>
      </c>
      <c r="D2876" s="17">
        <v>3</v>
      </c>
      <c r="E2876" s="17">
        <v>2016</v>
      </c>
      <c r="F2876" s="17">
        <v>1</v>
      </c>
      <c r="G2876" s="17">
        <v>0</v>
      </c>
      <c r="H2876" s="17">
        <v>52</v>
      </c>
      <c r="I2876" s="18">
        <v>0</v>
      </c>
      <c r="J2876" s="2"/>
      <c r="K2876" s="1"/>
      <c r="L2876" s="1"/>
      <c r="M2876" s="1"/>
      <c r="N2876" s="1"/>
      <c r="O2876" s="1"/>
      <c r="P2876" s="1"/>
      <c r="Q2876" s="1"/>
      <c r="R2876" s="1"/>
      <c r="S2876" s="1"/>
    </row>
    <row r="2877" spans="1:19" x14ac:dyDescent="0.3">
      <c r="A2877" s="1"/>
      <c r="B2877" s="17">
        <v>3</v>
      </c>
      <c r="C2877" s="9" t="s">
        <v>12</v>
      </c>
      <c r="D2877" s="17">
        <v>3</v>
      </c>
      <c r="E2877" s="17">
        <v>2016</v>
      </c>
      <c r="F2877" s="17">
        <v>1</v>
      </c>
      <c r="G2877" s="17">
        <v>0</v>
      </c>
      <c r="H2877" s="17">
        <v>0</v>
      </c>
      <c r="I2877" s="18">
        <v>154</v>
      </c>
      <c r="J2877" s="2"/>
      <c r="K2877" s="1"/>
      <c r="L2877" s="1"/>
      <c r="M2877" s="1"/>
      <c r="N2877" s="1"/>
      <c r="O2877" s="1"/>
      <c r="P2877" s="1"/>
      <c r="Q2877" s="1"/>
      <c r="R2877" s="1"/>
      <c r="S2877" s="1"/>
    </row>
    <row r="2878" spans="1:19" x14ac:dyDescent="0.3">
      <c r="A2878" s="1"/>
      <c r="B2878" s="17">
        <v>1</v>
      </c>
      <c r="C2878" s="9" t="s">
        <v>33</v>
      </c>
      <c r="D2878" s="17">
        <v>4</v>
      </c>
      <c r="E2878" s="17">
        <v>2016</v>
      </c>
      <c r="F2878" s="17">
        <v>1</v>
      </c>
      <c r="G2878" s="17">
        <v>0</v>
      </c>
      <c r="H2878" s="17">
        <v>0</v>
      </c>
      <c r="I2878" s="18">
        <v>7163518</v>
      </c>
      <c r="J2878" s="2"/>
      <c r="K2878" s="1"/>
      <c r="L2878" s="1"/>
      <c r="M2878" s="1"/>
      <c r="N2878" s="1"/>
      <c r="O2878" s="1"/>
      <c r="P2878" s="1"/>
      <c r="Q2878" s="1"/>
      <c r="R2878" s="1"/>
      <c r="S2878" s="1"/>
    </row>
    <row r="2879" spans="1:19" x14ac:dyDescent="0.3">
      <c r="A2879" s="1"/>
      <c r="B2879" s="17">
        <v>2</v>
      </c>
      <c r="C2879" s="9" t="s">
        <v>12</v>
      </c>
      <c r="D2879" s="17">
        <v>3</v>
      </c>
      <c r="E2879" s="17">
        <v>2016</v>
      </c>
      <c r="F2879" s="17">
        <v>1</v>
      </c>
      <c r="G2879" s="17">
        <v>0</v>
      </c>
      <c r="H2879" s="17">
        <v>0</v>
      </c>
      <c r="I2879" s="18">
        <v>30356</v>
      </c>
      <c r="J2879" s="2"/>
      <c r="K2879" s="1"/>
      <c r="L2879" s="1"/>
      <c r="M2879" s="1"/>
      <c r="N2879" s="1"/>
      <c r="O2879" s="1"/>
      <c r="P2879" s="1"/>
      <c r="Q2879" s="1"/>
      <c r="R2879" s="1"/>
      <c r="S2879" s="1"/>
    </row>
    <row r="2880" spans="1:19" x14ac:dyDescent="0.3">
      <c r="A2880" s="1"/>
      <c r="B2880" s="17">
        <v>5</v>
      </c>
      <c r="C2880" s="9" t="s">
        <v>17</v>
      </c>
      <c r="D2880" s="17">
        <v>1</v>
      </c>
      <c r="E2880" s="17">
        <v>2017</v>
      </c>
      <c r="F2880" s="17">
        <v>1</v>
      </c>
      <c r="G2880" s="17">
        <v>0</v>
      </c>
      <c r="H2880" s="17">
        <v>0</v>
      </c>
      <c r="I2880" s="18">
        <v>157</v>
      </c>
      <c r="J2880" s="2"/>
      <c r="K2880" s="1"/>
      <c r="L2880" s="1"/>
      <c r="M2880" s="1"/>
      <c r="N2880" s="1"/>
      <c r="O2880" s="1"/>
      <c r="P2880" s="1"/>
      <c r="Q2880" s="1"/>
      <c r="R2880" s="1"/>
      <c r="S2880" s="1"/>
    </row>
    <row r="2881" spans="1:19" x14ac:dyDescent="0.3">
      <c r="A2881" s="1"/>
      <c r="B2881" s="17">
        <v>3</v>
      </c>
      <c r="C2881" s="9" t="s">
        <v>17</v>
      </c>
      <c r="D2881" s="17">
        <v>1</v>
      </c>
      <c r="E2881" s="17">
        <v>2017</v>
      </c>
      <c r="F2881" s="17">
        <v>1</v>
      </c>
      <c r="G2881" s="17">
        <v>0</v>
      </c>
      <c r="H2881" s="17">
        <v>0</v>
      </c>
      <c r="I2881" s="18">
        <v>145</v>
      </c>
      <c r="J2881" s="2"/>
      <c r="K2881" s="1"/>
      <c r="L2881" s="1"/>
      <c r="M2881" s="1"/>
      <c r="N2881" s="1"/>
      <c r="O2881" s="1"/>
      <c r="P2881" s="1"/>
      <c r="Q2881" s="1"/>
      <c r="R2881" s="1"/>
      <c r="S2881" s="1"/>
    </row>
    <row r="2882" spans="1:19" x14ac:dyDescent="0.3">
      <c r="A2882" s="1"/>
      <c r="B2882" s="17">
        <v>3</v>
      </c>
      <c r="C2882" s="9" t="s">
        <v>17</v>
      </c>
      <c r="D2882" s="17">
        <v>1</v>
      </c>
      <c r="E2882" s="17">
        <v>2017</v>
      </c>
      <c r="F2882" s="17">
        <v>1</v>
      </c>
      <c r="G2882" s="17">
        <v>0</v>
      </c>
      <c r="H2882" s="17">
        <v>0</v>
      </c>
      <c r="I2882" s="18">
        <v>145</v>
      </c>
      <c r="J2882" s="2"/>
      <c r="K2882" s="1"/>
      <c r="L2882" s="1"/>
      <c r="M2882" s="1"/>
      <c r="N2882" s="1"/>
      <c r="O2882" s="1"/>
      <c r="P2882" s="1"/>
      <c r="Q2882" s="1"/>
      <c r="R2882" s="1"/>
      <c r="S2882" s="1"/>
    </row>
    <row r="2883" spans="1:19" x14ac:dyDescent="0.3">
      <c r="A2883" s="1"/>
      <c r="B2883" s="17">
        <v>3</v>
      </c>
      <c r="C2883" s="9" t="s">
        <v>17</v>
      </c>
      <c r="D2883" s="17">
        <v>1</v>
      </c>
      <c r="E2883" s="17">
        <v>2017</v>
      </c>
      <c r="F2883" s="17">
        <v>1</v>
      </c>
      <c r="G2883" s="17">
        <v>0</v>
      </c>
      <c r="H2883" s="17">
        <v>0</v>
      </c>
      <c r="I2883" s="18">
        <v>163</v>
      </c>
      <c r="J2883" s="2"/>
      <c r="K2883" s="1"/>
      <c r="L2883" s="1"/>
      <c r="M2883" s="1"/>
      <c r="N2883" s="1"/>
      <c r="O2883" s="1"/>
      <c r="P2883" s="1"/>
      <c r="Q2883" s="1"/>
      <c r="R2883" s="1"/>
      <c r="S2883" s="1"/>
    </row>
    <row r="2884" spans="1:19" x14ac:dyDescent="0.3">
      <c r="A2884" s="1"/>
      <c r="B2884" s="17">
        <v>3</v>
      </c>
      <c r="C2884" s="9" t="s">
        <v>19</v>
      </c>
      <c r="D2884" s="17">
        <v>1</v>
      </c>
      <c r="E2884" s="17">
        <v>2017</v>
      </c>
      <c r="F2884" s="17">
        <v>1</v>
      </c>
      <c r="G2884" s="17">
        <v>0</v>
      </c>
      <c r="H2884" s="17">
        <v>0</v>
      </c>
      <c r="I2884" s="18">
        <v>74829</v>
      </c>
      <c r="J2884" s="2"/>
      <c r="K2884" s="1"/>
      <c r="L2884" s="1"/>
      <c r="M2884" s="1"/>
      <c r="N2884" s="1"/>
      <c r="O2884" s="1"/>
      <c r="P2884" s="1"/>
      <c r="Q2884" s="1"/>
      <c r="R2884" s="1"/>
      <c r="S2884" s="1"/>
    </row>
    <row r="2885" spans="1:19" x14ac:dyDescent="0.3">
      <c r="A2885" s="1"/>
      <c r="B2885" s="17">
        <v>1</v>
      </c>
      <c r="C2885" s="9" t="s">
        <v>12</v>
      </c>
      <c r="D2885" s="17">
        <v>1</v>
      </c>
      <c r="E2885" s="17">
        <v>2017</v>
      </c>
      <c r="F2885" s="17">
        <v>1</v>
      </c>
      <c r="G2885" s="17">
        <v>0</v>
      </c>
      <c r="H2885" s="17">
        <v>0</v>
      </c>
      <c r="I2885" s="18">
        <v>305024</v>
      </c>
      <c r="J2885" s="2"/>
      <c r="K2885" s="1"/>
      <c r="L2885" s="1"/>
      <c r="M2885" s="1"/>
      <c r="N2885" s="1"/>
      <c r="O2885" s="1"/>
      <c r="P2885" s="1"/>
      <c r="Q2885" s="1"/>
      <c r="R2885" s="1"/>
      <c r="S2885" s="1"/>
    </row>
    <row r="2886" spans="1:19" x14ac:dyDescent="0.3">
      <c r="A2886" s="1"/>
      <c r="B2886" s="17">
        <v>1</v>
      </c>
      <c r="C2886" s="9" t="s">
        <v>12</v>
      </c>
      <c r="D2886" s="17">
        <v>2</v>
      </c>
      <c r="E2886" s="17">
        <v>2017</v>
      </c>
      <c r="F2886" s="17">
        <v>1</v>
      </c>
      <c r="G2886" s="17">
        <v>0</v>
      </c>
      <c r="H2886" s="17">
        <v>0</v>
      </c>
      <c r="I2886" s="18">
        <v>7883</v>
      </c>
      <c r="J2886" s="2"/>
      <c r="K2886" s="1"/>
      <c r="L2886" s="1"/>
      <c r="M2886" s="1"/>
      <c r="N2886" s="1"/>
      <c r="O2886" s="1"/>
      <c r="P2886" s="1"/>
      <c r="Q2886" s="1"/>
      <c r="R2886" s="1"/>
      <c r="S2886" s="1"/>
    </row>
    <row r="2887" spans="1:19" x14ac:dyDescent="0.3">
      <c r="A2887" s="1"/>
      <c r="B2887" s="17">
        <v>1</v>
      </c>
      <c r="C2887" s="9" t="s">
        <v>12</v>
      </c>
      <c r="D2887" s="17">
        <v>2</v>
      </c>
      <c r="E2887" s="17">
        <v>2017</v>
      </c>
      <c r="F2887" s="17">
        <v>1</v>
      </c>
      <c r="G2887" s="17">
        <v>0</v>
      </c>
      <c r="H2887" s="17">
        <v>0</v>
      </c>
      <c r="I2887" s="18">
        <v>144903</v>
      </c>
      <c r="J2887" s="2"/>
      <c r="K2887" s="1"/>
      <c r="L2887" s="1"/>
      <c r="M2887" s="1"/>
      <c r="N2887" s="1"/>
      <c r="O2887" s="1"/>
      <c r="P2887" s="1"/>
      <c r="Q2887" s="1"/>
      <c r="R2887" s="1"/>
      <c r="S2887" s="1"/>
    </row>
    <row r="2888" spans="1:19" x14ac:dyDescent="0.3">
      <c r="A2888" s="1"/>
      <c r="B2888" s="17">
        <v>1</v>
      </c>
      <c r="C2888" s="9" t="s">
        <v>12</v>
      </c>
      <c r="D2888" s="17">
        <v>2</v>
      </c>
      <c r="E2888" s="17">
        <v>2017</v>
      </c>
      <c r="F2888" s="17">
        <v>1</v>
      </c>
      <c r="G2888" s="17">
        <v>0</v>
      </c>
      <c r="H2888" s="17">
        <v>0</v>
      </c>
      <c r="I2888" s="18">
        <v>170234</v>
      </c>
      <c r="J2888" s="2"/>
      <c r="K2888" s="1"/>
      <c r="L2888" s="1"/>
      <c r="M2888" s="1"/>
      <c r="N2888" s="1"/>
      <c r="O2888" s="1"/>
      <c r="P2888" s="1"/>
      <c r="Q2888" s="1"/>
      <c r="R2888" s="1"/>
      <c r="S2888" s="1"/>
    </row>
    <row r="2889" spans="1:19" x14ac:dyDescent="0.3">
      <c r="A2889" s="1"/>
      <c r="B2889" s="17">
        <v>1</v>
      </c>
      <c r="C2889" s="9" t="s">
        <v>39</v>
      </c>
      <c r="D2889" s="17">
        <v>1</v>
      </c>
      <c r="E2889" s="17">
        <v>2017</v>
      </c>
      <c r="F2889" s="17">
        <v>1</v>
      </c>
      <c r="G2889" s="17">
        <v>0</v>
      </c>
      <c r="H2889" s="17">
        <v>0</v>
      </c>
      <c r="I2889" s="18">
        <v>0</v>
      </c>
      <c r="J2889" s="2"/>
      <c r="K2889" s="1"/>
      <c r="L2889" s="1"/>
      <c r="M2889" s="1"/>
      <c r="N2889" s="1"/>
      <c r="O2889" s="1"/>
      <c r="P2889" s="1"/>
      <c r="Q2889" s="1"/>
      <c r="R2889" s="1"/>
      <c r="S2889" s="1"/>
    </row>
    <row r="2890" spans="1:19" x14ac:dyDescent="0.3">
      <c r="A2890" s="1"/>
      <c r="B2890" s="17">
        <v>1</v>
      </c>
      <c r="C2890" s="9" t="s">
        <v>39</v>
      </c>
      <c r="D2890" s="17">
        <v>1</v>
      </c>
      <c r="E2890" s="17">
        <v>2017</v>
      </c>
      <c r="F2890" s="17">
        <v>1</v>
      </c>
      <c r="G2890" s="17">
        <v>0</v>
      </c>
      <c r="H2890" s="17">
        <v>0</v>
      </c>
      <c r="I2890" s="18">
        <v>0</v>
      </c>
      <c r="J2890" s="2"/>
      <c r="K2890" s="1"/>
      <c r="L2890" s="1"/>
      <c r="M2890" s="1"/>
      <c r="N2890" s="1"/>
      <c r="O2890" s="1"/>
      <c r="P2890" s="1"/>
      <c r="Q2890" s="1"/>
      <c r="R2890" s="1"/>
      <c r="S2890" s="1"/>
    </row>
    <row r="2891" spans="1:19" x14ac:dyDescent="0.3">
      <c r="A2891" s="1"/>
      <c r="B2891" s="17">
        <v>2</v>
      </c>
      <c r="C2891" s="9" t="s">
        <v>12</v>
      </c>
      <c r="D2891" s="17">
        <v>2</v>
      </c>
      <c r="E2891" s="17">
        <v>2017</v>
      </c>
      <c r="F2891" s="17">
        <v>1</v>
      </c>
      <c r="G2891" s="17">
        <v>0</v>
      </c>
      <c r="H2891" s="17">
        <v>0</v>
      </c>
      <c r="I2891" s="18">
        <v>16520</v>
      </c>
      <c r="J2891" s="2"/>
      <c r="K2891" s="1"/>
      <c r="L2891" s="1"/>
      <c r="M2891" s="1"/>
      <c r="N2891" s="1"/>
      <c r="O2891" s="1"/>
      <c r="P2891" s="1"/>
      <c r="Q2891" s="1"/>
      <c r="R2891" s="1"/>
      <c r="S2891" s="1"/>
    </row>
    <row r="2892" spans="1:19" x14ac:dyDescent="0.3">
      <c r="A2892" s="1"/>
      <c r="B2892" s="17">
        <v>2</v>
      </c>
      <c r="C2892" s="9" t="s">
        <v>12</v>
      </c>
      <c r="D2892" s="17">
        <v>2</v>
      </c>
      <c r="E2892" s="17">
        <v>2017</v>
      </c>
      <c r="F2892" s="17">
        <v>1</v>
      </c>
      <c r="G2892" s="17">
        <v>0</v>
      </c>
      <c r="H2892" s="17">
        <v>0</v>
      </c>
      <c r="I2892" s="18">
        <v>16130</v>
      </c>
      <c r="J2892" s="2"/>
      <c r="K2892" s="1"/>
      <c r="L2892" s="1"/>
      <c r="M2892" s="1"/>
      <c r="N2892" s="1"/>
      <c r="O2892" s="1"/>
      <c r="P2892" s="1"/>
      <c r="Q2892" s="1"/>
      <c r="R2892" s="1"/>
      <c r="S2892" s="1"/>
    </row>
    <row r="2893" spans="1:19" x14ac:dyDescent="0.3">
      <c r="A2893" s="1"/>
      <c r="B2893" s="17">
        <v>2</v>
      </c>
      <c r="C2893" s="9" t="s">
        <v>12</v>
      </c>
      <c r="D2893" s="17">
        <v>2</v>
      </c>
      <c r="E2893" s="17">
        <v>2017</v>
      </c>
      <c r="F2893" s="17">
        <v>1</v>
      </c>
      <c r="G2893" s="17">
        <v>0</v>
      </c>
      <c r="H2893" s="17">
        <v>0</v>
      </c>
      <c r="I2893" s="18">
        <v>49824</v>
      </c>
      <c r="J2893" s="2"/>
      <c r="K2893" s="1"/>
      <c r="L2893" s="1"/>
      <c r="M2893" s="1"/>
      <c r="N2893" s="1"/>
      <c r="O2893" s="1"/>
      <c r="P2893" s="1"/>
      <c r="Q2893" s="1"/>
      <c r="R2893" s="1"/>
      <c r="S2893" s="1"/>
    </row>
    <row r="2894" spans="1:19" x14ac:dyDescent="0.3">
      <c r="A2894" s="1"/>
      <c r="B2894" s="17">
        <v>1</v>
      </c>
      <c r="C2894" s="9" t="s">
        <v>33</v>
      </c>
      <c r="D2894" s="17">
        <v>2</v>
      </c>
      <c r="E2894" s="17">
        <v>2017</v>
      </c>
      <c r="F2894" s="17">
        <v>1</v>
      </c>
      <c r="G2894" s="17">
        <v>0</v>
      </c>
      <c r="H2894" s="17">
        <v>0</v>
      </c>
      <c r="I2894" s="18">
        <v>340944</v>
      </c>
      <c r="J2894" s="2"/>
      <c r="K2894" s="1"/>
      <c r="L2894" s="1"/>
      <c r="M2894" s="1"/>
      <c r="N2894" s="1"/>
      <c r="O2894" s="1"/>
      <c r="P2894" s="1"/>
      <c r="Q2894" s="1"/>
      <c r="R2894" s="1"/>
      <c r="S2894" s="1"/>
    </row>
    <row r="2895" spans="1:19" x14ac:dyDescent="0.3">
      <c r="A2895" s="1"/>
      <c r="B2895" s="17">
        <v>1</v>
      </c>
      <c r="C2895" s="9" t="s">
        <v>12</v>
      </c>
      <c r="D2895" s="17">
        <v>2</v>
      </c>
      <c r="E2895" s="17">
        <v>2017</v>
      </c>
      <c r="F2895" s="17">
        <v>1</v>
      </c>
      <c r="G2895" s="17">
        <v>0</v>
      </c>
      <c r="H2895" s="17">
        <v>0</v>
      </c>
      <c r="I2895" s="18">
        <v>745202</v>
      </c>
      <c r="J2895" s="2"/>
      <c r="K2895" s="1"/>
      <c r="L2895" s="1"/>
      <c r="M2895" s="1"/>
      <c r="N2895" s="1"/>
      <c r="O2895" s="1"/>
      <c r="P2895" s="1"/>
      <c r="Q2895" s="1"/>
      <c r="R2895" s="1"/>
      <c r="S2895" s="1"/>
    </row>
    <row r="2896" spans="1:19" x14ac:dyDescent="0.3">
      <c r="A2896" s="1"/>
      <c r="B2896" s="17">
        <v>3</v>
      </c>
      <c r="C2896" s="9" t="s">
        <v>17</v>
      </c>
      <c r="D2896" s="17">
        <v>2</v>
      </c>
      <c r="E2896" s="17">
        <v>2017</v>
      </c>
      <c r="F2896" s="17">
        <v>1</v>
      </c>
      <c r="G2896" s="17">
        <v>0</v>
      </c>
      <c r="H2896" s="17">
        <v>0</v>
      </c>
      <c r="I2896" s="18">
        <v>141</v>
      </c>
      <c r="J2896" s="2"/>
      <c r="K2896" s="1"/>
      <c r="L2896" s="1"/>
      <c r="M2896" s="1"/>
      <c r="N2896" s="1"/>
      <c r="O2896" s="1"/>
      <c r="P2896" s="1"/>
      <c r="Q2896" s="1"/>
      <c r="R2896" s="1"/>
      <c r="S2896" s="1"/>
    </row>
    <row r="2897" spans="1:19" x14ac:dyDescent="0.3">
      <c r="A2897" s="1"/>
      <c r="B2897" s="17">
        <v>4</v>
      </c>
      <c r="C2897" s="9" t="s">
        <v>17</v>
      </c>
      <c r="D2897" s="17">
        <v>2</v>
      </c>
      <c r="E2897" s="17">
        <v>2017</v>
      </c>
      <c r="F2897" s="17">
        <v>1</v>
      </c>
      <c r="G2897" s="17">
        <v>0</v>
      </c>
      <c r="H2897" s="17">
        <v>0</v>
      </c>
      <c r="I2897" s="18">
        <v>1504</v>
      </c>
      <c r="J2897" s="2"/>
      <c r="K2897" s="1"/>
      <c r="L2897" s="1"/>
      <c r="M2897" s="1"/>
      <c r="N2897" s="1"/>
      <c r="O2897" s="1"/>
      <c r="P2897" s="1"/>
      <c r="Q2897" s="1"/>
      <c r="R2897" s="1"/>
      <c r="S2897" s="1"/>
    </row>
    <row r="2898" spans="1:19" x14ac:dyDescent="0.3">
      <c r="A2898" s="1"/>
      <c r="B2898" s="17">
        <v>3</v>
      </c>
      <c r="C2898" s="9" t="s">
        <v>19</v>
      </c>
      <c r="D2898" s="17">
        <v>2</v>
      </c>
      <c r="E2898" s="17">
        <v>2017</v>
      </c>
      <c r="F2898" s="17">
        <v>1</v>
      </c>
      <c r="G2898" s="17">
        <v>0</v>
      </c>
      <c r="H2898" s="17">
        <v>0</v>
      </c>
      <c r="I2898" s="18">
        <v>1592</v>
      </c>
      <c r="J2898" s="2"/>
      <c r="K2898" s="1"/>
      <c r="L2898" s="1"/>
      <c r="M2898" s="1"/>
      <c r="N2898" s="1"/>
      <c r="O2898" s="1"/>
      <c r="P2898" s="1"/>
      <c r="Q2898" s="1"/>
      <c r="R2898" s="1"/>
      <c r="S2898" s="1"/>
    </row>
    <row r="2899" spans="1:19" x14ac:dyDescent="0.3">
      <c r="A2899" s="1"/>
      <c r="B2899" s="17">
        <v>3</v>
      </c>
      <c r="C2899" s="9" t="s">
        <v>19</v>
      </c>
      <c r="D2899" s="17">
        <v>2</v>
      </c>
      <c r="E2899" s="17">
        <v>2017</v>
      </c>
      <c r="F2899" s="17">
        <v>1</v>
      </c>
      <c r="G2899" s="17">
        <v>0</v>
      </c>
      <c r="H2899" s="17">
        <v>0</v>
      </c>
      <c r="I2899" s="18">
        <v>15048</v>
      </c>
      <c r="J2899" s="2"/>
      <c r="K2899" s="1"/>
      <c r="L2899" s="1"/>
      <c r="M2899" s="1"/>
      <c r="N2899" s="1"/>
      <c r="O2899" s="1"/>
      <c r="P2899" s="1"/>
      <c r="Q2899" s="1"/>
      <c r="R2899" s="1"/>
      <c r="S2899" s="1"/>
    </row>
    <row r="2900" spans="1:19" x14ac:dyDescent="0.3">
      <c r="A2900" s="1"/>
      <c r="B2900" s="17">
        <v>1</v>
      </c>
      <c r="C2900" s="9" t="s">
        <v>33</v>
      </c>
      <c r="D2900" s="17">
        <v>4</v>
      </c>
      <c r="E2900" s="17">
        <v>2017</v>
      </c>
      <c r="F2900" s="17">
        <v>1</v>
      </c>
      <c r="G2900" s="17">
        <v>0</v>
      </c>
      <c r="H2900" s="17">
        <v>0</v>
      </c>
      <c r="I2900" s="18">
        <v>816457</v>
      </c>
      <c r="J2900" s="2"/>
      <c r="K2900" s="1"/>
      <c r="L2900" s="1"/>
      <c r="M2900" s="1"/>
      <c r="N2900" s="1"/>
      <c r="O2900" s="1"/>
      <c r="P2900" s="1"/>
      <c r="Q2900" s="1"/>
      <c r="R2900" s="1"/>
      <c r="S2900" s="1"/>
    </row>
    <row r="2901" spans="1:19" x14ac:dyDescent="0.3">
      <c r="A2901" s="1"/>
      <c r="B2901" s="17">
        <v>3</v>
      </c>
      <c r="C2901" s="9" t="s">
        <v>19</v>
      </c>
      <c r="D2901" s="17">
        <v>2</v>
      </c>
      <c r="E2901" s="17">
        <v>2017</v>
      </c>
      <c r="F2901" s="17">
        <v>1</v>
      </c>
      <c r="G2901" s="17">
        <v>0</v>
      </c>
      <c r="H2901" s="17">
        <v>0</v>
      </c>
      <c r="I2901" s="18">
        <v>1562</v>
      </c>
      <c r="J2901" s="2"/>
      <c r="K2901" s="1"/>
      <c r="L2901" s="1"/>
      <c r="M2901" s="1"/>
      <c r="N2901" s="1"/>
      <c r="O2901" s="1"/>
      <c r="P2901" s="1"/>
      <c r="Q2901" s="1"/>
      <c r="R2901" s="1"/>
      <c r="S2901" s="1"/>
    </row>
    <row r="2902" spans="1:19" x14ac:dyDescent="0.3">
      <c r="A2902" s="1"/>
      <c r="B2902" s="17">
        <v>2</v>
      </c>
      <c r="C2902" s="9" t="s">
        <v>12</v>
      </c>
      <c r="D2902" s="17">
        <v>2</v>
      </c>
      <c r="E2902" s="17">
        <v>2017</v>
      </c>
      <c r="F2902" s="17">
        <v>1</v>
      </c>
      <c r="G2902" s="17">
        <v>0</v>
      </c>
      <c r="H2902" s="17">
        <v>0</v>
      </c>
      <c r="I2902" s="18">
        <v>15951</v>
      </c>
      <c r="J2902" s="2"/>
      <c r="K2902" s="1"/>
      <c r="L2902" s="1"/>
      <c r="M2902" s="1"/>
      <c r="N2902" s="1"/>
      <c r="O2902" s="1"/>
      <c r="P2902" s="1"/>
      <c r="Q2902" s="1"/>
      <c r="R2902" s="1"/>
      <c r="S2902" s="1"/>
    </row>
    <row r="2903" spans="1:19" x14ac:dyDescent="0.3">
      <c r="A2903" s="1"/>
      <c r="B2903" s="17">
        <v>4</v>
      </c>
      <c r="C2903" s="9" t="s">
        <v>17</v>
      </c>
      <c r="D2903" s="17">
        <v>2</v>
      </c>
      <c r="E2903" s="17">
        <v>2017</v>
      </c>
      <c r="F2903" s="17">
        <v>1</v>
      </c>
      <c r="G2903" s="17">
        <v>0</v>
      </c>
      <c r="H2903" s="17">
        <v>0</v>
      </c>
      <c r="I2903" s="18">
        <v>1621</v>
      </c>
      <c r="J2903" s="2"/>
      <c r="K2903" s="1"/>
      <c r="L2903" s="1"/>
      <c r="M2903" s="1"/>
      <c r="N2903" s="1"/>
      <c r="O2903" s="1"/>
      <c r="P2903" s="1"/>
      <c r="Q2903" s="1"/>
      <c r="R2903" s="1"/>
      <c r="S2903" s="1"/>
    </row>
    <row r="2904" spans="1:19" x14ac:dyDescent="0.3">
      <c r="A2904" s="1"/>
      <c r="B2904" s="17">
        <v>2</v>
      </c>
      <c r="C2904" s="9" t="s">
        <v>33</v>
      </c>
      <c r="D2904" s="17">
        <v>1</v>
      </c>
      <c r="E2904" s="17">
        <v>2017</v>
      </c>
      <c r="F2904" s="17">
        <v>1</v>
      </c>
      <c r="G2904" s="17">
        <v>0</v>
      </c>
      <c r="H2904" s="17">
        <v>0</v>
      </c>
      <c r="I2904" s="18">
        <v>14288797</v>
      </c>
      <c r="J2904" s="2"/>
      <c r="K2904" s="1"/>
      <c r="L2904" s="1"/>
      <c r="M2904" s="1"/>
      <c r="N2904" s="1"/>
      <c r="O2904" s="1"/>
      <c r="P2904" s="1"/>
      <c r="Q2904" s="1"/>
      <c r="R2904" s="1"/>
      <c r="S2904" s="1"/>
    </row>
    <row r="2905" spans="1:19" x14ac:dyDescent="0.3">
      <c r="A2905" s="1"/>
      <c r="B2905" s="17">
        <v>2</v>
      </c>
      <c r="C2905" s="9" t="s">
        <v>17</v>
      </c>
      <c r="D2905" s="17">
        <v>2</v>
      </c>
      <c r="E2905" s="17">
        <v>2017</v>
      </c>
      <c r="F2905" s="17">
        <v>1</v>
      </c>
      <c r="G2905" s="17">
        <v>0</v>
      </c>
      <c r="H2905" s="17">
        <v>0</v>
      </c>
      <c r="I2905" s="18">
        <v>8094</v>
      </c>
      <c r="J2905" s="2"/>
      <c r="K2905" s="1"/>
      <c r="L2905" s="1"/>
      <c r="M2905" s="1"/>
      <c r="N2905" s="1"/>
      <c r="O2905" s="1"/>
      <c r="P2905" s="1"/>
      <c r="Q2905" s="1"/>
      <c r="R2905" s="1"/>
      <c r="S2905" s="1"/>
    </row>
    <row r="2906" spans="1:19" x14ac:dyDescent="0.3">
      <c r="A2906" s="1"/>
      <c r="B2906" s="17">
        <v>1</v>
      </c>
      <c r="C2906" s="9" t="s">
        <v>12</v>
      </c>
      <c r="D2906" s="17">
        <v>2</v>
      </c>
      <c r="E2906" s="17">
        <v>2017</v>
      </c>
      <c r="F2906" s="17">
        <v>1</v>
      </c>
      <c r="G2906" s="17">
        <v>0</v>
      </c>
      <c r="H2906" s="17">
        <v>0</v>
      </c>
      <c r="I2906" s="18">
        <v>164385</v>
      </c>
      <c r="J2906" s="2"/>
      <c r="K2906" s="1"/>
      <c r="L2906" s="1"/>
      <c r="M2906" s="1"/>
      <c r="N2906" s="1"/>
      <c r="O2906" s="1"/>
      <c r="P2906" s="1"/>
      <c r="Q2906" s="1"/>
      <c r="R2906" s="1"/>
      <c r="S2906" s="1"/>
    </row>
    <row r="2907" spans="1:19" x14ac:dyDescent="0.3">
      <c r="A2907" s="1"/>
      <c r="B2907" s="17">
        <v>3</v>
      </c>
      <c r="C2907" s="9" t="s">
        <v>19</v>
      </c>
      <c r="D2907" s="17">
        <v>2</v>
      </c>
      <c r="E2907" s="17">
        <v>2017</v>
      </c>
      <c r="F2907" s="17">
        <v>1</v>
      </c>
      <c r="G2907" s="17">
        <v>0</v>
      </c>
      <c r="H2907" s="17">
        <v>0</v>
      </c>
      <c r="I2907" s="18">
        <v>1524</v>
      </c>
      <c r="J2907" s="2"/>
      <c r="K2907" s="1"/>
      <c r="L2907" s="1"/>
      <c r="M2907" s="1"/>
      <c r="N2907" s="1"/>
      <c r="O2907" s="1"/>
      <c r="P2907" s="1"/>
      <c r="Q2907" s="1"/>
      <c r="R2907" s="1"/>
      <c r="S2907" s="1"/>
    </row>
    <row r="2908" spans="1:19" x14ac:dyDescent="0.3">
      <c r="A2908" s="1"/>
      <c r="B2908" s="17">
        <v>3</v>
      </c>
      <c r="C2908" s="9" t="s">
        <v>19</v>
      </c>
      <c r="D2908" s="17">
        <v>2</v>
      </c>
      <c r="E2908" s="17">
        <v>2017</v>
      </c>
      <c r="F2908" s="17">
        <v>1</v>
      </c>
      <c r="G2908" s="17">
        <v>0</v>
      </c>
      <c r="H2908" s="17">
        <v>0</v>
      </c>
      <c r="I2908" s="18">
        <v>1433</v>
      </c>
      <c r="J2908" s="2"/>
      <c r="K2908" s="1"/>
      <c r="L2908" s="1"/>
      <c r="M2908" s="1"/>
      <c r="N2908" s="1"/>
      <c r="O2908" s="1"/>
      <c r="P2908" s="1"/>
      <c r="Q2908" s="1"/>
      <c r="R2908" s="1"/>
      <c r="S2908" s="1"/>
    </row>
    <row r="2909" spans="1:19" x14ac:dyDescent="0.3">
      <c r="A2909" s="1"/>
      <c r="B2909" s="17">
        <v>3</v>
      </c>
      <c r="C2909" s="9" t="s">
        <v>19</v>
      </c>
      <c r="D2909" s="17">
        <v>2</v>
      </c>
      <c r="E2909" s="17">
        <v>2017</v>
      </c>
      <c r="F2909" s="17">
        <v>1</v>
      </c>
      <c r="G2909" s="17">
        <v>0</v>
      </c>
      <c r="H2909" s="17">
        <v>0</v>
      </c>
      <c r="I2909" s="18">
        <v>1724</v>
      </c>
      <c r="J2909" s="2"/>
      <c r="K2909" s="1"/>
      <c r="L2909" s="1"/>
      <c r="M2909" s="1"/>
      <c r="N2909" s="1"/>
      <c r="O2909" s="1"/>
      <c r="P2909" s="1"/>
      <c r="Q2909" s="1"/>
      <c r="R2909" s="1"/>
      <c r="S2909" s="1"/>
    </row>
    <row r="2910" spans="1:19" x14ac:dyDescent="0.3">
      <c r="A2910" s="1"/>
      <c r="B2910" s="17">
        <v>3</v>
      </c>
      <c r="C2910" s="9" t="s">
        <v>19</v>
      </c>
      <c r="D2910" s="17">
        <v>2</v>
      </c>
      <c r="E2910" s="17">
        <v>2017</v>
      </c>
      <c r="F2910" s="17">
        <v>1</v>
      </c>
      <c r="G2910" s="17">
        <v>0</v>
      </c>
      <c r="H2910" s="17">
        <v>0</v>
      </c>
      <c r="I2910" s="18">
        <v>1455</v>
      </c>
      <c r="J2910" s="2"/>
      <c r="K2910" s="1"/>
      <c r="L2910" s="1"/>
      <c r="M2910" s="1"/>
      <c r="N2910" s="1"/>
      <c r="O2910" s="1"/>
      <c r="P2910" s="1"/>
      <c r="Q2910" s="1"/>
      <c r="R2910" s="1"/>
      <c r="S2910" s="1"/>
    </row>
    <row r="2911" spans="1:19" x14ac:dyDescent="0.3">
      <c r="A2911" s="1"/>
      <c r="B2911" s="17">
        <v>3</v>
      </c>
      <c r="C2911" s="9" t="s">
        <v>19</v>
      </c>
      <c r="D2911" s="17">
        <v>2</v>
      </c>
      <c r="E2911" s="17">
        <v>2017</v>
      </c>
      <c r="F2911" s="17">
        <v>1</v>
      </c>
      <c r="G2911" s="17">
        <v>0</v>
      </c>
      <c r="H2911" s="17">
        <v>0</v>
      </c>
      <c r="I2911" s="18">
        <v>1500</v>
      </c>
      <c r="J2911" s="2"/>
      <c r="K2911" s="1"/>
      <c r="L2911" s="1"/>
      <c r="M2911" s="1"/>
      <c r="N2911" s="1"/>
      <c r="O2911" s="1"/>
      <c r="P2911" s="1"/>
      <c r="Q2911" s="1"/>
      <c r="R2911" s="1"/>
      <c r="S2911" s="1"/>
    </row>
    <row r="2912" spans="1:19" x14ac:dyDescent="0.3">
      <c r="A2912" s="1"/>
      <c r="B2912" s="17">
        <v>3</v>
      </c>
      <c r="C2912" s="9" t="s">
        <v>19</v>
      </c>
      <c r="D2912" s="17">
        <v>2</v>
      </c>
      <c r="E2912" s="17">
        <v>2017</v>
      </c>
      <c r="F2912" s="17">
        <v>1</v>
      </c>
      <c r="G2912" s="17">
        <v>0</v>
      </c>
      <c r="H2912" s="17">
        <v>0</v>
      </c>
      <c r="I2912" s="18">
        <v>1729</v>
      </c>
      <c r="J2912" s="2"/>
      <c r="K2912" s="1"/>
      <c r="L2912" s="1"/>
      <c r="M2912" s="1"/>
      <c r="N2912" s="1"/>
      <c r="O2912" s="1"/>
      <c r="P2912" s="1"/>
      <c r="Q2912" s="1"/>
      <c r="R2912" s="1"/>
      <c r="S2912" s="1"/>
    </row>
    <row r="2913" spans="1:19" x14ac:dyDescent="0.3">
      <c r="A2913" s="1"/>
      <c r="B2913" s="17">
        <v>3</v>
      </c>
      <c r="C2913" s="9" t="s">
        <v>25</v>
      </c>
      <c r="D2913" s="17">
        <v>2</v>
      </c>
      <c r="E2913" s="17">
        <v>2017</v>
      </c>
      <c r="F2913" s="17">
        <v>2</v>
      </c>
      <c r="G2913" s="17">
        <v>0</v>
      </c>
      <c r="H2913" s="17">
        <v>0</v>
      </c>
      <c r="I2913" s="18">
        <v>1480</v>
      </c>
      <c r="J2913" s="2"/>
      <c r="K2913" s="1"/>
      <c r="L2913" s="1"/>
      <c r="M2913" s="1"/>
      <c r="N2913" s="1"/>
      <c r="O2913" s="1"/>
      <c r="P2913" s="1"/>
      <c r="Q2913" s="1"/>
      <c r="R2913" s="1"/>
      <c r="S2913" s="1"/>
    </row>
    <row r="2914" spans="1:19" x14ac:dyDescent="0.3">
      <c r="A2914" s="1"/>
      <c r="B2914" s="17">
        <v>3</v>
      </c>
      <c r="C2914" s="9" t="s">
        <v>25</v>
      </c>
      <c r="D2914" s="17">
        <v>2</v>
      </c>
      <c r="E2914" s="17">
        <v>2017</v>
      </c>
      <c r="F2914" s="17">
        <v>2</v>
      </c>
      <c r="G2914" s="17">
        <v>0</v>
      </c>
      <c r="H2914" s="17">
        <v>0</v>
      </c>
      <c r="I2914" s="18">
        <v>1542</v>
      </c>
      <c r="J2914" s="2"/>
      <c r="K2914" s="1"/>
      <c r="L2914" s="1"/>
      <c r="M2914" s="1"/>
      <c r="N2914" s="1"/>
      <c r="O2914" s="1"/>
      <c r="P2914" s="1"/>
      <c r="Q2914" s="1"/>
      <c r="R2914" s="1"/>
      <c r="S2914" s="1"/>
    </row>
    <row r="2915" spans="1:19" x14ac:dyDescent="0.3">
      <c r="A2915" s="1"/>
      <c r="B2915" s="17">
        <v>3</v>
      </c>
      <c r="C2915" s="9" t="s">
        <v>19</v>
      </c>
      <c r="D2915" s="17">
        <v>2</v>
      </c>
      <c r="E2915" s="17">
        <v>2017</v>
      </c>
      <c r="F2915" s="17">
        <v>1</v>
      </c>
      <c r="G2915" s="17">
        <v>0</v>
      </c>
      <c r="H2915" s="17">
        <v>0</v>
      </c>
      <c r="I2915" s="18">
        <v>1459</v>
      </c>
      <c r="J2915" s="2"/>
      <c r="K2915" s="1"/>
      <c r="L2915" s="1"/>
      <c r="M2915" s="1"/>
      <c r="N2915" s="1"/>
      <c r="O2915" s="1"/>
      <c r="P2915" s="1"/>
      <c r="Q2915" s="1"/>
      <c r="R2915" s="1"/>
      <c r="S2915" s="1"/>
    </row>
    <row r="2916" spans="1:19" x14ac:dyDescent="0.3">
      <c r="A2916" s="1"/>
      <c r="B2916" s="17">
        <v>6</v>
      </c>
      <c r="C2916" s="9" t="s">
        <v>25</v>
      </c>
      <c r="D2916" s="17">
        <v>3</v>
      </c>
      <c r="E2916" s="17">
        <v>2017</v>
      </c>
      <c r="F2916" s="17">
        <v>1</v>
      </c>
      <c r="G2916" s="17">
        <v>0</v>
      </c>
      <c r="H2916" s="17">
        <v>0</v>
      </c>
      <c r="I2916" s="18">
        <v>1443</v>
      </c>
      <c r="J2916" s="2"/>
      <c r="K2916" s="1"/>
      <c r="L2916" s="1"/>
      <c r="M2916" s="1"/>
      <c r="N2916" s="1"/>
      <c r="O2916" s="1"/>
      <c r="P2916" s="1"/>
      <c r="Q2916" s="1"/>
      <c r="R2916" s="1"/>
      <c r="S2916" s="1"/>
    </row>
    <row r="2917" spans="1:19" x14ac:dyDescent="0.3">
      <c r="A2917" s="1"/>
      <c r="B2917" s="17">
        <v>3</v>
      </c>
      <c r="C2917" s="9" t="s">
        <v>19</v>
      </c>
      <c r="D2917" s="17">
        <v>3</v>
      </c>
      <c r="E2917" s="17">
        <v>2017</v>
      </c>
      <c r="F2917" s="17">
        <v>1</v>
      </c>
      <c r="G2917" s="17">
        <v>0</v>
      </c>
      <c r="H2917" s="17">
        <v>0</v>
      </c>
      <c r="I2917" s="18">
        <v>1681</v>
      </c>
      <c r="J2917" s="2"/>
      <c r="K2917" s="1"/>
      <c r="L2917" s="1"/>
      <c r="M2917" s="1"/>
      <c r="N2917" s="1"/>
      <c r="O2917" s="1"/>
      <c r="P2917" s="1"/>
      <c r="Q2917" s="1"/>
      <c r="R2917" s="1"/>
      <c r="S2917" s="1"/>
    </row>
    <row r="2918" spans="1:19" x14ac:dyDescent="0.3">
      <c r="A2918" s="1"/>
      <c r="B2918" s="17">
        <v>3</v>
      </c>
      <c r="C2918" s="9" t="s">
        <v>25</v>
      </c>
      <c r="D2918" s="17">
        <v>3</v>
      </c>
      <c r="E2918" s="17">
        <v>2017</v>
      </c>
      <c r="F2918" s="17">
        <v>1</v>
      </c>
      <c r="G2918" s="17">
        <v>0</v>
      </c>
      <c r="H2918" s="17">
        <v>0</v>
      </c>
      <c r="I2918" s="18">
        <v>1635</v>
      </c>
      <c r="J2918" s="2"/>
      <c r="K2918" s="1"/>
      <c r="L2918" s="1"/>
      <c r="M2918" s="1"/>
      <c r="N2918" s="1"/>
      <c r="O2918" s="1"/>
      <c r="P2918" s="1"/>
      <c r="Q2918" s="1"/>
      <c r="R2918" s="1"/>
      <c r="S2918" s="1"/>
    </row>
    <row r="2919" spans="1:19" x14ac:dyDescent="0.3">
      <c r="A2919" s="1"/>
      <c r="B2919" s="17">
        <v>1</v>
      </c>
      <c r="C2919" s="9" t="s">
        <v>19</v>
      </c>
      <c r="D2919" s="17">
        <v>3</v>
      </c>
      <c r="E2919" s="17">
        <v>2017</v>
      </c>
      <c r="F2919" s="17">
        <v>1</v>
      </c>
      <c r="G2919" s="17">
        <v>0</v>
      </c>
      <c r="H2919" s="17">
        <v>0</v>
      </c>
      <c r="I2919" s="18">
        <v>8318</v>
      </c>
      <c r="J2919" s="2"/>
      <c r="K2919" s="1"/>
      <c r="L2919" s="1"/>
      <c r="M2919" s="1"/>
      <c r="N2919" s="1"/>
      <c r="O2919" s="1"/>
      <c r="P2919" s="1"/>
      <c r="Q2919" s="1"/>
      <c r="R2919" s="1"/>
      <c r="S2919" s="1"/>
    </row>
    <row r="2920" spans="1:19" x14ac:dyDescent="0.3">
      <c r="A2920" s="1"/>
      <c r="B2920" s="17">
        <v>2</v>
      </c>
      <c r="C2920" s="9" t="s">
        <v>12</v>
      </c>
      <c r="D2920" s="17">
        <v>3</v>
      </c>
      <c r="E2920" s="17">
        <v>2017</v>
      </c>
      <c r="F2920" s="17">
        <v>1</v>
      </c>
      <c r="G2920" s="17">
        <v>0</v>
      </c>
      <c r="H2920" s="17">
        <v>0</v>
      </c>
      <c r="I2920" s="18">
        <v>33095</v>
      </c>
      <c r="J2920" s="2"/>
      <c r="K2920" s="1"/>
      <c r="L2920" s="1"/>
      <c r="M2920" s="1"/>
      <c r="N2920" s="1"/>
      <c r="O2920" s="1"/>
      <c r="P2920" s="1"/>
      <c r="Q2920" s="1"/>
      <c r="R2920" s="1"/>
      <c r="S2920" s="1"/>
    </row>
    <row r="2921" spans="1:19" x14ac:dyDescent="0.3">
      <c r="A2921" s="1"/>
      <c r="B2921" s="17">
        <v>4</v>
      </c>
      <c r="C2921" s="9" t="s">
        <v>23</v>
      </c>
      <c r="D2921" s="17">
        <v>3</v>
      </c>
      <c r="E2921" s="17">
        <v>2017</v>
      </c>
      <c r="F2921" s="17">
        <v>1</v>
      </c>
      <c r="G2921" s="17">
        <v>0</v>
      </c>
      <c r="H2921" s="17">
        <v>0</v>
      </c>
      <c r="I2921" s="18">
        <v>1725</v>
      </c>
      <c r="J2921" s="2"/>
      <c r="K2921" s="1"/>
      <c r="L2921" s="1"/>
      <c r="M2921" s="1"/>
      <c r="N2921" s="1"/>
      <c r="O2921" s="1"/>
      <c r="P2921" s="1"/>
      <c r="Q2921" s="1"/>
      <c r="R2921" s="1"/>
      <c r="S2921" s="1"/>
    </row>
    <row r="2922" spans="1:19" x14ac:dyDescent="0.3">
      <c r="A2922" s="1"/>
      <c r="B2922" s="17">
        <v>1</v>
      </c>
      <c r="C2922" s="9" t="s">
        <v>23</v>
      </c>
      <c r="D2922" s="17">
        <v>3</v>
      </c>
      <c r="E2922" s="17">
        <v>2017</v>
      </c>
      <c r="F2922" s="17">
        <v>1</v>
      </c>
      <c r="G2922" s="17">
        <v>0</v>
      </c>
      <c r="H2922" s="17">
        <v>0</v>
      </c>
      <c r="I2922" s="18">
        <v>168221</v>
      </c>
      <c r="J2922" s="2"/>
      <c r="K2922" s="1"/>
      <c r="L2922" s="1"/>
      <c r="M2922" s="1"/>
      <c r="N2922" s="1"/>
      <c r="O2922" s="1"/>
      <c r="P2922" s="1"/>
      <c r="Q2922" s="1"/>
      <c r="R2922" s="1"/>
      <c r="S2922" s="1"/>
    </row>
    <row r="2923" spans="1:19" x14ac:dyDescent="0.3">
      <c r="A2923" s="1"/>
      <c r="B2923" s="17">
        <v>1</v>
      </c>
      <c r="C2923" s="9" t="s">
        <v>23</v>
      </c>
      <c r="D2923" s="17">
        <v>3</v>
      </c>
      <c r="E2923" s="17">
        <v>2017</v>
      </c>
      <c r="F2923" s="17">
        <v>1</v>
      </c>
      <c r="G2923" s="17">
        <v>0</v>
      </c>
      <c r="H2923" s="17">
        <v>0</v>
      </c>
      <c r="I2923" s="18">
        <v>172279</v>
      </c>
      <c r="J2923" s="2"/>
      <c r="K2923" s="1"/>
      <c r="L2923" s="1"/>
      <c r="M2923" s="1"/>
      <c r="N2923" s="1"/>
      <c r="O2923" s="1"/>
      <c r="P2923" s="1"/>
      <c r="Q2923" s="1"/>
      <c r="R2923" s="1"/>
      <c r="S2923" s="1"/>
    </row>
    <row r="2924" spans="1:19" x14ac:dyDescent="0.3">
      <c r="A2924" s="1"/>
      <c r="B2924" s="17">
        <v>5</v>
      </c>
      <c r="C2924" s="9" t="s">
        <v>23</v>
      </c>
      <c r="D2924" s="17">
        <v>3</v>
      </c>
      <c r="E2924" s="17">
        <v>2017</v>
      </c>
      <c r="F2924" s="17">
        <v>1</v>
      </c>
      <c r="G2924" s="17">
        <v>0</v>
      </c>
      <c r="H2924" s="17">
        <v>0</v>
      </c>
      <c r="I2924" s="18">
        <v>1711</v>
      </c>
      <c r="J2924" s="2"/>
      <c r="K2924" s="1"/>
      <c r="L2924" s="1"/>
      <c r="M2924" s="1"/>
      <c r="N2924" s="1"/>
      <c r="O2924" s="1"/>
      <c r="P2924" s="1"/>
      <c r="Q2924" s="1"/>
      <c r="R2924" s="1"/>
      <c r="S2924" s="1"/>
    </row>
    <row r="2925" spans="1:19" x14ac:dyDescent="0.3">
      <c r="A2925" s="1"/>
      <c r="B2925" s="17">
        <v>2</v>
      </c>
      <c r="C2925" s="9" t="s">
        <v>12</v>
      </c>
      <c r="D2925" s="17">
        <v>3</v>
      </c>
      <c r="E2925" s="17">
        <v>2017</v>
      </c>
      <c r="F2925" s="17">
        <v>1</v>
      </c>
      <c r="G2925" s="17">
        <v>0</v>
      </c>
      <c r="H2925" s="17">
        <v>0</v>
      </c>
      <c r="I2925" s="18">
        <v>47227</v>
      </c>
      <c r="J2925" s="2"/>
      <c r="K2925" s="1"/>
      <c r="L2925" s="1"/>
      <c r="M2925" s="1"/>
      <c r="N2925" s="1"/>
      <c r="O2925" s="1"/>
      <c r="P2925" s="1"/>
      <c r="Q2925" s="1"/>
      <c r="R2925" s="1"/>
      <c r="S2925" s="1"/>
    </row>
    <row r="2926" spans="1:19" x14ac:dyDescent="0.3">
      <c r="A2926" s="1"/>
      <c r="B2926" s="17">
        <v>2</v>
      </c>
      <c r="C2926" s="9" t="s">
        <v>12</v>
      </c>
      <c r="D2926" s="17">
        <v>3</v>
      </c>
      <c r="E2926" s="17">
        <v>2017</v>
      </c>
      <c r="F2926" s="17">
        <v>1</v>
      </c>
      <c r="G2926" s="17">
        <v>0</v>
      </c>
      <c r="H2926" s="17">
        <v>0</v>
      </c>
      <c r="I2926" s="18">
        <v>17159</v>
      </c>
      <c r="J2926" s="2"/>
      <c r="K2926" s="1"/>
      <c r="L2926" s="1"/>
      <c r="M2926" s="1"/>
      <c r="N2926" s="1"/>
      <c r="O2926" s="1"/>
      <c r="P2926" s="1"/>
      <c r="Q2926" s="1"/>
      <c r="R2926" s="1"/>
      <c r="S2926" s="1"/>
    </row>
    <row r="2927" spans="1:19" x14ac:dyDescent="0.3">
      <c r="A2927" s="1"/>
      <c r="B2927" s="17">
        <v>5</v>
      </c>
      <c r="C2927" s="9" t="s">
        <v>17</v>
      </c>
      <c r="D2927" s="17">
        <v>2</v>
      </c>
      <c r="E2927" s="17">
        <v>2017</v>
      </c>
      <c r="F2927" s="17">
        <v>1</v>
      </c>
      <c r="G2927" s="17">
        <v>0</v>
      </c>
      <c r="H2927" s="17">
        <v>0</v>
      </c>
      <c r="I2927" s="18">
        <v>1588</v>
      </c>
      <c r="J2927" s="2"/>
      <c r="K2927" s="1"/>
      <c r="L2927" s="1"/>
      <c r="M2927" s="1"/>
      <c r="N2927" s="1"/>
      <c r="O2927" s="1"/>
      <c r="P2927" s="1"/>
      <c r="Q2927" s="1"/>
      <c r="R2927" s="1"/>
      <c r="S2927" s="1"/>
    </row>
    <row r="2928" spans="1:19" x14ac:dyDescent="0.3">
      <c r="A2928" s="1"/>
      <c r="B2928" s="17">
        <v>3</v>
      </c>
      <c r="C2928" s="9" t="s">
        <v>19</v>
      </c>
      <c r="D2928" s="17">
        <v>2</v>
      </c>
      <c r="E2928" s="17">
        <v>2017</v>
      </c>
      <c r="F2928" s="17">
        <v>1</v>
      </c>
      <c r="G2928" s="17">
        <v>0</v>
      </c>
      <c r="H2928" s="17">
        <v>0</v>
      </c>
      <c r="I2928" s="18">
        <v>1539</v>
      </c>
      <c r="J2928" s="2"/>
      <c r="K2928" s="1"/>
      <c r="L2928" s="1"/>
      <c r="M2928" s="1"/>
      <c r="N2928" s="1"/>
      <c r="O2928" s="1"/>
      <c r="P2928" s="1"/>
      <c r="Q2928" s="1"/>
      <c r="R2928" s="1"/>
      <c r="S2928" s="1"/>
    </row>
    <row r="2929" spans="1:19" x14ac:dyDescent="0.3">
      <c r="A2929" s="1"/>
      <c r="B2929" s="17">
        <v>3</v>
      </c>
      <c r="C2929" s="9" t="s">
        <v>19</v>
      </c>
      <c r="D2929" s="17">
        <v>2</v>
      </c>
      <c r="E2929" s="17">
        <v>2017</v>
      </c>
      <c r="F2929" s="17">
        <v>1</v>
      </c>
      <c r="G2929" s="17">
        <v>0</v>
      </c>
      <c r="H2929" s="17">
        <v>0</v>
      </c>
      <c r="I2929" s="18">
        <v>14417</v>
      </c>
      <c r="J2929" s="2"/>
      <c r="K2929" s="1"/>
      <c r="L2929" s="1"/>
      <c r="M2929" s="1"/>
      <c r="N2929" s="1"/>
      <c r="O2929" s="1"/>
      <c r="P2929" s="1"/>
      <c r="Q2929" s="1"/>
      <c r="R2929" s="1"/>
      <c r="S2929" s="1"/>
    </row>
    <row r="2930" spans="1:19" x14ac:dyDescent="0.3">
      <c r="A2930" s="1"/>
      <c r="B2930" s="17">
        <v>3</v>
      </c>
      <c r="C2930" s="9" t="s">
        <v>25</v>
      </c>
      <c r="D2930" s="17">
        <v>2</v>
      </c>
      <c r="E2930" s="17">
        <v>2017</v>
      </c>
      <c r="F2930" s="17">
        <v>2</v>
      </c>
      <c r="G2930" s="17">
        <v>0</v>
      </c>
      <c r="H2930" s="17">
        <v>0</v>
      </c>
      <c r="I2930" s="18">
        <v>1609</v>
      </c>
      <c r="J2930" s="2"/>
      <c r="K2930" s="1"/>
      <c r="L2930" s="1"/>
      <c r="M2930" s="1"/>
      <c r="N2930" s="1"/>
      <c r="O2930" s="1"/>
      <c r="P2930" s="1"/>
      <c r="Q2930" s="1"/>
      <c r="R2930" s="1"/>
      <c r="S2930" s="1"/>
    </row>
    <row r="2931" spans="1:19" x14ac:dyDescent="0.3">
      <c r="A2931" s="1"/>
      <c r="B2931" s="17">
        <v>3</v>
      </c>
      <c r="C2931" s="9" t="s">
        <v>19</v>
      </c>
      <c r="D2931" s="17">
        <v>2</v>
      </c>
      <c r="E2931" s="17">
        <v>2017</v>
      </c>
      <c r="F2931" s="17">
        <v>1</v>
      </c>
      <c r="G2931" s="17">
        <v>0</v>
      </c>
      <c r="H2931" s="17">
        <v>0</v>
      </c>
      <c r="I2931" s="18">
        <v>1623</v>
      </c>
      <c r="J2931" s="2"/>
      <c r="K2931" s="1"/>
      <c r="L2931" s="1"/>
      <c r="M2931" s="1"/>
      <c r="N2931" s="1"/>
      <c r="O2931" s="1"/>
      <c r="P2931" s="1"/>
      <c r="Q2931" s="1"/>
      <c r="R2931" s="1"/>
      <c r="S2931" s="1"/>
    </row>
    <row r="2932" spans="1:19" x14ac:dyDescent="0.3">
      <c r="A2932" s="1"/>
      <c r="B2932" s="17">
        <v>4</v>
      </c>
      <c r="C2932" s="9" t="s">
        <v>19</v>
      </c>
      <c r="D2932" s="17">
        <v>2</v>
      </c>
      <c r="E2932" s="17">
        <v>2017</v>
      </c>
      <c r="F2932" s="17">
        <v>1</v>
      </c>
      <c r="G2932" s="17">
        <v>0</v>
      </c>
      <c r="H2932" s="17">
        <v>0</v>
      </c>
      <c r="I2932" s="18">
        <v>1681</v>
      </c>
      <c r="J2932" s="2"/>
      <c r="K2932" s="1"/>
      <c r="L2932" s="1"/>
      <c r="M2932" s="1"/>
      <c r="N2932" s="1"/>
      <c r="O2932" s="1"/>
      <c r="P2932" s="1"/>
      <c r="Q2932" s="1"/>
      <c r="R2932" s="1"/>
      <c r="S2932" s="1"/>
    </row>
    <row r="2933" spans="1:19" x14ac:dyDescent="0.3">
      <c r="A2933" s="1"/>
      <c r="B2933" s="17">
        <v>4</v>
      </c>
      <c r="C2933" s="9" t="s">
        <v>19</v>
      </c>
      <c r="D2933" s="17">
        <v>2</v>
      </c>
      <c r="E2933" s="17">
        <v>2017</v>
      </c>
      <c r="F2933" s="17">
        <v>1</v>
      </c>
      <c r="G2933" s="17">
        <v>0</v>
      </c>
      <c r="H2933" s="17">
        <v>0</v>
      </c>
      <c r="I2933" s="18">
        <v>1602</v>
      </c>
      <c r="J2933" s="2"/>
      <c r="K2933" s="1"/>
      <c r="L2933" s="1"/>
      <c r="M2933" s="1"/>
      <c r="N2933" s="1"/>
      <c r="O2933" s="1"/>
      <c r="P2933" s="1"/>
      <c r="Q2933" s="1"/>
      <c r="R2933" s="1"/>
      <c r="S2933" s="1"/>
    </row>
    <row r="2934" spans="1:19" x14ac:dyDescent="0.3">
      <c r="A2934" s="1"/>
      <c r="B2934" s="17">
        <v>4</v>
      </c>
      <c r="C2934" s="9" t="s">
        <v>19</v>
      </c>
      <c r="D2934" s="17">
        <v>2</v>
      </c>
      <c r="E2934" s="17">
        <v>2017</v>
      </c>
      <c r="F2934" s="17">
        <v>1</v>
      </c>
      <c r="G2934" s="17">
        <v>0</v>
      </c>
      <c r="H2934" s="17">
        <v>0</v>
      </c>
      <c r="I2934" s="18">
        <v>1530</v>
      </c>
      <c r="J2934" s="2"/>
      <c r="K2934" s="1"/>
      <c r="L2934" s="1"/>
      <c r="M2934" s="1"/>
      <c r="N2934" s="1"/>
      <c r="O2934" s="1"/>
      <c r="P2934" s="1"/>
      <c r="Q2934" s="1"/>
      <c r="R2934" s="1"/>
      <c r="S2934" s="1"/>
    </row>
    <row r="2935" spans="1:19" x14ac:dyDescent="0.3">
      <c r="A2935" s="1"/>
      <c r="B2935" s="17">
        <v>4</v>
      </c>
      <c r="C2935" s="9" t="s">
        <v>17</v>
      </c>
      <c r="D2935" s="17">
        <v>2</v>
      </c>
      <c r="E2935" s="17">
        <v>2017</v>
      </c>
      <c r="F2935" s="17">
        <v>1</v>
      </c>
      <c r="G2935" s="17">
        <v>0</v>
      </c>
      <c r="H2935" s="17">
        <v>0</v>
      </c>
      <c r="I2935" s="18">
        <v>1713</v>
      </c>
      <c r="J2935" s="2"/>
      <c r="K2935" s="1"/>
      <c r="L2935" s="1"/>
      <c r="M2935" s="1"/>
      <c r="N2935" s="1"/>
      <c r="O2935" s="1"/>
      <c r="P2935" s="1"/>
      <c r="Q2935" s="1"/>
      <c r="R2935" s="1"/>
      <c r="S2935" s="1"/>
    </row>
    <row r="2936" spans="1:19" x14ac:dyDescent="0.3">
      <c r="A2936" s="1"/>
      <c r="B2936" s="17">
        <v>2</v>
      </c>
      <c r="C2936" s="9" t="s">
        <v>12</v>
      </c>
      <c r="D2936" s="17">
        <v>4</v>
      </c>
      <c r="E2936" s="17">
        <v>2017</v>
      </c>
      <c r="F2936" s="17">
        <v>1</v>
      </c>
      <c r="G2936" s="17">
        <v>0</v>
      </c>
      <c r="H2936" s="17">
        <v>0</v>
      </c>
      <c r="I2936" s="18">
        <v>235402</v>
      </c>
      <c r="J2936" s="2"/>
      <c r="K2936" s="1"/>
      <c r="L2936" s="1"/>
      <c r="M2936" s="1"/>
      <c r="N2936" s="1"/>
      <c r="O2936" s="1"/>
      <c r="P2936" s="1"/>
      <c r="Q2936" s="1"/>
      <c r="R2936" s="1"/>
      <c r="S2936" s="1"/>
    </row>
    <row r="2937" spans="1:19" x14ac:dyDescent="0.3">
      <c r="A2937" s="1"/>
      <c r="B2937" s="17">
        <v>2</v>
      </c>
      <c r="C2937" s="9" t="s">
        <v>33</v>
      </c>
      <c r="D2937" s="17">
        <v>4</v>
      </c>
      <c r="E2937" s="17">
        <v>2017</v>
      </c>
      <c r="F2937" s="17">
        <v>1</v>
      </c>
      <c r="G2937" s="17">
        <v>0</v>
      </c>
      <c r="H2937" s="17">
        <v>0</v>
      </c>
      <c r="I2937" s="18">
        <v>430896</v>
      </c>
      <c r="J2937" s="2"/>
      <c r="K2937" s="1"/>
      <c r="L2937" s="1"/>
      <c r="M2937" s="1"/>
      <c r="N2937" s="1"/>
      <c r="O2937" s="1"/>
      <c r="P2937" s="1"/>
      <c r="Q2937" s="1"/>
      <c r="R2937" s="1"/>
      <c r="S2937" s="1"/>
    </row>
    <row r="2938" spans="1:19" x14ac:dyDescent="0.3">
      <c r="A2938" s="1"/>
      <c r="B2938" s="17">
        <v>6</v>
      </c>
      <c r="C2938" s="9" t="s">
        <v>33</v>
      </c>
      <c r="D2938" s="17">
        <v>2</v>
      </c>
      <c r="E2938" s="17">
        <v>2017</v>
      </c>
      <c r="F2938" s="17">
        <v>1</v>
      </c>
      <c r="G2938" s="17">
        <v>0</v>
      </c>
      <c r="H2938" s="17">
        <v>12</v>
      </c>
      <c r="I2938" s="18">
        <v>0</v>
      </c>
      <c r="J2938" s="2"/>
      <c r="K2938" s="1"/>
      <c r="L2938" s="1"/>
      <c r="M2938" s="1"/>
      <c r="N2938" s="1"/>
      <c r="O2938" s="1"/>
      <c r="P2938" s="1"/>
      <c r="Q2938" s="1"/>
      <c r="R2938" s="1"/>
      <c r="S2938" s="1"/>
    </row>
    <row r="2939" spans="1:19" x14ac:dyDescent="0.3">
      <c r="A2939" s="1"/>
      <c r="B2939" s="17">
        <v>3</v>
      </c>
      <c r="C2939" s="9" t="s">
        <v>19</v>
      </c>
      <c r="D2939" s="17">
        <v>2</v>
      </c>
      <c r="E2939" s="17">
        <v>2017</v>
      </c>
      <c r="F2939" s="17">
        <v>1</v>
      </c>
      <c r="G2939" s="17">
        <v>0</v>
      </c>
      <c r="H2939" s="17">
        <v>0</v>
      </c>
      <c r="I2939" s="18">
        <v>1434</v>
      </c>
      <c r="J2939" s="2"/>
      <c r="K2939" s="1"/>
      <c r="L2939" s="1"/>
      <c r="M2939" s="1"/>
      <c r="N2939" s="1"/>
      <c r="O2939" s="1"/>
      <c r="P2939" s="1"/>
      <c r="Q2939" s="1"/>
      <c r="R2939" s="1"/>
      <c r="S2939" s="1"/>
    </row>
    <row r="2940" spans="1:19" x14ac:dyDescent="0.3">
      <c r="A2940" s="1"/>
      <c r="B2940" s="17">
        <v>3</v>
      </c>
      <c r="C2940" s="9" t="s">
        <v>19</v>
      </c>
      <c r="D2940" s="17">
        <v>2</v>
      </c>
      <c r="E2940" s="17">
        <v>2017</v>
      </c>
      <c r="F2940" s="17">
        <v>1</v>
      </c>
      <c r="G2940" s="17">
        <v>0</v>
      </c>
      <c r="H2940" s="17">
        <v>0</v>
      </c>
      <c r="I2940" s="18">
        <v>1509</v>
      </c>
      <c r="J2940" s="2"/>
      <c r="K2940" s="1"/>
      <c r="L2940" s="1"/>
      <c r="M2940" s="1"/>
      <c r="N2940" s="1"/>
      <c r="O2940" s="1"/>
      <c r="P2940" s="1"/>
      <c r="Q2940" s="1"/>
      <c r="R2940" s="1"/>
      <c r="S2940" s="1"/>
    </row>
    <row r="2941" spans="1:19" x14ac:dyDescent="0.3">
      <c r="A2941" s="1"/>
      <c r="B2941" s="17">
        <v>5</v>
      </c>
      <c r="C2941" s="9" t="s">
        <v>25</v>
      </c>
      <c r="D2941" s="17">
        <v>2</v>
      </c>
      <c r="E2941" s="17">
        <v>2017</v>
      </c>
      <c r="F2941" s="17">
        <v>1</v>
      </c>
      <c r="G2941" s="17">
        <v>0</v>
      </c>
      <c r="H2941" s="17">
        <v>0</v>
      </c>
      <c r="I2941" s="18">
        <v>1524</v>
      </c>
      <c r="J2941" s="2"/>
      <c r="K2941" s="1"/>
      <c r="L2941" s="1"/>
      <c r="M2941" s="1"/>
      <c r="N2941" s="1"/>
      <c r="O2941" s="1"/>
      <c r="P2941" s="1"/>
      <c r="Q2941" s="1"/>
      <c r="R2941" s="1"/>
      <c r="S2941" s="1"/>
    </row>
    <row r="2942" spans="1:19" x14ac:dyDescent="0.3">
      <c r="A2942" s="1"/>
      <c r="B2942" s="17">
        <v>3</v>
      </c>
      <c r="C2942" s="9" t="s">
        <v>19</v>
      </c>
      <c r="D2942" s="17">
        <v>3</v>
      </c>
      <c r="E2942" s="17">
        <v>2017</v>
      </c>
      <c r="F2942" s="17">
        <v>1</v>
      </c>
      <c r="G2942" s="17">
        <v>0</v>
      </c>
      <c r="H2942" s="17">
        <v>0</v>
      </c>
      <c r="I2942" s="18">
        <v>1684</v>
      </c>
      <c r="J2942" s="2"/>
      <c r="K2942" s="1"/>
      <c r="L2942" s="1"/>
      <c r="M2942" s="1"/>
      <c r="N2942" s="1"/>
      <c r="O2942" s="1"/>
      <c r="P2942" s="1"/>
      <c r="Q2942" s="1"/>
      <c r="R2942" s="1"/>
      <c r="S2942" s="1"/>
    </row>
    <row r="2943" spans="1:19" x14ac:dyDescent="0.3">
      <c r="A2943" s="1"/>
      <c r="B2943" s="17">
        <v>3</v>
      </c>
      <c r="C2943" s="9" t="s">
        <v>25</v>
      </c>
      <c r="D2943" s="17">
        <v>3</v>
      </c>
      <c r="E2943" s="17">
        <v>2017</v>
      </c>
      <c r="F2943" s="17">
        <v>1</v>
      </c>
      <c r="G2943" s="17">
        <v>0</v>
      </c>
      <c r="H2943" s="17">
        <v>0</v>
      </c>
      <c r="I2943" s="18">
        <v>1688</v>
      </c>
      <c r="J2943" s="2"/>
      <c r="K2943" s="1"/>
      <c r="L2943" s="1"/>
      <c r="M2943" s="1"/>
      <c r="N2943" s="1"/>
      <c r="O2943" s="1"/>
      <c r="P2943" s="1"/>
      <c r="Q2943" s="1"/>
      <c r="R2943" s="1"/>
      <c r="S2943" s="1"/>
    </row>
    <row r="2944" spans="1:19" x14ac:dyDescent="0.3">
      <c r="A2944" s="1"/>
      <c r="B2944" s="17">
        <v>3</v>
      </c>
      <c r="C2944" s="9" t="s">
        <v>25</v>
      </c>
      <c r="D2944" s="17">
        <v>3</v>
      </c>
      <c r="E2944" s="17">
        <v>2017</v>
      </c>
      <c r="F2944" s="17">
        <v>1</v>
      </c>
      <c r="G2944" s="17">
        <v>0</v>
      </c>
      <c r="H2944" s="17">
        <v>0</v>
      </c>
      <c r="I2944" s="18">
        <v>1530</v>
      </c>
      <c r="J2944" s="2"/>
      <c r="K2944" s="1"/>
      <c r="L2944" s="1"/>
      <c r="M2944" s="1"/>
      <c r="N2944" s="1"/>
      <c r="O2944" s="1"/>
      <c r="P2944" s="1"/>
      <c r="Q2944" s="1"/>
      <c r="R2944" s="1"/>
      <c r="S2944" s="1"/>
    </row>
    <row r="2945" spans="1:19" x14ac:dyDescent="0.3">
      <c r="A2945" s="1"/>
      <c r="B2945" s="17">
        <v>3</v>
      </c>
      <c r="C2945" s="9" t="s">
        <v>25</v>
      </c>
      <c r="D2945" s="17">
        <v>3</v>
      </c>
      <c r="E2945" s="17">
        <v>2017</v>
      </c>
      <c r="F2945" s="17">
        <v>1</v>
      </c>
      <c r="G2945" s="17">
        <v>0</v>
      </c>
      <c r="H2945" s="17">
        <v>0</v>
      </c>
      <c r="I2945" s="18">
        <v>1713</v>
      </c>
      <c r="J2945" s="2"/>
      <c r="K2945" s="1"/>
      <c r="L2945" s="1"/>
      <c r="M2945" s="1"/>
      <c r="N2945" s="1"/>
      <c r="O2945" s="1"/>
      <c r="P2945" s="1"/>
      <c r="Q2945" s="1"/>
      <c r="R2945" s="1"/>
      <c r="S2945" s="1"/>
    </row>
    <row r="2946" spans="1:19" x14ac:dyDescent="0.3">
      <c r="A2946" s="1"/>
      <c r="B2946" s="17">
        <v>3</v>
      </c>
      <c r="C2946" s="9" t="s">
        <v>17</v>
      </c>
      <c r="D2946" s="17">
        <v>3</v>
      </c>
      <c r="E2946" s="17">
        <v>2017</v>
      </c>
      <c r="F2946" s="17">
        <v>1</v>
      </c>
      <c r="G2946" s="17">
        <v>0</v>
      </c>
      <c r="H2946" s="17">
        <v>0</v>
      </c>
      <c r="I2946" s="18">
        <v>1579</v>
      </c>
      <c r="J2946" s="2"/>
      <c r="K2946" s="1"/>
      <c r="L2946" s="1"/>
      <c r="M2946" s="1"/>
      <c r="N2946" s="1"/>
      <c r="O2946" s="1"/>
      <c r="P2946" s="1"/>
      <c r="Q2946" s="1"/>
      <c r="R2946" s="1"/>
      <c r="S2946" s="1"/>
    </row>
    <row r="2947" spans="1:19" x14ac:dyDescent="0.3">
      <c r="A2947" s="1"/>
      <c r="B2947" s="17">
        <v>4</v>
      </c>
      <c r="C2947" s="9" t="s">
        <v>17</v>
      </c>
      <c r="D2947" s="17">
        <v>3</v>
      </c>
      <c r="E2947" s="17">
        <v>2017</v>
      </c>
      <c r="F2947" s="17">
        <v>1</v>
      </c>
      <c r="G2947" s="17">
        <v>0</v>
      </c>
      <c r="H2947" s="17">
        <v>0</v>
      </c>
      <c r="I2947" s="18">
        <v>1491</v>
      </c>
      <c r="J2947" s="2"/>
      <c r="K2947" s="1"/>
      <c r="L2947" s="1"/>
      <c r="M2947" s="1"/>
      <c r="N2947" s="1"/>
      <c r="O2947" s="1"/>
      <c r="P2947" s="1"/>
      <c r="Q2947" s="1"/>
      <c r="R2947" s="1"/>
      <c r="S2947" s="1"/>
    </row>
    <row r="2948" spans="1:19" x14ac:dyDescent="0.3">
      <c r="A2948" s="1"/>
      <c r="B2948" s="17">
        <v>3</v>
      </c>
      <c r="C2948" s="9" t="s">
        <v>19</v>
      </c>
      <c r="D2948" s="17">
        <v>3</v>
      </c>
      <c r="E2948" s="17">
        <v>2017</v>
      </c>
      <c r="F2948" s="17">
        <v>1</v>
      </c>
      <c r="G2948" s="17">
        <v>0</v>
      </c>
      <c r="H2948" s="17">
        <v>0</v>
      </c>
      <c r="I2948" s="18">
        <v>1626</v>
      </c>
      <c r="J2948" s="2"/>
      <c r="K2948" s="1"/>
      <c r="L2948" s="1"/>
      <c r="M2948" s="1"/>
      <c r="N2948" s="1"/>
      <c r="O2948" s="1"/>
      <c r="P2948" s="1"/>
      <c r="Q2948" s="1"/>
      <c r="R2948" s="1"/>
      <c r="S2948" s="1"/>
    </row>
    <row r="2949" spans="1:19" x14ac:dyDescent="0.3">
      <c r="A2949" s="1"/>
      <c r="B2949" s="17">
        <v>3</v>
      </c>
      <c r="C2949" s="9" t="s">
        <v>19</v>
      </c>
      <c r="D2949" s="17">
        <v>3</v>
      </c>
      <c r="E2949" s="17">
        <v>2017</v>
      </c>
      <c r="F2949" s="17">
        <v>1</v>
      </c>
      <c r="G2949" s="17">
        <v>0</v>
      </c>
      <c r="H2949" s="17">
        <v>0</v>
      </c>
      <c r="I2949" s="18">
        <v>1653</v>
      </c>
      <c r="J2949" s="2"/>
      <c r="K2949" s="1"/>
      <c r="L2949" s="1"/>
      <c r="M2949" s="1"/>
      <c r="N2949" s="1"/>
      <c r="O2949" s="1"/>
      <c r="P2949" s="1"/>
      <c r="Q2949" s="1"/>
      <c r="R2949" s="1"/>
      <c r="S2949" s="1"/>
    </row>
    <row r="2950" spans="1:19" x14ac:dyDescent="0.3">
      <c r="A2950" s="1"/>
      <c r="B2950" s="17">
        <v>3</v>
      </c>
      <c r="C2950" s="9" t="s">
        <v>17</v>
      </c>
      <c r="D2950" s="17">
        <v>3</v>
      </c>
      <c r="E2950" s="17">
        <v>2017</v>
      </c>
      <c r="F2950" s="17">
        <v>1</v>
      </c>
      <c r="G2950" s="17">
        <v>0</v>
      </c>
      <c r="H2950" s="17">
        <v>0</v>
      </c>
      <c r="I2950" s="18">
        <v>1729</v>
      </c>
      <c r="J2950" s="2"/>
      <c r="K2950" s="1"/>
      <c r="L2950" s="1"/>
      <c r="M2950" s="1"/>
      <c r="N2950" s="1"/>
      <c r="O2950" s="1"/>
      <c r="P2950" s="1"/>
      <c r="Q2950" s="1"/>
      <c r="R2950" s="1"/>
      <c r="S2950" s="1"/>
    </row>
    <row r="2951" spans="1:19" x14ac:dyDescent="0.3">
      <c r="A2951" s="1"/>
      <c r="B2951" s="17">
        <v>3</v>
      </c>
      <c r="C2951" s="9" t="s">
        <v>25</v>
      </c>
      <c r="D2951" s="17">
        <v>3</v>
      </c>
      <c r="E2951" s="17">
        <v>2017</v>
      </c>
      <c r="F2951" s="17">
        <v>1</v>
      </c>
      <c r="G2951" s="17">
        <v>0</v>
      </c>
      <c r="H2951" s="17">
        <v>0</v>
      </c>
      <c r="I2951" s="18">
        <v>1637</v>
      </c>
      <c r="J2951" s="2"/>
      <c r="K2951" s="1"/>
      <c r="L2951" s="1"/>
      <c r="M2951" s="1"/>
      <c r="N2951" s="1"/>
      <c r="O2951" s="1"/>
      <c r="P2951" s="1"/>
      <c r="Q2951" s="1"/>
      <c r="R2951" s="1"/>
      <c r="S2951" s="1"/>
    </row>
    <row r="2952" spans="1:19" x14ac:dyDescent="0.3">
      <c r="A2952" s="1"/>
      <c r="B2952" s="17">
        <v>3</v>
      </c>
      <c r="C2952" s="9" t="s">
        <v>19</v>
      </c>
      <c r="D2952" s="17">
        <v>3</v>
      </c>
      <c r="E2952" s="17">
        <v>2017</v>
      </c>
      <c r="F2952" s="17">
        <v>1</v>
      </c>
      <c r="G2952" s="17">
        <v>0</v>
      </c>
      <c r="H2952" s="17">
        <v>0</v>
      </c>
      <c r="I2952" s="18">
        <v>1604</v>
      </c>
      <c r="J2952" s="2"/>
      <c r="K2952" s="1"/>
      <c r="L2952" s="1"/>
      <c r="M2952" s="1"/>
      <c r="N2952" s="1"/>
      <c r="O2952" s="1"/>
      <c r="P2952" s="1"/>
      <c r="Q2952" s="1"/>
      <c r="R2952" s="1"/>
      <c r="S2952" s="1"/>
    </row>
    <row r="2953" spans="1:19" x14ac:dyDescent="0.3">
      <c r="A2953" s="1"/>
      <c r="B2953" s="17">
        <v>1</v>
      </c>
      <c r="C2953" s="9" t="s">
        <v>12</v>
      </c>
      <c r="D2953" s="17">
        <v>3</v>
      </c>
      <c r="E2953" s="17">
        <v>2017</v>
      </c>
      <c r="F2953" s="17">
        <v>1</v>
      </c>
      <c r="G2953" s="17">
        <v>0</v>
      </c>
      <c r="H2953" s="17">
        <v>0</v>
      </c>
      <c r="I2953" s="18">
        <v>144094</v>
      </c>
      <c r="J2953" s="2"/>
      <c r="K2953" s="1"/>
      <c r="L2953" s="1"/>
      <c r="M2953" s="1"/>
      <c r="N2953" s="1"/>
      <c r="O2953" s="1"/>
      <c r="P2953" s="1"/>
      <c r="Q2953" s="1"/>
      <c r="R2953" s="1"/>
      <c r="S2953" s="1"/>
    </row>
    <row r="2954" spans="1:19" x14ac:dyDescent="0.3">
      <c r="A2954" s="1"/>
      <c r="B2954" s="17">
        <v>4</v>
      </c>
      <c r="C2954" s="9" t="s">
        <v>17</v>
      </c>
      <c r="D2954" s="17">
        <v>3</v>
      </c>
      <c r="E2954" s="17">
        <v>2017</v>
      </c>
      <c r="F2954" s="17">
        <v>1</v>
      </c>
      <c r="G2954" s="17">
        <v>0</v>
      </c>
      <c r="H2954" s="17">
        <v>0</v>
      </c>
      <c r="I2954" s="18">
        <v>1689</v>
      </c>
      <c r="J2954" s="2"/>
      <c r="K2954" s="1"/>
      <c r="L2954" s="1"/>
      <c r="M2954" s="1"/>
      <c r="N2954" s="1"/>
      <c r="O2954" s="1"/>
      <c r="P2954" s="1"/>
      <c r="Q2954" s="1"/>
      <c r="R2954" s="1"/>
      <c r="S2954" s="1"/>
    </row>
    <row r="2955" spans="1:19" x14ac:dyDescent="0.3">
      <c r="A2955" s="1"/>
      <c r="B2955" s="17">
        <v>4</v>
      </c>
      <c r="C2955" s="9" t="s">
        <v>19</v>
      </c>
      <c r="D2955" s="17">
        <v>3</v>
      </c>
      <c r="E2955" s="17">
        <v>2017</v>
      </c>
      <c r="F2955" s="17">
        <v>1</v>
      </c>
      <c r="G2955" s="17">
        <v>0</v>
      </c>
      <c r="H2955" s="17">
        <v>0</v>
      </c>
      <c r="I2955" s="18">
        <v>1673</v>
      </c>
      <c r="J2955" s="2"/>
      <c r="K2955" s="1"/>
      <c r="L2955" s="1"/>
      <c r="M2955" s="1"/>
      <c r="N2955" s="1"/>
      <c r="O2955" s="1"/>
      <c r="P2955" s="1"/>
      <c r="Q2955" s="1"/>
      <c r="R2955" s="1"/>
      <c r="S2955" s="1"/>
    </row>
    <row r="2956" spans="1:19" x14ac:dyDescent="0.3">
      <c r="A2956" s="1"/>
      <c r="B2956" s="17">
        <v>3</v>
      </c>
      <c r="C2956" s="9" t="s">
        <v>19</v>
      </c>
      <c r="D2956" s="17">
        <v>3</v>
      </c>
      <c r="E2956" s="17">
        <v>2017</v>
      </c>
      <c r="F2956" s="17">
        <v>1</v>
      </c>
      <c r="G2956" s="17">
        <v>0</v>
      </c>
      <c r="H2956" s="17">
        <v>0</v>
      </c>
      <c r="I2956" s="18">
        <v>1587</v>
      </c>
      <c r="J2956" s="2"/>
      <c r="K2956" s="1"/>
      <c r="L2956" s="1"/>
      <c r="M2956" s="1"/>
      <c r="N2956" s="1"/>
      <c r="O2956" s="1"/>
      <c r="P2956" s="1"/>
      <c r="Q2956" s="1"/>
      <c r="R2956" s="1"/>
      <c r="S2956" s="1"/>
    </row>
    <row r="2957" spans="1:19" x14ac:dyDescent="0.3">
      <c r="A2957" s="1"/>
      <c r="B2957" s="17">
        <v>1</v>
      </c>
      <c r="C2957" s="9" t="s">
        <v>12</v>
      </c>
      <c r="D2957" s="17">
        <v>3</v>
      </c>
      <c r="E2957" s="17">
        <v>2017</v>
      </c>
      <c r="F2957" s="17">
        <v>1</v>
      </c>
      <c r="G2957" s="17">
        <v>0</v>
      </c>
      <c r="H2957" s="17">
        <v>0</v>
      </c>
      <c r="I2957" s="18">
        <v>28876</v>
      </c>
      <c r="J2957" s="2"/>
      <c r="K2957" s="1"/>
      <c r="L2957" s="1"/>
      <c r="M2957" s="1"/>
      <c r="N2957" s="1"/>
      <c r="O2957" s="1"/>
      <c r="P2957" s="1"/>
      <c r="Q2957" s="1"/>
      <c r="R2957" s="1"/>
      <c r="S2957" s="1"/>
    </row>
    <row r="2958" spans="1:19" x14ac:dyDescent="0.3">
      <c r="A2958" s="1"/>
      <c r="B2958" s="17">
        <v>3</v>
      </c>
      <c r="C2958" s="9" t="s">
        <v>19</v>
      </c>
      <c r="D2958" s="17">
        <v>3</v>
      </c>
      <c r="E2958" s="17">
        <v>2017</v>
      </c>
      <c r="F2958" s="17">
        <v>1</v>
      </c>
      <c r="G2958" s="17">
        <v>0</v>
      </c>
      <c r="H2958" s="17">
        <v>0</v>
      </c>
      <c r="I2958" s="18">
        <v>1691</v>
      </c>
      <c r="J2958" s="2"/>
      <c r="K2958" s="1"/>
      <c r="L2958" s="1"/>
      <c r="M2958" s="1"/>
      <c r="N2958" s="1"/>
      <c r="O2958" s="1"/>
      <c r="P2958" s="1"/>
      <c r="Q2958" s="1"/>
      <c r="R2958" s="1"/>
      <c r="S2958" s="1"/>
    </row>
    <row r="2959" spans="1:19" x14ac:dyDescent="0.3">
      <c r="A2959" s="1"/>
      <c r="B2959" s="17">
        <v>3</v>
      </c>
      <c r="C2959" s="9" t="s">
        <v>19</v>
      </c>
      <c r="D2959" s="17">
        <v>3</v>
      </c>
      <c r="E2959" s="17">
        <v>2017</v>
      </c>
      <c r="F2959" s="17">
        <v>1</v>
      </c>
      <c r="G2959" s="17">
        <v>0</v>
      </c>
      <c r="H2959" s="17">
        <v>0</v>
      </c>
      <c r="I2959" s="18">
        <v>1633</v>
      </c>
      <c r="J2959" s="2"/>
      <c r="K2959" s="1"/>
      <c r="L2959" s="1"/>
      <c r="M2959" s="1"/>
      <c r="N2959" s="1"/>
      <c r="O2959" s="1"/>
      <c r="P2959" s="1"/>
      <c r="Q2959" s="1"/>
      <c r="R2959" s="1"/>
      <c r="S2959" s="1"/>
    </row>
    <row r="2960" spans="1:19" x14ac:dyDescent="0.3">
      <c r="A2960" s="1"/>
      <c r="B2960" s="17">
        <v>3</v>
      </c>
      <c r="C2960" s="9" t="s">
        <v>19</v>
      </c>
      <c r="D2960" s="17">
        <v>3</v>
      </c>
      <c r="E2960" s="17">
        <v>2017</v>
      </c>
      <c r="F2960" s="17">
        <v>1</v>
      </c>
      <c r="G2960" s="17">
        <v>0</v>
      </c>
      <c r="H2960" s="17">
        <v>0</v>
      </c>
      <c r="I2960" s="18">
        <v>1561</v>
      </c>
      <c r="J2960" s="2"/>
      <c r="K2960" s="1"/>
      <c r="L2960" s="1"/>
      <c r="M2960" s="1"/>
      <c r="N2960" s="1"/>
      <c r="O2960" s="1"/>
      <c r="P2960" s="1"/>
      <c r="Q2960" s="1"/>
      <c r="R2960" s="1"/>
      <c r="S2960" s="1"/>
    </row>
    <row r="2961" spans="1:19" x14ac:dyDescent="0.3">
      <c r="A2961" s="1"/>
      <c r="B2961" s="17">
        <v>3</v>
      </c>
      <c r="C2961" s="9" t="s">
        <v>19</v>
      </c>
      <c r="D2961" s="17">
        <v>3</v>
      </c>
      <c r="E2961" s="17">
        <v>2017</v>
      </c>
      <c r="F2961" s="17">
        <v>1</v>
      </c>
      <c r="G2961" s="17">
        <v>0</v>
      </c>
      <c r="H2961" s="17">
        <v>0</v>
      </c>
      <c r="I2961" s="18">
        <v>1588</v>
      </c>
      <c r="J2961" s="2"/>
      <c r="K2961" s="1"/>
      <c r="L2961" s="1"/>
      <c r="M2961" s="1"/>
      <c r="N2961" s="1"/>
      <c r="O2961" s="1"/>
      <c r="P2961" s="1"/>
      <c r="Q2961" s="1"/>
      <c r="R2961" s="1"/>
      <c r="S2961" s="1"/>
    </row>
    <row r="2962" spans="1:19" x14ac:dyDescent="0.3">
      <c r="A2962" s="1"/>
      <c r="B2962" s="17">
        <v>3</v>
      </c>
      <c r="C2962" s="9" t="s">
        <v>19</v>
      </c>
      <c r="D2962" s="17">
        <v>3</v>
      </c>
      <c r="E2962" s="17">
        <v>2017</v>
      </c>
      <c r="F2962" s="17">
        <v>1</v>
      </c>
      <c r="G2962" s="17">
        <v>0</v>
      </c>
      <c r="H2962" s="17">
        <v>0</v>
      </c>
      <c r="I2962" s="18">
        <v>1546</v>
      </c>
      <c r="J2962" s="2"/>
      <c r="K2962" s="1"/>
      <c r="L2962" s="1"/>
      <c r="M2962" s="1"/>
      <c r="N2962" s="1"/>
      <c r="O2962" s="1"/>
      <c r="P2962" s="1"/>
      <c r="Q2962" s="1"/>
      <c r="R2962" s="1"/>
      <c r="S2962" s="1"/>
    </row>
    <row r="2963" spans="1:19" x14ac:dyDescent="0.3">
      <c r="A2963" s="1"/>
      <c r="B2963" s="17">
        <v>2</v>
      </c>
      <c r="C2963" s="9" t="s">
        <v>12</v>
      </c>
      <c r="D2963" s="17">
        <v>3</v>
      </c>
      <c r="E2963" s="17">
        <v>2017</v>
      </c>
      <c r="F2963" s="17">
        <v>1</v>
      </c>
      <c r="G2963" s="17">
        <v>0</v>
      </c>
      <c r="H2963" s="17">
        <v>0</v>
      </c>
      <c r="I2963" s="18">
        <v>16199</v>
      </c>
      <c r="J2963" s="2"/>
      <c r="K2963" s="1"/>
      <c r="L2963" s="1"/>
      <c r="M2963" s="1"/>
      <c r="N2963" s="1"/>
      <c r="O2963" s="1"/>
      <c r="P2963" s="1"/>
      <c r="Q2963" s="1"/>
      <c r="R2963" s="1"/>
      <c r="S2963" s="1"/>
    </row>
    <row r="2964" spans="1:19" x14ac:dyDescent="0.3">
      <c r="A2964" s="1"/>
      <c r="B2964" s="17">
        <v>3</v>
      </c>
      <c r="C2964" s="9" t="s">
        <v>19</v>
      </c>
      <c r="D2964" s="17">
        <v>3</v>
      </c>
      <c r="E2964" s="17">
        <v>2017</v>
      </c>
      <c r="F2964" s="17">
        <v>1</v>
      </c>
      <c r="G2964" s="17">
        <v>0</v>
      </c>
      <c r="H2964" s="17">
        <v>0</v>
      </c>
      <c r="I2964" s="18">
        <v>1489</v>
      </c>
      <c r="J2964" s="2"/>
      <c r="K2964" s="1"/>
      <c r="L2964" s="1"/>
      <c r="M2964" s="1"/>
      <c r="N2964" s="1"/>
      <c r="O2964" s="1"/>
      <c r="P2964" s="1"/>
      <c r="Q2964" s="1"/>
      <c r="R2964" s="1"/>
      <c r="S2964" s="1"/>
    </row>
    <row r="2965" spans="1:19" x14ac:dyDescent="0.3">
      <c r="A2965" s="1"/>
      <c r="B2965" s="17">
        <v>3</v>
      </c>
      <c r="C2965" s="9" t="s">
        <v>19</v>
      </c>
      <c r="D2965" s="17">
        <v>3</v>
      </c>
      <c r="E2965" s="17">
        <v>2017</v>
      </c>
      <c r="F2965" s="17">
        <v>1</v>
      </c>
      <c r="G2965" s="17">
        <v>0</v>
      </c>
      <c r="H2965" s="17">
        <v>0</v>
      </c>
      <c r="I2965" s="18">
        <v>1600</v>
      </c>
      <c r="J2965" s="2"/>
      <c r="K2965" s="1"/>
      <c r="L2965" s="1"/>
      <c r="M2965" s="1"/>
      <c r="N2965" s="1"/>
      <c r="O2965" s="1"/>
      <c r="P2965" s="1"/>
      <c r="Q2965" s="1"/>
      <c r="R2965" s="1"/>
      <c r="S2965" s="1"/>
    </row>
    <row r="2966" spans="1:19" x14ac:dyDescent="0.3">
      <c r="A2966" s="1"/>
      <c r="B2966" s="17">
        <v>3</v>
      </c>
      <c r="C2966" s="9" t="s">
        <v>25</v>
      </c>
      <c r="D2966" s="17">
        <v>3</v>
      </c>
      <c r="E2966" s="17">
        <v>2017</v>
      </c>
      <c r="F2966" s="17">
        <v>1</v>
      </c>
      <c r="G2966" s="17">
        <v>0</v>
      </c>
      <c r="H2966" s="17">
        <v>0</v>
      </c>
      <c r="I2966" s="18">
        <v>1667</v>
      </c>
      <c r="J2966" s="2"/>
      <c r="K2966" s="1"/>
      <c r="L2966" s="1"/>
      <c r="M2966" s="1"/>
      <c r="N2966" s="1"/>
      <c r="O2966" s="1"/>
      <c r="P2966" s="1"/>
      <c r="Q2966" s="1"/>
      <c r="R2966" s="1"/>
      <c r="S2966" s="1"/>
    </row>
    <row r="2967" spans="1:19" x14ac:dyDescent="0.3">
      <c r="A2967" s="1"/>
      <c r="B2967" s="17">
        <v>3</v>
      </c>
      <c r="C2967" s="9" t="s">
        <v>12</v>
      </c>
      <c r="D2967" s="17">
        <v>3</v>
      </c>
      <c r="E2967" s="17">
        <v>2017</v>
      </c>
      <c r="F2967" s="17">
        <v>1</v>
      </c>
      <c r="G2967" s="17">
        <v>0</v>
      </c>
      <c r="H2967" s="17">
        <v>0</v>
      </c>
      <c r="I2967" s="18">
        <v>1673</v>
      </c>
      <c r="J2967" s="2"/>
      <c r="K2967" s="1"/>
      <c r="L2967" s="1"/>
      <c r="M2967" s="1"/>
      <c r="N2967" s="1"/>
      <c r="O2967" s="1"/>
      <c r="P2967" s="1"/>
      <c r="Q2967" s="1"/>
      <c r="R2967" s="1"/>
      <c r="S2967" s="1"/>
    </row>
    <row r="2968" spans="1:19" x14ac:dyDescent="0.3">
      <c r="A2968" s="1"/>
      <c r="B2968" s="17">
        <v>2</v>
      </c>
      <c r="C2968" s="9" t="s">
        <v>12</v>
      </c>
      <c r="D2968" s="17">
        <v>3</v>
      </c>
      <c r="E2968" s="17">
        <v>2017</v>
      </c>
      <c r="F2968" s="17">
        <v>1</v>
      </c>
      <c r="G2968" s="17">
        <v>0</v>
      </c>
      <c r="H2968" s="17">
        <v>0</v>
      </c>
      <c r="I2968" s="18">
        <v>235901</v>
      </c>
      <c r="J2968" s="2"/>
      <c r="K2968" s="1"/>
      <c r="L2968" s="1"/>
      <c r="M2968" s="1"/>
      <c r="N2968" s="1"/>
      <c r="O2968" s="1"/>
      <c r="P2968" s="1"/>
      <c r="Q2968" s="1"/>
      <c r="R2968" s="1"/>
      <c r="S2968" s="1"/>
    </row>
    <row r="2969" spans="1:19" x14ac:dyDescent="0.3">
      <c r="A2969" s="1"/>
      <c r="B2969" s="17">
        <v>2</v>
      </c>
      <c r="C2969" s="9" t="s">
        <v>12</v>
      </c>
      <c r="D2969" s="17">
        <v>3</v>
      </c>
      <c r="E2969" s="17">
        <v>2017</v>
      </c>
      <c r="F2969" s="17">
        <v>1</v>
      </c>
      <c r="G2969" s="17">
        <v>0</v>
      </c>
      <c r="H2969" s="17">
        <v>0</v>
      </c>
      <c r="I2969" s="18">
        <v>15948</v>
      </c>
      <c r="J2969" s="2"/>
      <c r="K2969" s="1"/>
      <c r="L2969" s="1"/>
      <c r="M2969" s="1"/>
      <c r="N2969" s="1"/>
      <c r="O2969" s="1"/>
      <c r="P2969" s="1"/>
      <c r="Q2969" s="1"/>
      <c r="R2969" s="1"/>
      <c r="S2969" s="1"/>
    </row>
    <row r="2970" spans="1:19" x14ac:dyDescent="0.3">
      <c r="A2970" s="1"/>
      <c r="B2970" s="17">
        <v>2</v>
      </c>
      <c r="C2970" s="9" t="s">
        <v>19</v>
      </c>
      <c r="D2970" s="17">
        <v>3</v>
      </c>
      <c r="E2970" s="17">
        <v>2017</v>
      </c>
      <c r="F2970" s="17">
        <v>1</v>
      </c>
      <c r="G2970" s="17">
        <v>0</v>
      </c>
      <c r="H2970" s="17">
        <v>0</v>
      </c>
      <c r="I2970" s="18">
        <v>261201</v>
      </c>
      <c r="J2970" s="2"/>
      <c r="K2970" s="1"/>
      <c r="L2970" s="1"/>
      <c r="M2970" s="1"/>
      <c r="N2970" s="1"/>
      <c r="O2970" s="1"/>
      <c r="P2970" s="1"/>
      <c r="Q2970" s="1"/>
      <c r="R2970" s="1"/>
      <c r="S2970" s="1"/>
    </row>
    <row r="2971" spans="1:19" x14ac:dyDescent="0.3">
      <c r="A2971" s="1"/>
      <c r="B2971" s="17">
        <v>2</v>
      </c>
      <c r="C2971" s="9" t="s">
        <v>23</v>
      </c>
      <c r="D2971" s="17">
        <v>4</v>
      </c>
      <c r="E2971" s="17">
        <v>2018</v>
      </c>
      <c r="F2971" s="17">
        <v>1</v>
      </c>
      <c r="G2971" s="17">
        <v>0</v>
      </c>
      <c r="H2971" s="17">
        <v>0</v>
      </c>
      <c r="I2971" s="18">
        <v>16360</v>
      </c>
      <c r="J2971" s="2"/>
      <c r="K2971" s="1"/>
      <c r="L2971" s="1"/>
      <c r="M2971" s="1"/>
      <c r="N2971" s="1"/>
      <c r="O2971" s="1"/>
      <c r="P2971" s="1"/>
      <c r="Q2971" s="1"/>
      <c r="R2971" s="1"/>
      <c r="S2971" s="1"/>
    </row>
    <row r="2972" spans="1:19" x14ac:dyDescent="0.3">
      <c r="A2972" s="1"/>
      <c r="B2972" s="17">
        <v>2</v>
      </c>
      <c r="C2972" s="9" t="s">
        <v>24</v>
      </c>
      <c r="D2972" s="17">
        <v>3</v>
      </c>
      <c r="E2972" s="17">
        <v>2018</v>
      </c>
      <c r="F2972" s="17">
        <v>1</v>
      </c>
      <c r="G2972" s="17">
        <v>0</v>
      </c>
      <c r="H2972" s="17">
        <v>0</v>
      </c>
      <c r="I2972" s="18">
        <v>666861</v>
      </c>
      <c r="J2972" s="2"/>
      <c r="K2972" s="1"/>
      <c r="L2972" s="1"/>
      <c r="M2972" s="1"/>
      <c r="N2972" s="1"/>
      <c r="O2972" s="1"/>
      <c r="P2972" s="1"/>
      <c r="Q2972" s="1"/>
      <c r="R2972" s="1"/>
      <c r="S2972" s="1"/>
    </row>
    <row r="2973" spans="1:19" x14ac:dyDescent="0.3">
      <c r="A2973" s="1"/>
      <c r="B2973" s="17">
        <v>2</v>
      </c>
      <c r="C2973" s="9" t="s">
        <v>24</v>
      </c>
      <c r="D2973" s="17">
        <v>3</v>
      </c>
      <c r="E2973" s="17">
        <v>2018</v>
      </c>
      <c r="F2973" s="17">
        <v>1</v>
      </c>
      <c r="G2973" s="17">
        <v>0</v>
      </c>
      <c r="H2973" s="17">
        <v>0</v>
      </c>
      <c r="I2973" s="18">
        <v>44507</v>
      </c>
      <c r="J2973" s="2"/>
      <c r="K2973" s="1"/>
      <c r="L2973" s="1"/>
      <c r="M2973" s="1"/>
      <c r="N2973" s="1"/>
      <c r="O2973" s="1"/>
      <c r="P2973" s="1"/>
      <c r="Q2973" s="1"/>
      <c r="R2973" s="1"/>
      <c r="S2973" s="1"/>
    </row>
    <row r="2974" spans="1:19" x14ac:dyDescent="0.3">
      <c r="A2974" s="1"/>
      <c r="B2974" s="17">
        <v>2</v>
      </c>
      <c r="C2974" s="9" t="s">
        <v>52</v>
      </c>
      <c r="D2974" s="17">
        <v>3</v>
      </c>
      <c r="E2974" s="17">
        <v>2018</v>
      </c>
      <c r="F2974" s="17">
        <v>1</v>
      </c>
      <c r="G2974" s="17">
        <v>11</v>
      </c>
      <c r="H2974" s="17">
        <v>0</v>
      </c>
      <c r="I2974" s="18">
        <v>0</v>
      </c>
      <c r="J2974" s="2"/>
      <c r="K2974" s="1"/>
      <c r="L2974" s="1"/>
      <c r="M2974" s="1"/>
      <c r="N2974" s="1"/>
      <c r="O2974" s="1"/>
      <c r="P2974" s="1"/>
      <c r="Q2974" s="1"/>
      <c r="R2974" s="1"/>
      <c r="S2974" s="1"/>
    </row>
    <row r="2975" spans="1:19" x14ac:dyDescent="0.3">
      <c r="A2975" s="1"/>
      <c r="B2975" s="17">
        <v>2</v>
      </c>
      <c r="C2975" s="9" t="s">
        <v>24</v>
      </c>
      <c r="D2975" s="17">
        <v>4</v>
      </c>
      <c r="E2975" s="17">
        <v>2018</v>
      </c>
      <c r="F2975" s="17">
        <v>1</v>
      </c>
      <c r="G2975" s="17">
        <v>0</v>
      </c>
      <c r="H2975" s="17">
        <v>0</v>
      </c>
      <c r="I2975" s="18">
        <v>62279</v>
      </c>
      <c r="J2975" s="2"/>
      <c r="K2975" s="1"/>
      <c r="L2975" s="1"/>
      <c r="M2975" s="1"/>
      <c r="N2975" s="1"/>
      <c r="O2975" s="1"/>
      <c r="P2975" s="1"/>
      <c r="Q2975" s="1"/>
      <c r="R2975" s="1"/>
      <c r="S2975" s="1"/>
    </row>
    <row r="2976" spans="1:19" x14ac:dyDescent="0.3">
      <c r="A2976" s="1"/>
      <c r="B2976" s="17">
        <v>2</v>
      </c>
      <c r="C2976" s="9" t="s">
        <v>24</v>
      </c>
      <c r="D2976" s="17">
        <v>4</v>
      </c>
      <c r="E2976" s="17">
        <v>2018</v>
      </c>
      <c r="F2976" s="17">
        <v>1</v>
      </c>
      <c r="G2976" s="17">
        <v>0</v>
      </c>
      <c r="H2976" s="17">
        <v>0</v>
      </c>
      <c r="I2976" s="18">
        <v>515126</v>
      </c>
      <c r="J2976" s="2"/>
      <c r="K2976" s="1"/>
      <c r="L2976" s="1"/>
      <c r="M2976" s="1"/>
      <c r="N2976" s="1"/>
      <c r="O2976" s="1"/>
      <c r="P2976" s="1"/>
      <c r="Q2976" s="1"/>
      <c r="R2976" s="1"/>
      <c r="S2976" s="1"/>
    </row>
    <row r="2977" spans="1:19" x14ac:dyDescent="0.3">
      <c r="A2977" s="1"/>
      <c r="B2977" s="17">
        <v>1</v>
      </c>
      <c r="C2977" s="9" t="s">
        <v>23</v>
      </c>
      <c r="D2977" s="17">
        <v>3</v>
      </c>
      <c r="E2977" s="17">
        <v>2018</v>
      </c>
      <c r="F2977" s="17">
        <v>2</v>
      </c>
      <c r="G2977" s="17">
        <v>0</v>
      </c>
      <c r="H2977" s="17">
        <v>0</v>
      </c>
      <c r="I2977" s="18">
        <v>306228</v>
      </c>
      <c r="J2977" s="2"/>
      <c r="K2977" s="1"/>
      <c r="L2977" s="1"/>
      <c r="M2977" s="1"/>
      <c r="N2977" s="1"/>
      <c r="O2977" s="1"/>
      <c r="P2977" s="1"/>
      <c r="Q2977" s="1"/>
      <c r="R2977" s="1"/>
      <c r="S2977" s="1"/>
    </row>
    <row r="2978" spans="1:19" x14ac:dyDescent="0.3">
      <c r="A2978" s="1"/>
      <c r="B2978" s="17">
        <v>1</v>
      </c>
      <c r="C2978" s="9" t="s">
        <v>14</v>
      </c>
      <c r="D2978" s="17">
        <v>2</v>
      </c>
      <c r="E2978" s="17">
        <v>2018</v>
      </c>
      <c r="F2978" s="17">
        <v>1</v>
      </c>
      <c r="G2978" s="17">
        <v>0</v>
      </c>
      <c r="H2978" s="17">
        <v>11</v>
      </c>
      <c r="I2978" s="18">
        <v>0</v>
      </c>
      <c r="J2978" s="2"/>
      <c r="K2978" s="1"/>
      <c r="L2978" s="1"/>
      <c r="M2978" s="1"/>
      <c r="N2978" s="1"/>
      <c r="O2978" s="1"/>
      <c r="P2978" s="1"/>
      <c r="Q2978" s="1"/>
      <c r="R2978" s="1"/>
      <c r="S2978" s="1"/>
    </row>
    <row r="2979" spans="1:19" x14ac:dyDescent="0.3">
      <c r="A2979" s="1"/>
      <c r="B2979" s="17">
        <v>1</v>
      </c>
      <c r="C2979" s="9" t="s">
        <v>12</v>
      </c>
      <c r="D2979" s="17">
        <v>2</v>
      </c>
      <c r="E2979" s="17">
        <v>2018</v>
      </c>
      <c r="F2979" s="17">
        <v>1</v>
      </c>
      <c r="G2979" s="17">
        <v>0</v>
      </c>
      <c r="H2979" s="17">
        <v>0</v>
      </c>
      <c r="I2979" s="18">
        <v>85719</v>
      </c>
      <c r="J2979" s="2"/>
      <c r="K2979" s="1"/>
      <c r="L2979" s="1"/>
      <c r="M2979" s="1"/>
      <c r="N2979" s="1"/>
      <c r="O2979" s="1"/>
      <c r="P2979" s="1"/>
      <c r="Q2979" s="1"/>
      <c r="R2979" s="1"/>
      <c r="S2979" s="1"/>
    </row>
    <row r="2980" spans="1:19" x14ac:dyDescent="0.3">
      <c r="A2980" s="1"/>
      <c r="B2980" s="17">
        <v>1</v>
      </c>
      <c r="C2980" s="9" t="s">
        <v>12</v>
      </c>
      <c r="D2980" s="17">
        <v>2</v>
      </c>
      <c r="E2980" s="17">
        <v>2018</v>
      </c>
      <c r="F2980" s="17">
        <v>1</v>
      </c>
      <c r="G2980" s="17">
        <v>0</v>
      </c>
      <c r="H2980" s="17">
        <v>0</v>
      </c>
      <c r="I2980" s="18">
        <v>83421</v>
      </c>
      <c r="J2980" s="2"/>
      <c r="K2980" s="1"/>
      <c r="L2980" s="1"/>
      <c r="M2980" s="1"/>
      <c r="N2980" s="1"/>
      <c r="O2980" s="1"/>
      <c r="P2980" s="1"/>
      <c r="Q2980" s="1"/>
      <c r="R2980" s="1"/>
      <c r="S2980" s="1"/>
    </row>
    <row r="2981" spans="1:19" x14ac:dyDescent="0.3">
      <c r="A2981" s="1"/>
      <c r="B2981" s="17">
        <v>1</v>
      </c>
      <c r="C2981" s="9" t="s">
        <v>19</v>
      </c>
      <c r="D2981" s="17">
        <v>4</v>
      </c>
      <c r="E2981" s="17">
        <v>2018</v>
      </c>
      <c r="F2981" s="17">
        <v>2</v>
      </c>
      <c r="G2981" s="17">
        <v>0</v>
      </c>
      <c r="H2981" s="17">
        <v>0</v>
      </c>
      <c r="I2981" s="18">
        <v>17220</v>
      </c>
      <c r="J2981" s="2"/>
      <c r="K2981" s="1"/>
      <c r="L2981" s="1"/>
      <c r="M2981" s="1"/>
      <c r="N2981" s="1"/>
      <c r="O2981" s="1"/>
      <c r="P2981" s="1"/>
      <c r="Q2981" s="1"/>
      <c r="R2981" s="1"/>
      <c r="S2981" s="1"/>
    </row>
    <row r="2982" spans="1:19" x14ac:dyDescent="0.3">
      <c r="A2982" s="1"/>
      <c r="B2982" s="17">
        <v>1</v>
      </c>
      <c r="C2982" s="9" t="s">
        <v>19</v>
      </c>
      <c r="D2982" s="17">
        <v>4</v>
      </c>
      <c r="E2982" s="17">
        <v>2018</v>
      </c>
      <c r="F2982" s="17">
        <v>2</v>
      </c>
      <c r="G2982" s="17">
        <v>0</v>
      </c>
      <c r="H2982" s="17">
        <v>0</v>
      </c>
      <c r="I2982" s="18">
        <v>28790</v>
      </c>
      <c r="J2982" s="2"/>
      <c r="K2982" s="1"/>
      <c r="L2982" s="1"/>
      <c r="M2982" s="1"/>
      <c r="N2982" s="1"/>
      <c r="O2982" s="1"/>
      <c r="P2982" s="1"/>
      <c r="Q2982" s="1"/>
      <c r="R2982" s="1"/>
      <c r="S2982" s="1"/>
    </row>
    <row r="2983" spans="1:19" x14ac:dyDescent="0.3">
      <c r="A2983" s="1"/>
      <c r="B2983" s="17">
        <v>2</v>
      </c>
      <c r="C2983" s="9" t="s">
        <v>17</v>
      </c>
      <c r="D2983" s="17">
        <v>1</v>
      </c>
      <c r="E2983" s="17">
        <v>2018</v>
      </c>
      <c r="F2983" s="17">
        <v>1</v>
      </c>
      <c r="G2983" s="17">
        <v>0</v>
      </c>
      <c r="H2983" s="17">
        <v>0</v>
      </c>
      <c r="I2983" s="18">
        <v>21210</v>
      </c>
      <c r="J2983" s="2"/>
      <c r="K2983" s="1"/>
      <c r="L2983" s="1"/>
      <c r="M2983" s="1"/>
      <c r="N2983" s="1"/>
      <c r="O2983" s="1"/>
      <c r="P2983" s="1"/>
      <c r="Q2983" s="1"/>
      <c r="R2983" s="1"/>
      <c r="S2983" s="1"/>
    </row>
    <row r="2984" spans="1:19" x14ac:dyDescent="0.3">
      <c r="A2984" s="1"/>
      <c r="B2984" s="17">
        <v>2</v>
      </c>
      <c r="C2984" s="9" t="s">
        <v>17</v>
      </c>
      <c r="D2984" s="17">
        <v>1</v>
      </c>
      <c r="E2984" s="17">
        <v>2018</v>
      </c>
      <c r="F2984" s="17">
        <v>1</v>
      </c>
      <c r="G2984" s="17">
        <v>0</v>
      </c>
      <c r="H2984" s="17">
        <v>0</v>
      </c>
      <c r="I2984" s="18">
        <v>34427</v>
      </c>
      <c r="J2984" s="2"/>
      <c r="K2984" s="1"/>
      <c r="L2984" s="1"/>
      <c r="M2984" s="1"/>
      <c r="N2984" s="1"/>
      <c r="O2984" s="1"/>
      <c r="P2984" s="1"/>
      <c r="Q2984" s="1"/>
      <c r="R2984" s="1"/>
      <c r="S2984" s="1"/>
    </row>
    <row r="2985" spans="1:19" x14ac:dyDescent="0.3">
      <c r="A2985" s="1"/>
      <c r="B2985" s="17">
        <v>2</v>
      </c>
      <c r="C2985" s="9" t="s">
        <v>17</v>
      </c>
      <c r="D2985" s="17">
        <v>1</v>
      </c>
      <c r="E2985" s="17">
        <v>2018</v>
      </c>
      <c r="F2985" s="17">
        <v>1</v>
      </c>
      <c r="G2985" s="17">
        <v>0</v>
      </c>
      <c r="H2985" s="17">
        <v>0</v>
      </c>
      <c r="I2985" s="18">
        <v>14946</v>
      </c>
      <c r="J2985" s="2"/>
      <c r="K2985" s="1"/>
      <c r="L2985" s="1"/>
      <c r="M2985" s="1"/>
      <c r="N2985" s="1"/>
      <c r="O2985" s="1"/>
      <c r="P2985" s="1"/>
      <c r="Q2985" s="1"/>
      <c r="R2985" s="1"/>
      <c r="S2985" s="1"/>
    </row>
    <row r="2986" spans="1:19" x14ac:dyDescent="0.3">
      <c r="A2986" s="1"/>
      <c r="B2986" s="17">
        <v>2</v>
      </c>
      <c r="C2986" s="9" t="s">
        <v>17</v>
      </c>
      <c r="D2986" s="17">
        <v>1</v>
      </c>
      <c r="E2986" s="17">
        <v>2018</v>
      </c>
      <c r="F2986" s="17">
        <v>1</v>
      </c>
      <c r="G2986" s="17">
        <v>0</v>
      </c>
      <c r="H2986" s="17">
        <v>0</v>
      </c>
      <c r="I2986" s="18">
        <v>8380</v>
      </c>
      <c r="J2986" s="2"/>
      <c r="K2986" s="1"/>
      <c r="L2986" s="1"/>
      <c r="M2986" s="1"/>
      <c r="N2986" s="1"/>
      <c r="O2986" s="1"/>
      <c r="P2986" s="1"/>
      <c r="Q2986" s="1"/>
      <c r="R2986" s="1"/>
      <c r="S2986" s="1"/>
    </row>
    <row r="2987" spans="1:19" x14ac:dyDescent="0.3">
      <c r="A2987" s="1"/>
      <c r="B2987" s="17">
        <v>2</v>
      </c>
      <c r="C2987" s="9" t="s">
        <v>12</v>
      </c>
      <c r="D2987" s="17">
        <v>3</v>
      </c>
      <c r="E2987" s="17">
        <v>2018</v>
      </c>
      <c r="F2987" s="17">
        <v>1</v>
      </c>
      <c r="G2987" s="17">
        <v>0</v>
      </c>
      <c r="H2987" s="17">
        <v>0</v>
      </c>
      <c r="I2987" s="18">
        <v>17391</v>
      </c>
      <c r="J2987" s="2"/>
      <c r="K2987" s="1"/>
      <c r="L2987" s="1"/>
      <c r="M2987" s="1"/>
      <c r="N2987" s="1"/>
      <c r="O2987" s="1"/>
      <c r="P2987" s="1"/>
      <c r="Q2987" s="1"/>
      <c r="R2987" s="1"/>
      <c r="S2987" s="1"/>
    </row>
    <row r="2988" spans="1:19" x14ac:dyDescent="0.3">
      <c r="A2988" s="1"/>
      <c r="B2988" s="17">
        <v>2</v>
      </c>
      <c r="C2988" s="9" t="s">
        <v>33</v>
      </c>
      <c r="D2988" s="17">
        <v>3</v>
      </c>
      <c r="E2988" s="17">
        <v>2018</v>
      </c>
      <c r="F2988" s="17">
        <v>1</v>
      </c>
      <c r="G2988" s="17">
        <v>0</v>
      </c>
      <c r="H2988" s="17">
        <v>0</v>
      </c>
      <c r="I2988" s="18">
        <v>7136</v>
      </c>
      <c r="J2988" s="2"/>
      <c r="K2988" s="1"/>
      <c r="L2988" s="1"/>
      <c r="M2988" s="1"/>
      <c r="N2988" s="1"/>
      <c r="O2988" s="1"/>
      <c r="P2988" s="1"/>
      <c r="Q2988" s="1"/>
      <c r="R2988" s="1"/>
      <c r="S2988" s="1"/>
    </row>
    <row r="2989" spans="1:19" x14ac:dyDescent="0.3">
      <c r="A2989" s="1"/>
      <c r="B2989" s="17">
        <v>2</v>
      </c>
      <c r="C2989" s="9" t="s">
        <v>12</v>
      </c>
      <c r="D2989" s="17">
        <v>3</v>
      </c>
      <c r="E2989" s="17">
        <v>2018</v>
      </c>
      <c r="F2989" s="17">
        <v>1</v>
      </c>
      <c r="G2989" s="17">
        <v>0</v>
      </c>
      <c r="H2989" s="17">
        <v>0</v>
      </c>
      <c r="I2989" s="18">
        <v>332860</v>
      </c>
      <c r="J2989" s="2"/>
      <c r="K2989" s="1"/>
      <c r="L2989" s="1"/>
      <c r="M2989" s="1"/>
      <c r="N2989" s="1"/>
      <c r="O2989" s="1"/>
      <c r="P2989" s="1"/>
      <c r="Q2989" s="1"/>
      <c r="R2989" s="1"/>
      <c r="S2989" s="1"/>
    </row>
    <row r="2990" spans="1:19" x14ac:dyDescent="0.3">
      <c r="A2990" s="1"/>
      <c r="B2990" s="17">
        <v>2</v>
      </c>
      <c r="C2990" s="9" t="s">
        <v>12</v>
      </c>
      <c r="D2990" s="17">
        <v>2</v>
      </c>
      <c r="E2990" s="17">
        <v>2018</v>
      </c>
      <c r="F2990" s="17">
        <v>1</v>
      </c>
      <c r="G2990" s="17">
        <v>0</v>
      </c>
      <c r="H2990" s="17">
        <v>0</v>
      </c>
      <c r="I2990" s="18">
        <v>8615</v>
      </c>
      <c r="J2990" s="2"/>
      <c r="K2990" s="1"/>
      <c r="L2990" s="1"/>
      <c r="M2990" s="1"/>
      <c r="N2990" s="1"/>
      <c r="O2990" s="1"/>
      <c r="P2990" s="1"/>
      <c r="Q2990" s="1"/>
      <c r="R2990" s="1"/>
      <c r="S2990" s="1"/>
    </row>
    <row r="2991" spans="1:19" x14ac:dyDescent="0.3">
      <c r="A2991" s="1"/>
      <c r="B2991" s="17">
        <v>2</v>
      </c>
      <c r="C2991" s="9" t="s">
        <v>12</v>
      </c>
      <c r="D2991" s="17">
        <v>2</v>
      </c>
      <c r="E2991" s="17">
        <v>2018</v>
      </c>
      <c r="F2991" s="17">
        <v>1</v>
      </c>
      <c r="G2991" s="17">
        <v>0</v>
      </c>
      <c r="H2991" s="17">
        <v>0</v>
      </c>
      <c r="I2991" s="18">
        <v>257491</v>
      </c>
      <c r="J2991" s="2"/>
      <c r="K2991" s="1"/>
      <c r="L2991" s="1"/>
      <c r="M2991" s="1"/>
      <c r="N2991" s="1"/>
      <c r="O2991" s="1"/>
      <c r="P2991" s="1"/>
      <c r="Q2991" s="1"/>
      <c r="R2991" s="1"/>
      <c r="S2991" s="1"/>
    </row>
    <row r="2992" spans="1:19" x14ac:dyDescent="0.3">
      <c r="A2992" s="1"/>
      <c r="B2992" s="17">
        <v>2</v>
      </c>
      <c r="C2992" s="9" t="s">
        <v>12</v>
      </c>
      <c r="D2992" s="17">
        <v>2</v>
      </c>
      <c r="E2992" s="17">
        <v>2018</v>
      </c>
      <c r="F2992" s="17">
        <v>1</v>
      </c>
      <c r="G2992" s="17">
        <v>0</v>
      </c>
      <c r="H2992" s="17">
        <v>0</v>
      </c>
      <c r="I2992" s="18">
        <v>16826</v>
      </c>
      <c r="J2992" s="2"/>
      <c r="K2992" s="1"/>
      <c r="L2992" s="1"/>
      <c r="M2992" s="1"/>
      <c r="N2992" s="1"/>
      <c r="O2992" s="1"/>
      <c r="P2992" s="1"/>
      <c r="Q2992" s="1"/>
      <c r="R2992" s="1"/>
      <c r="S2992" s="1"/>
    </row>
    <row r="2993" spans="1:19" x14ac:dyDescent="0.3">
      <c r="A2993" s="1"/>
      <c r="B2993" s="17">
        <v>2</v>
      </c>
      <c r="C2993" s="9" t="s">
        <v>12</v>
      </c>
      <c r="D2993" s="17">
        <v>2</v>
      </c>
      <c r="E2993" s="17">
        <v>2018</v>
      </c>
      <c r="F2993" s="17">
        <v>1</v>
      </c>
      <c r="G2993" s="17">
        <v>0</v>
      </c>
      <c r="H2993" s="17">
        <v>0</v>
      </c>
      <c r="I2993" s="18">
        <v>7667</v>
      </c>
      <c r="J2993" s="2"/>
      <c r="K2993" s="1"/>
      <c r="L2993" s="1"/>
      <c r="M2993" s="1"/>
      <c r="N2993" s="1"/>
      <c r="O2993" s="1"/>
      <c r="P2993" s="1"/>
      <c r="Q2993" s="1"/>
      <c r="R2993" s="1"/>
      <c r="S2993" s="1"/>
    </row>
    <row r="2994" spans="1:19" x14ac:dyDescent="0.3">
      <c r="A2994" s="1"/>
      <c r="B2994" s="17">
        <v>2</v>
      </c>
      <c r="C2994" s="9" t="s">
        <v>14</v>
      </c>
      <c r="D2994" s="17">
        <v>2</v>
      </c>
      <c r="E2994" s="17">
        <v>2018</v>
      </c>
      <c r="F2994" s="17">
        <v>1</v>
      </c>
      <c r="G2994" s="17">
        <v>0</v>
      </c>
      <c r="H2994" s="17">
        <v>0</v>
      </c>
      <c r="I2994" s="18">
        <v>148232</v>
      </c>
      <c r="J2994" s="2"/>
      <c r="K2994" s="1"/>
      <c r="L2994" s="1"/>
      <c r="M2994" s="1"/>
      <c r="N2994" s="1"/>
      <c r="O2994" s="1"/>
      <c r="P2994" s="1"/>
      <c r="Q2994" s="1"/>
      <c r="R2994" s="1"/>
      <c r="S2994" s="1"/>
    </row>
    <row r="2995" spans="1:19" x14ac:dyDescent="0.3">
      <c r="A2995" s="1"/>
      <c r="B2995" s="17">
        <v>2</v>
      </c>
      <c r="C2995" s="9" t="s">
        <v>19</v>
      </c>
      <c r="D2995" s="17">
        <v>3</v>
      </c>
      <c r="E2995" s="17">
        <v>2018</v>
      </c>
      <c r="F2995" s="17">
        <v>2</v>
      </c>
      <c r="G2995" s="17">
        <v>0</v>
      </c>
      <c r="H2995" s="17">
        <v>0</v>
      </c>
      <c r="I2995" s="18">
        <v>158472</v>
      </c>
      <c r="J2995" s="2"/>
      <c r="K2995" s="1"/>
      <c r="L2995" s="1"/>
      <c r="M2995" s="1"/>
      <c r="N2995" s="1"/>
      <c r="O2995" s="1"/>
      <c r="P2995" s="1"/>
      <c r="Q2995" s="1"/>
      <c r="R2995" s="1"/>
      <c r="S2995" s="1"/>
    </row>
    <row r="2996" spans="1:19" x14ac:dyDescent="0.3">
      <c r="A2996" s="1"/>
      <c r="B2996" s="17">
        <v>2</v>
      </c>
      <c r="C2996" s="9" t="s">
        <v>33</v>
      </c>
      <c r="D2996" s="17">
        <v>3</v>
      </c>
      <c r="E2996" s="17">
        <v>2018</v>
      </c>
      <c r="F2996" s="17">
        <v>1</v>
      </c>
      <c r="G2996" s="17">
        <v>0</v>
      </c>
      <c r="H2996" s="17">
        <v>0</v>
      </c>
      <c r="I2996" s="18">
        <v>80599</v>
      </c>
      <c r="J2996" s="2"/>
      <c r="K2996" s="1"/>
      <c r="L2996" s="1"/>
      <c r="M2996" s="1"/>
      <c r="N2996" s="1"/>
      <c r="O2996" s="1"/>
      <c r="P2996" s="1"/>
      <c r="Q2996" s="1"/>
      <c r="R2996" s="1"/>
      <c r="S2996" s="1"/>
    </row>
    <row r="2997" spans="1:19" x14ac:dyDescent="0.3">
      <c r="A2997" s="1"/>
      <c r="B2997" s="17">
        <v>2</v>
      </c>
      <c r="C2997" s="9" t="s">
        <v>19</v>
      </c>
      <c r="D2997" s="17">
        <v>3</v>
      </c>
      <c r="E2997" s="17">
        <v>2018</v>
      </c>
      <c r="F2997" s="17">
        <v>1</v>
      </c>
      <c r="G2997" s="17">
        <v>0</v>
      </c>
      <c r="H2997" s="17">
        <v>0</v>
      </c>
      <c r="I2997" s="18">
        <v>833339</v>
      </c>
      <c r="J2997" s="2"/>
      <c r="K2997" s="1"/>
      <c r="L2997" s="1"/>
      <c r="M2997" s="1"/>
      <c r="N2997" s="1"/>
      <c r="O2997" s="1"/>
      <c r="P2997" s="1"/>
      <c r="Q2997" s="1"/>
      <c r="R2997" s="1"/>
      <c r="S2997" s="1"/>
    </row>
    <row r="2998" spans="1:19" x14ac:dyDescent="0.3">
      <c r="A2998" s="1"/>
      <c r="B2998" s="17">
        <v>2</v>
      </c>
      <c r="C2998" s="9" t="s">
        <v>19</v>
      </c>
      <c r="D2998" s="17">
        <v>3</v>
      </c>
      <c r="E2998" s="17">
        <v>2018</v>
      </c>
      <c r="F2998" s="17">
        <v>1</v>
      </c>
      <c r="G2998" s="17">
        <v>11</v>
      </c>
      <c r="H2998" s="17">
        <v>0</v>
      </c>
      <c r="I2998" s="18">
        <v>157521</v>
      </c>
      <c r="J2998" s="2"/>
      <c r="K2998" s="1"/>
      <c r="L2998" s="1"/>
      <c r="M2998" s="1"/>
      <c r="N2998" s="1"/>
      <c r="O2998" s="1"/>
      <c r="P2998" s="1"/>
      <c r="Q2998" s="1"/>
      <c r="R2998" s="1"/>
      <c r="S2998" s="1"/>
    </row>
    <row r="2999" spans="1:19" x14ac:dyDescent="0.3">
      <c r="A2999" s="1"/>
      <c r="B2999" s="17">
        <v>2</v>
      </c>
      <c r="C2999" s="9" t="s">
        <v>19</v>
      </c>
      <c r="D2999" s="17">
        <v>3</v>
      </c>
      <c r="E2999" s="17">
        <v>2018</v>
      </c>
      <c r="F2999" s="17">
        <v>1</v>
      </c>
      <c r="G2999" s="17">
        <v>0</v>
      </c>
      <c r="H2999" s="17">
        <v>0</v>
      </c>
      <c r="I2999" s="18">
        <v>163006</v>
      </c>
      <c r="J2999" s="2"/>
      <c r="K2999" s="1"/>
      <c r="L2999" s="1"/>
      <c r="M2999" s="1"/>
      <c r="N2999" s="1"/>
      <c r="O2999" s="1"/>
      <c r="P2999" s="1"/>
      <c r="Q2999" s="1"/>
      <c r="R2999" s="1"/>
      <c r="S2999" s="1"/>
    </row>
    <row r="3000" spans="1:19" x14ac:dyDescent="0.3">
      <c r="A3000" s="1"/>
      <c r="B3000" s="17">
        <v>2</v>
      </c>
      <c r="C3000" s="9" t="s">
        <v>19</v>
      </c>
      <c r="D3000" s="17">
        <v>3</v>
      </c>
      <c r="E3000" s="17">
        <v>2018</v>
      </c>
      <c r="F3000" s="17">
        <v>1</v>
      </c>
      <c r="G3000" s="17">
        <v>26</v>
      </c>
      <c r="H3000" s="17">
        <v>0</v>
      </c>
      <c r="I3000" s="18">
        <v>173864</v>
      </c>
      <c r="J3000" s="2"/>
      <c r="K3000" s="1"/>
      <c r="L3000" s="1"/>
      <c r="M3000" s="1"/>
      <c r="N3000" s="1"/>
      <c r="O3000" s="1"/>
      <c r="P3000" s="1"/>
      <c r="Q3000" s="1"/>
      <c r="R3000" s="1"/>
      <c r="S3000" s="1"/>
    </row>
    <row r="3001" spans="1:19" x14ac:dyDescent="0.3">
      <c r="A3001" s="1"/>
      <c r="B3001" s="17">
        <v>4</v>
      </c>
      <c r="C3001" s="9" t="s">
        <v>19</v>
      </c>
      <c r="D3001" s="17">
        <v>2</v>
      </c>
      <c r="E3001" s="17">
        <v>2018</v>
      </c>
      <c r="F3001" s="17">
        <v>1</v>
      </c>
      <c r="G3001" s="17">
        <v>0</v>
      </c>
      <c r="H3001" s="17">
        <v>0</v>
      </c>
      <c r="I3001" s="18">
        <v>1693</v>
      </c>
      <c r="J3001" s="2"/>
      <c r="K3001" s="1"/>
      <c r="L3001" s="1"/>
      <c r="M3001" s="1"/>
      <c r="N3001" s="1"/>
      <c r="O3001" s="1"/>
      <c r="P3001" s="1"/>
      <c r="Q3001" s="1"/>
      <c r="R3001" s="1"/>
      <c r="S3001" s="1"/>
    </row>
    <row r="3002" spans="1:19" x14ac:dyDescent="0.3">
      <c r="A3002" s="1"/>
      <c r="B3002" s="17">
        <v>4</v>
      </c>
      <c r="C3002" s="9" t="s">
        <v>19</v>
      </c>
      <c r="D3002" s="17">
        <v>2</v>
      </c>
      <c r="E3002" s="17">
        <v>2018</v>
      </c>
      <c r="F3002" s="17">
        <v>1</v>
      </c>
      <c r="G3002" s="17">
        <v>0</v>
      </c>
      <c r="H3002" s="17">
        <v>0</v>
      </c>
      <c r="I3002" s="18">
        <v>1486</v>
      </c>
      <c r="J3002" s="2"/>
      <c r="K3002" s="1"/>
      <c r="L3002" s="1"/>
      <c r="M3002" s="1"/>
      <c r="N3002" s="1"/>
      <c r="O3002" s="1"/>
      <c r="P3002" s="1"/>
      <c r="Q3002" s="1"/>
      <c r="R3002" s="1"/>
      <c r="S3002" s="1"/>
    </row>
    <row r="3003" spans="1:19" x14ac:dyDescent="0.3">
      <c r="A3003" s="1"/>
      <c r="B3003" s="17">
        <v>4</v>
      </c>
      <c r="C3003" s="9" t="s">
        <v>19</v>
      </c>
      <c r="D3003" s="17">
        <v>2</v>
      </c>
      <c r="E3003" s="17">
        <v>2018</v>
      </c>
      <c r="F3003" s="17">
        <v>1</v>
      </c>
      <c r="G3003" s="17">
        <v>0</v>
      </c>
      <c r="H3003" s="17">
        <v>0</v>
      </c>
      <c r="I3003" s="18">
        <v>1490</v>
      </c>
      <c r="J3003" s="2"/>
      <c r="K3003" s="1"/>
      <c r="L3003" s="1"/>
      <c r="M3003" s="1"/>
      <c r="N3003" s="1"/>
      <c r="O3003" s="1"/>
      <c r="P3003" s="1"/>
      <c r="Q3003" s="1"/>
      <c r="R3003" s="1"/>
      <c r="S3003" s="1"/>
    </row>
    <row r="3004" spans="1:19" x14ac:dyDescent="0.3">
      <c r="A3004" s="1"/>
      <c r="B3004" s="17">
        <v>3</v>
      </c>
      <c r="C3004" s="9" t="s">
        <v>12</v>
      </c>
      <c r="D3004" s="17">
        <v>1</v>
      </c>
      <c r="E3004" s="17">
        <v>2018</v>
      </c>
      <c r="F3004" s="17">
        <v>1</v>
      </c>
      <c r="G3004" s="17">
        <v>0</v>
      </c>
      <c r="H3004" s="17">
        <v>0</v>
      </c>
      <c r="I3004" s="18">
        <v>1644</v>
      </c>
      <c r="J3004" s="2"/>
      <c r="K3004" s="1"/>
      <c r="L3004" s="1"/>
      <c r="M3004" s="1"/>
      <c r="N3004" s="1"/>
      <c r="O3004" s="1"/>
      <c r="P3004" s="1"/>
      <c r="Q3004" s="1"/>
      <c r="R3004" s="1"/>
      <c r="S3004" s="1"/>
    </row>
    <row r="3005" spans="1:19" x14ac:dyDescent="0.3">
      <c r="A3005" s="1"/>
      <c r="B3005" s="17">
        <v>3</v>
      </c>
      <c r="C3005" s="9" t="s">
        <v>12</v>
      </c>
      <c r="D3005" s="17">
        <v>1</v>
      </c>
      <c r="E3005" s="17">
        <v>2018</v>
      </c>
      <c r="F3005" s="17">
        <v>1</v>
      </c>
      <c r="G3005" s="17">
        <v>0</v>
      </c>
      <c r="H3005" s="17">
        <v>0</v>
      </c>
      <c r="I3005" s="18">
        <v>1489</v>
      </c>
      <c r="J3005" s="2"/>
      <c r="K3005" s="1"/>
      <c r="L3005" s="1"/>
      <c r="M3005" s="1"/>
      <c r="N3005" s="1"/>
      <c r="O3005" s="1"/>
      <c r="P3005" s="1"/>
      <c r="Q3005" s="1"/>
      <c r="R3005" s="1"/>
      <c r="S3005" s="1"/>
    </row>
    <row r="3006" spans="1:19" x14ac:dyDescent="0.3">
      <c r="A3006" s="1"/>
      <c r="B3006" s="17">
        <v>3</v>
      </c>
      <c r="C3006" s="9" t="s">
        <v>14</v>
      </c>
      <c r="D3006" s="17">
        <v>3</v>
      </c>
      <c r="E3006" s="17">
        <v>2018</v>
      </c>
      <c r="F3006" s="17">
        <v>1</v>
      </c>
      <c r="G3006" s="17">
        <v>0</v>
      </c>
      <c r="H3006" s="17">
        <v>0</v>
      </c>
      <c r="I3006" s="18">
        <v>1509</v>
      </c>
      <c r="J3006" s="2"/>
      <c r="K3006" s="1"/>
      <c r="L3006" s="1"/>
      <c r="M3006" s="1"/>
      <c r="N3006" s="1"/>
      <c r="O3006" s="1"/>
      <c r="P3006" s="1"/>
      <c r="Q3006" s="1"/>
      <c r="R3006" s="1"/>
      <c r="S3006" s="1"/>
    </row>
    <row r="3007" spans="1:19" x14ac:dyDescent="0.3">
      <c r="A3007" s="1"/>
      <c r="B3007" s="17">
        <v>3</v>
      </c>
      <c r="C3007" s="9" t="s">
        <v>12</v>
      </c>
      <c r="D3007" s="17">
        <v>3</v>
      </c>
      <c r="E3007" s="17">
        <v>2018</v>
      </c>
      <c r="F3007" s="17">
        <v>1</v>
      </c>
      <c r="G3007" s="17">
        <v>0</v>
      </c>
      <c r="H3007" s="17">
        <v>0</v>
      </c>
      <c r="I3007" s="18">
        <v>1684</v>
      </c>
      <c r="J3007" s="2"/>
      <c r="K3007" s="1"/>
      <c r="L3007" s="1"/>
      <c r="M3007" s="1"/>
      <c r="N3007" s="1"/>
      <c r="O3007" s="1"/>
      <c r="P3007" s="1"/>
      <c r="Q3007" s="1"/>
      <c r="R3007" s="1"/>
      <c r="S3007" s="1"/>
    </row>
    <row r="3008" spans="1:19" x14ac:dyDescent="0.3">
      <c r="A3008" s="1"/>
      <c r="B3008" s="17">
        <v>3</v>
      </c>
      <c r="C3008" s="9" t="s">
        <v>17</v>
      </c>
      <c r="D3008" s="17">
        <v>3</v>
      </c>
      <c r="E3008" s="17">
        <v>2018</v>
      </c>
      <c r="F3008" s="17">
        <v>1</v>
      </c>
      <c r="G3008" s="17">
        <v>0</v>
      </c>
      <c r="H3008" s="17">
        <v>0</v>
      </c>
      <c r="I3008" s="18">
        <v>1491</v>
      </c>
      <c r="J3008" s="2"/>
      <c r="K3008" s="1"/>
      <c r="L3008" s="1"/>
      <c r="M3008" s="1"/>
      <c r="N3008" s="1"/>
      <c r="O3008" s="1"/>
      <c r="P3008" s="1"/>
      <c r="Q3008" s="1"/>
      <c r="R3008" s="1"/>
      <c r="S3008" s="1"/>
    </row>
    <row r="3009" spans="1:19" x14ac:dyDescent="0.3">
      <c r="A3009" s="1"/>
      <c r="B3009" s="17">
        <v>3</v>
      </c>
      <c r="C3009" s="9" t="s">
        <v>17</v>
      </c>
      <c r="D3009" s="17">
        <v>2</v>
      </c>
      <c r="E3009" s="17">
        <v>2018</v>
      </c>
      <c r="F3009" s="17">
        <v>1</v>
      </c>
      <c r="G3009" s="17">
        <v>0</v>
      </c>
      <c r="H3009" s="17">
        <v>0</v>
      </c>
      <c r="I3009" s="18">
        <v>1495</v>
      </c>
      <c r="J3009" s="2"/>
      <c r="K3009" s="1"/>
      <c r="L3009" s="1"/>
      <c r="M3009" s="1"/>
      <c r="N3009" s="1"/>
      <c r="O3009" s="1"/>
      <c r="P3009" s="1"/>
      <c r="Q3009" s="1"/>
      <c r="R3009" s="1"/>
      <c r="S3009" s="1"/>
    </row>
    <row r="3010" spans="1:19" x14ac:dyDescent="0.3">
      <c r="A3010" s="1"/>
      <c r="B3010" s="17">
        <v>3</v>
      </c>
      <c r="C3010" s="9" t="s">
        <v>17</v>
      </c>
      <c r="D3010" s="17">
        <v>2</v>
      </c>
      <c r="E3010" s="17">
        <v>2018</v>
      </c>
      <c r="F3010" s="17">
        <v>1</v>
      </c>
      <c r="G3010" s="17">
        <v>0</v>
      </c>
      <c r="H3010" s="17">
        <v>0</v>
      </c>
      <c r="I3010" s="18">
        <v>1553</v>
      </c>
      <c r="J3010" s="2"/>
      <c r="K3010" s="1"/>
      <c r="L3010" s="1"/>
      <c r="M3010" s="1"/>
      <c r="N3010" s="1"/>
      <c r="O3010" s="1"/>
      <c r="P3010" s="1"/>
      <c r="Q3010" s="1"/>
      <c r="R3010" s="1"/>
      <c r="S3010" s="1"/>
    </row>
    <row r="3011" spans="1:19" x14ac:dyDescent="0.3">
      <c r="A3011" s="1"/>
      <c r="B3011" s="17">
        <v>3</v>
      </c>
      <c r="C3011" s="9" t="s">
        <v>12</v>
      </c>
      <c r="D3011" s="17">
        <v>2</v>
      </c>
      <c r="E3011" s="17">
        <v>2018</v>
      </c>
      <c r="F3011" s="17">
        <v>1</v>
      </c>
      <c r="G3011" s="17">
        <v>0</v>
      </c>
      <c r="H3011" s="17">
        <v>0</v>
      </c>
      <c r="I3011" s="18">
        <v>1577</v>
      </c>
      <c r="J3011" s="2"/>
      <c r="K3011" s="1"/>
      <c r="L3011" s="1"/>
      <c r="M3011" s="1"/>
      <c r="N3011" s="1"/>
      <c r="O3011" s="1"/>
      <c r="P3011" s="1"/>
      <c r="Q3011" s="1"/>
      <c r="R3011" s="1"/>
      <c r="S3011" s="1"/>
    </row>
    <row r="3012" spans="1:19" x14ac:dyDescent="0.3">
      <c r="A3012" s="1"/>
      <c r="B3012" s="17">
        <v>3</v>
      </c>
      <c r="C3012" s="9" t="s">
        <v>24</v>
      </c>
      <c r="D3012" s="17">
        <v>4</v>
      </c>
      <c r="E3012" s="17">
        <v>2018</v>
      </c>
      <c r="F3012" s="17">
        <v>2</v>
      </c>
      <c r="G3012" s="17">
        <v>0</v>
      </c>
      <c r="H3012" s="17">
        <v>12</v>
      </c>
      <c r="I3012" s="18">
        <v>0</v>
      </c>
      <c r="J3012" s="2"/>
      <c r="K3012" s="1"/>
      <c r="L3012" s="1"/>
      <c r="M3012" s="1"/>
      <c r="N3012" s="1"/>
      <c r="O3012" s="1"/>
      <c r="P3012" s="1"/>
      <c r="Q3012" s="1"/>
      <c r="R3012" s="1"/>
      <c r="S3012" s="1"/>
    </row>
    <row r="3013" spans="1:19" x14ac:dyDescent="0.3">
      <c r="A3013" s="1"/>
      <c r="B3013" s="17">
        <v>3</v>
      </c>
      <c r="C3013" s="9" t="s">
        <v>19</v>
      </c>
      <c r="D3013" s="17">
        <v>4</v>
      </c>
      <c r="E3013" s="17">
        <v>2018</v>
      </c>
      <c r="F3013" s="17">
        <v>2</v>
      </c>
      <c r="G3013" s="17">
        <v>0</v>
      </c>
      <c r="H3013" s="17">
        <v>0</v>
      </c>
      <c r="I3013" s="18">
        <v>83159</v>
      </c>
      <c r="J3013" s="2"/>
      <c r="K3013" s="1"/>
      <c r="L3013" s="1"/>
      <c r="M3013" s="1"/>
      <c r="N3013" s="1"/>
      <c r="O3013" s="1"/>
      <c r="P3013" s="1"/>
      <c r="Q3013" s="1"/>
      <c r="R3013" s="1"/>
      <c r="S3013" s="1"/>
    </row>
    <row r="3014" spans="1:19" x14ac:dyDescent="0.3">
      <c r="A3014" s="1"/>
      <c r="B3014" s="17">
        <v>3</v>
      </c>
      <c r="C3014" s="9" t="s">
        <v>19</v>
      </c>
      <c r="D3014" s="17">
        <v>4</v>
      </c>
      <c r="E3014" s="17">
        <v>2018</v>
      </c>
      <c r="F3014" s="17">
        <v>2</v>
      </c>
      <c r="G3014" s="17">
        <v>0</v>
      </c>
      <c r="H3014" s="17">
        <v>0</v>
      </c>
      <c r="I3014" s="18">
        <v>1579</v>
      </c>
      <c r="J3014" s="2"/>
      <c r="K3014" s="1"/>
      <c r="L3014" s="1"/>
      <c r="M3014" s="1"/>
      <c r="N3014" s="1"/>
      <c r="O3014" s="1"/>
      <c r="P3014" s="1"/>
      <c r="Q3014" s="1"/>
      <c r="R3014" s="1"/>
      <c r="S3014" s="1"/>
    </row>
    <row r="3015" spans="1:19" x14ac:dyDescent="0.3">
      <c r="A3015" s="1"/>
      <c r="B3015" s="17">
        <v>5</v>
      </c>
      <c r="C3015" s="9" t="s">
        <v>12</v>
      </c>
      <c r="D3015" s="17">
        <v>1</v>
      </c>
      <c r="E3015" s="17">
        <v>2018</v>
      </c>
      <c r="F3015" s="17">
        <v>1</v>
      </c>
      <c r="G3015" s="17">
        <v>0</v>
      </c>
      <c r="H3015" s="17">
        <v>0</v>
      </c>
      <c r="I3015" s="18">
        <v>1738</v>
      </c>
      <c r="J3015" s="2"/>
      <c r="K3015" s="1"/>
      <c r="L3015" s="1"/>
      <c r="M3015" s="1"/>
      <c r="N3015" s="1"/>
      <c r="O3015" s="1"/>
      <c r="P3015" s="1"/>
      <c r="Q3015" s="1"/>
      <c r="R3015" s="1"/>
      <c r="S3015" s="1"/>
    </row>
    <row r="3016" spans="1:19" x14ac:dyDescent="0.3">
      <c r="A3016" s="1"/>
      <c r="B3016" s="17">
        <v>5</v>
      </c>
      <c r="C3016" s="9" t="s">
        <v>17</v>
      </c>
      <c r="D3016" s="17">
        <v>2</v>
      </c>
      <c r="E3016" s="17">
        <v>2018</v>
      </c>
      <c r="F3016" s="17">
        <v>1</v>
      </c>
      <c r="G3016" s="17">
        <v>0</v>
      </c>
      <c r="H3016" s="17">
        <v>0</v>
      </c>
      <c r="I3016" s="18">
        <v>0</v>
      </c>
      <c r="J3016" s="2"/>
      <c r="K3016" s="1"/>
      <c r="L3016" s="1"/>
      <c r="M3016" s="1"/>
      <c r="N3016" s="1"/>
      <c r="O3016" s="1"/>
      <c r="P3016" s="1"/>
      <c r="Q3016" s="1"/>
      <c r="R3016" s="1"/>
      <c r="S3016" s="1"/>
    </row>
    <row r="3017" spans="1:19" x14ac:dyDescent="0.3">
      <c r="A3017" s="1"/>
      <c r="B3017" s="17">
        <v>5</v>
      </c>
      <c r="C3017" s="9" t="s">
        <v>17</v>
      </c>
      <c r="D3017" s="17">
        <v>2</v>
      </c>
      <c r="E3017" s="17">
        <v>2018</v>
      </c>
      <c r="F3017" s="17">
        <v>1</v>
      </c>
      <c r="G3017" s="17">
        <v>0</v>
      </c>
      <c r="H3017" s="17">
        <v>0</v>
      </c>
      <c r="I3017" s="18">
        <v>0</v>
      </c>
      <c r="J3017" s="2"/>
      <c r="K3017" s="1"/>
      <c r="L3017" s="1"/>
      <c r="M3017" s="1"/>
      <c r="N3017" s="1"/>
      <c r="O3017" s="1"/>
      <c r="P3017" s="1"/>
      <c r="Q3017" s="1"/>
      <c r="R3017" s="1"/>
      <c r="S3017" s="1"/>
    </row>
    <row r="3018" spans="1:19" x14ac:dyDescent="0.3">
      <c r="A3018" s="1"/>
      <c r="B3018" s="17">
        <v>5</v>
      </c>
      <c r="C3018" s="9" t="s">
        <v>19</v>
      </c>
      <c r="D3018" s="17">
        <v>3</v>
      </c>
      <c r="E3018" s="17">
        <v>2018</v>
      </c>
      <c r="F3018" s="17">
        <v>1</v>
      </c>
      <c r="G3018" s="17">
        <v>0</v>
      </c>
      <c r="H3018" s="17">
        <v>0</v>
      </c>
      <c r="I3018" s="18">
        <v>1542</v>
      </c>
      <c r="J3018" s="2"/>
      <c r="K3018" s="1"/>
      <c r="L3018" s="1"/>
      <c r="M3018" s="1"/>
      <c r="N3018" s="1"/>
      <c r="O3018" s="1"/>
      <c r="P3018" s="1"/>
      <c r="Q3018" s="1"/>
      <c r="R3018" s="1"/>
      <c r="S3018" s="1"/>
    </row>
    <row r="3019" spans="1:19" x14ac:dyDescent="0.3">
      <c r="A3019" s="1"/>
      <c r="B3019" s="17">
        <v>5</v>
      </c>
      <c r="C3019" s="9" t="s">
        <v>14</v>
      </c>
      <c r="D3019" s="17">
        <v>3</v>
      </c>
      <c r="E3019" s="17">
        <v>2018</v>
      </c>
      <c r="F3019" s="17">
        <v>1</v>
      </c>
      <c r="G3019" s="17">
        <v>0</v>
      </c>
      <c r="H3019" s="17">
        <v>0</v>
      </c>
      <c r="I3019" s="18">
        <v>0</v>
      </c>
      <c r="J3019" s="2"/>
      <c r="K3019" s="1"/>
      <c r="L3019" s="1"/>
      <c r="M3019" s="1"/>
      <c r="N3019" s="1"/>
      <c r="O3019" s="1"/>
      <c r="P3019" s="1"/>
      <c r="Q3019" s="1"/>
      <c r="R3019" s="1"/>
      <c r="S3019" s="1"/>
    </row>
    <row r="3020" spans="1:19" x14ac:dyDescent="0.3">
      <c r="A3020" s="1"/>
      <c r="B3020" s="17">
        <v>5</v>
      </c>
      <c r="C3020" s="9" t="s">
        <v>19</v>
      </c>
      <c r="D3020" s="17">
        <v>3</v>
      </c>
      <c r="E3020" s="17">
        <v>2018</v>
      </c>
      <c r="F3020" s="17">
        <v>1</v>
      </c>
      <c r="G3020" s="17">
        <v>0</v>
      </c>
      <c r="H3020" s="17">
        <v>0</v>
      </c>
      <c r="I3020" s="18">
        <v>1556</v>
      </c>
      <c r="J3020" s="2"/>
      <c r="K3020" s="1"/>
      <c r="L3020" s="1"/>
      <c r="M3020" s="1"/>
      <c r="N3020" s="1"/>
      <c r="O3020" s="1"/>
      <c r="P3020" s="1"/>
      <c r="Q3020" s="1"/>
      <c r="R3020" s="1"/>
      <c r="S3020" s="1"/>
    </row>
    <row r="3021" spans="1:19" x14ac:dyDescent="0.3">
      <c r="A3021" s="1"/>
      <c r="B3021" s="17">
        <v>5</v>
      </c>
      <c r="C3021" s="9" t="s">
        <v>17</v>
      </c>
      <c r="D3021" s="17">
        <v>2</v>
      </c>
      <c r="E3021" s="17">
        <v>2018</v>
      </c>
      <c r="F3021" s="17">
        <v>1</v>
      </c>
      <c r="G3021" s="17">
        <v>0</v>
      </c>
      <c r="H3021" s="17">
        <v>0</v>
      </c>
      <c r="I3021" s="18">
        <v>1731</v>
      </c>
      <c r="J3021" s="2"/>
      <c r="K3021" s="1"/>
      <c r="L3021" s="1"/>
      <c r="M3021" s="1"/>
      <c r="N3021" s="1"/>
      <c r="O3021" s="1"/>
      <c r="P3021" s="1"/>
      <c r="Q3021" s="1"/>
      <c r="R3021" s="1"/>
      <c r="S3021" s="1"/>
    </row>
    <row r="3022" spans="1:19" x14ac:dyDescent="0.3">
      <c r="A3022" s="1"/>
      <c r="B3022" s="17">
        <v>1</v>
      </c>
      <c r="C3022" s="9" t="s">
        <v>12</v>
      </c>
      <c r="D3022" s="17">
        <v>2</v>
      </c>
      <c r="E3022" s="17">
        <v>2000</v>
      </c>
      <c r="F3022" s="17">
        <v>1</v>
      </c>
      <c r="G3022" s="17">
        <v>0</v>
      </c>
      <c r="H3022" s="17">
        <v>0</v>
      </c>
      <c r="I3022" s="18">
        <v>15772</v>
      </c>
      <c r="J3022" s="2"/>
      <c r="K3022" s="1"/>
      <c r="L3022" s="1"/>
      <c r="M3022" s="1"/>
      <c r="N3022" s="1"/>
      <c r="O3022" s="1"/>
      <c r="P3022" s="1"/>
      <c r="Q3022" s="1"/>
      <c r="R3022" s="1"/>
      <c r="S3022" s="1"/>
    </row>
    <row r="3023" spans="1:19" x14ac:dyDescent="0.3">
      <c r="A3023" s="1"/>
      <c r="B3023" s="17">
        <v>2</v>
      </c>
      <c r="C3023" s="9" t="s">
        <v>12</v>
      </c>
      <c r="D3023" s="17">
        <v>2</v>
      </c>
      <c r="E3023" s="17">
        <v>2000</v>
      </c>
      <c r="F3023" s="17">
        <v>1</v>
      </c>
      <c r="G3023" s="17">
        <v>0</v>
      </c>
      <c r="H3023" s="17">
        <v>0</v>
      </c>
      <c r="I3023" s="18">
        <v>81241</v>
      </c>
      <c r="J3023" s="2"/>
      <c r="K3023" s="1"/>
      <c r="L3023" s="1"/>
      <c r="M3023" s="1"/>
      <c r="N3023" s="1"/>
      <c r="O3023" s="1"/>
      <c r="P3023" s="1"/>
      <c r="Q3023" s="1"/>
      <c r="R3023" s="1"/>
      <c r="S3023" s="1"/>
    </row>
    <row r="3024" spans="1:19" x14ac:dyDescent="0.3">
      <c r="A3024" s="1"/>
      <c r="B3024" s="17">
        <v>3</v>
      </c>
      <c r="C3024" s="9" t="s">
        <v>12</v>
      </c>
      <c r="D3024" s="17">
        <v>2</v>
      </c>
      <c r="E3024" s="17">
        <v>2000</v>
      </c>
      <c r="F3024" s="17">
        <v>1</v>
      </c>
      <c r="G3024" s="17">
        <v>11</v>
      </c>
      <c r="H3024" s="17">
        <v>11</v>
      </c>
      <c r="I3024" s="18">
        <v>0</v>
      </c>
      <c r="J3024" s="2"/>
      <c r="K3024" s="1"/>
      <c r="L3024" s="1"/>
      <c r="M3024" s="1"/>
      <c r="N3024" s="1"/>
      <c r="O3024" s="1"/>
      <c r="P3024" s="1"/>
      <c r="Q3024" s="1"/>
      <c r="R3024" s="1"/>
      <c r="S3024" s="1"/>
    </row>
    <row r="3025" spans="1:19" x14ac:dyDescent="0.3">
      <c r="A3025" s="1"/>
      <c r="B3025" s="17">
        <v>1</v>
      </c>
      <c r="C3025" s="9" t="s">
        <v>12</v>
      </c>
      <c r="D3025" s="17">
        <v>2</v>
      </c>
      <c r="E3025" s="17">
        <v>2000</v>
      </c>
      <c r="F3025" s="17">
        <v>1</v>
      </c>
      <c r="G3025" s="17">
        <v>0</v>
      </c>
      <c r="H3025" s="17">
        <v>23</v>
      </c>
      <c r="I3025" s="18">
        <v>0</v>
      </c>
      <c r="J3025" s="2"/>
      <c r="K3025" s="1"/>
      <c r="L3025" s="1"/>
      <c r="M3025" s="1"/>
      <c r="N3025" s="1"/>
      <c r="O3025" s="1"/>
      <c r="P3025" s="1"/>
      <c r="Q3025" s="1"/>
      <c r="R3025" s="1"/>
      <c r="S3025" s="1"/>
    </row>
    <row r="3026" spans="1:19" x14ac:dyDescent="0.3">
      <c r="A3026" s="1"/>
      <c r="B3026" s="17">
        <v>3</v>
      </c>
      <c r="C3026" s="9" t="s">
        <v>12</v>
      </c>
      <c r="D3026" s="17">
        <v>2</v>
      </c>
      <c r="E3026" s="17">
        <v>2000</v>
      </c>
      <c r="F3026" s="17">
        <v>1</v>
      </c>
      <c r="G3026" s="17">
        <v>0</v>
      </c>
      <c r="H3026" s="17">
        <v>12</v>
      </c>
      <c r="I3026" s="18">
        <v>0</v>
      </c>
      <c r="J3026" s="2"/>
      <c r="K3026" s="1"/>
      <c r="L3026" s="1"/>
      <c r="M3026" s="1"/>
      <c r="N3026" s="1"/>
      <c r="O3026" s="1"/>
      <c r="P3026" s="1"/>
      <c r="Q3026" s="1"/>
      <c r="R3026" s="1"/>
      <c r="S3026" s="1"/>
    </row>
    <row r="3027" spans="1:19" x14ac:dyDescent="0.3">
      <c r="A3027" s="1"/>
      <c r="B3027" s="17">
        <v>1</v>
      </c>
      <c r="C3027" s="9" t="s">
        <v>12</v>
      </c>
      <c r="D3027" s="17">
        <v>3</v>
      </c>
      <c r="E3027" s="17">
        <v>2000</v>
      </c>
      <c r="F3027" s="17">
        <v>1</v>
      </c>
      <c r="G3027" s="17">
        <v>0</v>
      </c>
      <c r="H3027" s="17">
        <v>0</v>
      </c>
      <c r="I3027" s="18">
        <v>1968850</v>
      </c>
      <c r="J3027" s="2"/>
      <c r="K3027" s="1"/>
      <c r="L3027" s="1"/>
      <c r="M3027" s="1"/>
      <c r="N3027" s="1"/>
      <c r="O3027" s="1"/>
      <c r="P3027" s="1"/>
      <c r="Q3027" s="1"/>
      <c r="R3027" s="1"/>
      <c r="S3027" s="1"/>
    </row>
    <row r="3028" spans="1:19" x14ac:dyDescent="0.3">
      <c r="A3028" s="1"/>
      <c r="B3028" s="17">
        <v>2</v>
      </c>
      <c r="C3028" s="9" t="s">
        <v>19</v>
      </c>
      <c r="D3028" s="17">
        <v>3</v>
      </c>
      <c r="E3028" s="17">
        <v>2000</v>
      </c>
      <c r="F3028" s="17">
        <v>1</v>
      </c>
      <c r="G3028" s="17">
        <v>0</v>
      </c>
      <c r="H3028" s="17">
        <v>0</v>
      </c>
      <c r="I3028" s="18">
        <v>152892</v>
      </c>
      <c r="J3028" s="2"/>
      <c r="K3028" s="1"/>
      <c r="L3028" s="1"/>
      <c r="M3028" s="1"/>
      <c r="N3028" s="1"/>
      <c r="O3028" s="1"/>
      <c r="P3028" s="1"/>
      <c r="Q3028" s="1"/>
      <c r="R3028" s="1"/>
      <c r="S3028" s="1"/>
    </row>
    <row r="3029" spans="1:19" x14ac:dyDescent="0.3">
      <c r="A3029" s="1"/>
      <c r="B3029" s="17">
        <v>2</v>
      </c>
      <c r="C3029" s="9" t="s">
        <v>19</v>
      </c>
      <c r="D3029" s="17">
        <v>3</v>
      </c>
      <c r="E3029" s="17">
        <v>2000</v>
      </c>
      <c r="F3029" s="17">
        <v>1</v>
      </c>
      <c r="G3029" s="17">
        <v>0</v>
      </c>
      <c r="H3029" s="17">
        <v>0</v>
      </c>
      <c r="I3029" s="18">
        <v>428677</v>
      </c>
      <c r="J3029" s="2"/>
      <c r="K3029" s="1"/>
      <c r="L3029" s="1"/>
      <c r="M3029" s="1"/>
      <c r="N3029" s="1"/>
      <c r="O3029" s="1"/>
      <c r="P3029" s="1"/>
      <c r="Q3029" s="1"/>
      <c r="R3029" s="1"/>
      <c r="S3029" s="1"/>
    </row>
    <row r="3030" spans="1:19" x14ac:dyDescent="0.3">
      <c r="A3030" s="1"/>
      <c r="B3030" s="17">
        <v>2</v>
      </c>
      <c r="C3030" s="9" t="s">
        <v>19</v>
      </c>
      <c r="D3030" s="17">
        <v>3</v>
      </c>
      <c r="E3030" s="17">
        <v>2000</v>
      </c>
      <c r="F3030" s="17">
        <v>1</v>
      </c>
      <c r="G3030" s="17">
        <v>0</v>
      </c>
      <c r="H3030" s="17">
        <v>0</v>
      </c>
      <c r="I3030" s="18">
        <v>1171898</v>
      </c>
      <c r="J3030" s="2"/>
      <c r="K3030" s="1"/>
      <c r="L3030" s="1"/>
      <c r="M3030" s="1"/>
      <c r="N3030" s="1"/>
      <c r="O3030" s="1"/>
      <c r="P3030" s="1"/>
      <c r="Q3030" s="1"/>
      <c r="R3030" s="1"/>
      <c r="S3030" s="1"/>
    </row>
    <row r="3031" spans="1:19" x14ac:dyDescent="0.3">
      <c r="A3031" s="1"/>
      <c r="B3031" s="17">
        <v>2</v>
      </c>
      <c r="C3031" s="9" t="s">
        <v>17</v>
      </c>
      <c r="D3031" s="17">
        <v>2</v>
      </c>
      <c r="E3031" s="17">
        <v>2000</v>
      </c>
      <c r="F3031" s="17">
        <v>1</v>
      </c>
      <c r="G3031" s="17">
        <v>0</v>
      </c>
      <c r="H3031" s="17">
        <v>0</v>
      </c>
      <c r="I3031" s="18">
        <v>32569</v>
      </c>
      <c r="J3031" s="2"/>
      <c r="K3031" s="1"/>
      <c r="L3031" s="1"/>
      <c r="M3031" s="1"/>
      <c r="N3031" s="1"/>
      <c r="O3031" s="1"/>
      <c r="P3031" s="1"/>
      <c r="Q3031" s="1"/>
      <c r="R3031" s="1"/>
      <c r="S3031" s="1"/>
    </row>
    <row r="3032" spans="1:19" x14ac:dyDescent="0.3">
      <c r="A3032" s="1"/>
      <c r="B3032" s="17">
        <v>1</v>
      </c>
      <c r="C3032" s="9" t="s">
        <v>14</v>
      </c>
      <c r="D3032" s="17">
        <v>2</v>
      </c>
      <c r="E3032" s="17">
        <v>2000</v>
      </c>
      <c r="F3032" s="17">
        <v>1</v>
      </c>
      <c r="G3032" s="17">
        <v>0</v>
      </c>
      <c r="H3032" s="17">
        <v>0</v>
      </c>
      <c r="I3032" s="18">
        <v>6622331</v>
      </c>
      <c r="J3032" s="2"/>
      <c r="K3032" s="1"/>
      <c r="L3032" s="1"/>
      <c r="M3032" s="1"/>
      <c r="N3032" s="1"/>
      <c r="O3032" s="1"/>
      <c r="P3032" s="1"/>
      <c r="Q3032" s="1"/>
      <c r="R3032" s="1"/>
      <c r="S3032" s="1"/>
    </row>
    <row r="3033" spans="1:19" x14ac:dyDescent="0.3">
      <c r="A3033" s="1"/>
      <c r="B3033" s="17">
        <v>1</v>
      </c>
      <c r="C3033" s="9" t="s">
        <v>12</v>
      </c>
      <c r="D3033" s="17">
        <v>4</v>
      </c>
      <c r="E3033" s="17">
        <v>2000</v>
      </c>
      <c r="F3033" s="17">
        <v>1</v>
      </c>
      <c r="G3033" s="17">
        <v>0</v>
      </c>
      <c r="H3033" s="17">
        <v>0</v>
      </c>
      <c r="I3033" s="18">
        <v>16704</v>
      </c>
      <c r="J3033" s="2"/>
      <c r="K3033" s="1"/>
      <c r="L3033" s="1"/>
      <c r="M3033" s="1"/>
      <c r="N3033" s="1"/>
      <c r="O3033" s="1"/>
      <c r="P3033" s="1"/>
      <c r="Q3033" s="1"/>
      <c r="R3033" s="1"/>
      <c r="S3033" s="1"/>
    </row>
    <row r="3034" spans="1:19" x14ac:dyDescent="0.3">
      <c r="A3034" s="1"/>
      <c r="B3034" s="17">
        <v>2</v>
      </c>
      <c r="C3034" s="9" t="s">
        <v>14</v>
      </c>
      <c r="D3034" s="17">
        <v>3</v>
      </c>
      <c r="E3034" s="17">
        <v>2000</v>
      </c>
      <c r="F3034" s="17">
        <v>1</v>
      </c>
      <c r="G3034" s="17">
        <v>0</v>
      </c>
      <c r="H3034" s="17">
        <v>11</v>
      </c>
      <c r="I3034" s="18">
        <v>0</v>
      </c>
      <c r="J3034" s="2"/>
      <c r="K3034" s="1"/>
      <c r="L3034" s="1"/>
      <c r="M3034" s="1"/>
      <c r="N3034" s="1"/>
      <c r="O3034" s="1"/>
      <c r="P3034" s="1"/>
      <c r="Q3034" s="1"/>
      <c r="R3034" s="1"/>
      <c r="S3034" s="1"/>
    </row>
    <row r="3035" spans="1:19" x14ac:dyDescent="0.3">
      <c r="A3035" s="1"/>
      <c r="B3035" s="17">
        <v>2</v>
      </c>
      <c r="C3035" s="9" t="s">
        <v>19</v>
      </c>
      <c r="D3035" s="17">
        <v>3</v>
      </c>
      <c r="E3035" s="17">
        <v>2000</v>
      </c>
      <c r="F3035" s="17">
        <v>1</v>
      </c>
      <c r="G3035" s="17">
        <v>0</v>
      </c>
      <c r="H3035" s="17">
        <v>0</v>
      </c>
      <c r="I3035" s="18">
        <v>30762391</v>
      </c>
      <c r="J3035" s="2"/>
      <c r="K3035" s="1"/>
      <c r="L3035" s="1"/>
      <c r="M3035" s="1"/>
      <c r="N3035" s="1"/>
      <c r="O3035" s="1"/>
      <c r="P3035" s="1"/>
      <c r="Q3035" s="1"/>
      <c r="R3035" s="1"/>
      <c r="S3035" s="1"/>
    </row>
    <row r="3036" spans="1:19" x14ac:dyDescent="0.3">
      <c r="A3036" s="1"/>
      <c r="B3036" s="17">
        <v>2</v>
      </c>
      <c r="C3036" s="9" t="s">
        <v>12</v>
      </c>
      <c r="D3036" s="17">
        <v>3</v>
      </c>
      <c r="E3036" s="17">
        <v>2000</v>
      </c>
      <c r="F3036" s="17">
        <v>1</v>
      </c>
      <c r="G3036" s="17">
        <v>0</v>
      </c>
      <c r="H3036" s="17">
        <v>0</v>
      </c>
      <c r="I3036" s="18">
        <v>232429</v>
      </c>
      <c r="J3036" s="2"/>
      <c r="K3036" s="1"/>
      <c r="L3036" s="1"/>
      <c r="M3036" s="1"/>
      <c r="N3036" s="1"/>
      <c r="O3036" s="1"/>
      <c r="P3036" s="1"/>
      <c r="Q3036" s="1"/>
      <c r="R3036" s="1"/>
      <c r="S3036" s="1"/>
    </row>
    <row r="3037" spans="1:19" x14ac:dyDescent="0.3">
      <c r="A3037" s="1"/>
      <c r="B3037" s="17">
        <v>2</v>
      </c>
      <c r="C3037" s="9" t="s">
        <v>12</v>
      </c>
      <c r="D3037" s="17">
        <v>3</v>
      </c>
      <c r="E3037" s="17">
        <v>2000</v>
      </c>
      <c r="F3037" s="17">
        <v>1</v>
      </c>
      <c r="G3037" s="17">
        <v>0</v>
      </c>
      <c r="H3037" s="17">
        <v>0</v>
      </c>
      <c r="I3037" s="18">
        <v>33504</v>
      </c>
      <c r="J3037" s="2"/>
      <c r="K3037" s="1"/>
      <c r="L3037" s="1"/>
      <c r="M3037" s="1"/>
      <c r="N3037" s="1"/>
      <c r="O3037" s="1"/>
      <c r="P3037" s="1"/>
      <c r="Q3037" s="1"/>
      <c r="R3037" s="1"/>
      <c r="S3037" s="1"/>
    </row>
    <row r="3038" spans="1:19" x14ac:dyDescent="0.3">
      <c r="A3038" s="1"/>
      <c r="B3038" s="17">
        <v>2</v>
      </c>
      <c r="C3038" s="9" t="s">
        <v>12</v>
      </c>
      <c r="D3038" s="17">
        <v>3</v>
      </c>
      <c r="E3038" s="17">
        <v>2000</v>
      </c>
      <c r="F3038" s="17">
        <v>1</v>
      </c>
      <c r="G3038" s="17">
        <v>0</v>
      </c>
      <c r="H3038" s="17">
        <v>0</v>
      </c>
      <c r="I3038" s="18">
        <v>45668</v>
      </c>
      <c r="J3038" s="2"/>
      <c r="K3038" s="1"/>
      <c r="L3038" s="1"/>
      <c r="M3038" s="1"/>
      <c r="N3038" s="1"/>
      <c r="O3038" s="1"/>
      <c r="P3038" s="1"/>
      <c r="Q3038" s="1"/>
      <c r="R3038" s="1"/>
      <c r="S3038" s="1"/>
    </row>
    <row r="3039" spans="1:19" x14ac:dyDescent="0.3">
      <c r="A3039" s="1"/>
      <c r="B3039" s="17">
        <v>2</v>
      </c>
      <c r="C3039" s="9" t="s">
        <v>67</v>
      </c>
      <c r="D3039" s="17">
        <v>4</v>
      </c>
      <c r="E3039" s="17">
        <v>2001</v>
      </c>
      <c r="F3039" s="17">
        <v>1</v>
      </c>
      <c r="G3039" s="17">
        <v>10</v>
      </c>
      <c r="H3039" s="17">
        <v>109</v>
      </c>
      <c r="I3039" s="18">
        <v>217925</v>
      </c>
      <c r="J3039" s="2"/>
      <c r="K3039" s="1"/>
      <c r="L3039" s="1"/>
      <c r="M3039" s="1"/>
      <c r="N3039" s="1"/>
      <c r="O3039" s="1"/>
      <c r="P3039" s="1"/>
      <c r="Q3039" s="1"/>
      <c r="R3039" s="1"/>
      <c r="S3039" s="1"/>
    </row>
    <row r="3040" spans="1:19" x14ac:dyDescent="0.3">
      <c r="A3040" s="1"/>
      <c r="B3040" s="17">
        <v>2</v>
      </c>
      <c r="C3040" s="9" t="s">
        <v>12</v>
      </c>
      <c r="D3040" s="17">
        <v>1</v>
      </c>
      <c r="E3040" s="17">
        <v>2001</v>
      </c>
      <c r="F3040" s="17">
        <v>1</v>
      </c>
      <c r="G3040" s="17">
        <v>0</v>
      </c>
      <c r="H3040" s="17">
        <v>0</v>
      </c>
      <c r="I3040" s="18">
        <v>50219</v>
      </c>
      <c r="J3040" s="2"/>
      <c r="K3040" s="1"/>
      <c r="L3040" s="1"/>
      <c r="M3040" s="1"/>
      <c r="N3040" s="1"/>
      <c r="O3040" s="1"/>
      <c r="P3040" s="1"/>
      <c r="Q3040" s="1"/>
      <c r="R3040" s="1"/>
      <c r="S3040" s="1"/>
    </row>
    <row r="3041" spans="1:19" x14ac:dyDescent="0.3">
      <c r="A3041" s="1"/>
      <c r="B3041" s="17">
        <v>2</v>
      </c>
      <c r="C3041" s="9" t="s">
        <v>19</v>
      </c>
      <c r="D3041" s="17">
        <v>1</v>
      </c>
      <c r="E3041" s="17">
        <v>2001</v>
      </c>
      <c r="F3041" s="17">
        <v>1</v>
      </c>
      <c r="G3041" s="17">
        <v>10</v>
      </c>
      <c r="H3041" s="17">
        <v>0</v>
      </c>
      <c r="I3041" s="18">
        <v>726180</v>
      </c>
      <c r="J3041" s="2"/>
      <c r="K3041" s="1"/>
      <c r="L3041" s="1"/>
      <c r="M3041" s="1"/>
      <c r="N3041" s="1"/>
      <c r="O3041" s="1"/>
      <c r="P3041" s="1"/>
      <c r="Q3041" s="1"/>
      <c r="R3041" s="1"/>
      <c r="S3041" s="1"/>
    </row>
    <row r="3042" spans="1:19" x14ac:dyDescent="0.3">
      <c r="A3042" s="1"/>
      <c r="B3042" s="17">
        <v>2</v>
      </c>
      <c r="C3042" s="9" t="s">
        <v>12</v>
      </c>
      <c r="D3042" s="17">
        <v>2</v>
      </c>
      <c r="E3042" s="17">
        <v>2001</v>
      </c>
      <c r="F3042" s="17">
        <v>1</v>
      </c>
      <c r="G3042" s="17">
        <v>0</v>
      </c>
      <c r="H3042" s="17">
        <v>0</v>
      </c>
      <c r="I3042" s="18">
        <v>255137</v>
      </c>
      <c r="J3042" s="2"/>
      <c r="K3042" s="1"/>
      <c r="L3042" s="1"/>
      <c r="M3042" s="1"/>
      <c r="N3042" s="1"/>
      <c r="O3042" s="1"/>
      <c r="P3042" s="1"/>
      <c r="Q3042" s="1"/>
      <c r="R3042" s="1"/>
      <c r="S3042" s="1"/>
    </row>
    <row r="3043" spans="1:19" x14ac:dyDescent="0.3">
      <c r="A3043" s="1"/>
      <c r="B3043" s="17">
        <v>2</v>
      </c>
      <c r="C3043" s="9" t="s">
        <v>39</v>
      </c>
      <c r="D3043" s="17">
        <v>2</v>
      </c>
      <c r="E3043" s="17">
        <v>2001</v>
      </c>
      <c r="F3043" s="17">
        <v>1</v>
      </c>
      <c r="G3043" s="17">
        <v>0</v>
      </c>
      <c r="H3043" s="17">
        <v>0</v>
      </c>
      <c r="I3043" s="18">
        <v>0</v>
      </c>
      <c r="J3043" s="2"/>
      <c r="K3043" s="1"/>
      <c r="L3043" s="1"/>
      <c r="M3043" s="1"/>
      <c r="N3043" s="1"/>
      <c r="O3043" s="1"/>
      <c r="P3043" s="1"/>
      <c r="Q3043" s="1"/>
      <c r="R3043" s="1"/>
      <c r="S3043" s="1"/>
    </row>
    <row r="3044" spans="1:19" x14ac:dyDescent="0.3">
      <c r="A3044" s="1"/>
      <c r="B3044" s="17">
        <v>2</v>
      </c>
      <c r="C3044" s="9" t="s">
        <v>14</v>
      </c>
      <c r="D3044" s="17">
        <v>2</v>
      </c>
      <c r="E3044" s="17">
        <v>2001</v>
      </c>
      <c r="F3044" s="17">
        <v>1</v>
      </c>
      <c r="G3044" s="17">
        <v>0</v>
      </c>
      <c r="H3044" s="17">
        <v>0</v>
      </c>
      <c r="I3044" s="18">
        <v>2863822</v>
      </c>
      <c r="J3044" s="2"/>
      <c r="K3044" s="1"/>
      <c r="L3044" s="1"/>
      <c r="M3044" s="1"/>
      <c r="N3044" s="1"/>
      <c r="O3044" s="1"/>
      <c r="P3044" s="1"/>
      <c r="Q3044" s="1"/>
      <c r="R3044" s="1"/>
      <c r="S3044" s="1"/>
    </row>
    <row r="3045" spans="1:19" x14ac:dyDescent="0.3">
      <c r="A3045" s="1"/>
      <c r="B3045" s="17">
        <v>2</v>
      </c>
      <c r="C3045" s="9" t="s">
        <v>14</v>
      </c>
      <c r="D3045" s="17">
        <v>2</v>
      </c>
      <c r="E3045" s="17">
        <v>2001</v>
      </c>
      <c r="F3045" s="17">
        <v>1</v>
      </c>
      <c r="G3045" s="17">
        <v>0</v>
      </c>
      <c r="H3045" s="17">
        <v>0</v>
      </c>
      <c r="I3045" s="18">
        <v>321668</v>
      </c>
      <c r="J3045" s="2"/>
      <c r="K3045" s="1"/>
      <c r="L3045" s="1"/>
      <c r="M3045" s="1"/>
      <c r="N3045" s="1"/>
      <c r="O3045" s="1"/>
      <c r="P3045" s="1"/>
      <c r="Q3045" s="1"/>
      <c r="R3045" s="1"/>
      <c r="S3045" s="1"/>
    </row>
    <row r="3046" spans="1:19" x14ac:dyDescent="0.3">
      <c r="A3046" s="1"/>
      <c r="B3046" s="17">
        <v>2</v>
      </c>
      <c r="C3046" s="9" t="s">
        <v>33</v>
      </c>
      <c r="D3046" s="17">
        <v>3</v>
      </c>
      <c r="E3046" s="17">
        <v>2001</v>
      </c>
      <c r="F3046" s="17">
        <v>1</v>
      </c>
      <c r="G3046" s="17">
        <v>0</v>
      </c>
      <c r="H3046" s="17">
        <v>471</v>
      </c>
      <c r="I3046" s="18">
        <v>127652985</v>
      </c>
      <c r="J3046" s="2"/>
      <c r="K3046" s="1"/>
      <c r="L3046" s="1"/>
      <c r="M3046" s="1"/>
      <c r="N3046" s="1"/>
      <c r="O3046" s="1"/>
      <c r="P3046" s="1"/>
      <c r="Q3046" s="1"/>
      <c r="R3046" s="1"/>
      <c r="S3046" s="1"/>
    </row>
    <row r="3047" spans="1:19" x14ac:dyDescent="0.3">
      <c r="A3047" s="1"/>
      <c r="B3047" s="17">
        <v>2</v>
      </c>
      <c r="C3047" s="9" t="s">
        <v>12</v>
      </c>
      <c r="D3047" s="17">
        <v>2</v>
      </c>
      <c r="E3047" s="17">
        <v>2001</v>
      </c>
      <c r="F3047" s="17">
        <v>1</v>
      </c>
      <c r="G3047" s="17">
        <v>0</v>
      </c>
      <c r="H3047" s="17">
        <v>0</v>
      </c>
      <c r="I3047" s="18">
        <v>82604</v>
      </c>
      <c r="J3047" s="2"/>
      <c r="K3047" s="1"/>
      <c r="L3047" s="1"/>
      <c r="M3047" s="1"/>
      <c r="N3047" s="1"/>
      <c r="O3047" s="1"/>
      <c r="P3047" s="1"/>
      <c r="Q3047" s="1"/>
      <c r="R3047" s="1"/>
      <c r="S3047" s="1"/>
    </row>
    <row r="3048" spans="1:19" x14ac:dyDescent="0.3">
      <c r="A3048" s="1"/>
      <c r="B3048" s="17">
        <v>2</v>
      </c>
      <c r="C3048" s="9" t="s">
        <v>33</v>
      </c>
      <c r="D3048" s="17">
        <v>3</v>
      </c>
      <c r="E3048" s="17">
        <v>2001</v>
      </c>
      <c r="F3048" s="17">
        <v>1</v>
      </c>
      <c r="G3048" s="17">
        <v>0</v>
      </c>
      <c r="H3048" s="17">
        <v>0</v>
      </c>
      <c r="I3048" s="18">
        <v>11943530</v>
      </c>
      <c r="J3048" s="2"/>
      <c r="K3048" s="1"/>
      <c r="L3048" s="1"/>
      <c r="M3048" s="1"/>
      <c r="N3048" s="1"/>
      <c r="O3048" s="1"/>
      <c r="P3048" s="1"/>
      <c r="Q3048" s="1"/>
      <c r="R3048" s="1"/>
      <c r="S3048" s="1"/>
    </row>
    <row r="3049" spans="1:19" x14ac:dyDescent="0.3">
      <c r="A3049" s="1"/>
      <c r="B3049" s="17">
        <v>2</v>
      </c>
      <c r="C3049" s="9" t="s">
        <v>14</v>
      </c>
      <c r="D3049" s="17">
        <v>3</v>
      </c>
      <c r="E3049" s="17">
        <v>2001</v>
      </c>
      <c r="F3049" s="17">
        <v>1</v>
      </c>
      <c r="G3049" s="17">
        <v>0</v>
      </c>
      <c r="H3049" s="17">
        <v>0</v>
      </c>
      <c r="I3049" s="18">
        <v>388374</v>
      </c>
      <c r="J3049" s="2"/>
      <c r="K3049" s="1"/>
      <c r="L3049" s="1"/>
      <c r="M3049" s="1"/>
      <c r="N3049" s="1"/>
      <c r="O3049" s="1"/>
      <c r="P3049" s="1"/>
      <c r="Q3049" s="1"/>
      <c r="R3049" s="1"/>
      <c r="S3049" s="1"/>
    </row>
    <row r="3050" spans="1:19" x14ac:dyDescent="0.3">
      <c r="A3050" s="1"/>
      <c r="B3050" s="17">
        <v>1</v>
      </c>
      <c r="C3050" s="9" t="s">
        <v>10</v>
      </c>
      <c r="D3050" s="17">
        <v>4</v>
      </c>
      <c r="E3050" s="17">
        <v>2002</v>
      </c>
      <c r="F3050" s="17">
        <v>2</v>
      </c>
      <c r="G3050" s="17">
        <v>0</v>
      </c>
      <c r="H3050" s="17">
        <v>0</v>
      </c>
      <c r="I3050" s="18">
        <v>183566160</v>
      </c>
      <c r="J3050" s="2"/>
      <c r="K3050" s="1"/>
      <c r="L3050" s="1"/>
      <c r="M3050" s="1"/>
      <c r="N3050" s="1"/>
      <c r="O3050" s="1"/>
      <c r="P3050" s="1"/>
      <c r="Q3050" s="1"/>
      <c r="R3050" s="1"/>
      <c r="S3050" s="1"/>
    </row>
    <row r="3051" spans="1:19" x14ac:dyDescent="0.3">
      <c r="A3051" s="1"/>
      <c r="B3051" s="17">
        <v>1</v>
      </c>
      <c r="C3051" s="9" t="s">
        <v>12</v>
      </c>
      <c r="D3051" s="17">
        <v>4</v>
      </c>
      <c r="E3051" s="17">
        <v>2002</v>
      </c>
      <c r="F3051" s="17">
        <v>1</v>
      </c>
      <c r="G3051" s="17">
        <v>0</v>
      </c>
      <c r="H3051" s="17">
        <v>0</v>
      </c>
      <c r="I3051" s="18">
        <v>78879</v>
      </c>
      <c r="J3051" s="2"/>
      <c r="K3051" s="1"/>
      <c r="L3051" s="1"/>
      <c r="M3051" s="1"/>
      <c r="N3051" s="1"/>
      <c r="O3051" s="1"/>
      <c r="P3051" s="1"/>
      <c r="Q3051" s="1"/>
      <c r="R3051" s="1"/>
      <c r="S3051" s="1"/>
    </row>
    <row r="3052" spans="1:19" x14ac:dyDescent="0.3">
      <c r="A3052" s="1"/>
      <c r="B3052" s="17">
        <v>2</v>
      </c>
      <c r="C3052" s="9" t="s">
        <v>39</v>
      </c>
      <c r="D3052" s="17">
        <v>1</v>
      </c>
      <c r="E3052" s="17">
        <v>2002</v>
      </c>
      <c r="F3052" s="17">
        <v>1</v>
      </c>
      <c r="G3052" s="17">
        <v>12</v>
      </c>
      <c r="H3052" s="17">
        <v>0</v>
      </c>
      <c r="I3052" s="18">
        <v>0</v>
      </c>
      <c r="J3052" s="2"/>
      <c r="K3052" s="1"/>
      <c r="L3052" s="1"/>
      <c r="M3052" s="1"/>
      <c r="N3052" s="1"/>
      <c r="O3052" s="1"/>
      <c r="P3052" s="1"/>
      <c r="Q3052" s="1"/>
      <c r="R3052" s="1"/>
      <c r="S3052" s="1"/>
    </row>
    <row r="3053" spans="1:19" x14ac:dyDescent="0.3">
      <c r="A3053" s="1"/>
      <c r="B3053" s="17">
        <v>4</v>
      </c>
      <c r="C3053" s="9" t="s">
        <v>12</v>
      </c>
      <c r="D3053" s="17">
        <v>2</v>
      </c>
      <c r="E3053" s="17">
        <v>2002</v>
      </c>
      <c r="F3053" s="17">
        <v>1</v>
      </c>
      <c r="G3053" s="17">
        <v>0</v>
      </c>
      <c r="H3053" s="17">
        <v>0</v>
      </c>
      <c r="I3053" s="18">
        <v>29766</v>
      </c>
      <c r="J3053" s="2"/>
      <c r="K3053" s="1"/>
      <c r="L3053" s="1"/>
      <c r="M3053" s="1"/>
      <c r="N3053" s="1"/>
      <c r="O3053" s="1"/>
      <c r="P3053" s="1"/>
      <c r="Q3053" s="1"/>
      <c r="R3053" s="1"/>
      <c r="S3053" s="1"/>
    </row>
    <row r="3054" spans="1:19" x14ac:dyDescent="0.3">
      <c r="A3054" s="1"/>
      <c r="B3054" s="17">
        <v>1</v>
      </c>
      <c r="C3054" s="9" t="s">
        <v>12</v>
      </c>
      <c r="D3054" s="17">
        <v>2</v>
      </c>
      <c r="E3054" s="17">
        <v>2002</v>
      </c>
      <c r="F3054" s="17">
        <v>1</v>
      </c>
      <c r="G3054" s="17">
        <v>0</v>
      </c>
      <c r="H3054" s="17">
        <v>0</v>
      </c>
      <c r="I3054" s="18">
        <v>168490</v>
      </c>
      <c r="J3054" s="2"/>
      <c r="K3054" s="1"/>
      <c r="L3054" s="1"/>
      <c r="M3054" s="1"/>
      <c r="N3054" s="1"/>
      <c r="O3054" s="1"/>
      <c r="P3054" s="1"/>
      <c r="Q3054" s="1"/>
      <c r="R3054" s="1"/>
      <c r="S3054" s="1"/>
    </row>
    <row r="3055" spans="1:19" x14ac:dyDescent="0.3">
      <c r="A3055" s="1"/>
      <c r="B3055" s="17">
        <v>1</v>
      </c>
      <c r="C3055" s="9" t="s">
        <v>19</v>
      </c>
      <c r="D3055" s="17">
        <v>2</v>
      </c>
      <c r="E3055" s="17">
        <v>2002</v>
      </c>
      <c r="F3055" s="17">
        <v>1</v>
      </c>
      <c r="G3055" s="17">
        <v>0</v>
      </c>
      <c r="H3055" s="17">
        <v>0</v>
      </c>
      <c r="I3055" s="18">
        <v>775638</v>
      </c>
      <c r="J3055" s="2"/>
      <c r="K3055" s="1"/>
      <c r="L3055" s="1"/>
      <c r="M3055" s="1"/>
      <c r="N3055" s="1"/>
      <c r="O3055" s="1"/>
      <c r="P3055" s="1"/>
      <c r="Q3055" s="1"/>
      <c r="R3055" s="1"/>
      <c r="S3055" s="1"/>
    </row>
    <row r="3056" spans="1:19" x14ac:dyDescent="0.3">
      <c r="A3056" s="1"/>
      <c r="B3056" s="17">
        <v>1</v>
      </c>
      <c r="C3056" s="9" t="s">
        <v>12</v>
      </c>
      <c r="D3056" s="17">
        <v>2</v>
      </c>
      <c r="E3056" s="17">
        <v>2002</v>
      </c>
      <c r="F3056" s="17">
        <v>1</v>
      </c>
      <c r="G3056" s="17">
        <v>0</v>
      </c>
      <c r="H3056" s="17">
        <v>0</v>
      </c>
      <c r="I3056" s="18">
        <v>43504</v>
      </c>
      <c r="J3056" s="2"/>
      <c r="K3056" s="1"/>
      <c r="L3056" s="1"/>
      <c r="M3056" s="1"/>
      <c r="N3056" s="1"/>
      <c r="O3056" s="1"/>
      <c r="P3056" s="1"/>
      <c r="Q3056" s="1"/>
      <c r="R3056" s="1"/>
      <c r="S3056" s="1"/>
    </row>
    <row r="3057" spans="1:19" x14ac:dyDescent="0.3">
      <c r="A3057" s="1"/>
      <c r="B3057" s="17">
        <v>1</v>
      </c>
      <c r="C3057" s="9" t="s">
        <v>12</v>
      </c>
      <c r="D3057" s="17">
        <v>3</v>
      </c>
      <c r="E3057" s="17">
        <v>2002</v>
      </c>
      <c r="F3057" s="17">
        <v>1</v>
      </c>
      <c r="G3057" s="17">
        <v>0</v>
      </c>
      <c r="H3057" s="17">
        <v>0</v>
      </c>
      <c r="I3057" s="18">
        <v>402640</v>
      </c>
      <c r="J3057" s="2"/>
      <c r="K3057" s="1"/>
      <c r="L3057" s="1"/>
      <c r="M3057" s="1"/>
      <c r="N3057" s="1"/>
      <c r="O3057" s="1"/>
      <c r="P3057" s="1"/>
      <c r="Q3057" s="1"/>
      <c r="R3057" s="1"/>
      <c r="S3057" s="1"/>
    </row>
    <row r="3058" spans="1:19" x14ac:dyDescent="0.3">
      <c r="A3058" s="1"/>
      <c r="B3058" s="17">
        <v>4</v>
      </c>
      <c r="C3058" s="9" t="s">
        <v>12</v>
      </c>
      <c r="D3058" s="17">
        <v>3</v>
      </c>
      <c r="E3058" s="17">
        <v>2002</v>
      </c>
      <c r="F3058" s="17">
        <v>1</v>
      </c>
      <c r="G3058" s="17">
        <v>0</v>
      </c>
      <c r="H3058" s="17">
        <v>0</v>
      </c>
      <c r="I3058" s="18">
        <v>97489</v>
      </c>
      <c r="J3058" s="2"/>
      <c r="K3058" s="1"/>
      <c r="L3058" s="1"/>
      <c r="M3058" s="1"/>
      <c r="N3058" s="1"/>
      <c r="O3058" s="1"/>
      <c r="P3058" s="1"/>
      <c r="Q3058" s="1"/>
      <c r="R3058" s="1"/>
      <c r="S3058" s="1"/>
    </row>
    <row r="3059" spans="1:19" x14ac:dyDescent="0.3">
      <c r="A3059" s="1"/>
      <c r="B3059" s="17">
        <v>4</v>
      </c>
      <c r="C3059" s="9" t="s">
        <v>12</v>
      </c>
      <c r="D3059" s="17">
        <v>3</v>
      </c>
      <c r="E3059" s="17">
        <v>2002</v>
      </c>
      <c r="F3059" s="17">
        <v>1</v>
      </c>
      <c r="G3059" s="17">
        <v>0</v>
      </c>
      <c r="H3059" s="17">
        <v>11</v>
      </c>
      <c r="I3059" s="18">
        <v>122225</v>
      </c>
      <c r="J3059" s="2"/>
      <c r="K3059" s="1"/>
      <c r="L3059" s="1"/>
      <c r="M3059" s="1"/>
      <c r="N3059" s="1"/>
      <c r="O3059" s="1"/>
      <c r="P3059" s="1"/>
      <c r="Q3059" s="1"/>
      <c r="R3059" s="1"/>
      <c r="S3059" s="1"/>
    </row>
    <row r="3060" spans="1:19" x14ac:dyDescent="0.3">
      <c r="A3060" s="1"/>
      <c r="B3060" s="17">
        <v>2</v>
      </c>
      <c r="C3060" s="9" t="s">
        <v>14</v>
      </c>
      <c r="D3060" s="17">
        <v>3</v>
      </c>
      <c r="E3060" s="17">
        <v>2002</v>
      </c>
      <c r="F3060" s="17">
        <v>1</v>
      </c>
      <c r="G3060" s="17">
        <v>0</v>
      </c>
      <c r="H3060" s="17">
        <v>0</v>
      </c>
      <c r="I3060" s="18">
        <v>437610</v>
      </c>
      <c r="J3060" s="2"/>
      <c r="K3060" s="1"/>
      <c r="L3060" s="1"/>
      <c r="M3060" s="1"/>
      <c r="N3060" s="1"/>
      <c r="O3060" s="1"/>
      <c r="P3060" s="1"/>
      <c r="Q3060" s="1"/>
      <c r="R3060" s="1"/>
      <c r="S3060" s="1"/>
    </row>
    <row r="3061" spans="1:19" x14ac:dyDescent="0.3">
      <c r="A3061" s="1"/>
      <c r="B3061" s="17">
        <v>1</v>
      </c>
      <c r="C3061" s="9" t="s">
        <v>12</v>
      </c>
      <c r="D3061" s="17">
        <v>3</v>
      </c>
      <c r="E3061" s="17">
        <v>2002</v>
      </c>
      <c r="F3061" s="17">
        <v>1</v>
      </c>
      <c r="G3061" s="17">
        <v>0</v>
      </c>
      <c r="H3061" s="17">
        <v>0</v>
      </c>
      <c r="I3061" s="18">
        <v>157362</v>
      </c>
      <c r="J3061" s="2"/>
      <c r="K3061" s="1"/>
      <c r="L3061" s="1"/>
      <c r="M3061" s="1"/>
      <c r="N3061" s="1"/>
      <c r="O3061" s="1"/>
      <c r="P3061" s="1"/>
      <c r="Q3061" s="1"/>
      <c r="R3061" s="1"/>
      <c r="S3061" s="1"/>
    </row>
    <row r="3062" spans="1:19" x14ac:dyDescent="0.3">
      <c r="A3062" s="1"/>
      <c r="B3062" s="17">
        <v>1</v>
      </c>
      <c r="C3062" s="9" t="s">
        <v>12</v>
      </c>
      <c r="D3062" s="17">
        <v>3</v>
      </c>
      <c r="E3062" s="17">
        <v>2002</v>
      </c>
      <c r="F3062" s="17">
        <v>1</v>
      </c>
      <c r="G3062" s="17">
        <v>0</v>
      </c>
      <c r="H3062" s="17">
        <v>0</v>
      </c>
      <c r="I3062" s="18">
        <v>151307</v>
      </c>
      <c r="J3062" s="2"/>
      <c r="K3062" s="1"/>
      <c r="L3062" s="1"/>
      <c r="M3062" s="1"/>
      <c r="N3062" s="1"/>
      <c r="O3062" s="1"/>
      <c r="P3062" s="1"/>
      <c r="Q3062" s="1"/>
      <c r="R3062" s="1"/>
      <c r="S3062" s="1"/>
    </row>
    <row r="3063" spans="1:19" x14ac:dyDescent="0.3">
      <c r="A3063" s="1"/>
      <c r="B3063" s="17">
        <v>3</v>
      </c>
      <c r="C3063" s="9" t="s">
        <v>12</v>
      </c>
      <c r="D3063" s="17">
        <v>4</v>
      </c>
      <c r="E3063" s="17">
        <v>2002</v>
      </c>
      <c r="F3063" s="17">
        <v>1</v>
      </c>
      <c r="G3063" s="17">
        <v>0</v>
      </c>
      <c r="H3063" s="17">
        <v>0</v>
      </c>
      <c r="I3063" s="18">
        <v>46676</v>
      </c>
      <c r="J3063" s="2"/>
      <c r="K3063" s="1"/>
      <c r="L3063" s="1"/>
      <c r="M3063" s="1"/>
      <c r="N3063" s="1"/>
      <c r="O3063" s="1"/>
      <c r="P3063" s="1"/>
      <c r="Q3063" s="1"/>
      <c r="R3063" s="1"/>
      <c r="S3063" s="1"/>
    </row>
    <row r="3064" spans="1:19" x14ac:dyDescent="0.3">
      <c r="A3064" s="1"/>
      <c r="B3064" s="17">
        <v>4</v>
      </c>
      <c r="C3064" s="9" t="s">
        <v>12</v>
      </c>
      <c r="D3064" s="17">
        <v>2</v>
      </c>
      <c r="E3064" s="17">
        <v>2002</v>
      </c>
      <c r="F3064" s="17">
        <v>1</v>
      </c>
      <c r="G3064" s="17">
        <v>0</v>
      </c>
      <c r="H3064" s="17">
        <v>0</v>
      </c>
      <c r="I3064" s="18">
        <v>29541</v>
      </c>
      <c r="J3064" s="2"/>
      <c r="K3064" s="1"/>
      <c r="L3064" s="1"/>
      <c r="M3064" s="1"/>
      <c r="N3064" s="1"/>
      <c r="O3064" s="1"/>
      <c r="P3064" s="1"/>
      <c r="Q3064" s="1"/>
      <c r="R3064" s="1"/>
      <c r="S3064" s="1"/>
    </row>
    <row r="3065" spans="1:19" x14ac:dyDescent="0.3">
      <c r="A3065" s="1"/>
      <c r="B3065" s="17">
        <v>1</v>
      </c>
      <c r="C3065" s="9" t="s">
        <v>33</v>
      </c>
      <c r="D3065" s="17">
        <v>4</v>
      </c>
      <c r="E3065" s="17">
        <v>2002</v>
      </c>
      <c r="F3065" s="17">
        <v>1</v>
      </c>
      <c r="G3065" s="17">
        <v>0</v>
      </c>
      <c r="H3065" s="17">
        <v>0</v>
      </c>
      <c r="I3065" s="18">
        <v>4018482</v>
      </c>
      <c r="J3065" s="2"/>
      <c r="K3065" s="1"/>
      <c r="L3065" s="1"/>
      <c r="M3065" s="1"/>
      <c r="N3065" s="1"/>
      <c r="O3065" s="1"/>
      <c r="P3065" s="1"/>
      <c r="Q3065" s="1"/>
      <c r="R3065" s="1"/>
      <c r="S3065" s="1"/>
    </row>
    <row r="3066" spans="1:19" x14ac:dyDescent="0.3">
      <c r="A3066" s="1"/>
      <c r="B3066" s="17">
        <v>1</v>
      </c>
      <c r="C3066" s="9" t="s">
        <v>12</v>
      </c>
      <c r="D3066" s="17">
        <v>4</v>
      </c>
      <c r="E3066" s="17">
        <v>2002</v>
      </c>
      <c r="F3066" s="17">
        <v>1</v>
      </c>
      <c r="G3066" s="17">
        <v>0</v>
      </c>
      <c r="H3066" s="17">
        <v>0</v>
      </c>
      <c r="I3066" s="18">
        <v>170615</v>
      </c>
      <c r="J3066" s="2"/>
      <c r="K3066" s="1"/>
      <c r="L3066" s="1"/>
      <c r="M3066" s="1"/>
      <c r="N3066" s="1"/>
      <c r="O3066" s="1"/>
      <c r="P3066" s="1"/>
      <c r="Q3066" s="1"/>
      <c r="R3066" s="1"/>
      <c r="S3066" s="1"/>
    </row>
    <row r="3067" spans="1:19" x14ac:dyDescent="0.3">
      <c r="A3067" s="1"/>
      <c r="B3067" s="17">
        <v>1</v>
      </c>
      <c r="C3067" s="9" t="s">
        <v>33</v>
      </c>
      <c r="D3067" s="17">
        <v>4</v>
      </c>
      <c r="E3067" s="17">
        <v>2002</v>
      </c>
      <c r="F3067" s="17">
        <v>1</v>
      </c>
      <c r="G3067" s="17">
        <v>0</v>
      </c>
      <c r="H3067" s="17">
        <v>0</v>
      </c>
      <c r="I3067" s="18">
        <v>30930</v>
      </c>
      <c r="J3067" s="2"/>
      <c r="K3067" s="1"/>
      <c r="L3067" s="1"/>
      <c r="M3067" s="1"/>
      <c r="N3067" s="1"/>
      <c r="O3067" s="1"/>
      <c r="P3067" s="1"/>
      <c r="Q3067" s="1"/>
      <c r="R3067" s="1"/>
      <c r="S3067" s="1"/>
    </row>
    <row r="3068" spans="1:19" x14ac:dyDescent="0.3">
      <c r="A3068" s="1"/>
      <c r="B3068" s="17">
        <v>1</v>
      </c>
      <c r="C3068" s="9" t="s">
        <v>12</v>
      </c>
      <c r="D3068" s="17">
        <v>3</v>
      </c>
      <c r="E3068" s="17">
        <v>2003</v>
      </c>
      <c r="F3068" s="17">
        <v>1</v>
      </c>
      <c r="G3068" s="17">
        <v>0</v>
      </c>
      <c r="H3068" s="17">
        <v>0</v>
      </c>
      <c r="I3068" s="18">
        <v>14336</v>
      </c>
      <c r="J3068" s="2"/>
      <c r="K3068" s="1"/>
      <c r="L3068" s="1"/>
      <c r="M3068" s="1"/>
      <c r="N3068" s="1"/>
      <c r="O3068" s="1"/>
      <c r="P3068" s="1"/>
      <c r="Q3068" s="1"/>
      <c r="R3068" s="1"/>
      <c r="S3068" s="1"/>
    </row>
    <row r="3069" spans="1:19" x14ac:dyDescent="0.3">
      <c r="A3069" s="1"/>
      <c r="B3069" s="17">
        <v>1</v>
      </c>
      <c r="C3069" s="9" t="s">
        <v>12</v>
      </c>
      <c r="D3069" s="17">
        <v>3</v>
      </c>
      <c r="E3069" s="17">
        <v>2003</v>
      </c>
      <c r="F3069" s="17">
        <v>1</v>
      </c>
      <c r="G3069" s="17">
        <v>0</v>
      </c>
      <c r="H3069" s="17">
        <v>0</v>
      </c>
      <c r="I3069" s="18">
        <v>16032</v>
      </c>
      <c r="J3069" s="2"/>
      <c r="K3069" s="1"/>
      <c r="L3069" s="1"/>
      <c r="M3069" s="1"/>
      <c r="N3069" s="1"/>
      <c r="O3069" s="1"/>
      <c r="P3069" s="1"/>
      <c r="Q3069" s="1"/>
      <c r="R3069" s="1"/>
      <c r="S3069" s="1"/>
    </row>
    <row r="3070" spans="1:19" x14ac:dyDescent="0.3">
      <c r="A3070" s="1"/>
      <c r="B3070" s="17">
        <v>1</v>
      </c>
      <c r="C3070" s="9" t="s">
        <v>14</v>
      </c>
      <c r="D3070" s="17">
        <v>3</v>
      </c>
      <c r="E3070" s="17">
        <v>2003</v>
      </c>
      <c r="F3070" s="17">
        <v>1</v>
      </c>
      <c r="G3070" s="17">
        <v>0</v>
      </c>
      <c r="H3070" s="17">
        <v>0</v>
      </c>
      <c r="I3070" s="18">
        <v>1627366</v>
      </c>
      <c r="J3070" s="2"/>
      <c r="K3070" s="1"/>
      <c r="L3070" s="1"/>
      <c r="M3070" s="1"/>
      <c r="N3070" s="1"/>
      <c r="O3070" s="1"/>
      <c r="P3070" s="1"/>
      <c r="Q3070" s="1"/>
      <c r="R3070" s="1"/>
      <c r="S3070" s="1"/>
    </row>
    <row r="3071" spans="1:19" x14ac:dyDescent="0.3">
      <c r="A3071" s="1"/>
      <c r="B3071" s="17">
        <v>1</v>
      </c>
      <c r="C3071" s="9" t="s">
        <v>12</v>
      </c>
      <c r="D3071" s="17">
        <v>1</v>
      </c>
      <c r="E3071" s="17">
        <v>2003</v>
      </c>
      <c r="F3071" s="17">
        <v>1</v>
      </c>
      <c r="G3071" s="17">
        <v>0</v>
      </c>
      <c r="H3071" s="17">
        <v>0</v>
      </c>
      <c r="I3071" s="18">
        <v>15720</v>
      </c>
      <c r="J3071" s="2"/>
      <c r="K3071" s="1"/>
      <c r="L3071" s="1"/>
      <c r="M3071" s="1"/>
      <c r="N3071" s="1"/>
      <c r="O3071" s="1"/>
      <c r="P3071" s="1"/>
      <c r="Q3071" s="1"/>
      <c r="R3071" s="1"/>
      <c r="S3071" s="1"/>
    </row>
    <row r="3072" spans="1:19" x14ac:dyDescent="0.3">
      <c r="A3072" s="1"/>
      <c r="B3072" s="17">
        <v>3</v>
      </c>
      <c r="C3072" s="9" t="s">
        <v>14</v>
      </c>
      <c r="D3072" s="17">
        <v>1</v>
      </c>
      <c r="E3072" s="17">
        <v>2003</v>
      </c>
      <c r="F3072" s="17">
        <v>1</v>
      </c>
      <c r="G3072" s="17">
        <v>0</v>
      </c>
      <c r="H3072" s="17">
        <v>0</v>
      </c>
      <c r="I3072" s="18">
        <v>1084007</v>
      </c>
      <c r="J3072" s="2"/>
      <c r="K3072" s="1"/>
      <c r="L3072" s="1"/>
      <c r="M3072" s="1"/>
      <c r="N3072" s="1"/>
      <c r="O3072" s="1"/>
      <c r="P3072" s="1"/>
      <c r="Q3072" s="1"/>
      <c r="R3072" s="1"/>
      <c r="S3072" s="1"/>
    </row>
    <row r="3073" spans="1:19" x14ac:dyDescent="0.3">
      <c r="A3073" s="1"/>
      <c r="B3073" s="17">
        <v>1</v>
      </c>
      <c r="C3073" s="9" t="s">
        <v>12</v>
      </c>
      <c r="D3073" s="17">
        <v>2</v>
      </c>
      <c r="E3073" s="17">
        <v>2003</v>
      </c>
      <c r="F3073" s="17">
        <v>1</v>
      </c>
      <c r="G3073" s="17">
        <v>0</v>
      </c>
      <c r="H3073" s="17">
        <v>0</v>
      </c>
      <c r="I3073" s="18">
        <v>34826</v>
      </c>
      <c r="J3073" s="2"/>
      <c r="K3073" s="1"/>
      <c r="L3073" s="1"/>
      <c r="M3073" s="1"/>
      <c r="N3073" s="1"/>
      <c r="O3073" s="1"/>
      <c r="P3073" s="1"/>
      <c r="Q3073" s="1"/>
      <c r="R3073" s="1"/>
      <c r="S3073" s="1"/>
    </row>
    <row r="3074" spans="1:19" x14ac:dyDescent="0.3">
      <c r="A3074" s="1"/>
      <c r="B3074" s="17">
        <v>1</v>
      </c>
      <c r="C3074" s="9" t="s">
        <v>17</v>
      </c>
      <c r="D3074" s="17">
        <v>2</v>
      </c>
      <c r="E3074" s="17">
        <v>2003</v>
      </c>
      <c r="F3074" s="17">
        <v>1</v>
      </c>
      <c r="G3074" s="17">
        <v>0</v>
      </c>
      <c r="H3074" s="17">
        <v>11</v>
      </c>
      <c r="I3074" s="18">
        <v>0</v>
      </c>
      <c r="J3074" s="2"/>
      <c r="K3074" s="1"/>
      <c r="L3074" s="1"/>
      <c r="M3074" s="1"/>
      <c r="N3074" s="1"/>
      <c r="O3074" s="1"/>
      <c r="P3074" s="1"/>
      <c r="Q3074" s="1"/>
      <c r="R3074" s="1"/>
      <c r="S3074" s="1"/>
    </row>
    <row r="3075" spans="1:19" x14ac:dyDescent="0.3">
      <c r="A3075" s="1"/>
      <c r="B3075" s="17">
        <v>1</v>
      </c>
      <c r="C3075" s="9" t="s">
        <v>19</v>
      </c>
      <c r="D3075" s="17">
        <v>1</v>
      </c>
      <c r="E3075" s="17">
        <v>2003</v>
      </c>
      <c r="F3075" s="17">
        <v>1</v>
      </c>
      <c r="G3075" s="17">
        <v>0</v>
      </c>
      <c r="H3075" s="17">
        <v>0</v>
      </c>
      <c r="I3075" s="18">
        <v>16417916</v>
      </c>
      <c r="J3075" s="2"/>
      <c r="K3075" s="1"/>
      <c r="L3075" s="1"/>
      <c r="M3075" s="1"/>
      <c r="N3075" s="1"/>
      <c r="O3075" s="1"/>
      <c r="P3075" s="1"/>
      <c r="Q3075" s="1"/>
      <c r="R3075" s="1"/>
      <c r="S3075" s="1"/>
    </row>
    <row r="3076" spans="1:19" x14ac:dyDescent="0.3">
      <c r="A3076" s="1"/>
      <c r="B3076" s="17">
        <v>1</v>
      </c>
      <c r="C3076" s="9" t="s">
        <v>17</v>
      </c>
      <c r="D3076" s="17">
        <v>2</v>
      </c>
      <c r="E3076" s="17">
        <v>2003</v>
      </c>
      <c r="F3076" s="17">
        <v>1</v>
      </c>
      <c r="G3076" s="17">
        <v>0</v>
      </c>
      <c r="H3076" s="17">
        <v>0</v>
      </c>
      <c r="I3076" s="18">
        <v>16799</v>
      </c>
      <c r="J3076" s="2"/>
      <c r="K3076" s="1"/>
      <c r="L3076" s="1"/>
      <c r="M3076" s="1"/>
      <c r="N3076" s="1"/>
      <c r="O3076" s="1"/>
      <c r="P3076" s="1"/>
      <c r="Q3076" s="1"/>
      <c r="R3076" s="1"/>
      <c r="S3076" s="1"/>
    </row>
    <row r="3077" spans="1:19" x14ac:dyDescent="0.3">
      <c r="A3077" s="1"/>
      <c r="B3077" s="17">
        <v>4</v>
      </c>
      <c r="C3077" s="9" t="s">
        <v>14</v>
      </c>
      <c r="D3077" s="17">
        <v>3</v>
      </c>
      <c r="E3077" s="17">
        <v>2003</v>
      </c>
      <c r="F3077" s="17">
        <v>1</v>
      </c>
      <c r="G3077" s="17">
        <v>0</v>
      </c>
      <c r="H3077" s="17">
        <v>11</v>
      </c>
      <c r="I3077" s="18">
        <v>0</v>
      </c>
      <c r="J3077" s="2"/>
      <c r="K3077" s="1"/>
      <c r="L3077" s="1"/>
      <c r="M3077" s="1"/>
      <c r="N3077" s="1"/>
      <c r="O3077" s="1"/>
      <c r="P3077" s="1"/>
      <c r="Q3077" s="1"/>
      <c r="R3077" s="1"/>
      <c r="S3077" s="1"/>
    </row>
    <row r="3078" spans="1:19" x14ac:dyDescent="0.3">
      <c r="A3078" s="1"/>
      <c r="B3078" s="17">
        <v>1</v>
      </c>
      <c r="C3078" s="9" t="s">
        <v>12</v>
      </c>
      <c r="D3078" s="17">
        <v>2</v>
      </c>
      <c r="E3078" s="17">
        <v>2003</v>
      </c>
      <c r="F3078" s="17">
        <v>1</v>
      </c>
      <c r="G3078" s="17">
        <v>0</v>
      </c>
      <c r="H3078" s="17">
        <v>0</v>
      </c>
      <c r="I3078" s="18">
        <v>16944</v>
      </c>
      <c r="J3078" s="2"/>
      <c r="K3078" s="1"/>
      <c r="L3078" s="1"/>
      <c r="M3078" s="1"/>
      <c r="N3078" s="1"/>
      <c r="O3078" s="1"/>
      <c r="P3078" s="1"/>
      <c r="Q3078" s="1"/>
      <c r="R3078" s="1"/>
      <c r="S3078" s="1"/>
    </row>
    <row r="3079" spans="1:19" x14ac:dyDescent="0.3">
      <c r="A3079" s="1"/>
      <c r="B3079" s="17">
        <v>1</v>
      </c>
      <c r="C3079" s="9" t="s">
        <v>12</v>
      </c>
      <c r="D3079" s="17">
        <v>2</v>
      </c>
      <c r="E3079" s="17">
        <v>2003</v>
      </c>
      <c r="F3079" s="17">
        <v>1</v>
      </c>
      <c r="G3079" s="17">
        <v>0</v>
      </c>
      <c r="H3079" s="17">
        <v>0</v>
      </c>
      <c r="I3079" s="18">
        <v>50228</v>
      </c>
      <c r="J3079" s="2"/>
      <c r="K3079" s="1"/>
      <c r="L3079" s="1"/>
      <c r="M3079" s="1"/>
      <c r="N3079" s="1"/>
      <c r="O3079" s="1"/>
      <c r="P3079" s="1"/>
      <c r="Q3079" s="1"/>
      <c r="R3079" s="1"/>
      <c r="S3079" s="1"/>
    </row>
    <row r="3080" spans="1:19" x14ac:dyDescent="0.3">
      <c r="A3080" s="1"/>
      <c r="B3080" s="17">
        <v>3</v>
      </c>
      <c r="C3080" s="9" t="s">
        <v>14</v>
      </c>
      <c r="D3080" s="17">
        <v>2</v>
      </c>
      <c r="E3080" s="17">
        <v>2003</v>
      </c>
      <c r="F3080" s="17">
        <v>1</v>
      </c>
      <c r="G3080" s="17">
        <v>0</v>
      </c>
      <c r="H3080" s="17">
        <v>0</v>
      </c>
      <c r="I3080" s="18">
        <v>786330</v>
      </c>
      <c r="J3080" s="2"/>
      <c r="K3080" s="1"/>
      <c r="L3080" s="1"/>
      <c r="M3080" s="1"/>
      <c r="N3080" s="1"/>
      <c r="O3080" s="1"/>
      <c r="P3080" s="1"/>
      <c r="Q3080" s="1"/>
      <c r="R3080" s="1"/>
      <c r="S3080" s="1"/>
    </row>
    <row r="3081" spans="1:19" x14ac:dyDescent="0.3">
      <c r="A3081" s="1"/>
      <c r="B3081" s="17">
        <v>3</v>
      </c>
      <c r="C3081" s="9" t="s">
        <v>12</v>
      </c>
      <c r="D3081" s="17">
        <v>2</v>
      </c>
      <c r="E3081" s="17">
        <v>2003</v>
      </c>
      <c r="F3081" s="17">
        <v>1</v>
      </c>
      <c r="G3081" s="17">
        <v>0</v>
      </c>
      <c r="H3081" s="17">
        <v>0</v>
      </c>
      <c r="I3081" s="18">
        <v>474989</v>
      </c>
      <c r="J3081" s="2"/>
      <c r="K3081" s="1"/>
      <c r="L3081" s="1"/>
      <c r="M3081" s="1"/>
      <c r="N3081" s="1"/>
      <c r="O3081" s="1"/>
      <c r="P3081" s="1"/>
      <c r="Q3081" s="1"/>
      <c r="R3081" s="1"/>
      <c r="S3081" s="1"/>
    </row>
    <row r="3082" spans="1:19" x14ac:dyDescent="0.3">
      <c r="A3082" s="1"/>
      <c r="B3082" s="17">
        <v>3</v>
      </c>
      <c r="C3082" s="9" t="s">
        <v>14</v>
      </c>
      <c r="D3082" s="17">
        <v>3</v>
      </c>
      <c r="E3082" s="17">
        <v>2003</v>
      </c>
      <c r="F3082" s="17">
        <v>1</v>
      </c>
      <c r="G3082" s="17">
        <v>0</v>
      </c>
      <c r="H3082" s="17">
        <v>0</v>
      </c>
      <c r="I3082" s="18">
        <v>2551339</v>
      </c>
      <c r="J3082" s="2"/>
      <c r="K3082" s="1"/>
      <c r="L3082" s="1"/>
      <c r="M3082" s="1"/>
      <c r="N3082" s="1"/>
      <c r="O3082" s="1"/>
      <c r="P3082" s="1"/>
      <c r="Q3082" s="1"/>
      <c r="R3082" s="1"/>
      <c r="S3082" s="1"/>
    </row>
    <row r="3083" spans="1:19" x14ac:dyDescent="0.3">
      <c r="A3083" s="1"/>
      <c r="B3083" s="17">
        <v>2</v>
      </c>
      <c r="C3083" s="9" t="s">
        <v>12</v>
      </c>
      <c r="D3083" s="17">
        <v>3</v>
      </c>
      <c r="E3083" s="17">
        <v>2003</v>
      </c>
      <c r="F3083" s="17">
        <v>1</v>
      </c>
      <c r="G3083" s="17">
        <v>0</v>
      </c>
      <c r="H3083" s="17">
        <v>0</v>
      </c>
      <c r="I3083" s="18">
        <v>1713125</v>
      </c>
      <c r="J3083" s="2"/>
      <c r="K3083" s="1"/>
      <c r="L3083" s="1"/>
      <c r="M3083" s="1"/>
      <c r="N3083" s="1"/>
      <c r="O3083" s="1"/>
      <c r="P3083" s="1"/>
      <c r="Q3083" s="1"/>
      <c r="R3083" s="1"/>
      <c r="S3083" s="1"/>
    </row>
    <row r="3084" spans="1:19" x14ac:dyDescent="0.3">
      <c r="A3084" s="1"/>
      <c r="B3084" s="17">
        <v>2</v>
      </c>
      <c r="C3084" s="9" t="s">
        <v>12</v>
      </c>
      <c r="D3084" s="17">
        <v>3</v>
      </c>
      <c r="E3084" s="17">
        <v>2003</v>
      </c>
      <c r="F3084" s="17">
        <v>1</v>
      </c>
      <c r="G3084" s="17">
        <v>0</v>
      </c>
      <c r="H3084" s="17">
        <v>0</v>
      </c>
      <c r="I3084" s="18">
        <v>72958</v>
      </c>
      <c r="J3084" s="2"/>
      <c r="K3084" s="1"/>
      <c r="L3084" s="1"/>
      <c r="M3084" s="1"/>
      <c r="N3084" s="1"/>
      <c r="O3084" s="1"/>
      <c r="P3084" s="1"/>
      <c r="Q3084" s="1"/>
      <c r="R3084" s="1"/>
      <c r="S3084" s="1"/>
    </row>
    <row r="3085" spans="1:19" x14ac:dyDescent="0.3">
      <c r="A3085" s="1"/>
      <c r="B3085" s="17">
        <v>1</v>
      </c>
      <c r="C3085" s="9" t="s">
        <v>12</v>
      </c>
      <c r="D3085" s="17">
        <v>3</v>
      </c>
      <c r="E3085" s="17">
        <v>2003</v>
      </c>
      <c r="F3085" s="17">
        <v>1</v>
      </c>
      <c r="G3085" s="17">
        <v>0</v>
      </c>
      <c r="H3085" s="17">
        <v>0</v>
      </c>
      <c r="I3085" s="18">
        <v>4704239</v>
      </c>
      <c r="J3085" s="2"/>
      <c r="K3085" s="1"/>
      <c r="L3085" s="1"/>
      <c r="M3085" s="1"/>
      <c r="N3085" s="1"/>
      <c r="O3085" s="1"/>
      <c r="P3085" s="1"/>
      <c r="Q3085" s="1"/>
      <c r="R3085" s="1"/>
      <c r="S3085" s="1"/>
    </row>
    <row r="3086" spans="1:19" x14ac:dyDescent="0.3">
      <c r="A3086" s="1"/>
      <c r="B3086" s="17">
        <v>1</v>
      </c>
      <c r="C3086" s="9" t="s">
        <v>19</v>
      </c>
      <c r="D3086" s="17">
        <v>3</v>
      </c>
      <c r="E3086" s="17">
        <v>2003</v>
      </c>
      <c r="F3086" s="17">
        <v>1</v>
      </c>
      <c r="G3086" s="17">
        <v>0</v>
      </c>
      <c r="H3086" s="17">
        <v>0</v>
      </c>
      <c r="I3086" s="18">
        <v>171835</v>
      </c>
      <c r="J3086" s="2"/>
      <c r="K3086" s="1"/>
      <c r="L3086" s="1"/>
      <c r="M3086" s="1"/>
      <c r="N3086" s="1"/>
      <c r="O3086" s="1"/>
      <c r="P3086" s="1"/>
      <c r="Q3086" s="1"/>
      <c r="R3086" s="1"/>
      <c r="S3086" s="1"/>
    </row>
    <row r="3087" spans="1:19" x14ac:dyDescent="0.3">
      <c r="A3087" s="1"/>
      <c r="B3087" s="17">
        <v>2</v>
      </c>
      <c r="C3087" s="9" t="s">
        <v>12</v>
      </c>
      <c r="D3087" s="17">
        <v>3</v>
      </c>
      <c r="E3087" s="17">
        <v>2003</v>
      </c>
      <c r="F3087" s="17">
        <v>1</v>
      </c>
      <c r="G3087" s="17">
        <v>0</v>
      </c>
      <c r="H3087" s="17">
        <v>0</v>
      </c>
      <c r="I3087" s="18">
        <v>147534</v>
      </c>
      <c r="J3087" s="2"/>
      <c r="K3087" s="1"/>
      <c r="L3087" s="1"/>
      <c r="M3087" s="1"/>
      <c r="N3087" s="1"/>
      <c r="O3087" s="1"/>
      <c r="P3087" s="1"/>
      <c r="Q3087" s="1"/>
      <c r="R3087" s="1"/>
      <c r="S3087" s="1"/>
    </row>
    <row r="3088" spans="1:19" x14ac:dyDescent="0.3">
      <c r="A3088" s="1"/>
      <c r="B3088" s="17">
        <v>2</v>
      </c>
      <c r="C3088" s="9" t="s">
        <v>10</v>
      </c>
      <c r="D3088" s="17">
        <v>1</v>
      </c>
      <c r="E3088" s="17">
        <v>2004</v>
      </c>
      <c r="F3088" s="17">
        <v>2</v>
      </c>
      <c r="G3088" s="17">
        <v>0</v>
      </c>
      <c r="H3088" s="17">
        <v>0</v>
      </c>
      <c r="I3088" s="18">
        <v>52567926</v>
      </c>
      <c r="J3088" s="2"/>
      <c r="K3088" s="1"/>
      <c r="L3088" s="1"/>
      <c r="M3088" s="1"/>
      <c r="N3088" s="1"/>
      <c r="O3088" s="1"/>
      <c r="P3088" s="1"/>
      <c r="Q3088" s="1"/>
      <c r="R3088" s="1"/>
      <c r="S3088" s="1"/>
    </row>
    <row r="3089" spans="1:19" x14ac:dyDescent="0.3">
      <c r="A3089" s="1"/>
      <c r="B3089" s="17">
        <v>1</v>
      </c>
      <c r="C3089" s="9" t="s">
        <v>10</v>
      </c>
      <c r="D3089" s="17">
        <v>1</v>
      </c>
      <c r="E3089" s="17">
        <v>2004</v>
      </c>
      <c r="F3089" s="17">
        <v>2</v>
      </c>
      <c r="G3089" s="17">
        <v>0</v>
      </c>
      <c r="H3089" s="17">
        <v>0</v>
      </c>
      <c r="I3089" s="18">
        <v>30854</v>
      </c>
      <c r="J3089" s="2"/>
      <c r="K3089" s="1"/>
      <c r="L3089" s="1"/>
      <c r="M3089" s="1"/>
      <c r="N3089" s="1"/>
      <c r="O3089" s="1"/>
      <c r="P3089" s="1"/>
      <c r="Q3089" s="1"/>
      <c r="R3089" s="1"/>
      <c r="S3089" s="1"/>
    </row>
    <row r="3090" spans="1:19" x14ac:dyDescent="0.3">
      <c r="A3090" s="1"/>
      <c r="B3090" s="17">
        <v>1</v>
      </c>
      <c r="C3090" s="9" t="s">
        <v>23</v>
      </c>
      <c r="D3090" s="17">
        <v>1</v>
      </c>
      <c r="E3090" s="17">
        <v>2004</v>
      </c>
      <c r="F3090" s="17">
        <v>1</v>
      </c>
      <c r="G3090" s="17">
        <v>0</v>
      </c>
      <c r="H3090" s="17">
        <v>0</v>
      </c>
      <c r="I3090" s="18">
        <v>32287</v>
      </c>
      <c r="J3090" s="2"/>
      <c r="K3090" s="1"/>
      <c r="L3090" s="1"/>
      <c r="M3090" s="1"/>
      <c r="N3090" s="1"/>
      <c r="O3090" s="1"/>
      <c r="P3090" s="1"/>
      <c r="Q3090" s="1"/>
      <c r="R3090" s="1"/>
      <c r="S3090" s="1"/>
    </row>
    <row r="3091" spans="1:19" x14ac:dyDescent="0.3">
      <c r="A3091" s="1"/>
      <c r="B3091" s="17">
        <v>1</v>
      </c>
      <c r="C3091" s="9" t="s">
        <v>23</v>
      </c>
      <c r="D3091" s="17">
        <v>1</v>
      </c>
      <c r="E3091" s="17">
        <v>2004</v>
      </c>
      <c r="F3091" s="17">
        <v>1</v>
      </c>
      <c r="G3091" s="17">
        <v>0</v>
      </c>
      <c r="H3091" s="17">
        <v>0</v>
      </c>
      <c r="I3091" s="18">
        <v>147233</v>
      </c>
      <c r="J3091" s="2"/>
      <c r="K3091" s="1"/>
      <c r="L3091" s="1"/>
      <c r="M3091" s="1"/>
      <c r="N3091" s="1"/>
      <c r="O3091" s="1"/>
      <c r="P3091" s="1"/>
      <c r="Q3091" s="1"/>
      <c r="R3091" s="1"/>
      <c r="S3091" s="1"/>
    </row>
    <row r="3092" spans="1:19" x14ac:dyDescent="0.3">
      <c r="A3092" s="1"/>
      <c r="B3092" s="17">
        <v>2</v>
      </c>
      <c r="C3092" s="9" t="s">
        <v>23</v>
      </c>
      <c r="D3092" s="17">
        <v>1</v>
      </c>
      <c r="E3092" s="17">
        <v>2004</v>
      </c>
      <c r="F3092" s="17">
        <v>1</v>
      </c>
      <c r="G3092" s="17">
        <v>0</v>
      </c>
      <c r="H3092" s="17">
        <v>0</v>
      </c>
      <c r="I3092" s="18">
        <v>248099</v>
      </c>
      <c r="J3092" s="2"/>
      <c r="K3092" s="1"/>
      <c r="L3092" s="1"/>
      <c r="M3092" s="1"/>
      <c r="N3092" s="1"/>
      <c r="O3092" s="1"/>
      <c r="P3092" s="1"/>
      <c r="Q3092" s="1"/>
      <c r="R3092" s="1"/>
      <c r="S3092" s="1"/>
    </row>
    <row r="3093" spans="1:19" x14ac:dyDescent="0.3">
      <c r="A3093" s="1"/>
      <c r="B3093" s="17">
        <v>4</v>
      </c>
      <c r="C3093" s="9" t="s">
        <v>14</v>
      </c>
      <c r="D3093" s="17">
        <v>3</v>
      </c>
      <c r="E3093" s="17">
        <v>2004</v>
      </c>
      <c r="F3093" s="17">
        <v>1</v>
      </c>
      <c r="G3093" s="17">
        <v>0</v>
      </c>
      <c r="H3093" s="17">
        <v>0</v>
      </c>
      <c r="I3093" s="18">
        <v>2407522</v>
      </c>
      <c r="J3093" s="2"/>
      <c r="K3093" s="1"/>
      <c r="L3093" s="1"/>
      <c r="M3093" s="1"/>
      <c r="N3093" s="1"/>
      <c r="O3093" s="1"/>
      <c r="P3093" s="1"/>
      <c r="Q3093" s="1"/>
      <c r="R3093" s="1"/>
      <c r="S3093" s="1"/>
    </row>
    <row r="3094" spans="1:19" x14ac:dyDescent="0.3">
      <c r="A3094" s="1"/>
      <c r="B3094" s="17">
        <v>2</v>
      </c>
      <c r="C3094" s="9" t="s">
        <v>12</v>
      </c>
      <c r="D3094" s="17">
        <v>2</v>
      </c>
      <c r="E3094" s="17">
        <v>2004</v>
      </c>
      <c r="F3094" s="17">
        <v>1</v>
      </c>
      <c r="G3094" s="17">
        <v>0</v>
      </c>
      <c r="H3094" s="17">
        <v>0</v>
      </c>
      <c r="I3094" s="18">
        <v>576315</v>
      </c>
      <c r="J3094" s="2"/>
      <c r="K3094" s="1"/>
      <c r="L3094" s="1"/>
      <c r="M3094" s="1"/>
      <c r="N3094" s="1"/>
      <c r="O3094" s="1"/>
      <c r="P3094" s="1"/>
      <c r="Q3094" s="1"/>
      <c r="R3094" s="1"/>
      <c r="S3094" s="1"/>
    </row>
    <row r="3095" spans="1:19" x14ac:dyDescent="0.3">
      <c r="A3095" s="1"/>
      <c r="B3095" s="17">
        <v>2</v>
      </c>
      <c r="C3095" s="9" t="s">
        <v>52</v>
      </c>
      <c r="D3095" s="17">
        <v>2</v>
      </c>
      <c r="E3095" s="17">
        <v>2004</v>
      </c>
      <c r="F3095" s="17">
        <v>1</v>
      </c>
      <c r="G3095" s="17">
        <v>23</v>
      </c>
      <c r="H3095" s="17">
        <v>0</v>
      </c>
      <c r="I3095" s="18">
        <v>0</v>
      </c>
      <c r="J3095" s="2"/>
      <c r="K3095" s="1"/>
      <c r="L3095" s="1"/>
      <c r="M3095" s="1"/>
      <c r="N3095" s="1"/>
      <c r="O3095" s="1"/>
      <c r="P3095" s="1"/>
      <c r="Q3095" s="1"/>
      <c r="R3095" s="1"/>
      <c r="S3095" s="1"/>
    </row>
    <row r="3096" spans="1:19" x14ac:dyDescent="0.3">
      <c r="A3096" s="1"/>
      <c r="B3096" s="17">
        <v>5</v>
      </c>
      <c r="C3096" s="9" t="s">
        <v>33</v>
      </c>
      <c r="D3096" s="17">
        <v>3</v>
      </c>
      <c r="E3096" s="17">
        <v>2004</v>
      </c>
      <c r="F3096" s="17">
        <v>1</v>
      </c>
      <c r="G3096" s="17">
        <v>0</v>
      </c>
      <c r="H3096" s="17">
        <v>37</v>
      </c>
      <c r="I3096" s="18">
        <v>28198805</v>
      </c>
      <c r="J3096" s="2"/>
      <c r="K3096" s="1"/>
      <c r="L3096" s="1"/>
      <c r="M3096" s="1"/>
      <c r="N3096" s="1"/>
      <c r="O3096" s="1"/>
      <c r="P3096" s="1"/>
      <c r="Q3096" s="1"/>
      <c r="R3096" s="1"/>
      <c r="S3096" s="1"/>
    </row>
    <row r="3097" spans="1:19" x14ac:dyDescent="0.3">
      <c r="A3097" s="1"/>
      <c r="B3097" s="17">
        <v>3</v>
      </c>
      <c r="C3097" s="9" t="s">
        <v>33</v>
      </c>
      <c r="D3097" s="17">
        <v>3</v>
      </c>
      <c r="E3097" s="17">
        <v>2004</v>
      </c>
      <c r="F3097" s="17">
        <v>1</v>
      </c>
      <c r="G3097" s="17">
        <v>0</v>
      </c>
      <c r="H3097" s="17">
        <v>36</v>
      </c>
      <c r="I3097" s="18">
        <v>1622927</v>
      </c>
      <c r="J3097" s="2"/>
      <c r="K3097" s="1"/>
      <c r="L3097" s="1"/>
      <c r="M3097" s="1"/>
      <c r="N3097" s="1"/>
      <c r="O3097" s="1"/>
      <c r="P3097" s="1"/>
      <c r="Q3097" s="1"/>
      <c r="R3097" s="1"/>
      <c r="S3097" s="1"/>
    </row>
    <row r="3098" spans="1:19" x14ac:dyDescent="0.3">
      <c r="A3098" s="1"/>
      <c r="B3098" s="17">
        <v>3</v>
      </c>
      <c r="C3098" s="9" t="s">
        <v>33</v>
      </c>
      <c r="D3098" s="17">
        <v>3</v>
      </c>
      <c r="E3098" s="17">
        <v>2004</v>
      </c>
      <c r="F3098" s="17">
        <v>1</v>
      </c>
      <c r="G3098" s="17">
        <v>0</v>
      </c>
      <c r="H3098" s="17">
        <v>0</v>
      </c>
      <c r="I3098" s="18">
        <v>5049020</v>
      </c>
      <c r="J3098" s="2"/>
      <c r="K3098" s="1"/>
      <c r="L3098" s="1"/>
      <c r="M3098" s="1"/>
      <c r="N3098" s="1"/>
      <c r="O3098" s="1"/>
      <c r="P3098" s="1"/>
      <c r="Q3098" s="1"/>
      <c r="R3098" s="1"/>
      <c r="S3098" s="1"/>
    </row>
    <row r="3099" spans="1:19" x14ac:dyDescent="0.3">
      <c r="A3099" s="1"/>
      <c r="B3099" s="17">
        <v>2</v>
      </c>
      <c r="C3099" s="9" t="s">
        <v>12</v>
      </c>
      <c r="D3099" s="17">
        <v>3</v>
      </c>
      <c r="E3099" s="17">
        <v>2004</v>
      </c>
      <c r="F3099" s="17">
        <v>1</v>
      </c>
      <c r="G3099" s="17">
        <v>0</v>
      </c>
      <c r="H3099" s="17">
        <v>0</v>
      </c>
      <c r="I3099" s="18">
        <v>156617</v>
      </c>
      <c r="J3099" s="2"/>
      <c r="K3099" s="1"/>
      <c r="L3099" s="1"/>
      <c r="M3099" s="1"/>
      <c r="N3099" s="1"/>
      <c r="O3099" s="1"/>
      <c r="P3099" s="1"/>
      <c r="Q3099" s="1"/>
      <c r="R3099" s="1"/>
      <c r="S3099" s="1"/>
    </row>
    <row r="3100" spans="1:19" x14ac:dyDescent="0.3">
      <c r="A3100" s="1"/>
      <c r="B3100" s="17">
        <v>2</v>
      </c>
      <c r="C3100" s="9" t="s">
        <v>24</v>
      </c>
      <c r="D3100" s="17">
        <v>3</v>
      </c>
      <c r="E3100" s="17">
        <v>2004</v>
      </c>
      <c r="F3100" s="17">
        <v>1</v>
      </c>
      <c r="G3100" s="17">
        <v>0</v>
      </c>
      <c r="H3100" s="17">
        <v>38</v>
      </c>
      <c r="I3100" s="18">
        <v>68683545</v>
      </c>
      <c r="J3100" s="2"/>
      <c r="K3100" s="1"/>
      <c r="L3100" s="1"/>
      <c r="M3100" s="1"/>
      <c r="N3100" s="1"/>
      <c r="O3100" s="1"/>
      <c r="P3100" s="1"/>
      <c r="Q3100" s="1"/>
      <c r="R3100" s="1"/>
      <c r="S3100" s="1"/>
    </row>
    <row r="3101" spans="1:19" x14ac:dyDescent="0.3">
      <c r="A3101" s="1"/>
      <c r="B3101" s="17">
        <v>3</v>
      </c>
      <c r="C3101" s="9" t="s">
        <v>12</v>
      </c>
      <c r="D3101" s="17">
        <v>3</v>
      </c>
      <c r="E3101" s="17">
        <v>2004</v>
      </c>
      <c r="F3101" s="17">
        <v>1</v>
      </c>
      <c r="G3101" s="17">
        <v>0</v>
      </c>
      <c r="H3101" s="17">
        <v>33</v>
      </c>
      <c r="I3101" s="18">
        <v>4387992</v>
      </c>
      <c r="J3101" s="2"/>
      <c r="K3101" s="1"/>
      <c r="L3101" s="1"/>
      <c r="M3101" s="1"/>
      <c r="N3101" s="1"/>
      <c r="O3101" s="1"/>
      <c r="P3101" s="1"/>
      <c r="Q3101" s="1"/>
      <c r="R3101" s="1"/>
      <c r="S3101" s="1"/>
    </row>
    <row r="3102" spans="1:19" x14ac:dyDescent="0.3">
      <c r="A3102" s="1"/>
      <c r="B3102" s="17">
        <v>3</v>
      </c>
      <c r="C3102" s="9" t="s">
        <v>12</v>
      </c>
      <c r="D3102" s="17">
        <v>3</v>
      </c>
      <c r="E3102" s="17">
        <v>2004</v>
      </c>
      <c r="F3102" s="17">
        <v>1</v>
      </c>
      <c r="G3102" s="17">
        <v>0</v>
      </c>
      <c r="H3102" s="17">
        <v>0</v>
      </c>
      <c r="I3102" s="18">
        <v>94046</v>
      </c>
      <c r="J3102" s="2"/>
      <c r="K3102" s="1"/>
      <c r="L3102" s="1"/>
      <c r="M3102" s="1"/>
      <c r="N3102" s="1"/>
      <c r="O3102" s="1"/>
      <c r="P3102" s="1"/>
      <c r="Q3102" s="1"/>
      <c r="R3102" s="1"/>
      <c r="S3102" s="1"/>
    </row>
    <row r="3103" spans="1:19" x14ac:dyDescent="0.3">
      <c r="A3103" s="1"/>
      <c r="B3103" s="17">
        <v>1</v>
      </c>
      <c r="C3103" s="9" t="s">
        <v>14</v>
      </c>
      <c r="D3103" s="17">
        <v>2</v>
      </c>
      <c r="E3103" s="17">
        <v>2004</v>
      </c>
      <c r="F3103" s="17">
        <v>1</v>
      </c>
      <c r="G3103" s="17">
        <v>0</v>
      </c>
      <c r="H3103" s="17">
        <v>0</v>
      </c>
      <c r="I3103" s="18">
        <v>153685</v>
      </c>
      <c r="J3103" s="2"/>
      <c r="K3103" s="1"/>
      <c r="L3103" s="1"/>
      <c r="M3103" s="1"/>
      <c r="N3103" s="1"/>
      <c r="O3103" s="1"/>
      <c r="P3103" s="1"/>
      <c r="Q3103" s="1"/>
      <c r="R3103" s="1"/>
      <c r="S3103" s="1"/>
    </row>
    <row r="3104" spans="1:19" x14ac:dyDescent="0.3">
      <c r="A3104" s="1"/>
      <c r="B3104" s="17">
        <v>2</v>
      </c>
      <c r="C3104" s="9" t="s">
        <v>12</v>
      </c>
      <c r="D3104" s="17">
        <v>2</v>
      </c>
      <c r="E3104" s="17">
        <v>2004</v>
      </c>
      <c r="F3104" s="17">
        <v>1</v>
      </c>
      <c r="G3104" s="17">
        <v>0</v>
      </c>
      <c r="H3104" s="17">
        <v>0</v>
      </c>
      <c r="I3104" s="18">
        <v>1934538</v>
      </c>
      <c r="J3104" s="2"/>
      <c r="K3104" s="1"/>
      <c r="L3104" s="1"/>
      <c r="M3104" s="1"/>
      <c r="N3104" s="1"/>
      <c r="O3104" s="1"/>
      <c r="P3104" s="1"/>
      <c r="Q3104" s="1"/>
      <c r="R3104" s="1"/>
      <c r="S3104" s="1"/>
    </row>
    <row r="3105" spans="1:19" x14ac:dyDescent="0.3">
      <c r="A3105" s="1"/>
      <c r="B3105" s="17">
        <v>2</v>
      </c>
      <c r="C3105" s="9" t="s">
        <v>12</v>
      </c>
      <c r="D3105" s="17">
        <v>2</v>
      </c>
      <c r="E3105" s="17">
        <v>2004</v>
      </c>
      <c r="F3105" s="17">
        <v>1</v>
      </c>
      <c r="G3105" s="17">
        <v>0</v>
      </c>
      <c r="H3105" s="17">
        <v>0</v>
      </c>
      <c r="I3105" s="18">
        <v>322683</v>
      </c>
      <c r="J3105" s="2"/>
      <c r="K3105" s="1"/>
      <c r="L3105" s="1"/>
      <c r="M3105" s="1"/>
      <c r="N3105" s="1"/>
      <c r="O3105" s="1"/>
      <c r="P3105" s="1"/>
      <c r="Q3105" s="1"/>
      <c r="R3105" s="1"/>
      <c r="S3105" s="1"/>
    </row>
    <row r="3106" spans="1:19" x14ac:dyDescent="0.3">
      <c r="A3106" s="1"/>
      <c r="B3106" s="17">
        <v>1</v>
      </c>
      <c r="C3106" s="9" t="s">
        <v>12</v>
      </c>
      <c r="D3106" s="17">
        <v>3</v>
      </c>
      <c r="E3106" s="17">
        <v>2004</v>
      </c>
      <c r="F3106" s="17">
        <v>1</v>
      </c>
      <c r="G3106" s="17">
        <v>0</v>
      </c>
      <c r="H3106" s="17">
        <v>0</v>
      </c>
      <c r="I3106" s="18">
        <v>2158091</v>
      </c>
      <c r="J3106" s="2"/>
      <c r="K3106" s="1"/>
      <c r="L3106" s="1"/>
      <c r="M3106" s="1"/>
      <c r="N3106" s="1"/>
      <c r="O3106" s="1"/>
      <c r="P3106" s="1"/>
      <c r="Q3106" s="1"/>
      <c r="R3106" s="1"/>
      <c r="S3106" s="1"/>
    </row>
    <row r="3107" spans="1:19" x14ac:dyDescent="0.3">
      <c r="A3107" s="1"/>
      <c r="B3107" s="17">
        <v>1</v>
      </c>
      <c r="C3107" s="9" t="s">
        <v>19</v>
      </c>
      <c r="D3107" s="17">
        <v>3</v>
      </c>
      <c r="E3107" s="17">
        <v>2004</v>
      </c>
      <c r="F3107" s="17">
        <v>2</v>
      </c>
      <c r="G3107" s="17">
        <v>0</v>
      </c>
      <c r="H3107" s="17">
        <v>0</v>
      </c>
      <c r="I3107" s="18">
        <v>261343</v>
      </c>
      <c r="J3107" s="2"/>
      <c r="K3107" s="1"/>
      <c r="L3107" s="1"/>
      <c r="M3107" s="1"/>
      <c r="N3107" s="1"/>
      <c r="O3107" s="1"/>
      <c r="P3107" s="1"/>
      <c r="Q3107" s="1"/>
      <c r="R3107" s="1"/>
      <c r="S3107" s="1"/>
    </row>
    <row r="3108" spans="1:19" x14ac:dyDescent="0.3">
      <c r="A3108" s="1"/>
      <c r="B3108" s="17">
        <v>1</v>
      </c>
      <c r="C3108" s="9" t="s">
        <v>19</v>
      </c>
      <c r="D3108" s="17">
        <v>3</v>
      </c>
      <c r="E3108" s="17">
        <v>2004</v>
      </c>
      <c r="F3108" s="17">
        <v>1</v>
      </c>
      <c r="G3108" s="17">
        <v>0</v>
      </c>
      <c r="H3108" s="17">
        <v>0</v>
      </c>
      <c r="I3108" s="18">
        <v>56691507</v>
      </c>
      <c r="J3108" s="2"/>
      <c r="K3108" s="1"/>
      <c r="L3108" s="1"/>
      <c r="M3108" s="1"/>
      <c r="N3108" s="1"/>
      <c r="O3108" s="1"/>
      <c r="P3108" s="1"/>
      <c r="Q3108" s="1"/>
      <c r="R3108" s="1"/>
      <c r="S3108" s="1"/>
    </row>
    <row r="3109" spans="1:19" x14ac:dyDescent="0.3">
      <c r="A3109" s="1"/>
      <c r="B3109" s="17">
        <v>1</v>
      </c>
      <c r="C3109" s="9" t="s">
        <v>12</v>
      </c>
      <c r="D3109" s="17">
        <v>3</v>
      </c>
      <c r="E3109" s="17">
        <v>2004</v>
      </c>
      <c r="F3109" s="17">
        <v>1</v>
      </c>
      <c r="G3109" s="17">
        <v>0</v>
      </c>
      <c r="H3109" s="17">
        <v>0</v>
      </c>
      <c r="I3109" s="18">
        <v>30334</v>
      </c>
      <c r="J3109" s="2"/>
      <c r="K3109" s="1"/>
      <c r="L3109" s="1"/>
      <c r="M3109" s="1"/>
      <c r="N3109" s="1"/>
      <c r="O3109" s="1"/>
      <c r="P3109" s="1"/>
      <c r="Q3109" s="1"/>
      <c r="R3109" s="1"/>
      <c r="S3109" s="1"/>
    </row>
    <row r="3110" spans="1:19" x14ac:dyDescent="0.3">
      <c r="A3110" s="1"/>
      <c r="B3110" s="17">
        <v>4</v>
      </c>
      <c r="C3110" s="9" t="s">
        <v>33</v>
      </c>
      <c r="D3110" s="17">
        <v>4</v>
      </c>
      <c r="E3110" s="17">
        <v>2004</v>
      </c>
      <c r="F3110" s="17">
        <v>1</v>
      </c>
      <c r="G3110" s="17">
        <v>0</v>
      </c>
      <c r="H3110" s="17">
        <v>11</v>
      </c>
      <c r="I3110" s="18">
        <v>0</v>
      </c>
      <c r="J3110" s="2"/>
      <c r="K3110" s="1"/>
      <c r="L3110" s="1"/>
      <c r="M3110" s="1"/>
      <c r="N3110" s="1"/>
      <c r="O3110" s="1"/>
      <c r="P3110" s="1"/>
      <c r="Q3110" s="1"/>
      <c r="R3110" s="1"/>
      <c r="S3110" s="1"/>
    </row>
    <row r="3111" spans="1:19" x14ac:dyDescent="0.3">
      <c r="A3111" s="1"/>
      <c r="B3111" s="17">
        <v>1</v>
      </c>
      <c r="C3111" s="9" t="s">
        <v>19</v>
      </c>
      <c r="D3111" s="17">
        <v>3</v>
      </c>
      <c r="E3111" s="17">
        <v>2004</v>
      </c>
      <c r="F3111" s="17">
        <v>1</v>
      </c>
      <c r="G3111" s="17">
        <v>0</v>
      </c>
      <c r="H3111" s="17">
        <v>0</v>
      </c>
      <c r="I3111" s="18">
        <v>121857</v>
      </c>
      <c r="J3111" s="2"/>
      <c r="K3111" s="1"/>
      <c r="L3111" s="1"/>
      <c r="M3111" s="1"/>
      <c r="N3111" s="1"/>
      <c r="O3111" s="1"/>
      <c r="P3111" s="1"/>
      <c r="Q3111" s="1"/>
      <c r="R3111" s="1"/>
      <c r="S3111" s="1"/>
    </row>
    <row r="3112" spans="1:19" x14ac:dyDescent="0.3">
      <c r="A3112" s="1"/>
      <c r="B3112" s="17">
        <v>1</v>
      </c>
      <c r="C3112" s="9" t="s">
        <v>19</v>
      </c>
      <c r="D3112" s="17">
        <v>3</v>
      </c>
      <c r="E3112" s="17">
        <v>2004</v>
      </c>
      <c r="F3112" s="17">
        <v>1</v>
      </c>
      <c r="G3112" s="17">
        <v>0</v>
      </c>
      <c r="H3112" s="17">
        <v>0</v>
      </c>
      <c r="I3112" s="18">
        <v>286952</v>
      </c>
      <c r="J3112" s="2"/>
      <c r="K3112" s="1"/>
      <c r="L3112" s="1"/>
      <c r="M3112" s="1"/>
      <c r="N3112" s="1"/>
      <c r="O3112" s="1"/>
      <c r="P3112" s="1"/>
      <c r="Q3112" s="1"/>
      <c r="R3112" s="1"/>
      <c r="S3112" s="1"/>
    </row>
    <row r="3113" spans="1:19" x14ac:dyDescent="0.3">
      <c r="A3113" s="1"/>
      <c r="B3113" s="17">
        <v>1</v>
      </c>
      <c r="C3113" s="9" t="s">
        <v>23</v>
      </c>
      <c r="D3113" s="17">
        <v>3</v>
      </c>
      <c r="E3113" s="17">
        <v>2004</v>
      </c>
      <c r="F3113" s="17">
        <v>1</v>
      </c>
      <c r="G3113" s="17">
        <v>0</v>
      </c>
      <c r="H3113" s="17">
        <v>0</v>
      </c>
      <c r="I3113" s="18">
        <v>76921</v>
      </c>
      <c r="J3113" s="2"/>
      <c r="K3113" s="1"/>
      <c r="L3113" s="1"/>
      <c r="M3113" s="1"/>
      <c r="N3113" s="1"/>
      <c r="O3113" s="1"/>
      <c r="P3113" s="1"/>
      <c r="Q3113" s="1"/>
      <c r="R3113" s="1"/>
      <c r="S3113" s="1"/>
    </row>
    <row r="3114" spans="1:19" x14ac:dyDescent="0.3">
      <c r="A3114" s="1"/>
      <c r="B3114" s="17">
        <v>1</v>
      </c>
      <c r="C3114" s="9" t="s">
        <v>23</v>
      </c>
      <c r="D3114" s="17">
        <v>3</v>
      </c>
      <c r="E3114" s="17">
        <v>2004</v>
      </c>
      <c r="F3114" s="17">
        <v>2</v>
      </c>
      <c r="G3114" s="17">
        <v>0</v>
      </c>
      <c r="H3114" s="17">
        <v>0</v>
      </c>
      <c r="I3114" s="18">
        <v>77262</v>
      </c>
      <c r="J3114" s="2"/>
      <c r="K3114" s="1"/>
      <c r="L3114" s="1"/>
      <c r="M3114" s="1"/>
      <c r="N3114" s="1"/>
      <c r="O3114" s="1"/>
      <c r="P3114" s="1"/>
      <c r="Q3114" s="1"/>
      <c r="R3114" s="1"/>
      <c r="S3114" s="1"/>
    </row>
    <row r="3115" spans="1:19" x14ac:dyDescent="0.3">
      <c r="A3115" s="1"/>
      <c r="B3115" s="17">
        <v>1</v>
      </c>
      <c r="C3115" s="9" t="s">
        <v>23</v>
      </c>
      <c r="D3115" s="17">
        <v>3</v>
      </c>
      <c r="E3115" s="17">
        <v>2004</v>
      </c>
      <c r="F3115" s="17">
        <v>2</v>
      </c>
      <c r="G3115" s="17">
        <v>0</v>
      </c>
      <c r="H3115" s="17">
        <v>0</v>
      </c>
      <c r="I3115" s="18">
        <v>85172</v>
      </c>
      <c r="J3115" s="2"/>
      <c r="K3115" s="1"/>
      <c r="L3115" s="1"/>
      <c r="M3115" s="1"/>
      <c r="N3115" s="1"/>
      <c r="O3115" s="1"/>
      <c r="P3115" s="1"/>
      <c r="Q3115" s="1"/>
      <c r="R3115" s="1"/>
      <c r="S3115" s="1"/>
    </row>
    <row r="3116" spans="1:19" x14ac:dyDescent="0.3">
      <c r="A3116" s="1"/>
      <c r="B3116" s="17">
        <v>1</v>
      </c>
      <c r="C3116" s="9" t="s">
        <v>12</v>
      </c>
      <c r="D3116" s="17">
        <v>3</v>
      </c>
      <c r="E3116" s="17">
        <v>2004</v>
      </c>
      <c r="F3116" s="17">
        <v>1</v>
      </c>
      <c r="G3116" s="17">
        <v>0</v>
      </c>
      <c r="H3116" s="17">
        <v>0</v>
      </c>
      <c r="I3116" s="18">
        <v>76715</v>
      </c>
      <c r="J3116" s="2"/>
      <c r="K3116" s="1"/>
      <c r="L3116" s="1"/>
      <c r="M3116" s="1"/>
      <c r="N3116" s="1"/>
      <c r="O3116" s="1"/>
      <c r="P3116" s="1"/>
      <c r="Q3116" s="1"/>
      <c r="R3116" s="1"/>
      <c r="S3116" s="1"/>
    </row>
    <row r="3117" spans="1:19" x14ac:dyDescent="0.3">
      <c r="A3117" s="1"/>
      <c r="B3117" s="17">
        <v>1</v>
      </c>
      <c r="C3117" s="9" t="s">
        <v>23</v>
      </c>
      <c r="D3117" s="17">
        <v>2</v>
      </c>
      <c r="E3117" s="17">
        <v>2005</v>
      </c>
      <c r="F3117" s="17">
        <v>1</v>
      </c>
      <c r="G3117" s="17">
        <v>0</v>
      </c>
      <c r="H3117" s="17">
        <v>0</v>
      </c>
      <c r="I3117" s="18">
        <v>75201</v>
      </c>
      <c r="J3117" s="2"/>
      <c r="K3117" s="1"/>
      <c r="L3117" s="1"/>
      <c r="M3117" s="1"/>
      <c r="N3117" s="1"/>
      <c r="O3117" s="1"/>
      <c r="P3117" s="1"/>
      <c r="Q3117" s="1"/>
      <c r="R3117" s="1"/>
      <c r="S3117" s="1"/>
    </row>
    <row r="3118" spans="1:19" x14ac:dyDescent="0.3">
      <c r="A3118" s="1"/>
      <c r="B3118" s="17">
        <v>1</v>
      </c>
      <c r="C3118" s="9" t="s">
        <v>12</v>
      </c>
      <c r="D3118" s="17">
        <v>2</v>
      </c>
      <c r="E3118" s="17">
        <v>2005</v>
      </c>
      <c r="F3118" s="17">
        <v>1</v>
      </c>
      <c r="G3118" s="17">
        <v>0</v>
      </c>
      <c r="H3118" s="17">
        <v>0</v>
      </c>
      <c r="I3118" s="18">
        <v>87051</v>
      </c>
      <c r="J3118" s="2"/>
      <c r="K3118" s="1"/>
      <c r="L3118" s="1"/>
      <c r="M3118" s="1"/>
      <c r="N3118" s="1"/>
      <c r="O3118" s="1"/>
      <c r="P3118" s="1"/>
      <c r="Q3118" s="1"/>
      <c r="R3118" s="1"/>
      <c r="S3118" s="1"/>
    </row>
    <row r="3119" spans="1:19" x14ac:dyDescent="0.3">
      <c r="A3119" s="1"/>
      <c r="B3119" s="17">
        <v>1</v>
      </c>
      <c r="C3119" s="9" t="s">
        <v>12</v>
      </c>
      <c r="D3119" s="17">
        <v>2</v>
      </c>
      <c r="E3119" s="17">
        <v>2005</v>
      </c>
      <c r="F3119" s="17">
        <v>1</v>
      </c>
      <c r="G3119" s="17">
        <v>0</v>
      </c>
      <c r="H3119" s="17">
        <v>0</v>
      </c>
      <c r="I3119" s="18">
        <v>381716</v>
      </c>
      <c r="J3119" s="2"/>
      <c r="K3119" s="1"/>
      <c r="L3119" s="1"/>
      <c r="M3119" s="1"/>
      <c r="N3119" s="1"/>
      <c r="O3119" s="1"/>
      <c r="P3119" s="1"/>
      <c r="Q3119" s="1"/>
      <c r="R3119" s="1"/>
      <c r="S3119" s="1"/>
    </row>
    <row r="3120" spans="1:19" x14ac:dyDescent="0.3">
      <c r="A3120" s="1"/>
      <c r="B3120" s="17">
        <v>2</v>
      </c>
      <c r="C3120" s="9" t="s">
        <v>12</v>
      </c>
      <c r="D3120" s="17">
        <v>2</v>
      </c>
      <c r="E3120" s="17">
        <v>2005</v>
      </c>
      <c r="F3120" s="17">
        <v>1</v>
      </c>
      <c r="G3120" s="17">
        <v>0</v>
      </c>
      <c r="H3120" s="17">
        <v>0</v>
      </c>
      <c r="I3120" s="18">
        <v>19581658</v>
      </c>
      <c r="J3120" s="2"/>
      <c r="K3120" s="1"/>
      <c r="L3120" s="1"/>
      <c r="M3120" s="1"/>
      <c r="N3120" s="1"/>
      <c r="O3120" s="1"/>
      <c r="P3120" s="1"/>
      <c r="Q3120" s="1"/>
      <c r="R3120" s="1"/>
      <c r="S3120" s="1"/>
    </row>
    <row r="3121" spans="1:19" x14ac:dyDescent="0.3">
      <c r="A3121" s="1"/>
      <c r="B3121" s="17">
        <v>2</v>
      </c>
      <c r="C3121" s="9" t="s">
        <v>52</v>
      </c>
      <c r="D3121" s="17">
        <v>2</v>
      </c>
      <c r="E3121" s="17">
        <v>2005</v>
      </c>
      <c r="F3121" s="17">
        <v>1</v>
      </c>
      <c r="G3121" s="17">
        <v>24</v>
      </c>
      <c r="H3121" s="17">
        <v>0</v>
      </c>
      <c r="I3121" s="18">
        <v>0</v>
      </c>
      <c r="J3121" s="2"/>
      <c r="K3121" s="1"/>
      <c r="L3121" s="1"/>
      <c r="M3121" s="1"/>
      <c r="N3121" s="1"/>
      <c r="O3121" s="1"/>
      <c r="P3121" s="1"/>
      <c r="Q3121" s="1"/>
      <c r="R3121" s="1"/>
      <c r="S3121" s="1"/>
    </row>
    <row r="3122" spans="1:19" x14ac:dyDescent="0.3">
      <c r="A3122" s="1"/>
      <c r="B3122" s="17">
        <v>3</v>
      </c>
      <c r="C3122" s="9" t="s">
        <v>14</v>
      </c>
      <c r="D3122" s="17">
        <v>2</v>
      </c>
      <c r="E3122" s="17">
        <v>2005</v>
      </c>
      <c r="F3122" s="17">
        <v>1</v>
      </c>
      <c r="G3122" s="17">
        <v>0</v>
      </c>
      <c r="H3122" s="17">
        <v>0</v>
      </c>
      <c r="I3122" s="18">
        <v>11421809</v>
      </c>
      <c r="J3122" s="2"/>
      <c r="K3122" s="1"/>
      <c r="L3122" s="1"/>
      <c r="M3122" s="1"/>
      <c r="N3122" s="1"/>
      <c r="O3122" s="1"/>
      <c r="P3122" s="1"/>
      <c r="Q3122" s="1"/>
      <c r="R3122" s="1"/>
      <c r="S3122" s="1"/>
    </row>
    <row r="3123" spans="1:19" x14ac:dyDescent="0.3">
      <c r="A3123" s="1"/>
      <c r="B3123" s="17">
        <v>1</v>
      </c>
      <c r="C3123" s="9" t="s">
        <v>12</v>
      </c>
      <c r="D3123" s="17">
        <v>2</v>
      </c>
      <c r="E3123" s="17">
        <v>2005</v>
      </c>
      <c r="F3123" s="17">
        <v>1</v>
      </c>
      <c r="G3123" s="17">
        <v>0</v>
      </c>
      <c r="H3123" s="17">
        <v>0</v>
      </c>
      <c r="I3123" s="18">
        <v>14288</v>
      </c>
      <c r="J3123" s="2"/>
      <c r="K3123" s="1"/>
      <c r="L3123" s="1"/>
      <c r="M3123" s="1"/>
      <c r="N3123" s="1"/>
      <c r="O3123" s="1"/>
      <c r="P3123" s="1"/>
      <c r="Q3123" s="1"/>
      <c r="R3123" s="1"/>
      <c r="S3123" s="1"/>
    </row>
    <row r="3124" spans="1:19" x14ac:dyDescent="0.3">
      <c r="A3124" s="1"/>
      <c r="B3124" s="17">
        <v>1</v>
      </c>
      <c r="C3124" s="9" t="s">
        <v>19</v>
      </c>
      <c r="D3124" s="17">
        <v>3</v>
      </c>
      <c r="E3124" s="17">
        <v>2005</v>
      </c>
      <c r="F3124" s="17">
        <v>1</v>
      </c>
      <c r="G3124" s="17">
        <v>0</v>
      </c>
      <c r="H3124" s="17">
        <v>0</v>
      </c>
      <c r="I3124" s="18">
        <v>4574887</v>
      </c>
      <c r="J3124" s="2"/>
      <c r="K3124" s="1"/>
      <c r="L3124" s="1"/>
      <c r="M3124" s="1"/>
      <c r="N3124" s="1"/>
      <c r="O3124" s="1"/>
      <c r="P3124" s="1"/>
      <c r="Q3124" s="1"/>
      <c r="R3124" s="1"/>
      <c r="S3124" s="1"/>
    </row>
    <row r="3125" spans="1:19" x14ac:dyDescent="0.3">
      <c r="A3125" s="1"/>
      <c r="B3125" s="17">
        <v>2</v>
      </c>
      <c r="C3125" s="9" t="s">
        <v>52</v>
      </c>
      <c r="D3125" s="17">
        <v>3</v>
      </c>
      <c r="E3125" s="17">
        <v>2005</v>
      </c>
      <c r="F3125" s="17">
        <v>1</v>
      </c>
      <c r="G3125" s="17">
        <v>24</v>
      </c>
      <c r="H3125" s="17">
        <v>0</v>
      </c>
      <c r="I3125" s="18">
        <v>0</v>
      </c>
      <c r="J3125" s="2"/>
      <c r="K3125" s="1"/>
      <c r="L3125" s="1"/>
      <c r="M3125" s="1"/>
      <c r="N3125" s="1"/>
      <c r="O3125" s="1"/>
      <c r="P3125" s="1"/>
      <c r="Q3125" s="1"/>
      <c r="R3125" s="1"/>
      <c r="S3125" s="1"/>
    </row>
    <row r="3126" spans="1:19" x14ac:dyDescent="0.3">
      <c r="A3126" s="1"/>
      <c r="B3126" s="17">
        <v>2</v>
      </c>
      <c r="C3126" s="9" t="s">
        <v>25</v>
      </c>
      <c r="D3126" s="17">
        <v>4</v>
      </c>
      <c r="E3126" s="17">
        <v>2005</v>
      </c>
      <c r="F3126" s="17">
        <v>3</v>
      </c>
      <c r="G3126" s="17">
        <v>0</v>
      </c>
      <c r="H3126" s="17">
        <v>0</v>
      </c>
      <c r="I3126" s="18">
        <v>7582011</v>
      </c>
      <c r="J3126" s="2"/>
      <c r="K3126" s="1"/>
      <c r="L3126" s="1"/>
      <c r="M3126" s="1"/>
      <c r="N3126" s="1"/>
      <c r="O3126" s="1"/>
      <c r="P3126" s="1"/>
      <c r="Q3126" s="1"/>
      <c r="R3126" s="1"/>
      <c r="S3126" s="1"/>
    </row>
    <row r="3127" spans="1:19" x14ac:dyDescent="0.3">
      <c r="A3127" s="1"/>
      <c r="B3127" s="17">
        <v>3</v>
      </c>
      <c r="C3127" s="9" t="s">
        <v>14</v>
      </c>
      <c r="D3127" s="17">
        <v>3</v>
      </c>
      <c r="E3127" s="17">
        <v>2005</v>
      </c>
      <c r="F3127" s="17">
        <v>1</v>
      </c>
      <c r="G3127" s="17">
        <v>0</v>
      </c>
      <c r="H3127" s="17">
        <v>0</v>
      </c>
      <c r="I3127" s="18">
        <v>4921570</v>
      </c>
      <c r="J3127" s="2"/>
      <c r="K3127" s="1"/>
      <c r="L3127" s="1"/>
      <c r="M3127" s="1"/>
      <c r="N3127" s="1"/>
      <c r="O3127" s="1"/>
      <c r="P3127" s="1"/>
      <c r="Q3127" s="1"/>
      <c r="R3127" s="1"/>
      <c r="S3127" s="1"/>
    </row>
    <row r="3128" spans="1:19" x14ac:dyDescent="0.3">
      <c r="A3128" s="1"/>
      <c r="B3128" s="17">
        <v>1</v>
      </c>
      <c r="C3128" s="9" t="s">
        <v>10</v>
      </c>
      <c r="D3128" s="17">
        <v>4</v>
      </c>
      <c r="E3128" s="17">
        <v>2005</v>
      </c>
      <c r="F3128" s="17">
        <v>1</v>
      </c>
      <c r="G3128" s="17">
        <v>0</v>
      </c>
      <c r="H3128" s="17">
        <v>0</v>
      </c>
      <c r="I3128" s="18">
        <v>1486600</v>
      </c>
      <c r="J3128" s="2"/>
      <c r="K3128" s="1"/>
      <c r="L3128" s="1"/>
      <c r="M3128" s="1"/>
      <c r="N3128" s="1"/>
      <c r="O3128" s="1"/>
      <c r="P3128" s="1"/>
      <c r="Q3128" s="1"/>
      <c r="R3128" s="1"/>
      <c r="S3128" s="1"/>
    </row>
    <row r="3129" spans="1:19" x14ac:dyDescent="0.3">
      <c r="A3129" s="1"/>
      <c r="B3129" s="17">
        <v>1</v>
      </c>
      <c r="C3129" s="9" t="s">
        <v>10</v>
      </c>
      <c r="D3129" s="17">
        <v>4</v>
      </c>
      <c r="E3129" s="17">
        <v>2005</v>
      </c>
      <c r="F3129" s="17">
        <v>1</v>
      </c>
      <c r="G3129" s="17">
        <v>0</v>
      </c>
      <c r="H3129" s="17">
        <v>0</v>
      </c>
      <c r="I3129" s="18">
        <v>5093723</v>
      </c>
      <c r="J3129" s="2"/>
      <c r="K3129" s="1"/>
      <c r="L3129" s="1"/>
      <c r="M3129" s="1"/>
      <c r="N3129" s="1"/>
      <c r="O3129" s="1"/>
      <c r="P3129" s="1"/>
      <c r="Q3129" s="1"/>
      <c r="R3129" s="1"/>
      <c r="S3129" s="1"/>
    </row>
    <row r="3130" spans="1:19" x14ac:dyDescent="0.3">
      <c r="A3130" s="1"/>
      <c r="B3130" s="17">
        <v>4</v>
      </c>
      <c r="C3130" s="9" t="s">
        <v>33</v>
      </c>
      <c r="D3130" s="17">
        <v>1</v>
      </c>
      <c r="E3130" s="17">
        <v>2006</v>
      </c>
      <c r="F3130" s="17">
        <v>1</v>
      </c>
      <c r="G3130" s="17">
        <v>0</v>
      </c>
      <c r="H3130" s="17">
        <v>0</v>
      </c>
      <c r="I3130" s="18">
        <v>86821</v>
      </c>
      <c r="J3130" s="2"/>
      <c r="K3130" s="1"/>
      <c r="L3130" s="1"/>
      <c r="M3130" s="1"/>
      <c r="N3130" s="1"/>
      <c r="O3130" s="1"/>
      <c r="P3130" s="1"/>
      <c r="Q3130" s="1"/>
      <c r="R3130" s="1"/>
      <c r="S3130" s="1"/>
    </row>
    <row r="3131" spans="1:19" x14ac:dyDescent="0.3">
      <c r="A3131" s="1"/>
      <c r="B3131" s="17">
        <v>2</v>
      </c>
      <c r="C3131" s="9" t="s">
        <v>52</v>
      </c>
      <c r="D3131" s="17">
        <v>2</v>
      </c>
      <c r="E3131" s="17">
        <v>2006</v>
      </c>
      <c r="F3131" s="17">
        <v>1</v>
      </c>
      <c r="G3131" s="17">
        <v>12</v>
      </c>
      <c r="H3131" s="17">
        <v>0</v>
      </c>
      <c r="I3131" s="18">
        <v>0</v>
      </c>
      <c r="J3131" s="2"/>
      <c r="K3131" s="1"/>
      <c r="L3131" s="1"/>
      <c r="M3131" s="1"/>
      <c r="N3131" s="1"/>
      <c r="O3131" s="1"/>
      <c r="P3131" s="1"/>
      <c r="Q3131" s="1"/>
      <c r="R3131" s="1"/>
      <c r="S3131" s="1"/>
    </row>
    <row r="3132" spans="1:19" x14ac:dyDescent="0.3">
      <c r="A3132" s="1"/>
      <c r="B3132" s="17">
        <v>2</v>
      </c>
      <c r="C3132" s="9" t="s">
        <v>12</v>
      </c>
      <c r="D3132" s="17">
        <v>2</v>
      </c>
      <c r="E3132" s="17">
        <v>2006</v>
      </c>
      <c r="F3132" s="17">
        <v>1</v>
      </c>
      <c r="G3132" s="17">
        <v>0</v>
      </c>
      <c r="H3132" s="17">
        <v>0</v>
      </c>
      <c r="I3132" s="18">
        <v>660394</v>
      </c>
      <c r="J3132" s="2"/>
      <c r="K3132" s="1"/>
      <c r="L3132" s="1"/>
      <c r="M3132" s="1"/>
      <c r="N3132" s="1"/>
      <c r="O3132" s="1"/>
      <c r="P3132" s="1"/>
      <c r="Q3132" s="1"/>
      <c r="R3132" s="1"/>
      <c r="S3132" s="1"/>
    </row>
    <row r="3133" spans="1:19" x14ac:dyDescent="0.3">
      <c r="A3133" s="1"/>
      <c r="B3133" s="17">
        <v>2</v>
      </c>
      <c r="C3133" s="9" t="s">
        <v>12</v>
      </c>
      <c r="D3133" s="17">
        <v>2</v>
      </c>
      <c r="E3133" s="17">
        <v>2006</v>
      </c>
      <c r="F3133" s="17">
        <v>1</v>
      </c>
      <c r="G3133" s="17">
        <v>0</v>
      </c>
      <c r="H3133" s="17">
        <v>0</v>
      </c>
      <c r="I3133" s="18">
        <v>15205</v>
      </c>
      <c r="J3133" s="2"/>
      <c r="K3133" s="1"/>
      <c r="L3133" s="1"/>
      <c r="M3133" s="1"/>
      <c r="N3133" s="1"/>
      <c r="O3133" s="1"/>
      <c r="P3133" s="1"/>
      <c r="Q3133" s="1"/>
      <c r="R3133" s="1"/>
      <c r="S3133" s="1"/>
    </row>
    <row r="3134" spans="1:19" x14ac:dyDescent="0.3">
      <c r="A3134" s="1"/>
      <c r="B3134" s="17">
        <v>4</v>
      </c>
      <c r="C3134" s="9" t="s">
        <v>12</v>
      </c>
      <c r="D3134" s="17">
        <v>2</v>
      </c>
      <c r="E3134" s="17">
        <v>2006</v>
      </c>
      <c r="F3134" s="17">
        <v>1</v>
      </c>
      <c r="G3134" s="17">
        <v>0</v>
      </c>
      <c r="H3134" s="17">
        <v>0</v>
      </c>
      <c r="I3134" s="18">
        <v>86559</v>
      </c>
      <c r="J3134" s="2"/>
      <c r="K3134" s="1"/>
      <c r="L3134" s="1"/>
      <c r="M3134" s="1"/>
      <c r="N3134" s="1"/>
      <c r="O3134" s="1"/>
      <c r="P3134" s="1"/>
      <c r="Q3134" s="1"/>
      <c r="R3134" s="1"/>
      <c r="S3134" s="1"/>
    </row>
    <row r="3135" spans="1:19" x14ac:dyDescent="0.3">
      <c r="A3135" s="1"/>
      <c r="B3135" s="17">
        <v>5</v>
      </c>
      <c r="C3135" s="9" t="s">
        <v>17</v>
      </c>
      <c r="D3135" s="17">
        <v>2</v>
      </c>
      <c r="E3135" s="17">
        <v>2006</v>
      </c>
      <c r="F3135" s="17">
        <v>1</v>
      </c>
      <c r="G3135" s="17">
        <v>0</v>
      </c>
      <c r="H3135" s="17">
        <v>117</v>
      </c>
      <c r="I3135" s="18">
        <v>0</v>
      </c>
      <c r="J3135" s="2"/>
      <c r="K3135" s="1"/>
      <c r="L3135" s="1"/>
      <c r="M3135" s="1"/>
      <c r="N3135" s="1"/>
      <c r="O3135" s="1"/>
      <c r="P3135" s="1"/>
      <c r="Q3135" s="1"/>
      <c r="R3135" s="1"/>
      <c r="S3135" s="1"/>
    </row>
    <row r="3136" spans="1:19" x14ac:dyDescent="0.3">
      <c r="A3136" s="1"/>
      <c r="B3136" s="17">
        <v>4</v>
      </c>
      <c r="C3136" s="9" t="s">
        <v>12</v>
      </c>
      <c r="D3136" s="17">
        <v>3</v>
      </c>
      <c r="E3136" s="17">
        <v>2006</v>
      </c>
      <c r="F3136" s="17">
        <v>1</v>
      </c>
      <c r="G3136" s="17">
        <v>0</v>
      </c>
      <c r="H3136" s="17">
        <v>0</v>
      </c>
      <c r="I3136" s="18">
        <v>673036</v>
      </c>
      <c r="J3136" s="2"/>
      <c r="K3136" s="1"/>
      <c r="L3136" s="1"/>
      <c r="M3136" s="1"/>
      <c r="N3136" s="1"/>
      <c r="O3136" s="1"/>
      <c r="P3136" s="1"/>
      <c r="Q3136" s="1"/>
      <c r="R3136" s="1"/>
      <c r="S3136" s="1"/>
    </row>
    <row r="3137" spans="1:19" x14ac:dyDescent="0.3">
      <c r="A3137" s="1"/>
      <c r="B3137" s="17">
        <v>3</v>
      </c>
      <c r="C3137" s="9" t="s">
        <v>14</v>
      </c>
      <c r="D3137" s="17">
        <v>2</v>
      </c>
      <c r="E3137" s="17">
        <v>2006</v>
      </c>
      <c r="F3137" s="17">
        <v>1</v>
      </c>
      <c r="G3137" s="17">
        <v>0</v>
      </c>
      <c r="H3137" s="17">
        <v>0</v>
      </c>
      <c r="I3137" s="18">
        <v>25342592</v>
      </c>
      <c r="J3137" s="2"/>
      <c r="K3137" s="1"/>
      <c r="L3137" s="1"/>
      <c r="M3137" s="1"/>
      <c r="N3137" s="1"/>
      <c r="O3137" s="1"/>
      <c r="P3137" s="1"/>
      <c r="Q3137" s="1"/>
      <c r="R3137" s="1"/>
      <c r="S3137" s="1"/>
    </row>
    <row r="3138" spans="1:19" x14ac:dyDescent="0.3">
      <c r="A3138" s="1"/>
      <c r="B3138" s="17">
        <v>1</v>
      </c>
      <c r="C3138" s="9" t="s">
        <v>12</v>
      </c>
      <c r="D3138" s="17">
        <v>3</v>
      </c>
      <c r="E3138" s="17">
        <v>2006</v>
      </c>
      <c r="F3138" s="17">
        <v>1</v>
      </c>
      <c r="G3138" s="17">
        <v>11</v>
      </c>
      <c r="H3138" s="17">
        <v>0</v>
      </c>
      <c r="I3138" s="18">
        <v>0</v>
      </c>
      <c r="J3138" s="2"/>
      <c r="K3138" s="1"/>
      <c r="L3138" s="1"/>
      <c r="M3138" s="1"/>
      <c r="N3138" s="1"/>
      <c r="O3138" s="1"/>
      <c r="P3138" s="1"/>
      <c r="Q3138" s="1"/>
      <c r="R3138" s="1"/>
      <c r="S3138" s="1"/>
    </row>
    <row r="3139" spans="1:19" x14ac:dyDescent="0.3">
      <c r="A3139" s="1"/>
      <c r="B3139" s="17">
        <v>1</v>
      </c>
      <c r="C3139" s="9" t="s">
        <v>23</v>
      </c>
      <c r="D3139" s="17">
        <v>3</v>
      </c>
      <c r="E3139" s="17">
        <v>2006</v>
      </c>
      <c r="F3139" s="17">
        <v>1</v>
      </c>
      <c r="G3139" s="17">
        <v>0</v>
      </c>
      <c r="H3139" s="17">
        <v>0</v>
      </c>
      <c r="I3139" s="18">
        <v>16753</v>
      </c>
      <c r="J3139" s="2"/>
      <c r="K3139" s="1"/>
      <c r="L3139" s="1"/>
      <c r="M3139" s="1"/>
      <c r="N3139" s="1"/>
      <c r="O3139" s="1"/>
      <c r="P3139" s="1"/>
      <c r="Q3139" s="1"/>
      <c r="R3139" s="1"/>
      <c r="S3139" s="1"/>
    </row>
    <row r="3140" spans="1:19" x14ac:dyDescent="0.3">
      <c r="A3140" s="1"/>
      <c r="B3140" s="17">
        <v>2</v>
      </c>
      <c r="C3140" s="9" t="s">
        <v>14</v>
      </c>
      <c r="D3140" s="17">
        <v>3</v>
      </c>
      <c r="E3140" s="17">
        <v>2006</v>
      </c>
      <c r="F3140" s="17">
        <v>1</v>
      </c>
      <c r="G3140" s="17">
        <v>0</v>
      </c>
      <c r="H3140" s="17">
        <v>0</v>
      </c>
      <c r="I3140" s="18">
        <v>431967</v>
      </c>
      <c r="J3140" s="2"/>
      <c r="K3140" s="1"/>
      <c r="L3140" s="1"/>
      <c r="M3140" s="1"/>
      <c r="N3140" s="1"/>
      <c r="O3140" s="1"/>
      <c r="P3140" s="1"/>
      <c r="Q3140" s="1"/>
      <c r="R3140" s="1"/>
      <c r="S3140" s="1"/>
    </row>
    <row r="3141" spans="1:19" x14ac:dyDescent="0.3">
      <c r="A3141" s="1"/>
      <c r="B3141" s="17">
        <v>2</v>
      </c>
      <c r="C3141" s="9" t="s">
        <v>12</v>
      </c>
      <c r="D3141" s="17">
        <v>3</v>
      </c>
      <c r="E3141" s="17">
        <v>2006</v>
      </c>
      <c r="F3141" s="17">
        <v>1</v>
      </c>
      <c r="G3141" s="17">
        <v>0</v>
      </c>
      <c r="H3141" s="17">
        <v>0</v>
      </c>
      <c r="I3141" s="18">
        <v>151957</v>
      </c>
      <c r="J3141" s="2"/>
      <c r="K3141" s="1"/>
      <c r="L3141" s="1"/>
      <c r="M3141" s="1"/>
      <c r="N3141" s="1"/>
      <c r="O3141" s="1"/>
      <c r="P3141" s="1"/>
      <c r="Q3141" s="1"/>
      <c r="R3141" s="1"/>
      <c r="S3141" s="1"/>
    </row>
    <row r="3142" spans="1:19" x14ac:dyDescent="0.3">
      <c r="A3142" s="1"/>
      <c r="B3142" s="17">
        <v>2</v>
      </c>
      <c r="C3142" s="9" t="s">
        <v>14</v>
      </c>
      <c r="D3142" s="17">
        <v>3</v>
      </c>
      <c r="E3142" s="17">
        <v>2006</v>
      </c>
      <c r="F3142" s="17">
        <v>1</v>
      </c>
      <c r="G3142" s="17">
        <v>0</v>
      </c>
      <c r="H3142" s="17">
        <v>0</v>
      </c>
      <c r="I3142" s="18">
        <v>76113</v>
      </c>
      <c r="J3142" s="2"/>
      <c r="K3142" s="1"/>
      <c r="L3142" s="1"/>
      <c r="M3142" s="1"/>
      <c r="N3142" s="1"/>
      <c r="O3142" s="1"/>
      <c r="P3142" s="1"/>
      <c r="Q3142" s="1"/>
      <c r="R3142" s="1"/>
      <c r="S3142" s="1"/>
    </row>
    <row r="3143" spans="1:19" x14ac:dyDescent="0.3">
      <c r="A3143" s="1"/>
      <c r="B3143" s="17">
        <v>5</v>
      </c>
      <c r="C3143" s="9" t="s">
        <v>12</v>
      </c>
      <c r="D3143" s="17">
        <v>4</v>
      </c>
      <c r="E3143" s="17">
        <v>2006</v>
      </c>
      <c r="F3143" s="17">
        <v>1</v>
      </c>
      <c r="G3143" s="17">
        <v>0</v>
      </c>
      <c r="H3143" s="17">
        <v>0</v>
      </c>
      <c r="I3143" s="18">
        <v>76882</v>
      </c>
      <c r="J3143" s="2"/>
      <c r="K3143" s="1"/>
      <c r="L3143" s="1"/>
      <c r="M3143" s="1"/>
      <c r="N3143" s="1"/>
      <c r="O3143" s="1"/>
      <c r="P3143" s="1"/>
      <c r="Q3143" s="1"/>
      <c r="R3143" s="1"/>
      <c r="S3143" s="1"/>
    </row>
    <row r="3144" spans="1:19" x14ac:dyDescent="0.3">
      <c r="A3144" s="1"/>
      <c r="B3144" s="17">
        <v>6</v>
      </c>
      <c r="C3144" s="9" t="s">
        <v>33</v>
      </c>
      <c r="D3144" s="17">
        <v>1</v>
      </c>
      <c r="E3144" s="17">
        <v>2007</v>
      </c>
      <c r="F3144" s="17">
        <v>1</v>
      </c>
      <c r="G3144" s="17">
        <v>0</v>
      </c>
      <c r="H3144" s="17">
        <v>0</v>
      </c>
      <c r="I3144" s="18">
        <v>0</v>
      </c>
      <c r="J3144" s="2"/>
      <c r="K3144" s="1"/>
      <c r="L3144" s="1"/>
      <c r="M3144" s="1"/>
      <c r="N3144" s="1"/>
      <c r="O3144" s="1"/>
      <c r="P3144" s="1"/>
      <c r="Q3144" s="1"/>
      <c r="R3144" s="1"/>
      <c r="S3144" s="1"/>
    </row>
    <row r="3145" spans="1:19" x14ac:dyDescent="0.3">
      <c r="A3145" s="1"/>
      <c r="B3145" s="17">
        <v>1</v>
      </c>
      <c r="C3145" s="9" t="s">
        <v>12</v>
      </c>
      <c r="D3145" s="17">
        <v>2</v>
      </c>
      <c r="E3145" s="17">
        <v>2007</v>
      </c>
      <c r="F3145" s="17">
        <v>1</v>
      </c>
      <c r="G3145" s="17">
        <v>0</v>
      </c>
      <c r="H3145" s="17">
        <v>0</v>
      </c>
      <c r="I3145" s="18">
        <v>45006</v>
      </c>
      <c r="J3145" s="2"/>
      <c r="K3145" s="1"/>
      <c r="L3145" s="1"/>
      <c r="M3145" s="1"/>
      <c r="N3145" s="1"/>
      <c r="O3145" s="1"/>
      <c r="P3145" s="1"/>
      <c r="Q3145" s="1"/>
      <c r="R3145" s="1"/>
      <c r="S3145" s="1"/>
    </row>
    <row r="3146" spans="1:19" x14ac:dyDescent="0.3">
      <c r="A3146" s="1"/>
      <c r="B3146" s="17">
        <v>3</v>
      </c>
      <c r="C3146" s="9" t="s">
        <v>19</v>
      </c>
      <c r="D3146" s="17">
        <v>2</v>
      </c>
      <c r="E3146" s="17">
        <v>2007</v>
      </c>
      <c r="F3146" s="17">
        <v>2</v>
      </c>
      <c r="G3146" s="17">
        <v>0</v>
      </c>
      <c r="H3146" s="17">
        <v>0</v>
      </c>
      <c r="I3146" s="18">
        <v>849667</v>
      </c>
      <c r="J3146" s="2"/>
      <c r="K3146" s="1"/>
      <c r="L3146" s="1"/>
      <c r="M3146" s="1"/>
      <c r="N3146" s="1"/>
      <c r="O3146" s="1"/>
      <c r="P3146" s="1"/>
      <c r="Q3146" s="1"/>
      <c r="R3146" s="1"/>
      <c r="S3146" s="1"/>
    </row>
    <row r="3147" spans="1:19" x14ac:dyDescent="0.3">
      <c r="A3147" s="1"/>
      <c r="B3147" s="17">
        <v>5</v>
      </c>
      <c r="C3147" s="9" t="s">
        <v>12</v>
      </c>
      <c r="D3147" s="17">
        <v>2</v>
      </c>
      <c r="E3147" s="17">
        <v>2007</v>
      </c>
      <c r="F3147" s="17">
        <v>1</v>
      </c>
      <c r="G3147" s="17">
        <v>0</v>
      </c>
      <c r="H3147" s="17">
        <v>0</v>
      </c>
      <c r="I3147" s="18">
        <v>731094</v>
      </c>
      <c r="J3147" s="2"/>
      <c r="K3147" s="1"/>
      <c r="L3147" s="1"/>
      <c r="M3147" s="1"/>
      <c r="N3147" s="1"/>
      <c r="O3147" s="1"/>
      <c r="P3147" s="1"/>
      <c r="Q3147" s="1"/>
      <c r="R3147" s="1"/>
      <c r="S3147" s="1"/>
    </row>
    <row r="3148" spans="1:19" x14ac:dyDescent="0.3">
      <c r="A3148" s="1"/>
      <c r="B3148" s="17">
        <v>1</v>
      </c>
      <c r="C3148" s="9" t="s">
        <v>14</v>
      </c>
      <c r="D3148" s="17">
        <v>3</v>
      </c>
      <c r="E3148" s="17">
        <v>2007</v>
      </c>
      <c r="F3148" s="17">
        <v>1</v>
      </c>
      <c r="G3148" s="17">
        <v>0</v>
      </c>
      <c r="H3148" s="17">
        <v>0</v>
      </c>
      <c r="I3148" s="18">
        <v>79077</v>
      </c>
      <c r="J3148" s="2"/>
      <c r="K3148" s="1"/>
      <c r="L3148" s="1"/>
      <c r="M3148" s="1"/>
      <c r="N3148" s="1"/>
      <c r="O3148" s="1"/>
      <c r="P3148" s="1"/>
      <c r="Q3148" s="1"/>
      <c r="R3148" s="1"/>
      <c r="S3148" s="1"/>
    </row>
    <row r="3149" spans="1:19" x14ac:dyDescent="0.3">
      <c r="A3149" s="1"/>
      <c r="B3149" s="17">
        <v>5</v>
      </c>
      <c r="C3149" s="9" t="s">
        <v>12</v>
      </c>
      <c r="D3149" s="17">
        <v>3</v>
      </c>
      <c r="E3149" s="17">
        <v>2007</v>
      </c>
      <c r="F3149" s="17">
        <v>1</v>
      </c>
      <c r="G3149" s="17">
        <v>0</v>
      </c>
      <c r="H3149" s="17">
        <v>0</v>
      </c>
      <c r="I3149" s="18">
        <v>77738</v>
      </c>
      <c r="J3149" s="2"/>
      <c r="K3149" s="1"/>
      <c r="L3149" s="1"/>
      <c r="M3149" s="1"/>
      <c r="N3149" s="1"/>
      <c r="O3149" s="1"/>
      <c r="P3149" s="1"/>
      <c r="Q3149" s="1"/>
      <c r="R3149" s="1"/>
      <c r="S3149" s="1"/>
    </row>
    <row r="3150" spans="1:19" x14ac:dyDescent="0.3">
      <c r="A3150" s="1"/>
      <c r="B3150" s="17">
        <v>5</v>
      </c>
      <c r="C3150" s="9" t="s">
        <v>33</v>
      </c>
      <c r="D3150" s="17">
        <v>2</v>
      </c>
      <c r="E3150" s="17">
        <v>2007</v>
      </c>
      <c r="F3150" s="17">
        <v>1</v>
      </c>
      <c r="G3150" s="17">
        <v>11</v>
      </c>
      <c r="H3150" s="17">
        <v>55</v>
      </c>
      <c r="I3150" s="18">
        <v>0</v>
      </c>
      <c r="J3150" s="2"/>
      <c r="K3150" s="1"/>
      <c r="L3150" s="1"/>
      <c r="M3150" s="1"/>
      <c r="N3150" s="1"/>
      <c r="O3150" s="1"/>
      <c r="P3150" s="1"/>
      <c r="Q3150" s="1"/>
      <c r="R3150" s="1"/>
      <c r="S3150" s="1"/>
    </row>
    <row r="3151" spans="1:19" x14ac:dyDescent="0.3">
      <c r="A3151" s="1"/>
      <c r="B3151" s="17">
        <v>3</v>
      </c>
      <c r="C3151" s="9" t="s">
        <v>22</v>
      </c>
      <c r="D3151" s="17">
        <v>3</v>
      </c>
      <c r="E3151" s="17">
        <v>2007</v>
      </c>
      <c r="F3151" s="17">
        <v>1</v>
      </c>
      <c r="G3151" s="17">
        <v>13</v>
      </c>
      <c r="H3151" s="17">
        <v>0</v>
      </c>
      <c r="I3151" s="18">
        <v>0</v>
      </c>
      <c r="J3151" s="2"/>
      <c r="K3151" s="1"/>
      <c r="L3151" s="1"/>
      <c r="M3151" s="1"/>
      <c r="N3151" s="1"/>
      <c r="O3151" s="1"/>
      <c r="P3151" s="1"/>
      <c r="Q3151" s="1"/>
      <c r="R3151" s="1"/>
      <c r="S3151" s="1"/>
    </row>
    <row r="3152" spans="1:19" x14ac:dyDescent="0.3">
      <c r="A3152" s="1"/>
      <c r="B3152" s="17">
        <v>4</v>
      </c>
      <c r="C3152" s="9" t="s">
        <v>33</v>
      </c>
      <c r="D3152" s="17">
        <v>2</v>
      </c>
      <c r="E3152" s="17">
        <v>2007</v>
      </c>
      <c r="F3152" s="17">
        <v>1</v>
      </c>
      <c r="G3152" s="17">
        <v>0</v>
      </c>
      <c r="H3152" s="17">
        <v>0</v>
      </c>
      <c r="I3152" s="18">
        <v>14645</v>
      </c>
      <c r="J3152" s="2"/>
      <c r="K3152" s="1"/>
      <c r="L3152" s="1"/>
      <c r="M3152" s="1"/>
      <c r="N3152" s="1"/>
      <c r="O3152" s="1"/>
      <c r="P3152" s="1"/>
      <c r="Q3152" s="1"/>
      <c r="R3152" s="1"/>
      <c r="S3152" s="1"/>
    </row>
    <row r="3153" spans="1:19" x14ac:dyDescent="0.3">
      <c r="A3153" s="1"/>
      <c r="B3153" s="17">
        <v>2</v>
      </c>
      <c r="C3153" s="9" t="s">
        <v>12</v>
      </c>
      <c r="D3153" s="17">
        <v>2</v>
      </c>
      <c r="E3153" s="17">
        <v>2007</v>
      </c>
      <c r="F3153" s="17">
        <v>1</v>
      </c>
      <c r="G3153" s="17">
        <v>0</v>
      </c>
      <c r="H3153" s="17">
        <v>0</v>
      </c>
      <c r="I3153" s="18">
        <v>148057</v>
      </c>
      <c r="J3153" s="2"/>
      <c r="K3153" s="1"/>
      <c r="L3153" s="1"/>
      <c r="M3153" s="1"/>
      <c r="N3153" s="1"/>
      <c r="O3153" s="1"/>
      <c r="P3153" s="1"/>
      <c r="Q3153" s="1"/>
      <c r="R3153" s="1"/>
      <c r="S3153" s="1"/>
    </row>
    <row r="3154" spans="1:19" x14ac:dyDescent="0.3">
      <c r="A3154" s="1"/>
      <c r="B3154" s="17">
        <v>2</v>
      </c>
      <c r="C3154" s="9" t="s">
        <v>33</v>
      </c>
      <c r="D3154" s="17">
        <v>3</v>
      </c>
      <c r="E3154" s="17">
        <v>2007</v>
      </c>
      <c r="F3154" s="17">
        <v>1</v>
      </c>
      <c r="G3154" s="17">
        <v>0</v>
      </c>
      <c r="H3154" s="17">
        <v>0</v>
      </c>
      <c r="I3154" s="18">
        <v>8422</v>
      </c>
      <c r="J3154" s="2"/>
      <c r="K3154" s="1"/>
      <c r="L3154" s="1"/>
      <c r="M3154" s="1"/>
      <c r="N3154" s="1"/>
      <c r="O3154" s="1"/>
      <c r="P3154" s="1"/>
      <c r="Q3154" s="1"/>
      <c r="R3154" s="1"/>
      <c r="S3154" s="1"/>
    </row>
    <row r="3155" spans="1:19" x14ac:dyDescent="0.3">
      <c r="A3155" s="1"/>
      <c r="B3155" s="17">
        <v>1</v>
      </c>
      <c r="C3155" s="9" t="s">
        <v>23</v>
      </c>
      <c r="D3155" s="17">
        <v>2</v>
      </c>
      <c r="E3155" s="17">
        <v>2007</v>
      </c>
      <c r="F3155" s="17">
        <v>1</v>
      </c>
      <c r="G3155" s="17">
        <v>0</v>
      </c>
      <c r="H3155" s="17">
        <v>0</v>
      </c>
      <c r="I3155" s="18">
        <v>7606582</v>
      </c>
      <c r="J3155" s="2"/>
      <c r="K3155" s="1"/>
      <c r="L3155" s="1"/>
      <c r="M3155" s="1"/>
      <c r="N3155" s="1"/>
      <c r="O3155" s="1"/>
      <c r="P3155" s="1"/>
      <c r="Q3155" s="1"/>
      <c r="R3155" s="1"/>
      <c r="S3155" s="1"/>
    </row>
    <row r="3156" spans="1:19" x14ac:dyDescent="0.3">
      <c r="A3156" s="1"/>
      <c r="B3156" s="17">
        <v>2</v>
      </c>
      <c r="C3156" s="9" t="s">
        <v>14</v>
      </c>
      <c r="D3156" s="17">
        <v>2</v>
      </c>
      <c r="E3156" s="17">
        <v>2007</v>
      </c>
      <c r="F3156" s="17">
        <v>1</v>
      </c>
      <c r="G3156" s="17">
        <v>0</v>
      </c>
      <c r="H3156" s="17">
        <v>12</v>
      </c>
      <c r="I3156" s="18">
        <v>0</v>
      </c>
      <c r="J3156" s="2"/>
      <c r="K3156" s="1"/>
      <c r="L3156" s="1"/>
      <c r="M3156" s="1"/>
      <c r="N3156" s="1"/>
      <c r="O3156" s="1"/>
      <c r="P3156" s="1"/>
      <c r="Q3156" s="1"/>
      <c r="R3156" s="1"/>
      <c r="S3156" s="1"/>
    </row>
    <row r="3157" spans="1:19" x14ac:dyDescent="0.3">
      <c r="A3157" s="1"/>
      <c r="B3157" s="17">
        <v>1</v>
      </c>
      <c r="C3157" s="9" t="s">
        <v>12</v>
      </c>
      <c r="D3157" s="17">
        <v>2</v>
      </c>
      <c r="E3157" s="17">
        <v>2007</v>
      </c>
      <c r="F3157" s="17">
        <v>1</v>
      </c>
      <c r="G3157" s="17">
        <v>0</v>
      </c>
      <c r="H3157" s="17">
        <v>0</v>
      </c>
      <c r="I3157" s="18">
        <v>155428</v>
      </c>
      <c r="J3157" s="2"/>
      <c r="K3157" s="1"/>
      <c r="L3157" s="1"/>
      <c r="M3157" s="1"/>
      <c r="N3157" s="1"/>
      <c r="O3157" s="1"/>
      <c r="P3157" s="1"/>
      <c r="Q3157" s="1"/>
      <c r="R3157" s="1"/>
      <c r="S3157" s="1"/>
    </row>
    <row r="3158" spans="1:19" x14ac:dyDescent="0.3">
      <c r="A3158" s="1"/>
      <c r="B3158" s="17">
        <v>1</v>
      </c>
      <c r="C3158" s="9" t="s">
        <v>10</v>
      </c>
      <c r="D3158" s="17">
        <v>2</v>
      </c>
      <c r="E3158" s="17">
        <v>2007</v>
      </c>
      <c r="F3158" s="17">
        <v>1</v>
      </c>
      <c r="G3158" s="17">
        <v>0</v>
      </c>
      <c r="H3158" s="17">
        <v>0</v>
      </c>
      <c r="I3158" s="18">
        <v>0</v>
      </c>
      <c r="J3158" s="2"/>
      <c r="K3158" s="1"/>
      <c r="L3158" s="1"/>
      <c r="M3158" s="1"/>
      <c r="N3158" s="1"/>
      <c r="O3158" s="1"/>
      <c r="P3158" s="1"/>
      <c r="Q3158" s="1"/>
      <c r="R3158" s="1"/>
      <c r="S3158" s="1"/>
    </row>
    <row r="3159" spans="1:19" x14ac:dyDescent="0.3">
      <c r="A3159" s="1"/>
      <c r="B3159" s="17">
        <v>1</v>
      </c>
      <c r="C3159" s="9" t="s">
        <v>10</v>
      </c>
      <c r="D3159" s="17">
        <v>2</v>
      </c>
      <c r="E3159" s="17">
        <v>2007</v>
      </c>
      <c r="F3159" s="17">
        <v>1</v>
      </c>
      <c r="G3159" s="17">
        <v>0</v>
      </c>
      <c r="H3159" s="17">
        <v>0</v>
      </c>
      <c r="I3159" s="18">
        <v>0</v>
      </c>
      <c r="J3159" s="2"/>
      <c r="K3159" s="1"/>
      <c r="L3159" s="1"/>
      <c r="M3159" s="1"/>
      <c r="N3159" s="1"/>
      <c r="O3159" s="1"/>
      <c r="P3159" s="1"/>
      <c r="Q3159" s="1"/>
      <c r="R3159" s="1"/>
      <c r="S3159" s="1"/>
    </row>
    <row r="3160" spans="1:19" x14ac:dyDescent="0.3">
      <c r="A3160" s="1"/>
      <c r="B3160" s="17">
        <v>2</v>
      </c>
      <c r="C3160" s="9" t="s">
        <v>52</v>
      </c>
      <c r="D3160" s="17">
        <v>3</v>
      </c>
      <c r="E3160" s="17">
        <v>2007</v>
      </c>
      <c r="F3160" s="17">
        <v>1</v>
      </c>
      <c r="G3160" s="17">
        <v>12</v>
      </c>
      <c r="H3160" s="17">
        <v>0</v>
      </c>
      <c r="I3160" s="18">
        <v>0</v>
      </c>
      <c r="J3160" s="2"/>
      <c r="K3160" s="1"/>
      <c r="L3160" s="1"/>
      <c r="M3160" s="1"/>
      <c r="N3160" s="1"/>
      <c r="O3160" s="1"/>
      <c r="P3160" s="1"/>
      <c r="Q3160" s="1"/>
      <c r="R3160" s="1"/>
      <c r="S3160" s="1"/>
    </row>
    <row r="3161" spans="1:19" x14ac:dyDescent="0.3">
      <c r="A3161" s="1"/>
      <c r="B3161" s="17">
        <v>2</v>
      </c>
      <c r="C3161" s="9" t="s">
        <v>12</v>
      </c>
      <c r="D3161" s="17">
        <v>3</v>
      </c>
      <c r="E3161" s="17">
        <v>2007</v>
      </c>
      <c r="F3161" s="17">
        <v>1</v>
      </c>
      <c r="G3161" s="17">
        <v>0</v>
      </c>
      <c r="H3161" s="17">
        <v>0</v>
      </c>
      <c r="I3161" s="18">
        <v>216094</v>
      </c>
      <c r="J3161" s="2"/>
      <c r="K3161" s="1"/>
      <c r="L3161" s="1"/>
      <c r="M3161" s="1"/>
      <c r="N3161" s="1"/>
      <c r="O3161" s="1"/>
      <c r="P3161" s="1"/>
      <c r="Q3161" s="1"/>
      <c r="R3161" s="1"/>
      <c r="S3161" s="1"/>
    </row>
    <row r="3162" spans="1:19" x14ac:dyDescent="0.3">
      <c r="A3162" s="1"/>
      <c r="B3162" s="17">
        <v>2</v>
      </c>
      <c r="C3162" s="9" t="s">
        <v>52</v>
      </c>
      <c r="D3162" s="17">
        <v>3</v>
      </c>
      <c r="E3162" s="17">
        <v>2007</v>
      </c>
      <c r="F3162" s="17">
        <v>1</v>
      </c>
      <c r="G3162" s="17">
        <v>11</v>
      </c>
      <c r="H3162" s="17">
        <v>0</v>
      </c>
      <c r="I3162" s="18">
        <v>0</v>
      </c>
      <c r="J3162" s="2"/>
      <c r="K3162" s="1"/>
      <c r="L3162" s="1"/>
      <c r="M3162" s="1"/>
      <c r="N3162" s="1"/>
      <c r="O3162" s="1"/>
      <c r="P3162" s="1"/>
      <c r="Q3162" s="1"/>
      <c r="R3162" s="1"/>
      <c r="S3162" s="1"/>
    </row>
    <row r="3163" spans="1:19" x14ac:dyDescent="0.3">
      <c r="A3163" s="1"/>
      <c r="B3163" s="17">
        <v>2</v>
      </c>
      <c r="C3163" s="9" t="s">
        <v>12</v>
      </c>
      <c r="D3163" s="17">
        <v>3</v>
      </c>
      <c r="E3163" s="17">
        <v>2007</v>
      </c>
      <c r="F3163" s="17">
        <v>1</v>
      </c>
      <c r="G3163" s="17">
        <v>0</v>
      </c>
      <c r="H3163" s="17">
        <v>90</v>
      </c>
      <c r="I3163" s="18">
        <v>17131256</v>
      </c>
      <c r="J3163" s="2"/>
      <c r="K3163" s="1"/>
      <c r="L3163" s="1"/>
      <c r="M3163" s="1"/>
      <c r="N3163" s="1"/>
      <c r="O3163" s="1"/>
      <c r="P3163" s="1"/>
      <c r="Q3163" s="1"/>
      <c r="R3163" s="1"/>
      <c r="S3163" s="1"/>
    </row>
    <row r="3164" spans="1:19" x14ac:dyDescent="0.3">
      <c r="A3164" s="1"/>
      <c r="B3164" s="17">
        <v>2</v>
      </c>
      <c r="C3164" s="9" t="s">
        <v>12</v>
      </c>
      <c r="D3164" s="17">
        <v>3</v>
      </c>
      <c r="E3164" s="17">
        <v>2007</v>
      </c>
      <c r="F3164" s="17">
        <v>1</v>
      </c>
      <c r="G3164" s="17">
        <v>0</v>
      </c>
      <c r="H3164" s="17">
        <v>0</v>
      </c>
      <c r="I3164" s="18">
        <v>86353</v>
      </c>
      <c r="J3164" s="2"/>
      <c r="K3164" s="1"/>
      <c r="L3164" s="1"/>
      <c r="M3164" s="1"/>
      <c r="N3164" s="1"/>
      <c r="O3164" s="1"/>
      <c r="P3164" s="1"/>
      <c r="Q3164" s="1"/>
      <c r="R3164" s="1"/>
      <c r="S3164" s="1"/>
    </row>
    <row r="3165" spans="1:19" x14ac:dyDescent="0.3">
      <c r="A3165" s="1"/>
      <c r="B3165" s="17">
        <v>6</v>
      </c>
      <c r="C3165" s="9" t="s">
        <v>33</v>
      </c>
      <c r="D3165" s="17">
        <v>2</v>
      </c>
      <c r="E3165" s="17">
        <v>2008</v>
      </c>
      <c r="F3165" s="17">
        <v>1</v>
      </c>
      <c r="G3165" s="17">
        <v>0</v>
      </c>
      <c r="H3165" s="17">
        <v>0</v>
      </c>
      <c r="I3165" s="18">
        <v>0</v>
      </c>
      <c r="J3165" s="2"/>
      <c r="K3165" s="1"/>
      <c r="L3165" s="1"/>
      <c r="M3165" s="1"/>
      <c r="N3165" s="1"/>
      <c r="O3165" s="1"/>
      <c r="P3165" s="1"/>
      <c r="Q3165" s="1"/>
      <c r="R3165" s="1"/>
      <c r="S3165" s="1"/>
    </row>
    <row r="3166" spans="1:19" x14ac:dyDescent="0.3">
      <c r="A3166" s="1"/>
      <c r="B3166" s="17">
        <v>1</v>
      </c>
      <c r="C3166" s="9" t="s">
        <v>23</v>
      </c>
      <c r="D3166" s="17">
        <v>2</v>
      </c>
      <c r="E3166" s="17">
        <v>2008</v>
      </c>
      <c r="F3166" s="17">
        <v>1</v>
      </c>
      <c r="G3166" s="17">
        <v>0</v>
      </c>
      <c r="H3166" s="17">
        <v>0</v>
      </c>
      <c r="I3166" s="18">
        <v>31012</v>
      </c>
      <c r="J3166" s="2"/>
      <c r="K3166" s="1"/>
      <c r="L3166" s="1"/>
      <c r="M3166" s="1"/>
      <c r="N3166" s="1"/>
      <c r="O3166" s="1"/>
      <c r="P3166" s="1"/>
      <c r="Q3166" s="1"/>
      <c r="R3166" s="1"/>
      <c r="S3166" s="1"/>
    </row>
    <row r="3167" spans="1:19" x14ac:dyDescent="0.3">
      <c r="A3167" s="1"/>
      <c r="B3167" s="17">
        <v>4</v>
      </c>
      <c r="C3167" s="9" t="s">
        <v>12</v>
      </c>
      <c r="D3167" s="17">
        <v>4</v>
      </c>
      <c r="E3167" s="17">
        <v>2008</v>
      </c>
      <c r="F3167" s="17">
        <v>1</v>
      </c>
      <c r="G3167" s="17">
        <v>0</v>
      </c>
      <c r="H3167" s="17">
        <v>0</v>
      </c>
      <c r="I3167" s="18">
        <v>15775</v>
      </c>
      <c r="J3167" s="2"/>
      <c r="K3167" s="1"/>
      <c r="L3167" s="1"/>
      <c r="M3167" s="1"/>
      <c r="N3167" s="1"/>
      <c r="O3167" s="1"/>
      <c r="P3167" s="1"/>
      <c r="Q3167" s="1"/>
      <c r="R3167" s="1"/>
      <c r="S3167" s="1"/>
    </row>
    <row r="3168" spans="1:19" x14ac:dyDescent="0.3">
      <c r="A3168" s="1"/>
      <c r="B3168" s="17">
        <v>3</v>
      </c>
      <c r="C3168" s="9" t="s">
        <v>12</v>
      </c>
      <c r="D3168" s="17">
        <v>2</v>
      </c>
      <c r="E3168" s="17">
        <v>2008</v>
      </c>
      <c r="F3168" s="17">
        <v>1</v>
      </c>
      <c r="G3168" s="17">
        <v>0</v>
      </c>
      <c r="H3168" s="17">
        <v>0</v>
      </c>
      <c r="I3168" s="18">
        <v>79584</v>
      </c>
      <c r="J3168" s="2"/>
      <c r="K3168" s="1"/>
      <c r="L3168" s="1"/>
      <c r="M3168" s="1"/>
      <c r="N3168" s="1"/>
      <c r="O3168" s="1"/>
      <c r="P3168" s="1"/>
      <c r="Q3168" s="1"/>
      <c r="R3168" s="1"/>
      <c r="S3168" s="1"/>
    </row>
    <row r="3169" spans="1:19" x14ac:dyDescent="0.3">
      <c r="A3169" s="1"/>
      <c r="B3169" s="17">
        <v>3</v>
      </c>
      <c r="C3169" s="9" t="s">
        <v>19</v>
      </c>
      <c r="D3169" s="17">
        <v>3</v>
      </c>
      <c r="E3169" s="17">
        <v>2008</v>
      </c>
      <c r="F3169" s="17">
        <v>1</v>
      </c>
      <c r="G3169" s="17">
        <v>0</v>
      </c>
      <c r="H3169" s="17">
        <v>0</v>
      </c>
      <c r="I3169" s="18">
        <v>431285</v>
      </c>
      <c r="J3169" s="2"/>
      <c r="K3169" s="1"/>
      <c r="L3169" s="1"/>
      <c r="M3169" s="1"/>
      <c r="N3169" s="1"/>
      <c r="O3169" s="1"/>
      <c r="P3169" s="1"/>
      <c r="Q3169" s="1"/>
      <c r="R3169" s="1"/>
      <c r="S3169" s="1"/>
    </row>
    <row r="3170" spans="1:19" x14ac:dyDescent="0.3">
      <c r="A3170" s="1"/>
      <c r="B3170" s="17">
        <v>4</v>
      </c>
      <c r="C3170" s="9" t="s">
        <v>14</v>
      </c>
      <c r="D3170" s="17">
        <v>3</v>
      </c>
      <c r="E3170" s="17">
        <v>2008</v>
      </c>
      <c r="F3170" s="17">
        <v>1</v>
      </c>
      <c r="G3170" s="17">
        <v>12</v>
      </c>
      <c r="H3170" s="17">
        <v>0</v>
      </c>
      <c r="I3170" s="18">
        <v>0</v>
      </c>
      <c r="J3170" s="2"/>
      <c r="K3170" s="1"/>
      <c r="L3170" s="1"/>
      <c r="M3170" s="1"/>
      <c r="N3170" s="1"/>
      <c r="O3170" s="1"/>
      <c r="P3170" s="1"/>
      <c r="Q3170" s="1"/>
      <c r="R3170" s="1"/>
      <c r="S3170" s="1"/>
    </row>
    <row r="3171" spans="1:19" x14ac:dyDescent="0.3">
      <c r="A3171" s="1"/>
      <c r="B3171" s="17">
        <v>3</v>
      </c>
      <c r="C3171" s="9" t="s">
        <v>19</v>
      </c>
      <c r="D3171" s="17">
        <v>3</v>
      </c>
      <c r="E3171" s="17">
        <v>2008</v>
      </c>
      <c r="F3171" s="17">
        <v>1</v>
      </c>
      <c r="G3171" s="17">
        <v>0</v>
      </c>
      <c r="H3171" s="17">
        <v>0</v>
      </c>
      <c r="I3171" s="18">
        <v>345129</v>
      </c>
      <c r="J3171" s="2"/>
      <c r="K3171" s="1"/>
      <c r="L3171" s="1"/>
      <c r="M3171" s="1"/>
      <c r="N3171" s="1"/>
      <c r="O3171" s="1"/>
      <c r="P3171" s="1"/>
      <c r="Q3171" s="1"/>
      <c r="R3171" s="1"/>
      <c r="S3171" s="1"/>
    </row>
    <row r="3172" spans="1:19" x14ac:dyDescent="0.3">
      <c r="A3172" s="1"/>
      <c r="B3172" s="17">
        <v>3</v>
      </c>
      <c r="C3172" s="9" t="s">
        <v>19</v>
      </c>
      <c r="D3172" s="17">
        <v>3</v>
      </c>
      <c r="E3172" s="17">
        <v>2008</v>
      </c>
      <c r="F3172" s="17">
        <v>1</v>
      </c>
      <c r="G3172" s="17">
        <v>0</v>
      </c>
      <c r="H3172" s="17">
        <v>0</v>
      </c>
      <c r="I3172" s="18">
        <v>34753</v>
      </c>
      <c r="J3172" s="2"/>
      <c r="K3172" s="1"/>
      <c r="L3172" s="1"/>
      <c r="M3172" s="1"/>
      <c r="N3172" s="1"/>
      <c r="O3172" s="1"/>
      <c r="P3172" s="1"/>
      <c r="Q3172" s="1"/>
      <c r="R3172" s="1"/>
      <c r="S3172" s="1"/>
    </row>
    <row r="3173" spans="1:19" x14ac:dyDescent="0.3">
      <c r="A3173" s="1"/>
      <c r="B3173" s="17">
        <v>4</v>
      </c>
      <c r="C3173" s="9" t="s">
        <v>12</v>
      </c>
      <c r="D3173" s="17">
        <v>3</v>
      </c>
      <c r="E3173" s="17">
        <v>2008</v>
      </c>
      <c r="F3173" s="17">
        <v>1</v>
      </c>
      <c r="G3173" s="17">
        <v>0</v>
      </c>
      <c r="H3173" s="17">
        <v>0</v>
      </c>
      <c r="I3173" s="18">
        <v>61239</v>
      </c>
      <c r="J3173" s="2"/>
      <c r="K3173" s="1"/>
      <c r="L3173" s="1"/>
      <c r="M3173" s="1"/>
      <c r="N3173" s="1"/>
      <c r="O3173" s="1"/>
      <c r="P3173" s="1"/>
      <c r="Q3173" s="1"/>
      <c r="R3173" s="1"/>
      <c r="S3173" s="1"/>
    </row>
    <row r="3174" spans="1:19" x14ac:dyDescent="0.3">
      <c r="A3174" s="1"/>
      <c r="B3174" s="17">
        <v>5</v>
      </c>
      <c r="C3174" s="9" t="s">
        <v>33</v>
      </c>
      <c r="D3174" s="17">
        <v>4</v>
      </c>
      <c r="E3174" s="17">
        <v>2008</v>
      </c>
      <c r="F3174" s="17">
        <v>1</v>
      </c>
      <c r="G3174" s="17">
        <v>0</v>
      </c>
      <c r="H3174" s="17">
        <v>0</v>
      </c>
      <c r="I3174" s="18">
        <v>159661</v>
      </c>
      <c r="J3174" s="2"/>
      <c r="K3174" s="1"/>
      <c r="L3174" s="1"/>
      <c r="M3174" s="1"/>
      <c r="N3174" s="1"/>
      <c r="O3174" s="1"/>
      <c r="P3174" s="1"/>
      <c r="Q3174" s="1"/>
      <c r="R3174" s="1"/>
      <c r="S3174" s="1"/>
    </row>
    <row r="3175" spans="1:19" x14ac:dyDescent="0.3">
      <c r="A3175" s="1"/>
      <c r="B3175" s="17">
        <v>5</v>
      </c>
      <c r="C3175" s="9" t="s">
        <v>12</v>
      </c>
      <c r="D3175" s="17">
        <v>4</v>
      </c>
      <c r="E3175" s="17">
        <v>2008</v>
      </c>
      <c r="F3175" s="17">
        <v>1</v>
      </c>
      <c r="G3175" s="17">
        <v>0</v>
      </c>
      <c r="H3175" s="17">
        <v>0</v>
      </c>
      <c r="I3175" s="18">
        <v>169410</v>
      </c>
      <c r="J3175" s="2"/>
      <c r="K3175" s="1"/>
      <c r="L3175" s="1"/>
      <c r="M3175" s="1"/>
      <c r="N3175" s="1"/>
      <c r="O3175" s="1"/>
      <c r="P3175" s="1"/>
      <c r="Q3175" s="1"/>
      <c r="R3175" s="1"/>
      <c r="S3175" s="1"/>
    </row>
    <row r="3176" spans="1:19" x14ac:dyDescent="0.3">
      <c r="A3176" s="1"/>
      <c r="B3176" s="17">
        <v>3</v>
      </c>
      <c r="C3176" s="9" t="s">
        <v>23</v>
      </c>
      <c r="D3176" s="17">
        <v>4</v>
      </c>
      <c r="E3176" s="17">
        <v>2008</v>
      </c>
      <c r="F3176" s="17">
        <v>1</v>
      </c>
      <c r="G3176" s="17">
        <v>0</v>
      </c>
      <c r="H3176" s="17">
        <v>0</v>
      </c>
      <c r="I3176" s="18">
        <v>1473284</v>
      </c>
      <c r="J3176" s="2"/>
      <c r="K3176" s="1"/>
      <c r="L3176" s="1"/>
      <c r="M3176" s="1"/>
      <c r="N3176" s="1"/>
      <c r="O3176" s="1"/>
      <c r="P3176" s="1"/>
      <c r="Q3176" s="1"/>
      <c r="R3176" s="1"/>
      <c r="S3176" s="1"/>
    </row>
    <row r="3177" spans="1:19" x14ac:dyDescent="0.3">
      <c r="A3177" s="1"/>
      <c r="B3177" s="17">
        <v>5</v>
      </c>
      <c r="C3177" s="9" t="s">
        <v>23</v>
      </c>
      <c r="D3177" s="17">
        <v>4</v>
      </c>
      <c r="E3177" s="17">
        <v>2008</v>
      </c>
      <c r="F3177" s="17">
        <v>1</v>
      </c>
      <c r="G3177" s="17">
        <v>0</v>
      </c>
      <c r="H3177" s="17">
        <v>0</v>
      </c>
      <c r="I3177" s="18">
        <v>156506</v>
      </c>
      <c r="J3177" s="2"/>
      <c r="K3177" s="1"/>
      <c r="L3177" s="1"/>
      <c r="M3177" s="1"/>
      <c r="N3177" s="1"/>
      <c r="O3177" s="1"/>
      <c r="P3177" s="1"/>
      <c r="Q3177" s="1"/>
      <c r="R3177" s="1"/>
      <c r="S3177" s="1"/>
    </row>
    <row r="3178" spans="1:19" x14ac:dyDescent="0.3">
      <c r="A3178" s="1"/>
      <c r="B3178" s="17">
        <v>6</v>
      </c>
      <c r="C3178" s="9" t="s">
        <v>23</v>
      </c>
      <c r="D3178" s="17">
        <v>4</v>
      </c>
      <c r="E3178" s="17">
        <v>2008</v>
      </c>
      <c r="F3178" s="17">
        <v>1</v>
      </c>
      <c r="G3178" s="17">
        <v>0</v>
      </c>
      <c r="H3178" s="17">
        <v>0</v>
      </c>
      <c r="I3178" s="18">
        <v>172342</v>
      </c>
      <c r="J3178" s="2"/>
      <c r="K3178" s="1"/>
      <c r="L3178" s="1"/>
      <c r="M3178" s="1"/>
      <c r="N3178" s="1"/>
      <c r="O3178" s="1"/>
      <c r="P3178" s="1"/>
      <c r="Q3178" s="1"/>
      <c r="R3178" s="1"/>
      <c r="S3178" s="1"/>
    </row>
    <row r="3179" spans="1:19" x14ac:dyDescent="0.3">
      <c r="A3179" s="1"/>
      <c r="B3179" s="17">
        <v>4</v>
      </c>
      <c r="C3179" s="9" t="s">
        <v>23</v>
      </c>
      <c r="D3179" s="17">
        <v>4</v>
      </c>
      <c r="E3179" s="17">
        <v>2008</v>
      </c>
      <c r="F3179" s="17">
        <v>1</v>
      </c>
      <c r="G3179" s="17">
        <v>0</v>
      </c>
      <c r="H3179" s="17">
        <v>0</v>
      </c>
      <c r="I3179" s="18">
        <v>253853</v>
      </c>
      <c r="J3179" s="2"/>
      <c r="K3179" s="1"/>
      <c r="L3179" s="1"/>
      <c r="M3179" s="1"/>
      <c r="N3179" s="1"/>
      <c r="O3179" s="1"/>
      <c r="P3179" s="1"/>
      <c r="Q3179" s="1"/>
      <c r="R3179" s="1"/>
      <c r="S3179" s="1"/>
    </row>
    <row r="3180" spans="1:19" x14ac:dyDescent="0.3">
      <c r="A3180" s="1"/>
      <c r="B3180" s="17">
        <v>1</v>
      </c>
      <c r="C3180" s="9" t="s">
        <v>12</v>
      </c>
      <c r="D3180" s="17">
        <v>3</v>
      </c>
      <c r="E3180" s="17">
        <v>2008</v>
      </c>
      <c r="F3180" s="17">
        <v>1</v>
      </c>
      <c r="G3180" s="17">
        <v>0</v>
      </c>
      <c r="H3180" s="17">
        <v>0</v>
      </c>
      <c r="I3180" s="18">
        <v>8193106</v>
      </c>
      <c r="J3180" s="2"/>
      <c r="K3180" s="1"/>
      <c r="L3180" s="1"/>
      <c r="M3180" s="1"/>
      <c r="N3180" s="1"/>
      <c r="O3180" s="1"/>
      <c r="P3180" s="1"/>
      <c r="Q3180" s="1"/>
      <c r="R3180" s="1"/>
      <c r="S3180" s="1"/>
    </row>
    <row r="3181" spans="1:19" x14ac:dyDescent="0.3">
      <c r="A3181" s="1"/>
      <c r="B3181" s="17">
        <v>3</v>
      </c>
      <c r="C3181" s="9" t="s">
        <v>33</v>
      </c>
      <c r="D3181" s="17">
        <v>1</v>
      </c>
      <c r="E3181" s="17">
        <v>2008</v>
      </c>
      <c r="F3181" s="17">
        <v>1</v>
      </c>
      <c r="G3181" s="17">
        <v>0</v>
      </c>
      <c r="H3181" s="17">
        <v>0</v>
      </c>
      <c r="I3181" s="18">
        <v>150942</v>
      </c>
      <c r="J3181" s="2"/>
      <c r="K3181" s="1"/>
      <c r="L3181" s="1"/>
      <c r="M3181" s="1"/>
      <c r="N3181" s="1"/>
      <c r="O3181" s="1"/>
      <c r="P3181" s="1"/>
      <c r="Q3181" s="1"/>
      <c r="R3181" s="1"/>
      <c r="S3181" s="1"/>
    </row>
    <row r="3182" spans="1:19" x14ac:dyDescent="0.3">
      <c r="A3182" s="1"/>
      <c r="B3182" s="17">
        <v>2</v>
      </c>
      <c r="C3182" s="9" t="s">
        <v>14</v>
      </c>
      <c r="D3182" s="17">
        <v>1</v>
      </c>
      <c r="E3182" s="17">
        <v>2008</v>
      </c>
      <c r="F3182" s="17">
        <v>1</v>
      </c>
      <c r="G3182" s="17">
        <v>0</v>
      </c>
      <c r="H3182" s="17">
        <v>0</v>
      </c>
      <c r="I3182" s="18">
        <v>15748</v>
      </c>
      <c r="J3182" s="2"/>
      <c r="K3182" s="1"/>
      <c r="L3182" s="1"/>
      <c r="M3182" s="1"/>
      <c r="N3182" s="1"/>
      <c r="O3182" s="1"/>
      <c r="P3182" s="1"/>
      <c r="Q3182" s="1"/>
      <c r="R3182" s="1"/>
      <c r="S3182" s="1"/>
    </row>
    <row r="3183" spans="1:19" x14ac:dyDescent="0.3">
      <c r="A3183" s="1"/>
      <c r="B3183" s="17">
        <v>2</v>
      </c>
      <c r="C3183" s="9" t="s">
        <v>33</v>
      </c>
      <c r="D3183" s="17">
        <v>1</v>
      </c>
      <c r="E3183" s="17">
        <v>2008</v>
      </c>
      <c r="F3183" s="17">
        <v>1</v>
      </c>
      <c r="G3183" s="17">
        <v>0</v>
      </c>
      <c r="H3183" s="17">
        <v>0</v>
      </c>
      <c r="I3183" s="18">
        <v>87146</v>
      </c>
      <c r="J3183" s="2"/>
      <c r="K3183" s="1"/>
      <c r="L3183" s="1"/>
      <c r="M3183" s="1"/>
      <c r="N3183" s="1"/>
      <c r="O3183" s="1"/>
      <c r="P3183" s="1"/>
      <c r="Q3183" s="1"/>
      <c r="R3183" s="1"/>
      <c r="S3183" s="1"/>
    </row>
    <row r="3184" spans="1:19" x14ac:dyDescent="0.3">
      <c r="A3184" s="1"/>
      <c r="B3184" s="17">
        <v>2</v>
      </c>
      <c r="C3184" s="9" t="s">
        <v>14</v>
      </c>
      <c r="D3184" s="17">
        <v>3</v>
      </c>
      <c r="E3184" s="17">
        <v>2008</v>
      </c>
      <c r="F3184" s="17">
        <v>1</v>
      </c>
      <c r="G3184" s="17">
        <v>0</v>
      </c>
      <c r="H3184" s="17">
        <v>0</v>
      </c>
      <c r="I3184" s="18">
        <v>298176</v>
      </c>
      <c r="J3184" s="2"/>
      <c r="K3184" s="1"/>
      <c r="L3184" s="1"/>
      <c r="M3184" s="1"/>
      <c r="N3184" s="1"/>
      <c r="O3184" s="1"/>
      <c r="P3184" s="1"/>
      <c r="Q3184" s="1"/>
      <c r="R3184" s="1"/>
      <c r="S3184" s="1"/>
    </row>
    <row r="3185" spans="1:19" x14ac:dyDescent="0.3">
      <c r="A3185" s="1"/>
      <c r="B3185" s="17">
        <v>1</v>
      </c>
      <c r="C3185" s="9" t="s">
        <v>33</v>
      </c>
      <c r="D3185" s="17">
        <v>3</v>
      </c>
      <c r="E3185" s="17">
        <v>2008</v>
      </c>
      <c r="F3185" s="17">
        <v>1</v>
      </c>
      <c r="G3185" s="17">
        <v>0</v>
      </c>
      <c r="H3185" s="17">
        <v>0</v>
      </c>
      <c r="I3185" s="18">
        <v>767791</v>
      </c>
      <c r="J3185" s="2"/>
      <c r="K3185" s="1"/>
      <c r="L3185" s="1"/>
      <c r="M3185" s="1"/>
      <c r="N3185" s="1"/>
      <c r="O3185" s="1"/>
      <c r="P3185" s="1"/>
      <c r="Q3185" s="1"/>
      <c r="R3185" s="1"/>
      <c r="S3185" s="1"/>
    </row>
    <row r="3186" spans="1:19" x14ac:dyDescent="0.3">
      <c r="A3186" s="1"/>
      <c r="B3186" s="17">
        <v>1</v>
      </c>
      <c r="C3186" s="9" t="s">
        <v>12</v>
      </c>
      <c r="D3186" s="17">
        <v>3</v>
      </c>
      <c r="E3186" s="17">
        <v>2008</v>
      </c>
      <c r="F3186" s="17">
        <v>1</v>
      </c>
      <c r="G3186" s="17">
        <v>0</v>
      </c>
      <c r="H3186" s="17">
        <v>0</v>
      </c>
      <c r="I3186" s="18">
        <v>148089</v>
      </c>
      <c r="J3186" s="2"/>
      <c r="K3186" s="1"/>
      <c r="L3186" s="1"/>
      <c r="M3186" s="1"/>
      <c r="N3186" s="1"/>
      <c r="O3186" s="1"/>
      <c r="P3186" s="1"/>
      <c r="Q3186" s="1"/>
      <c r="R3186" s="1"/>
      <c r="S3186" s="1"/>
    </row>
    <row r="3187" spans="1:19" x14ac:dyDescent="0.3">
      <c r="A3187" s="1"/>
      <c r="B3187" s="17">
        <v>3</v>
      </c>
      <c r="C3187" s="9" t="s">
        <v>12</v>
      </c>
      <c r="D3187" s="17">
        <v>4</v>
      </c>
      <c r="E3187" s="17">
        <v>2008</v>
      </c>
      <c r="F3187" s="17">
        <v>1</v>
      </c>
      <c r="G3187" s="17">
        <v>0</v>
      </c>
      <c r="H3187" s="17">
        <v>0</v>
      </c>
      <c r="I3187" s="18">
        <v>337425</v>
      </c>
      <c r="J3187" s="2"/>
      <c r="K3187" s="1"/>
      <c r="L3187" s="1"/>
      <c r="M3187" s="1"/>
      <c r="N3187" s="1"/>
      <c r="O3187" s="1"/>
      <c r="P3187" s="1"/>
      <c r="Q3187" s="1"/>
      <c r="R3187" s="1"/>
      <c r="S3187" s="1"/>
    </row>
    <row r="3188" spans="1:19" x14ac:dyDescent="0.3">
      <c r="A3188" s="1"/>
      <c r="B3188" s="17">
        <v>2</v>
      </c>
      <c r="C3188" s="9" t="s">
        <v>12</v>
      </c>
      <c r="D3188" s="17">
        <v>1</v>
      </c>
      <c r="E3188" s="17">
        <v>2008</v>
      </c>
      <c r="F3188" s="17">
        <v>1</v>
      </c>
      <c r="G3188" s="17">
        <v>0</v>
      </c>
      <c r="H3188" s="17">
        <v>0</v>
      </c>
      <c r="I3188" s="18">
        <v>72586</v>
      </c>
      <c r="J3188" s="2"/>
      <c r="K3188" s="1"/>
      <c r="L3188" s="1"/>
      <c r="M3188" s="1"/>
      <c r="N3188" s="1"/>
      <c r="O3188" s="1"/>
      <c r="P3188" s="1"/>
      <c r="Q3188" s="1"/>
      <c r="R3188" s="1"/>
      <c r="S3188" s="1"/>
    </row>
    <row r="3189" spans="1:19" x14ac:dyDescent="0.3">
      <c r="A3189" s="1"/>
      <c r="B3189" s="17">
        <v>3</v>
      </c>
      <c r="C3189" s="9" t="s">
        <v>19</v>
      </c>
      <c r="D3189" s="17">
        <v>3</v>
      </c>
      <c r="E3189" s="17">
        <v>2008</v>
      </c>
      <c r="F3189" s="17">
        <v>1</v>
      </c>
      <c r="G3189" s="17">
        <v>0</v>
      </c>
      <c r="H3189" s="17">
        <v>0</v>
      </c>
      <c r="I3189" s="18">
        <v>77857</v>
      </c>
      <c r="J3189" s="2"/>
      <c r="K3189" s="1"/>
      <c r="L3189" s="1"/>
      <c r="M3189" s="1"/>
      <c r="N3189" s="1"/>
      <c r="O3189" s="1"/>
      <c r="P3189" s="1"/>
      <c r="Q3189" s="1"/>
      <c r="R3189" s="1"/>
      <c r="S3189" s="1"/>
    </row>
    <row r="3190" spans="1:19" x14ac:dyDescent="0.3">
      <c r="A3190" s="1"/>
      <c r="B3190" s="17">
        <v>3</v>
      </c>
      <c r="C3190" s="9" t="s">
        <v>19</v>
      </c>
      <c r="D3190" s="17">
        <v>4</v>
      </c>
      <c r="E3190" s="17">
        <v>2009</v>
      </c>
      <c r="F3190" s="17">
        <v>1</v>
      </c>
      <c r="G3190" s="17">
        <v>0</v>
      </c>
      <c r="H3190" s="17">
        <v>0</v>
      </c>
      <c r="I3190" s="18">
        <v>61315</v>
      </c>
      <c r="J3190" s="2"/>
      <c r="K3190" s="1"/>
      <c r="L3190" s="1"/>
      <c r="M3190" s="1"/>
      <c r="N3190" s="1"/>
      <c r="O3190" s="1"/>
      <c r="P3190" s="1"/>
      <c r="Q3190" s="1"/>
      <c r="R3190" s="1"/>
      <c r="S3190" s="1"/>
    </row>
    <row r="3191" spans="1:19" x14ac:dyDescent="0.3">
      <c r="A3191" s="1"/>
      <c r="B3191" s="17">
        <v>3</v>
      </c>
      <c r="C3191" s="9" t="s">
        <v>19</v>
      </c>
      <c r="D3191" s="17">
        <v>4</v>
      </c>
      <c r="E3191" s="17">
        <v>2009</v>
      </c>
      <c r="F3191" s="17">
        <v>1</v>
      </c>
      <c r="G3191" s="17">
        <v>0</v>
      </c>
      <c r="H3191" s="17">
        <v>0</v>
      </c>
      <c r="I3191" s="18">
        <v>124330</v>
      </c>
      <c r="J3191" s="2"/>
      <c r="K3191" s="1"/>
      <c r="L3191" s="1"/>
      <c r="M3191" s="1"/>
      <c r="N3191" s="1"/>
      <c r="O3191" s="1"/>
      <c r="P3191" s="1"/>
      <c r="Q3191" s="1"/>
      <c r="R3191" s="1"/>
      <c r="S3191" s="1"/>
    </row>
    <row r="3192" spans="1:19" x14ac:dyDescent="0.3">
      <c r="A3192" s="1"/>
      <c r="B3192" s="17">
        <v>6</v>
      </c>
      <c r="C3192" s="9" t="s">
        <v>12</v>
      </c>
      <c r="D3192" s="17">
        <v>3</v>
      </c>
      <c r="E3192" s="17">
        <v>2009</v>
      </c>
      <c r="F3192" s="17">
        <v>1</v>
      </c>
      <c r="G3192" s="17">
        <v>0</v>
      </c>
      <c r="H3192" s="17">
        <v>0</v>
      </c>
      <c r="I3192" s="18">
        <v>32290</v>
      </c>
      <c r="J3192" s="2"/>
      <c r="K3192" s="1"/>
      <c r="L3192" s="1"/>
      <c r="M3192" s="1"/>
      <c r="N3192" s="1"/>
      <c r="O3192" s="1"/>
      <c r="P3192" s="1"/>
      <c r="Q3192" s="1"/>
      <c r="R3192" s="1"/>
      <c r="S3192" s="1"/>
    </row>
    <row r="3193" spans="1:19" x14ac:dyDescent="0.3">
      <c r="A3193" s="1"/>
      <c r="B3193" s="17">
        <v>5</v>
      </c>
      <c r="C3193" s="9" t="s">
        <v>14</v>
      </c>
      <c r="D3193" s="17">
        <v>3</v>
      </c>
      <c r="E3193" s="17">
        <v>2009</v>
      </c>
      <c r="F3193" s="17">
        <v>1</v>
      </c>
      <c r="G3193" s="17">
        <v>0</v>
      </c>
      <c r="H3193" s="17">
        <v>0</v>
      </c>
      <c r="I3193" s="18">
        <v>262204</v>
      </c>
      <c r="J3193" s="2"/>
      <c r="K3193" s="1"/>
      <c r="L3193" s="1"/>
      <c r="M3193" s="1"/>
      <c r="N3193" s="1"/>
      <c r="O3193" s="1"/>
      <c r="P3193" s="1"/>
      <c r="Q3193" s="1"/>
      <c r="R3193" s="1"/>
      <c r="S3193" s="1"/>
    </row>
    <row r="3194" spans="1:19" x14ac:dyDescent="0.3">
      <c r="A3194" s="1"/>
      <c r="B3194" s="17">
        <v>5</v>
      </c>
      <c r="C3194" s="9" t="s">
        <v>12</v>
      </c>
      <c r="D3194" s="17">
        <v>3</v>
      </c>
      <c r="E3194" s="17">
        <v>2009</v>
      </c>
      <c r="F3194" s="17">
        <v>1</v>
      </c>
      <c r="G3194" s="17">
        <v>0</v>
      </c>
      <c r="H3194" s="17">
        <v>0</v>
      </c>
      <c r="I3194" s="18">
        <v>14376</v>
      </c>
      <c r="J3194" s="2"/>
      <c r="K3194" s="1"/>
      <c r="L3194" s="1"/>
      <c r="M3194" s="1"/>
      <c r="N3194" s="1"/>
      <c r="O3194" s="1"/>
      <c r="P3194" s="1"/>
      <c r="Q3194" s="1"/>
      <c r="R3194" s="1"/>
      <c r="S3194" s="1"/>
    </row>
    <row r="3195" spans="1:19" x14ac:dyDescent="0.3">
      <c r="A3195" s="1"/>
      <c r="B3195" s="17">
        <v>5</v>
      </c>
      <c r="C3195" s="9" t="s">
        <v>12</v>
      </c>
      <c r="D3195" s="17">
        <v>3</v>
      </c>
      <c r="E3195" s="17">
        <v>2009</v>
      </c>
      <c r="F3195" s="17">
        <v>1</v>
      </c>
      <c r="G3195" s="17">
        <v>0</v>
      </c>
      <c r="H3195" s="17">
        <v>0</v>
      </c>
      <c r="I3195" s="18">
        <v>67954</v>
      </c>
      <c r="J3195" s="2"/>
      <c r="K3195" s="1"/>
      <c r="L3195" s="1"/>
      <c r="M3195" s="1"/>
      <c r="N3195" s="1"/>
      <c r="O3195" s="1"/>
      <c r="P3195" s="1"/>
      <c r="Q3195" s="1"/>
      <c r="R3195" s="1"/>
      <c r="S3195" s="1"/>
    </row>
    <row r="3196" spans="1:19" x14ac:dyDescent="0.3">
      <c r="A3196" s="1"/>
      <c r="B3196" s="17">
        <v>5</v>
      </c>
      <c r="C3196" s="9" t="s">
        <v>12</v>
      </c>
      <c r="D3196" s="17">
        <v>3</v>
      </c>
      <c r="E3196" s="17">
        <v>2009</v>
      </c>
      <c r="F3196" s="17">
        <v>1</v>
      </c>
      <c r="G3196" s="17">
        <v>0</v>
      </c>
      <c r="H3196" s="17">
        <v>0</v>
      </c>
      <c r="I3196" s="18">
        <v>59166</v>
      </c>
      <c r="J3196" s="2"/>
      <c r="K3196" s="1"/>
      <c r="L3196" s="1"/>
      <c r="M3196" s="1"/>
      <c r="N3196" s="1"/>
      <c r="O3196" s="1"/>
      <c r="P3196" s="1"/>
      <c r="Q3196" s="1"/>
      <c r="R3196" s="1"/>
      <c r="S3196" s="1"/>
    </row>
    <row r="3197" spans="1:19" x14ac:dyDescent="0.3">
      <c r="A3197" s="1"/>
      <c r="B3197" s="17">
        <v>5</v>
      </c>
      <c r="C3197" s="9" t="s">
        <v>12</v>
      </c>
      <c r="D3197" s="17">
        <v>3</v>
      </c>
      <c r="E3197" s="17">
        <v>2009</v>
      </c>
      <c r="F3197" s="17">
        <v>1</v>
      </c>
      <c r="G3197" s="17">
        <v>0</v>
      </c>
      <c r="H3197" s="17">
        <v>0</v>
      </c>
      <c r="I3197" s="18">
        <v>59235</v>
      </c>
      <c r="J3197" s="2"/>
      <c r="K3197" s="1"/>
      <c r="L3197" s="1"/>
      <c r="M3197" s="1"/>
      <c r="N3197" s="1"/>
      <c r="O3197" s="1"/>
      <c r="P3197" s="1"/>
      <c r="Q3197" s="1"/>
      <c r="R3197" s="1"/>
      <c r="S3197" s="1"/>
    </row>
    <row r="3198" spans="1:19" x14ac:dyDescent="0.3">
      <c r="A3198" s="1"/>
      <c r="B3198" s="17">
        <v>4</v>
      </c>
      <c r="C3198" s="9" t="s">
        <v>12</v>
      </c>
      <c r="D3198" s="17">
        <v>3</v>
      </c>
      <c r="E3198" s="17">
        <v>2009</v>
      </c>
      <c r="F3198" s="17">
        <v>1</v>
      </c>
      <c r="G3198" s="17">
        <v>0</v>
      </c>
      <c r="H3198" s="17">
        <v>0</v>
      </c>
      <c r="I3198" s="18">
        <v>33580</v>
      </c>
      <c r="J3198" s="2"/>
      <c r="K3198" s="1"/>
      <c r="L3198" s="1"/>
      <c r="M3198" s="1"/>
      <c r="N3198" s="1"/>
      <c r="O3198" s="1"/>
      <c r="P3198" s="1"/>
      <c r="Q3198" s="1"/>
      <c r="R3198" s="1"/>
      <c r="S3198" s="1"/>
    </row>
    <row r="3199" spans="1:19" x14ac:dyDescent="0.3">
      <c r="A3199" s="1"/>
      <c r="B3199" s="17">
        <v>5</v>
      </c>
      <c r="C3199" s="9" t="s">
        <v>12</v>
      </c>
      <c r="D3199" s="17">
        <v>3</v>
      </c>
      <c r="E3199" s="17">
        <v>2009</v>
      </c>
      <c r="F3199" s="17">
        <v>1</v>
      </c>
      <c r="G3199" s="17">
        <v>0</v>
      </c>
      <c r="H3199" s="17">
        <v>0</v>
      </c>
      <c r="I3199" s="18">
        <v>67757</v>
      </c>
      <c r="J3199" s="2"/>
      <c r="K3199" s="1"/>
      <c r="L3199" s="1"/>
      <c r="M3199" s="1"/>
      <c r="N3199" s="1"/>
      <c r="O3199" s="1"/>
      <c r="P3199" s="1"/>
      <c r="Q3199" s="1"/>
      <c r="R3199" s="1"/>
      <c r="S3199" s="1"/>
    </row>
    <row r="3200" spans="1:19" x14ac:dyDescent="0.3">
      <c r="A3200" s="1"/>
      <c r="B3200" s="17">
        <v>4</v>
      </c>
      <c r="C3200" s="9" t="s">
        <v>12</v>
      </c>
      <c r="D3200" s="17">
        <v>3</v>
      </c>
      <c r="E3200" s="17">
        <v>2009</v>
      </c>
      <c r="F3200" s="17">
        <v>1</v>
      </c>
      <c r="G3200" s="17">
        <v>0</v>
      </c>
      <c r="H3200" s="17">
        <v>0</v>
      </c>
      <c r="I3200" s="18">
        <v>65760</v>
      </c>
      <c r="J3200" s="2"/>
      <c r="K3200" s="1"/>
      <c r="L3200" s="1"/>
      <c r="M3200" s="1"/>
      <c r="N3200" s="1"/>
      <c r="O3200" s="1"/>
      <c r="P3200" s="1"/>
      <c r="Q3200" s="1"/>
      <c r="R3200" s="1"/>
      <c r="S3200" s="1"/>
    </row>
    <row r="3201" spans="1:19" x14ac:dyDescent="0.3">
      <c r="A3201" s="1"/>
      <c r="B3201" s="17">
        <v>4</v>
      </c>
      <c r="C3201" s="9" t="s">
        <v>12</v>
      </c>
      <c r="D3201" s="17">
        <v>3</v>
      </c>
      <c r="E3201" s="17">
        <v>2009</v>
      </c>
      <c r="F3201" s="17">
        <v>1</v>
      </c>
      <c r="G3201" s="17">
        <v>0</v>
      </c>
      <c r="H3201" s="17">
        <v>0</v>
      </c>
      <c r="I3201" s="18">
        <v>29922</v>
      </c>
      <c r="J3201" s="2"/>
      <c r="K3201" s="1"/>
      <c r="L3201" s="1"/>
      <c r="M3201" s="1"/>
      <c r="N3201" s="1"/>
      <c r="O3201" s="1"/>
      <c r="P3201" s="1"/>
      <c r="Q3201" s="1"/>
      <c r="R3201" s="1"/>
      <c r="S3201" s="1"/>
    </row>
    <row r="3202" spans="1:19" x14ac:dyDescent="0.3">
      <c r="A3202" s="1"/>
      <c r="B3202" s="17">
        <v>3</v>
      </c>
      <c r="C3202" s="9" t="s">
        <v>12</v>
      </c>
      <c r="D3202" s="17">
        <v>3</v>
      </c>
      <c r="E3202" s="17">
        <v>2009</v>
      </c>
      <c r="F3202" s="17">
        <v>1</v>
      </c>
      <c r="G3202" s="17">
        <v>0</v>
      </c>
      <c r="H3202" s="17">
        <v>0</v>
      </c>
      <c r="I3202" s="18">
        <v>96890</v>
      </c>
      <c r="J3202" s="2"/>
      <c r="K3202" s="1"/>
      <c r="L3202" s="1"/>
      <c r="M3202" s="1"/>
      <c r="N3202" s="1"/>
      <c r="O3202" s="1"/>
      <c r="P3202" s="1"/>
      <c r="Q3202" s="1"/>
      <c r="R3202" s="1"/>
      <c r="S3202" s="1"/>
    </row>
    <row r="3203" spans="1:19" x14ac:dyDescent="0.3">
      <c r="A3203" s="1"/>
      <c r="B3203" s="17">
        <v>5</v>
      </c>
      <c r="C3203" s="9" t="s">
        <v>12</v>
      </c>
      <c r="D3203" s="17">
        <v>3</v>
      </c>
      <c r="E3203" s="17">
        <v>2009</v>
      </c>
      <c r="F3203" s="17">
        <v>1</v>
      </c>
      <c r="G3203" s="17">
        <v>0</v>
      </c>
      <c r="H3203" s="17">
        <v>0</v>
      </c>
      <c r="I3203" s="18">
        <v>68626</v>
      </c>
      <c r="J3203" s="2"/>
      <c r="K3203" s="1"/>
      <c r="L3203" s="1"/>
      <c r="M3203" s="1"/>
      <c r="N3203" s="1"/>
      <c r="O3203" s="1"/>
      <c r="P3203" s="1"/>
      <c r="Q3203" s="1"/>
      <c r="R3203" s="1"/>
      <c r="S3203" s="1"/>
    </row>
    <row r="3204" spans="1:19" x14ac:dyDescent="0.3">
      <c r="A3204" s="1"/>
      <c r="B3204" s="17">
        <v>4</v>
      </c>
      <c r="C3204" s="9" t="s">
        <v>12</v>
      </c>
      <c r="D3204" s="17">
        <v>3</v>
      </c>
      <c r="E3204" s="17">
        <v>2009</v>
      </c>
      <c r="F3204" s="17">
        <v>1</v>
      </c>
      <c r="G3204" s="17">
        <v>0</v>
      </c>
      <c r="H3204" s="17">
        <v>0</v>
      </c>
      <c r="I3204" s="18">
        <v>34468</v>
      </c>
      <c r="J3204" s="2"/>
      <c r="K3204" s="1"/>
      <c r="L3204" s="1"/>
      <c r="M3204" s="1"/>
      <c r="N3204" s="1"/>
      <c r="O3204" s="1"/>
      <c r="P3204" s="1"/>
      <c r="Q3204" s="1"/>
      <c r="R3204" s="1"/>
      <c r="S3204" s="1"/>
    </row>
    <row r="3205" spans="1:19" x14ac:dyDescent="0.3">
      <c r="A3205" s="1"/>
      <c r="B3205" s="17">
        <v>4</v>
      </c>
      <c r="C3205" s="9" t="s">
        <v>23</v>
      </c>
      <c r="D3205" s="17">
        <v>1</v>
      </c>
      <c r="E3205" s="17">
        <v>2009</v>
      </c>
      <c r="F3205" s="17">
        <v>1</v>
      </c>
      <c r="G3205" s="17">
        <v>0</v>
      </c>
      <c r="H3205" s="17">
        <v>0</v>
      </c>
      <c r="I3205" s="18">
        <v>243462</v>
      </c>
      <c r="J3205" s="2"/>
      <c r="K3205" s="1"/>
      <c r="L3205" s="1"/>
      <c r="M3205" s="1"/>
      <c r="N3205" s="1"/>
      <c r="O3205" s="1"/>
      <c r="P3205" s="1"/>
      <c r="Q3205" s="1"/>
      <c r="R3205" s="1"/>
      <c r="S3205" s="1"/>
    </row>
    <row r="3206" spans="1:19" x14ac:dyDescent="0.3">
      <c r="A3206" s="1"/>
      <c r="B3206" s="17">
        <v>3</v>
      </c>
      <c r="C3206" s="9" t="s">
        <v>23</v>
      </c>
      <c r="D3206" s="17">
        <v>1</v>
      </c>
      <c r="E3206" s="17">
        <v>2009</v>
      </c>
      <c r="F3206" s="17">
        <v>1</v>
      </c>
      <c r="G3206" s="17">
        <v>0</v>
      </c>
      <c r="H3206" s="17">
        <v>0</v>
      </c>
      <c r="I3206" s="18">
        <v>434661</v>
      </c>
      <c r="J3206" s="2"/>
      <c r="K3206" s="1"/>
      <c r="L3206" s="1"/>
      <c r="M3206" s="1"/>
      <c r="N3206" s="1"/>
      <c r="O3206" s="1"/>
      <c r="P3206" s="1"/>
      <c r="Q3206" s="1"/>
      <c r="R3206" s="1"/>
      <c r="S3206" s="1"/>
    </row>
    <row r="3207" spans="1:19" x14ac:dyDescent="0.3">
      <c r="A3207" s="1"/>
      <c r="B3207" s="17">
        <v>5</v>
      </c>
      <c r="C3207" s="9" t="s">
        <v>23</v>
      </c>
      <c r="D3207" s="17">
        <v>1</v>
      </c>
      <c r="E3207" s="17">
        <v>2009</v>
      </c>
      <c r="F3207" s="17">
        <v>1</v>
      </c>
      <c r="G3207" s="17">
        <v>0</v>
      </c>
      <c r="H3207" s="17">
        <v>0</v>
      </c>
      <c r="I3207" s="18">
        <v>239230</v>
      </c>
      <c r="J3207" s="2"/>
      <c r="K3207" s="1"/>
      <c r="L3207" s="1"/>
      <c r="M3207" s="1"/>
      <c r="N3207" s="1"/>
      <c r="O3207" s="1"/>
      <c r="P3207" s="1"/>
      <c r="Q3207" s="1"/>
      <c r="R3207" s="1"/>
      <c r="S3207" s="1"/>
    </row>
    <row r="3208" spans="1:19" x14ac:dyDescent="0.3">
      <c r="A3208" s="1"/>
      <c r="B3208" s="17">
        <v>6</v>
      </c>
      <c r="C3208" s="9" t="s">
        <v>23</v>
      </c>
      <c r="D3208" s="17">
        <v>1</v>
      </c>
      <c r="E3208" s="17">
        <v>2009</v>
      </c>
      <c r="F3208" s="17">
        <v>1</v>
      </c>
      <c r="G3208" s="17">
        <v>0</v>
      </c>
      <c r="H3208" s="17">
        <v>0</v>
      </c>
      <c r="I3208" s="18">
        <v>172501</v>
      </c>
      <c r="J3208" s="2"/>
      <c r="K3208" s="1"/>
      <c r="L3208" s="1"/>
      <c r="M3208" s="1"/>
      <c r="N3208" s="1"/>
      <c r="O3208" s="1"/>
      <c r="P3208" s="1"/>
      <c r="Q3208" s="1"/>
      <c r="R3208" s="1"/>
      <c r="S3208" s="1"/>
    </row>
    <row r="3209" spans="1:19" x14ac:dyDescent="0.3">
      <c r="A3209" s="1"/>
      <c r="B3209" s="17">
        <v>3</v>
      </c>
      <c r="C3209" s="9" t="s">
        <v>19</v>
      </c>
      <c r="D3209" s="17">
        <v>4</v>
      </c>
      <c r="E3209" s="17">
        <v>2009</v>
      </c>
      <c r="F3209" s="17">
        <v>1</v>
      </c>
      <c r="G3209" s="17">
        <v>0</v>
      </c>
      <c r="H3209" s="17">
        <v>0</v>
      </c>
      <c r="I3209" s="18">
        <v>34154</v>
      </c>
      <c r="J3209" s="2"/>
      <c r="K3209" s="1"/>
      <c r="L3209" s="1"/>
      <c r="M3209" s="1"/>
      <c r="N3209" s="1"/>
      <c r="O3209" s="1"/>
      <c r="P3209" s="1"/>
      <c r="Q3209" s="1"/>
      <c r="R3209" s="1"/>
      <c r="S3209" s="1"/>
    </row>
    <row r="3210" spans="1:19" x14ac:dyDescent="0.3">
      <c r="A3210" s="1"/>
      <c r="B3210" s="17">
        <v>3</v>
      </c>
      <c r="C3210" s="9" t="s">
        <v>12</v>
      </c>
      <c r="D3210" s="17">
        <v>4</v>
      </c>
      <c r="E3210" s="17">
        <v>2009</v>
      </c>
      <c r="F3210" s="17">
        <v>1</v>
      </c>
      <c r="G3210" s="17">
        <v>0</v>
      </c>
      <c r="H3210" s="17">
        <v>0</v>
      </c>
      <c r="I3210" s="18">
        <v>28971</v>
      </c>
      <c r="J3210" s="2"/>
      <c r="K3210" s="1"/>
      <c r="L3210" s="1"/>
      <c r="M3210" s="1"/>
      <c r="N3210" s="1"/>
      <c r="O3210" s="1"/>
      <c r="P3210" s="1"/>
      <c r="Q3210" s="1"/>
      <c r="R3210" s="1"/>
      <c r="S3210" s="1"/>
    </row>
    <row r="3211" spans="1:19" x14ac:dyDescent="0.3">
      <c r="A3211" s="1"/>
      <c r="B3211" s="17">
        <v>2</v>
      </c>
      <c r="C3211" s="9" t="s">
        <v>52</v>
      </c>
      <c r="D3211" s="17">
        <v>2</v>
      </c>
      <c r="E3211" s="17">
        <v>2009</v>
      </c>
      <c r="F3211" s="17">
        <v>1</v>
      </c>
      <c r="G3211" s="17">
        <v>12</v>
      </c>
      <c r="H3211" s="17">
        <v>0</v>
      </c>
      <c r="I3211" s="18">
        <v>0</v>
      </c>
      <c r="J3211" s="2"/>
      <c r="K3211" s="1"/>
      <c r="L3211" s="1"/>
      <c r="M3211" s="1"/>
      <c r="N3211" s="1"/>
      <c r="O3211" s="1"/>
      <c r="P3211" s="1"/>
      <c r="Q3211" s="1"/>
      <c r="R3211" s="1"/>
      <c r="S3211" s="1"/>
    </row>
    <row r="3212" spans="1:19" x14ac:dyDescent="0.3">
      <c r="A3212" s="1"/>
      <c r="B3212" s="17">
        <v>4</v>
      </c>
      <c r="C3212" s="9" t="s">
        <v>12</v>
      </c>
      <c r="D3212" s="17">
        <v>1</v>
      </c>
      <c r="E3212" s="17">
        <v>2009</v>
      </c>
      <c r="F3212" s="17">
        <v>1</v>
      </c>
      <c r="G3212" s="17">
        <v>0</v>
      </c>
      <c r="H3212" s="17">
        <v>0</v>
      </c>
      <c r="I3212" s="18">
        <v>91402</v>
      </c>
      <c r="J3212" s="2"/>
      <c r="K3212" s="1"/>
      <c r="L3212" s="1"/>
      <c r="M3212" s="1"/>
      <c r="N3212" s="1"/>
      <c r="O3212" s="1"/>
      <c r="P3212" s="1"/>
      <c r="Q3212" s="1"/>
      <c r="R3212" s="1"/>
      <c r="S3212" s="1"/>
    </row>
    <row r="3213" spans="1:19" x14ac:dyDescent="0.3">
      <c r="A3213" s="1"/>
      <c r="B3213" s="17">
        <v>6</v>
      </c>
      <c r="C3213" s="9" t="s">
        <v>12</v>
      </c>
      <c r="D3213" s="17">
        <v>2</v>
      </c>
      <c r="E3213" s="17">
        <v>2009</v>
      </c>
      <c r="F3213" s="17">
        <v>1</v>
      </c>
      <c r="G3213" s="17">
        <v>0</v>
      </c>
      <c r="H3213" s="17">
        <v>0</v>
      </c>
      <c r="I3213" s="18">
        <v>80742</v>
      </c>
      <c r="J3213" s="2"/>
      <c r="K3213" s="1"/>
      <c r="L3213" s="1"/>
      <c r="M3213" s="1"/>
      <c r="N3213" s="1"/>
      <c r="O3213" s="1"/>
      <c r="P3213" s="1"/>
      <c r="Q3213" s="1"/>
      <c r="R3213" s="1"/>
      <c r="S3213" s="1"/>
    </row>
    <row r="3214" spans="1:19" x14ac:dyDescent="0.3">
      <c r="A3214" s="1"/>
      <c r="B3214" s="17">
        <v>5</v>
      </c>
      <c r="C3214" s="9" t="s">
        <v>12</v>
      </c>
      <c r="D3214" s="17">
        <v>2</v>
      </c>
      <c r="E3214" s="17">
        <v>2009</v>
      </c>
      <c r="F3214" s="17">
        <v>1</v>
      </c>
      <c r="G3214" s="17">
        <v>0</v>
      </c>
      <c r="H3214" s="17">
        <v>0</v>
      </c>
      <c r="I3214" s="18">
        <v>74393</v>
      </c>
      <c r="J3214" s="2"/>
      <c r="K3214" s="1"/>
      <c r="L3214" s="1"/>
      <c r="M3214" s="1"/>
      <c r="N3214" s="1"/>
      <c r="O3214" s="1"/>
      <c r="P3214" s="1"/>
      <c r="Q3214" s="1"/>
      <c r="R3214" s="1"/>
      <c r="S3214" s="1"/>
    </row>
    <row r="3215" spans="1:19" x14ac:dyDescent="0.3">
      <c r="A3215" s="1"/>
      <c r="B3215" s="17">
        <v>3</v>
      </c>
      <c r="C3215" s="9" t="s">
        <v>19</v>
      </c>
      <c r="D3215" s="17">
        <v>2</v>
      </c>
      <c r="E3215" s="17">
        <v>2009</v>
      </c>
      <c r="F3215" s="17">
        <v>1</v>
      </c>
      <c r="G3215" s="17">
        <v>0</v>
      </c>
      <c r="H3215" s="17">
        <v>0</v>
      </c>
      <c r="I3215" s="18">
        <v>267429</v>
      </c>
      <c r="J3215" s="2"/>
      <c r="K3215" s="1"/>
      <c r="L3215" s="1"/>
      <c r="M3215" s="1"/>
      <c r="N3215" s="1"/>
      <c r="O3215" s="1"/>
      <c r="P3215" s="1"/>
      <c r="Q3215" s="1"/>
      <c r="R3215" s="1"/>
      <c r="S3215" s="1"/>
    </row>
    <row r="3216" spans="1:19" x14ac:dyDescent="0.3">
      <c r="A3216" s="1"/>
      <c r="B3216" s="17">
        <v>4</v>
      </c>
      <c r="C3216" s="9" t="s">
        <v>19</v>
      </c>
      <c r="D3216" s="17">
        <v>2</v>
      </c>
      <c r="E3216" s="17">
        <v>2009</v>
      </c>
      <c r="F3216" s="17">
        <v>1</v>
      </c>
      <c r="G3216" s="17">
        <v>0</v>
      </c>
      <c r="H3216" s="17">
        <v>0</v>
      </c>
      <c r="I3216" s="18">
        <v>130278</v>
      </c>
      <c r="J3216" s="2"/>
      <c r="K3216" s="1"/>
      <c r="L3216" s="1"/>
      <c r="M3216" s="1"/>
      <c r="N3216" s="1"/>
      <c r="O3216" s="1"/>
      <c r="P3216" s="1"/>
      <c r="Q3216" s="1"/>
      <c r="R3216" s="1"/>
      <c r="S3216" s="1"/>
    </row>
    <row r="3217" spans="1:19" x14ac:dyDescent="0.3">
      <c r="A3217" s="1"/>
      <c r="B3217" s="17">
        <v>3</v>
      </c>
      <c r="C3217" s="9" t="s">
        <v>12</v>
      </c>
      <c r="D3217" s="17">
        <v>2</v>
      </c>
      <c r="E3217" s="17">
        <v>2009</v>
      </c>
      <c r="F3217" s="17">
        <v>1</v>
      </c>
      <c r="G3217" s="17">
        <v>0</v>
      </c>
      <c r="H3217" s="17">
        <v>0</v>
      </c>
      <c r="I3217" s="18">
        <v>46490</v>
      </c>
      <c r="J3217" s="2"/>
      <c r="K3217" s="1"/>
      <c r="L3217" s="1"/>
      <c r="M3217" s="1"/>
      <c r="N3217" s="1"/>
      <c r="O3217" s="1"/>
      <c r="P3217" s="1"/>
      <c r="Q3217" s="1"/>
      <c r="R3217" s="1"/>
      <c r="S3217" s="1"/>
    </row>
    <row r="3218" spans="1:19" x14ac:dyDescent="0.3">
      <c r="A3218" s="1"/>
      <c r="B3218" s="17">
        <v>5</v>
      </c>
      <c r="C3218" s="9" t="s">
        <v>12</v>
      </c>
      <c r="D3218" s="17">
        <v>2</v>
      </c>
      <c r="E3218" s="17">
        <v>2009</v>
      </c>
      <c r="F3218" s="17">
        <v>1</v>
      </c>
      <c r="G3218" s="17">
        <v>0</v>
      </c>
      <c r="H3218" s="17">
        <v>0</v>
      </c>
      <c r="I3218" s="18">
        <v>86295</v>
      </c>
      <c r="J3218" s="2"/>
      <c r="K3218" s="1"/>
      <c r="L3218" s="1"/>
      <c r="M3218" s="1"/>
      <c r="N3218" s="1"/>
      <c r="O3218" s="1"/>
      <c r="P3218" s="1"/>
      <c r="Q3218" s="1"/>
      <c r="R3218" s="1"/>
      <c r="S3218" s="1"/>
    </row>
    <row r="3219" spans="1:19" x14ac:dyDescent="0.3">
      <c r="A3219" s="1"/>
      <c r="B3219" s="17">
        <v>4</v>
      </c>
      <c r="C3219" s="9" t="s">
        <v>12</v>
      </c>
      <c r="D3219" s="17">
        <v>2</v>
      </c>
      <c r="E3219" s="17">
        <v>2009</v>
      </c>
      <c r="F3219" s="17">
        <v>1</v>
      </c>
      <c r="G3219" s="17">
        <v>0</v>
      </c>
      <c r="H3219" s="17">
        <v>0</v>
      </c>
      <c r="I3219" s="18">
        <v>31783</v>
      </c>
      <c r="J3219" s="2"/>
      <c r="K3219" s="1"/>
      <c r="L3219" s="1"/>
      <c r="M3219" s="1"/>
      <c r="N3219" s="1"/>
      <c r="O3219" s="1"/>
      <c r="P3219" s="1"/>
      <c r="Q3219" s="1"/>
      <c r="R3219" s="1"/>
      <c r="S3219" s="1"/>
    </row>
    <row r="3220" spans="1:19" x14ac:dyDescent="0.3">
      <c r="A3220" s="1"/>
      <c r="B3220" s="17">
        <v>4</v>
      </c>
      <c r="C3220" s="9" t="s">
        <v>12</v>
      </c>
      <c r="D3220" s="17">
        <v>2</v>
      </c>
      <c r="E3220" s="17">
        <v>2009</v>
      </c>
      <c r="F3220" s="17">
        <v>1</v>
      </c>
      <c r="G3220" s="17">
        <v>0</v>
      </c>
      <c r="H3220" s="17">
        <v>0</v>
      </c>
      <c r="I3220" s="18">
        <v>118103</v>
      </c>
      <c r="J3220" s="2"/>
      <c r="K3220" s="1"/>
      <c r="L3220" s="1"/>
      <c r="M3220" s="1"/>
      <c r="N3220" s="1"/>
      <c r="O3220" s="1"/>
      <c r="P3220" s="1"/>
      <c r="Q3220" s="1"/>
      <c r="R3220" s="1"/>
      <c r="S3220" s="1"/>
    </row>
    <row r="3221" spans="1:19" x14ac:dyDescent="0.3">
      <c r="A3221" s="1"/>
      <c r="B3221" s="17">
        <v>3</v>
      </c>
      <c r="C3221" s="9" t="s">
        <v>12</v>
      </c>
      <c r="D3221" s="17">
        <v>2</v>
      </c>
      <c r="E3221" s="17">
        <v>2009</v>
      </c>
      <c r="F3221" s="17">
        <v>1</v>
      </c>
      <c r="G3221" s="17">
        <v>0</v>
      </c>
      <c r="H3221" s="17">
        <v>0</v>
      </c>
      <c r="I3221" s="18">
        <v>33501</v>
      </c>
      <c r="J3221" s="2"/>
      <c r="K3221" s="1"/>
      <c r="L3221" s="1"/>
      <c r="M3221" s="1"/>
      <c r="N3221" s="1"/>
      <c r="O3221" s="1"/>
      <c r="P3221" s="1"/>
      <c r="Q3221" s="1"/>
      <c r="R3221" s="1"/>
      <c r="S3221" s="1"/>
    </row>
    <row r="3222" spans="1:19" x14ac:dyDescent="0.3">
      <c r="A3222" s="1"/>
      <c r="B3222" s="17">
        <v>5</v>
      </c>
      <c r="C3222" s="9" t="s">
        <v>12</v>
      </c>
      <c r="D3222" s="17">
        <v>2</v>
      </c>
      <c r="E3222" s="17">
        <v>2009</v>
      </c>
      <c r="F3222" s="17">
        <v>1</v>
      </c>
      <c r="G3222" s="17">
        <v>0</v>
      </c>
      <c r="H3222" s="17">
        <v>0</v>
      </c>
      <c r="I3222" s="18">
        <v>30385</v>
      </c>
      <c r="J3222" s="2"/>
      <c r="K3222" s="1"/>
      <c r="L3222" s="1"/>
      <c r="M3222" s="1"/>
      <c r="N3222" s="1"/>
      <c r="O3222" s="1"/>
      <c r="P3222" s="1"/>
      <c r="Q3222" s="1"/>
      <c r="R3222" s="1"/>
      <c r="S3222" s="1"/>
    </row>
    <row r="3223" spans="1:19" x14ac:dyDescent="0.3">
      <c r="A3223" s="1"/>
      <c r="B3223" s="17">
        <v>6</v>
      </c>
      <c r="C3223" s="9" t="s">
        <v>12</v>
      </c>
      <c r="D3223" s="17">
        <v>2</v>
      </c>
      <c r="E3223" s="17">
        <v>2009</v>
      </c>
      <c r="F3223" s="17">
        <v>1</v>
      </c>
      <c r="G3223" s="17">
        <v>0</v>
      </c>
      <c r="H3223" s="17">
        <v>0</v>
      </c>
      <c r="I3223" s="18">
        <v>65804</v>
      </c>
      <c r="J3223" s="2"/>
      <c r="K3223" s="1"/>
      <c r="L3223" s="1"/>
      <c r="M3223" s="1"/>
      <c r="N3223" s="1"/>
      <c r="O3223" s="1"/>
      <c r="P3223" s="1"/>
      <c r="Q3223" s="1"/>
      <c r="R3223" s="1"/>
      <c r="S3223" s="1"/>
    </row>
    <row r="3224" spans="1:19" x14ac:dyDescent="0.3">
      <c r="A3224" s="1"/>
      <c r="B3224" s="17">
        <v>3</v>
      </c>
      <c r="C3224" s="9" t="s">
        <v>12</v>
      </c>
      <c r="D3224" s="17">
        <v>2</v>
      </c>
      <c r="E3224" s="17">
        <v>2009</v>
      </c>
      <c r="F3224" s="17">
        <v>1</v>
      </c>
      <c r="G3224" s="17">
        <v>0</v>
      </c>
      <c r="H3224" s="17">
        <v>0</v>
      </c>
      <c r="I3224" s="18">
        <v>31333</v>
      </c>
      <c r="J3224" s="2"/>
      <c r="K3224" s="1"/>
      <c r="L3224" s="1"/>
      <c r="M3224" s="1"/>
      <c r="N3224" s="1"/>
      <c r="O3224" s="1"/>
      <c r="P3224" s="1"/>
      <c r="Q3224" s="1"/>
      <c r="R3224" s="1"/>
      <c r="S3224" s="1"/>
    </row>
    <row r="3225" spans="1:19" x14ac:dyDescent="0.3">
      <c r="A3225" s="1"/>
      <c r="B3225" s="17">
        <v>2</v>
      </c>
      <c r="C3225" s="9" t="s">
        <v>52</v>
      </c>
      <c r="D3225" s="17">
        <v>3</v>
      </c>
      <c r="E3225" s="17">
        <v>2009</v>
      </c>
      <c r="F3225" s="17">
        <v>1</v>
      </c>
      <c r="G3225" s="17">
        <v>10</v>
      </c>
      <c r="H3225" s="17">
        <v>10</v>
      </c>
      <c r="I3225" s="18">
        <v>0</v>
      </c>
      <c r="J3225" s="2"/>
      <c r="K3225" s="1"/>
      <c r="L3225" s="1"/>
      <c r="M3225" s="1"/>
      <c r="N3225" s="1"/>
      <c r="O3225" s="1"/>
      <c r="P3225" s="1"/>
      <c r="Q3225" s="1"/>
      <c r="R3225" s="1"/>
      <c r="S3225" s="1"/>
    </row>
    <row r="3226" spans="1:19" x14ac:dyDescent="0.3">
      <c r="A3226" s="1"/>
      <c r="B3226" s="17">
        <v>2</v>
      </c>
      <c r="C3226" s="9" t="s">
        <v>52</v>
      </c>
      <c r="D3226" s="17">
        <v>3</v>
      </c>
      <c r="E3226" s="17">
        <v>2009</v>
      </c>
      <c r="F3226" s="17">
        <v>1</v>
      </c>
      <c r="G3226" s="17">
        <v>12</v>
      </c>
      <c r="H3226" s="17">
        <v>12</v>
      </c>
      <c r="I3226" s="18">
        <v>0</v>
      </c>
      <c r="J3226" s="2"/>
      <c r="K3226" s="1"/>
      <c r="L3226" s="1"/>
      <c r="M3226" s="1"/>
      <c r="N3226" s="1"/>
      <c r="O3226" s="1"/>
      <c r="P3226" s="1"/>
      <c r="Q3226" s="1"/>
      <c r="R3226" s="1"/>
      <c r="S3226" s="1"/>
    </row>
    <row r="3227" spans="1:19" x14ac:dyDescent="0.3">
      <c r="A3227" s="1"/>
      <c r="B3227" s="17">
        <v>6</v>
      </c>
      <c r="C3227" s="9" t="s">
        <v>12</v>
      </c>
      <c r="D3227" s="17">
        <v>3</v>
      </c>
      <c r="E3227" s="17">
        <v>2009</v>
      </c>
      <c r="F3227" s="17">
        <v>1</v>
      </c>
      <c r="G3227" s="17">
        <v>0</v>
      </c>
      <c r="H3227" s="17">
        <v>0</v>
      </c>
      <c r="I3227" s="18">
        <v>28660</v>
      </c>
      <c r="J3227" s="2"/>
      <c r="K3227" s="1"/>
      <c r="L3227" s="1"/>
      <c r="M3227" s="1"/>
      <c r="N3227" s="1"/>
      <c r="O3227" s="1"/>
      <c r="P3227" s="1"/>
      <c r="Q3227" s="1"/>
      <c r="R3227" s="1"/>
      <c r="S3227" s="1"/>
    </row>
    <row r="3228" spans="1:19" x14ac:dyDescent="0.3">
      <c r="A3228" s="1"/>
      <c r="B3228" s="17">
        <v>4</v>
      </c>
      <c r="C3228" s="9" t="s">
        <v>12</v>
      </c>
      <c r="D3228" s="17">
        <v>3</v>
      </c>
      <c r="E3228" s="17">
        <v>2009</v>
      </c>
      <c r="F3228" s="17">
        <v>1</v>
      </c>
      <c r="G3228" s="17">
        <v>0</v>
      </c>
      <c r="H3228" s="17">
        <v>0</v>
      </c>
      <c r="I3228" s="18">
        <v>33270</v>
      </c>
      <c r="J3228" s="2"/>
      <c r="K3228" s="1"/>
      <c r="L3228" s="1"/>
      <c r="M3228" s="1"/>
      <c r="N3228" s="1"/>
      <c r="O3228" s="1"/>
      <c r="P3228" s="1"/>
      <c r="Q3228" s="1"/>
      <c r="R3228" s="1"/>
      <c r="S3228" s="1"/>
    </row>
    <row r="3229" spans="1:19" x14ac:dyDescent="0.3">
      <c r="A3229" s="1"/>
      <c r="B3229" s="17">
        <v>3</v>
      </c>
      <c r="C3229" s="9" t="s">
        <v>12</v>
      </c>
      <c r="D3229" s="17">
        <v>3</v>
      </c>
      <c r="E3229" s="17">
        <v>2009</v>
      </c>
      <c r="F3229" s="17">
        <v>1</v>
      </c>
      <c r="G3229" s="17">
        <v>0</v>
      </c>
      <c r="H3229" s="17">
        <v>34</v>
      </c>
      <c r="I3229" s="18">
        <v>241280</v>
      </c>
      <c r="J3229" s="2"/>
      <c r="K3229" s="1"/>
      <c r="L3229" s="1"/>
      <c r="M3229" s="1"/>
      <c r="N3229" s="1"/>
      <c r="O3229" s="1"/>
      <c r="P3229" s="1"/>
      <c r="Q3229" s="1"/>
      <c r="R3229" s="1"/>
      <c r="S3229" s="1"/>
    </row>
    <row r="3230" spans="1:19" x14ac:dyDescent="0.3">
      <c r="A3230" s="1"/>
      <c r="B3230" s="17">
        <v>3</v>
      </c>
      <c r="C3230" s="9" t="s">
        <v>12</v>
      </c>
      <c r="D3230" s="17">
        <v>3</v>
      </c>
      <c r="E3230" s="17">
        <v>2009</v>
      </c>
      <c r="F3230" s="17">
        <v>1</v>
      </c>
      <c r="G3230" s="17">
        <v>0</v>
      </c>
      <c r="H3230" s="17">
        <v>0</v>
      </c>
      <c r="I3230" s="18">
        <v>63566</v>
      </c>
      <c r="J3230" s="2"/>
      <c r="K3230" s="1"/>
      <c r="L3230" s="1"/>
      <c r="M3230" s="1"/>
      <c r="N3230" s="1"/>
      <c r="O3230" s="1"/>
      <c r="P3230" s="1"/>
      <c r="Q3230" s="1"/>
      <c r="R3230" s="1"/>
      <c r="S3230" s="1"/>
    </row>
    <row r="3231" spans="1:19" x14ac:dyDescent="0.3">
      <c r="A3231" s="1"/>
      <c r="B3231" s="17">
        <v>3</v>
      </c>
      <c r="C3231" s="9" t="s">
        <v>12</v>
      </c>
      <c r="D3231" s="17">
        <v>3</v>
      </c>
      <c r="E3231" s="17">
        <v>2009</v>
      </c>
      <c r="F3231" s="17">
        <v>1</v>
      </c>
      <c r="G3231" s="17">
        <v>0</v>
      </c>
      <c r="H3231" s="17">
        <v>0</v>
      </c>
      <c r="I3231" s="18">
        <v>93257</v>
      </c>
      <c r="J3231" s="2"/>
      <c r="K3231" s="1"/>
      <c r="L3231" s="1"/>
      <c r="M3231" s="1"/>
      <c r="N3231" s="1"/>
      <c r="O3231" s="1"/>
      <c r="P3231" s="1"/>
      <c r="Q3231" s="1"/>
      <c r="R3231" s="1"/>
      <c r="S3231" s="1"/>
    </row>
    <row r="3232" spans="1:19" x14ac:dyDescent="0.3">
      <c r="A3232" s="1"/>
      <c r="B3232" s="17">
        <v>3</v>
      </c>
      <c r="C3232" s="9" t="s">
        <v>12</v>
      </c>
      <c r="D3232" s="17">
        <v>3</v>
      </c>
      <c r="E3232" s="17">
        <v>2009</v>
      </c>
      <c r="F3232" s="17">
        <v>1</v>
      </c>
      <c r="G3232" s="17">
        <v>0</v>
      </c>
      <c r="H3232" s="17">
        <v>0</v>
      </c>
      <c r="I3232" s="18">
        <v>101532</v>
      </c>
      <c r="J3232" s="2"/>
      <c r="K3232" s="1"/>
      <c r="L3232" s="1"/>
      <c r="M3232" s="1"/>
      <c r="N3232" s="1"/>
      <c r="O3232" s="1"/>
      <c r="P3232" s="1"/>
      <c r="Q3232" s="1"/>
      <c r="R3232" s="1"/>
      <c r="S3232" s="1"/>
    </row>
    <row r="3233" spans="1:19" x14ac:dyDescent="0.3">
      <c r="A3233" s="1"/>
      <c r="B3233" s="17">
        <v>5</v>
      </c>
      <c r="C3233" s="9" t="s">
        <v>12</v>
      </c>
      <c r="D3233" s="17">
        <v>3</v>
      </c>
      <c r="E3233" s="17">
        <v>2009</v>
      </c>
      <c r="F3233" s="17">
        <v>1</v>
      </c>
      <c r="G3233" s="17">
        <v>0</v>
      </c>
      <c r="H3233" s="17">
        <v>0</v>
      </c>
      <c r="I3233" s="18">
        <v>32179</v>
      </c>
      <c r="J3233" s="2"/>
      <c r="K3233" s="1"/>
      <c r="L3233" s="1"/>
      <c r="M3233" s="1"/>
      <c r="N3233" s="1"/>
      <c r="O3233" s="1"/>
      <c r="P3233" s="1"/>
      <c r="Q3233" s="1"/>
      <c r="R3233" s="1"/>
      <c r="S3233" s="1"/>
    </row>
    <row r="3234" spans="1:19" x14ac:dyDescent="0.3">
      <c r="A3234" s="1"/>
      <c r="B3234" s="17">
        <v>2</v>
      </c>
      <c r="C3234" s="9" t="s">
        <v>14</v>
      </c>
      <c r="D3234" s="17">
        <v>2</v>
      </c>
      <c r="E3234" s="17">
        <v>2009</v>
      </c>
      <c r="F3234" s="17">
        <v>1</v>
      </c>
      <c r="G3234" s="17">
        <v>0</v>
      </c>
      <c r="H3234" s="17">
        <v>0</v>
      </c>
      <c r="I3234" s="18">
        <v>5045216</v>
      </c>
      <c r="J3234" s="2"/>
      <c r="K3234" s="1"/>
      <c r="L3234" s="1"/>
      <c r="M3234" s="1"/>
      <c r="N3234" s="1"/>
      <c r="O3234" s="1"/>
      <c r="P3234" s="1"/>
      <c r="Q3234" s="1"/>
      <c r="R3234" s="1"/>
      <c r="S3234" s="1"/>
    </row>
    <row r="3235" spans="1:19" x14ac:dyDescent="0.3">
      <c r="A3235" s="1"/>
      <c r="B3235" s="17">
        <v>3</v>
      </c>
      <c r="C3235" s="9" t="s">
        <v>22</v>
      </c>
      <c r="D3235" s="17">
        <v>4</v>
      </c>
      <c r="E3235" s="17">
        <v>2009</v>
      </c>
      <c r="F3235" s="17">
        <v>1</v>
      </c>
      <c r="G3235" s="17">
        <v>12</v>
      </c>
      <c r="H3235" s="17">
        <v>0</v>
      </c>
      <c r="I3235" s="18">
        <v>0</v>
      </c>
      <c r="J3235" s="2"/>
      <c r="K3235" s="1"/>
      <c r="L3235" s="1"/>
      <c r="M3235" s="1"/>
      <c r="N3235" s="1"/>
      <c r="O3235" s="1"/>
      <c r="P3235" s="1"/>
      <c r="Q3235" s="1"/>
      <c r="R3235" s="1"/>
      <c r="S3235" s="1"/>
    </row>
    <row r="3236" spans="1:19" x14ac:dyDescent="0.3">
      <c r="A3236" s="1"/>
      <c r="B3236" s="17">
        <v>2</v>
      </c>
      <c r="C3236" s="9" t="s">
        <v>14</v>
      </c>
      <c r="D3236" s="17">
        <v>2</v>
      </c>
      <c r="E3236" s="17">
        <v>2009</v>
      </c>
      <c r="F3236" s="17">
        <v>1</v>
      </c>
      <c r="G3236" s="17">
        <v>0</v>
      </c>
      <c r="H3236" s="17">
        <v>0</v>
      </c>
      <c r="I3236" s="18">
        <v>6733929</v>
      </c>
      <c r="J3236" s="2"/>
      <c r="K3236" s="1"/>
      <c r="L3236" s="1"/>
      <c r="M3236" s="1"/>
      <c r="N3236" s="1"/>
      <c r="O3236" s="1"/>
      <c r="P3236" s="1"/>
      <c r="Q3236" s="1"/>
      <c r="R3236" s="1"/>
      <c r="S3236" s="1"/>
    </row>
    <row r="3237" spans="1:19" x14ac:dyDescent="0.3">
      <c r="A3237" s="1"/>
      <c r="B3237" s="17">
        <v>2</v>
      </c>
      <c r="C3237" s="9" t="s">
        <v>14</v>
      </c>
      <c r="D3237" s="17">
        <v>2</v>
      </c>
      <c r="E3237" s="17">
        <v>2009</v>
      </c>
      <c r="F3237" s="17">
        <v>1</v>
      </c>
      <c r="G3237" s="17">
        <v>0</v>
      </c>
      <c r="H3237" s="17">
        <v>0</v>
      </c>
      <c r="I3237" s="18">
        <v>1277235</v>
      </c>
      <c r="J3237" s="2"/>
      <c r="K3237" s="1"/>
      <c r="L3237" s="1"/>
      <c r="M3237" s="1"/>
      <c r="N3237" s="1"/>
      <c r="O3237" s="1"/>
      <c r="P3237" s="1"/>
      <c r="Q3237" s="1"/>
      <c r="R3237" s="1"/>
      <c r="S3237" s="1"/>
    </row>
    <row r="3238" spans="1:19" x14ac:dyDescent="0.3">
      <c r="A3238" s="1"/>
      <c r="B3238" s="17">
        <v>3</v>
      </c>
      <c r="C3238" s="9" t="s">
        <v>19</v>
      </c>
      <c r="D3238" s="17">
        <v>3</v>
      </c>
      <c r="E3238" s="17">
        <v>2009</v>
      </c>
      <c r="F3238" s="17">
        <v>2</v>
      </c>
      <c r="G3238" s="17">
        <v>0</v>
      </c>
      <c r="H3238" s="17">
        <v>0</v>
      </c>
      <c r="I3238" s="18">
        <v>4653830</v>
      </c>
      <c r="J3238" s="2"/>
      <c r="K3238" s="1"/>
      <c r="L3238" s="1"/>
      <c r="M3238" s="1"/>
      <c r="N3238" s="1"/>
      <c r="O3238" s="1"/>
      <c r="P3238" s="1"/>
      <c r="Q3238" s="1"/>
      <c r="R3238" s="1"/>
      <c r="S3238" s="1"/>
    </row>
    <row r="3239" spans="1:19" x14ac:dyDescent="0.3">
      <c r="A3239" s="1"/>
      <c r="B3239" s="17">
        <v>3</v>
      </c>
      <c r="C3239" s="9" t="s">
        <v>12</v>
      </c>
      <c r="D3239" s="17">
        <v>3</v>
      </c>
      <c r="E3239" s="17">
        <v>2009</v>
      </c>
      <c r="F3239" s="17">
        <v>1</v>
      </c>
      <c r="G3239" s="17">
        <v>0</v>
      </c>
      <c r="H3239" s="17">
        <v>0</v>
      </c>
      <c r="I3239" s="18">
        <v>44864</v>
      </c>
      <c r="J3239" s="2"/>
      <c r="K3239" s="1"/>
      <c r="L3239" s="1"/>
      <c r="M3239" s="1"/>
      <c r="N3239" s="1"/>
      <c r="O3239" s="1"/>
      <c r="P3239" s="1"/>
      <c r="Q3239" s="1"/>
      <c r="R3239" s="1"/>
      <c r="S3239" s="1"/>
    </row>
    <row r="3240" spans="1:19" x14ac:dyDescent="0.3">
      <c r="A3240" s="1"/>
      <c r="B3240" s="17">
        <v>3</v>
      </c>
      <c r="C3240" s="9" t="s">
        <v>12</v>
      </c>
      <c r="D3240" s="17">
        <v>3</v>
      </c>
      <c r="E3240" s="17">
        <v>2009</v>
      </c>
      <c r="F3240" s="17">
        <v>1</v>
      </c>
      <c r="G3240" s="17">
        <v>0</v>
      </c>
      <c r="H3240" s="17">
        <v>0</v>
      </c>
      <c r="I3240" s="18">
        <v>43713</v>
      </c>
      <c r="J3240" s="2"/>
      <c r="K3240" s="1"/>
      <c r="L3240" s="1"/>
      <c r="M3240" s="1"/>
      <c r="N3240" s="1"/>
      <c r="O3240" s="1"/>
      <c r="P3240" s="1"/>
      <c r="Q3240" s="1"/>
      <c r="R3240" s="1"/>
      <c r="S3240" s="1"/>
    </row>
    <row r="3241" spans="1:19" x14ac:dyDescent="0.3">
      <c r="A3241" s="1"/>
      <c r="B3241" s="17">
        <v>4</v>
      </c>
      <c r="C3241" s="9" t="s">
        <v>12</v>
      </c>
      <c r="D3241" s="17">
        <v>2</v>
      </c>
      <c r="E3241" s="17">
        <v>2009</v>
      </c>
      <c r="F3241" s="17">
        <v>1</v>
      </c>
      <c r="G3241" s="17">
        <v>0</v>
      </c>
      <c r="H3241" s="17">
        <v>0</v>
      </c>
      <c r="I3241" s="18">
        <v>985360</v>
      </c>
      <c r="J3241" s="2"/>
      <c r="K3241" s="1"/>
      <c r="L3241" s="1"/>
      <c r="M3241" s="1"/>
      <c r="N3241" s="1"/>
      <c r="O3241" s="1"/>
      <c r="P3241" s="1"/>
      <c r="Q3241" s="1"/>
      <c r="R3241" s="1"/>
      <c r="S3241" s="1"/>
    </row>
    <row r="3242" spans="1:19" x14ac:dyDescent="0.3">
      <c r="A3242" s="1"/>
      <c r="B3242" s="17">
        <v>1</v>
      </c>
      <c r="C3242" s="9" t="s">
        <v>19</v>
      </c>
      <c r="D3242" s="17">
        <v>4</v>
      </c>
      <c r="E3242" s="17">
        <v>2009</v>
      </c>
      <c r="F3242" s="17">
        <v>1</v>
      </c>
      <c r="G3242" s="17">
        <v>0</v>
      </c>
      <c r="H3242" s="17">
        <v>0</v>
      </c>
      <c r="I3242" s="18">
        <v>16917</v>
      </c>
      <c r="J3242" s="2"/>
      <c r="K3242" s="1"/>
      <c r="L3242" s="1"/>
      <c r="M3242" s="1"/>
      <c r="N3242" s="1"/>
      <c r="O3242" s="1"/>
      <c r="P3242" s="1"/>
      <c r="Q3242" s="1"/>
      <c r="R3242" s="1"/>
      <c r="S3242" s="1"/>
    </row>
    <row r="3243" spans="1:19" x14ac:dyDescent="0.3">
      <c r="A3243" s="1"/>
      <c r="B3243" s="17">
        <v>5</v>
      </c>
      <c r="C3243" s="9" t="s">
        <v>12</v>
      </c>
      <c r="D3243" s="17">
        <v>2</v>
      </c>
      <c r="E3243" s="17">
        <v>2009</v>
      </c>
      <c r="F3243" s="17">
        <v>1</v>
      </c>
      <c r="G3243" s="17">
        <v>0</v>
      </c>
      <c r="H3243" s="17">
        <v>0</v>
      </c>
      <c r="I3243" s="18">
        <v>196101</v>
      </c>
      <c r="J3243" s="2"/>
      <c r="K3243" s="1"/>
      <c r="L3243" s="1"/>
      <c r="M3243" s="1"/>
      <c r="N3243" s="1"/>
      <c r="O3243" s="1"/>
      <c r="P3243" s="1"/>
      <c r="Q3243" s="1"/>
      <c r="R3243" s="1"/>
      <c r="S3243" s="1"/>
    </row>
    <row r="3244" spans="1:19" x14ac:dyDescent="0.3">
      <c r="A3244" s="1"/>
      <c r="B3244" s="17">
        <v>2</v>
      </c>
      <c r="C3244" s="9" t="s">
        <v>37</v>
      </c>
      <c r="D3244" s="17">
        <v>2</v>
      </c>
      <c r="E3244" s="17">
        <v>2009</v>
      </c>
      <c r="F3244" s="17">
        <v>7</v>
      </c>
      <c r="G3244" s="17">
        <v>0</v>
      </c>
      <c r="H3244" s="17">
        <v>0</v>
      </c>
      <c r="I3244" s="18">
        <v>624505392</v>
      </c>
      <c r="J3244" s="2"/>
      <c r="K3244" s="1"/>
      <c r="L3244" s="1"/>
      <c r="M3244" s="1"/>
      <c r="N3244" s="1"/>
      <c r="O3244" s="1"/>
      <c r="P3244" s="1"/>
      <c r="Q3244" s="1"/>
      <c r="R3244" s="1"/>
      <c r="S3244" s="1"/>
    </row>
    <row r="3245" spans="1:19" x14ac:dyDescent="0.3">
      <c r="A3245" s="1"/>
      <c r="B3245" s="17">
        <v>3</v>
      </c>
      <c r="C3245" s="9" t="s">
        <v>14</v>
      </c>
      <c r="D3245" s="17">
        <v>2</v>
      </c>
      <c r="E3245" s="17">
        <v>2009</v>
      </c>
      <c r="F3245" s="17">
        <v>1</v>
      </c>
      <c r="G3245" s="17">
        <v>0</v>
      </c>
      <c r="H3245" s="17">
        <v>0</v>
      </c>
      <c r="I3245" s="18">
        <v>3722493</v>
      </c>
      <c r="J3245" s="2"/>
      <c r="K3245" s="1"/>
      <c r="L3245" s="1"/>
      <c r="M3245" s="1"/>
      <c r="N3245" s="1"/>
      <c r="O3245" s="1"/>
      <c r="P3245" s="1"/>
      <c r="Q3245" s="1"/>
      <c r="R3245" s="1"/>
      <c r="S3245" s="1"/>
    </row>
    <row r="3246" spans="1:19" x14ac:dyDescent="0.3">
      <c r="A3246" s="1"/>
      <c r="B3246" s="17">
        <v>3</v>
      </c>
      <c r="C3246" s="9" t="s">
        <v>14</v>
      </c>
      <c r="D3246" s="17">
        <v>2</v>
      </c>
      <c r="E3246" s="17">
        <v>2009</v>
      </c>
      <c r="F3246" s="17">
        <v>1</v>
      </c>
      <c r="G3246" s="17">
        <v>0</v>
      </c>
      <c r="H3246" s="17">
        <v>0</v>
      </c>
      <c r="I3246" s="18">
        <v>8583065</v>
      </c>
      <c r="J3246" s="2"/>
      <c r="K3246" s="1"/>
      <c r="L3246" s="1"/>
      <c r="M3246" s="1"/>
      <c r="N3246" s="1"/>
      <c r="O3246" s="1"/>
      <c r="P3246" s="1"/>
      <c r="Q3246" s="1"/>
      <c r="R3246" s="1"/>
      <c r="S3246" s="1"/>
    </row>
    <row r="3247" spans="1:19" x14ac:dyDescent="0.3">
      <c r="A3247" s="1"/>
      <c r="B3247" s="17">
        <v>1</v>
      </c>
      <c r="C3247" s="9" t="s">
        <v>14</v>
      </c>
      <c r="D3247" s="17">
        <v>3</v>
      </c>
      <c r="E3247" s="17">
        <v>2009</v>
      </c>
      <c r="F3247" s="17">
        <v>1</v>
      </c>
      <c r="G3247" s="17">
        <v>0</v>
      </c>
      <c r="H3247" s="17">
        <v>0</v>
      </c>
      <c r="I3247" s="18">
        <v>3265512</v>
      </c>
      <c r="J3247" s="2"/>
      <c r="K3247" s="1"/>
      <c r="L3247" s="1"/>
      <c r="M3247" s="1"/>
      <c r="N3247" s="1"/>
      <c r="O3247" s="1"/>
      <c r="P3247" s="1"/>
      <c r="Q3247" s="1"/>
      <c r="R3247" s="1"/>
      <c r="S3247" s="1"/>
    </row>
    <row r="3248" spans="1:19" x14ac:dyDescent="0.3">
      <c r="A3248" s="1"/>
      <c r="B3248" s="17">
        <v>2</v>
      </c>
      <c r="C3248" s="9" t="s">
        <v>12</v>
      </c>
      <c r="D3248" s="17">
        <v>3</v>
      </c>
      <c r="E3248" s="17">
        <v>2009</v>
      </c>
      <c r="F3248" s="17">
        <v>1</v>
      </c>
      <c r="G3248" s="17">
        <v>0</v>
      </c>
      <c r="H3248" s="17">
        <v>0</v>
      </c>
      <c r="I3248" s="18">
        <v>15558</v>
      </c>
      <c r="J3248" s="2"/>
      <c r="K3248" s="1"/>
      <c r="L3248" s="1"/>
      <c r="M3248" s="1"/>
      <c r="N3248" s="1"/>
      <c r="O3248" s="1"/>
      <c r="P3248" s="1"/>
      <c r="Q3248" s="1"/>
      <c r="R3248" s="1"/>
      <c r="S3248" s="1"/>
    </row>
    <row r="3249" spans="1:19" x14ac:dyDescent="0.3">
      <c r="A3249" s="1"/>
      <c r="B3249" s="17">
        <v>2</v>
      </c>
      <c r="C3249" s="9" t="s">
        <v>33</v>
      </c>
      <c r="D3249" s="17">
        <v>3</v>
      </c>
      <c r="E3249" s="17">
        <v>2009</v>
      </c>
      <c r="F3249" s="17">
        <v>1</v>
      </c>
      <c r="G3249" s="17">
        <v>0</v>
      </c>
      <c r="H3249" s="17">
        <v>0</v>
      </c>
      <c r="I3249" s="18">
        <v>192619</v>
      </c>
      <c r="J3249" s="2"/>
      <c r="K3249" s="1"/>
      <c r="L3249" s="1"/>
      <c r="M3249" s="1"/>
      <c r="N3249" s="1"/>
      <c r="O3249" s="1"/>
      <c r="P3249" s="1"/>
      <c r="Q3249" s="1"/>
      <c r="R3249" s="1"/>
      <c r="S3249" s="1"/>
    </row>
    <row r="3250" spans="1:19" x14ac:dyDescent="0.3">
      <c r="A3250" s="1"/>
      <c r="B3250" s="17">
        <v>2</v>
      </c>
      <c r="C3250" s="9" t="s">
        <v>12</v>
      </c>
      <c r="D3250" s="17">
        <v>3</v>
      </c>
      <c r="E3250" s="17">
        <v>2009</v>
      </c>
      <c r="F3250" s="17">
        <v>1</v>
      </c>
      <c r="G3250" s="17">
        <v>0</v>
      </c>
      <c r="H3250" s="17">
        <v>0</v>
      </c>
      <c r="I3250" s="18">
        <v>31488</v>
      </c>
      <c r="J3250" s="2"/>
      <c r="K3250" s="1"/>
      <c r="L3250" s="1"/>
      <c r="M3250" s="1"/>
      <c r="N3250" s="1"/>
      <c r="O3250" s="1"/>
      <c r="P3250" s="1"/>
      <c r="Q3250" s="1"/>
      <c r="R3250" s="1"/>
      <c r="S3250" s="1"/>
    </row>
    <row r="3251" spans="1:19" x14ac:dyDescent="0.3">
      <c r="A3251" s="1"/>
      <c r="B3251" s="17">
        <v>2</v>
      </c>
      <c r="C3251" s="9" t="s">
        <v>12</v>
      </c>
      <c r="D3251" s="17">
        <v>2</v>
      </c>
      <c r="E3251" s="17">
        <v>2009</v>
      </c>
      <c r="F3251" s="17">
        <v>1</v>
      </c>
      <c r="G3251" s="17">
        <v>0</v>
      </c>
      <c r="H3251" s="17">
        <v>0</v>
      </c>
      <c r="I3251" s="18">
        <v>15468</v>
      </c>
      <c r="J3251" s="2"/>
      <c r="K3251" s="1"/>
      <c r="L3251" s="1"/>
      <c r="M3251" s="1"/>
      <c r="N3251" s="1"/>
      <c r="O3251" s="1"/>
      <c r="P3251" s="1"/>
      <c r="Q3251" s="1"/>
      <c r="R3251" s="1"/>
      <c r="S3251" s="1"/>
    </row>
    <row r="3252" spans="1:19" x14ac:dyDescent="0.3">
      <c r="A3252" s="1"/>
      <c r="B3252" s="17">
        <v>3</v>
      </c>
      <c r="C3252" s="9" t="s">
        <v>12</v>
      </c>
      <c r="D3252" s="17">
        <v>3</v>
      </c>
      <c r="E3252" s="17">
        <v>2009</v>
      </c>
      <c r="F3252" s="17">
        <v>1</v>
      </c>
      <c r="G3252" s="17">
        <v>0</v>
      </c>
      <c r="H3252" s="17">
        <v>0</v>
      </c>
      <c r="I3252" s="18">
        <v>7284</v>
      </c>
      <c r="J3252" s="2"/>
      <c r="K3252" s="1"/>
      <c r="L3252" s="1"/>
      <c r="M3252" s="1"/>
      <c r="N3252" s="1"/>
      <c r="O3252" s="1"/>
      <c r="P3252" s="1"/>
      <c r="Q3252" s="1"/>
      <c r="R3252" s="1"/>
      <c r="S3252" s="1"/>
    </row>
    <row r="3253" spans="1:19" x14ac:dyDescent="0.3">
      <c r="A3253" s="1"/>
      <c r="B3253" s="17">
        <v>3</v>
      </c>
      <c r="C3253" s="9" t="s">
        <v>12</v>
      </c>
      <c r="D3253" s="17">
        <v>1</v>
      </c>
      <c r="E3253" s="17">
        <v>2019</v>
      </c>
      <c r="F3253" s="17">
        <v>1</v>
      </c>
      <c r="G3253" s="17">
        <v>0</v>
      </c>
      <c r="H3253" s="17">
        <v>0</v>
      </c>
      <c r="I3253" s="18">
        <v>147</v>
      </c>
      <c r="J3253" s="2"/>
      <c r="K3253" s="1"/>
      <c r="L3253" s="1"/>
      <c r="M3253" s="1"/>
      <c r="N3253" s="1"/>
      <c r="O3253" s="1"/>
      <c r="P3253" s="1"/>
      <c r="Q3253" s="1"/>
      <c r="R3253" s="1"/>
      <c r="S3253" s="1"/>
    </row>
    <row r="3254" spans="1:19" x14ac:dyDescent="0.3">
      <c r="A3254" s="1"/>
      <c r="B3254" s="17">
        <v>3</v>
      </c>
      <c r="C3254" s="9" t="s">
        <v>12</v>
      </c>
      <c r="D3254" s="17">
        <v>2</v>
      </c>
      <c r="E3254" s="17">
        <v>2019</v>
      </c>
      <c r="F3254" s="17">
        <v>1</v>
      </c>
      <c r="G3254" s="17">
        <v>0</v>
      </c>
      <c r="H3254" s="17">
        <v>0</v>
      </c>
      <c r="I3254" s="18">
        <v>1619</v>
      </c>
      <c r="J3254" s="2"/>
      <c r="K3254" s="1"/>
      <c r="L3254" s="1"/>
      <c r="M3254" s="1"/>
      <c r="N3254" s="1"/>
      <c r="O3254" s="1"/>
      <c r="P3254" s="1"/>
      <c r="Q3254" s="1"/>
      <c r="R3254" s="1"/>
      <c r="S3254" s="1"/>
    </row>
    <row r="3255" spans="1:19" x14ac:dyDescent="0.3">
      <c r="A3255" s="1"/>
      <c r="B3255" s="17">
        <v>3</v>
      </c>
      <c r="C3255" s="9" t="s">
        <v>12</v>
      </c>
      <c r="D3255" s="17">
        <v>2</v>
      </c>
      <c r="E3255" s="17">
        <v>2019</v>
      </c>
      <c r="F3255" s="17">
        <v>1</v>
      </c>
      <c r="G3255" s="17">
        <v>0</v>
      </c>
      <c r="H3255" s="17">
        <v>0</v>
      </c>
      <c r="I3255" s="18">
        <v>1441</v>
      </c>
      <c r="J3255" s="2"/>
      <c r="K3255" s="1"/>
      <c r="L3255" s="1"/>
      <c r="M3255" s="1"/>
      <c r="N3255" s="1"/>
      <c r="O3255" s="1"/>
      <c r="P3255" s="1"/>
      <c r="Q3255" s="1"/>
      <c r="R3255" s="1"/>
      <c r="S3255" s="1"/>
    </row>
    <row r="3256" spans="1:19" x14ac:dyDescent="0.3">
      <c r="A3256" s="1"/>
      <c r="B3256" s="17">
        <v>3</v>
      </c>
      <c r="C3256" s="9" t="s">
        <v>12</v>
      </c>
      <c r="D3256" s="17">
        <v>2</v>
      </c>
      <c r="E3256" s="17">
        <v>2019</v>
      </c>
      <c r="F3256" s="17">
        <v>1</v>
      </c>
      <c r="G3256" s="17">
        <v>0</v>
      </c>
      <c r="H3256" s="17">
        <v>0</v>
      </c>
      <c r="I3256" s="18">
        <v>1516</v>
      </c>
      <c r="J3256" s="2"/>
      <c r="K3256" s="1"/>
      <c r="L3256" s="1"/>
      <c r="M3256" s="1"/>
      <c r="N3256" s="1"/>
      <c r="O3256" s="1"/>
      <c r="P3256" s="1"/>
      <c r="Q3256" s="1"/>
      <c r="R3256" s="1"/>
      <c r="S3256" s="1"/>
    </row>
    <row r="3257" spans="1:19" x14ac:dyDescent="0.3">
      <c r="A3257" s="1"/>
      <c r="B3257" s="17">
        <v>6</v>
      </c>
      <c r="C3257" s="9" t="s">
        <v>33</v>
      </c>
      <c r="D3257" s="17">
        <v>1</v>
      </c>
      <c r="E3257" s="17">
        <v>2019</v>
      </c>
      <c r="F3257" s="17">
        <v>1</v>
      </c>
      <c r="G3257" s="17">
        <v>0</v>
      </c>
      <c r="H3257" s="17">
        <v>78</v>
      </c>
      <c r="I3257" s="18">
        <v>0</v>
      </c>
      <c r="J3257" s="2"/>
      <c r="K3257" s="1"/>
      <c r="L3257" s="1"/>
      <c r="M3257" s="1"/>
      <c r="N3257" s="1"/>
      <c r="O3257" s="1"/>
      <c r="P3257" s="1"/>
      <c r="Q3257" s="1"/>
      <c r="R3257" s="1"/>
      <c r="S3257" s="1"/>
    </row>
    <row r="3258" spans="1:19" x14ac:dyDescent="0.3">
      <c r="A3258" s="1"/>
      <c r="B3258" s="17">
        <v>1</v>
      </c>
      <c r="C3258" s="9" t="s">
        <v>33</v>
      </c>
      <c r="D3258" s="17">
        <v>2</v>
      </c>
      <c r="E3258" s="17">
        <v>2019</v>
      </c>
      <c r="F3258" s="17">
        <v>1</v>
      </c>
      <c r="G3258" s="17">
        <v>0</v>
      </c>
      <c r="H3258" s="17">
        <v>0</v>
      </c>
      <c r="I3258" s="18">
        <v>2289583</v>
      </c>
      <c r="J3258" s="2"/>
      <c r="K3258" s="1"/>
      <c r="L3258" s="1"/>
      <c r="M3258" s="1"/>
      <c r="N3258" s="1"/>
      <c r="O3258" s="1"/>
      <c r="P3258" s="1"/>
      <c r="Q3258" s="1"/>
      <c r="R3258" s="1"/>
      <c r="S3258" s="1"/>
    </row>
    <row r="3259" spans="1:19" x14ac:dyDescent="0.3">
      <c r="A3259" s="1"/>
      <c r="B3259" s="17">
        <v>2</v>
      </c>
      <c r="C3259" s="9" t="s">
        <v>12</v>
      </c>
      <c r="D3259" s="17">
        <v>2</v>
      </c>
      <c r="E3259" s="17">
        <v>2019</v>
      </c>
      <c r="F3259" s="17">
        <v>1</v>
      </c>
      <c r="G3259" s="17">
        <v>0</v>
      </c>
      <c r="H3259" s="17">
        <v>0</v>
      </c>
      <c r="I3259" s="18">
        <v>158837</v>
      </c>
      <c r="J3259" s="2"/>
      <c r="K3259" s="1"/>
      <c r="L3259" s="1"/>
      <c r="M3259" s="1"/>
      <c r="N3259" s="1"/>
      <c r="O3259" s="1"/>
      <c r="P3259" s="1"/>
      <c r="Q3259" s="1"/>
      <c r="R3259" s="1"/>
      <c r="S3259" s="1"/>
    </row>
    <row r="3260" spans="1:19" x14ac:dyDescent="0.3">
      <c r="A3260" s="1"/>
      <c r="B3260" s="17">
        <v>2</v>
      </c>
      <c r="C3260" s="9" t="s">
        <v>12</v>
      </c>
      <c r="D3260" s="17">
        <v>2</v>
      </c>
      <c r="E3260" s="17">
        <v>2019</v>
      </c>
      <c r="F3260" s="17">
        <v>1</v>
      </c>
      <c r="G3260" s="17">
        <v>0</v>
      </c>
      <c r="H3260" s="17">
        <v>0</v>
      </c>
      <c r="I3260" s="18">
        <v>168554</v>
      </c>
      <c r="J3260" s="2"/>
      <c r="K3260" s="1"/>
      <c r="L3260" s="1"/>
      <c r="M3260" s="1"/>
      <c r="N3260" s="1"/>
      <c r="O3260" s="1"/>
      <c r="P3260" s="1"/>
      <c r="Q3260" s="1"/>
      <c r="R3260" s="1"/>
      <c r="S3260" s="1"/>
    </row>
    <row r="3261" spans="1:19" x14ac:dyDescent="0.3">
      <c r="A3261" s="1"/>
      <c r="B3261" s="17">
        <v>2</v>
      </c>
      <c r="C3261" s="9" t="s">
        <v>12</v>
      </c>
      <c r="D3261" s="17">
        <v>2</v>
      </c>
      <c r="E3261" s="17">
        <v>2019</v>
      </c>
      <c r="F3261" s="17">
        <v>1</v>
      </c>
      <c r="G3261" s="17">
        <v>0</v>
      </c>
      <c r="H3261" s="17">
        <v>0</v>
      </c>
      <c r="I3261" s="18">
        <v>14387</v>
      </c>
      <c r="J3261" s="2"/>
      <c r="K3261" s="1"/>
      <c r="L3261" s="1"/>
      <c r="M3261" s="1"/>
      <c r="N3261" s="1"/>
      <c r="O3261" s="1"/>
      <c r="P3261" s="1"/>
      <c r="Q3261" s="1"/>
      <c r="R3261" s="1"/>
      <c r="S3261" s="1"/>
    </row>
    <row r="3262" spans="1:19" x14ac:dyDescent="0.3">
      <c r="A3262" s="1"/>
      <c r="B3262" s="17">
        <v>2</v>
      </c>
      <c r="C3262" s="9" t="s">
        <v>12</v>
      </c>
      <c r="D3262" s="17">
        <v>2</v>
      </c>
      <c r="E3262" s="17">
        <v>2019</v>
      </c>
      <c r="F3262" s="17">
        <v>1</v>
      </c>
      <c r="G3262" s="17">
        <v>0</v>
      </c>
      <c r="H3262" s="17">
        <v>0</v>
      </c>
      <c r="I3262" s="18">
        <v>163148</v>
      </c>
      <c r="J3262" s="2"/>
      <c r="K3262" s="1"/>
      <c r="L3262" s="1"/>
      <c r="M3262" s="1"/>
      <c r="N3262" s="1"/>
      <c r="O3262" s="1"/>
      <c r="P3262" s="1"/>
      <c r="Q3262" s="1"/>
      <c r="R3262" s="1"/>
      <c r="S3262" s="1"/>
    </row>
    <row r="3263" spans="1:19" x14ac:dyDescent="0.3">
      <c r="A3263" s="1"/>
      <c r="B3263" s="17">
        <v>3</v>
      </c>
      <c r="C3263" s="9" t="s">
        <v>17</v>
      </c>
      <c r="D3263" s="17">
        <v>2</v>
      </c>
      <c r="E3263" s="17">
        <v>2019</v>
      </c>
      <c r="F3263" s="17">
        <v>1</v>
      </c>
      <c r="G3263" s="17">
        <v>0</v>
      </c>
      <c r="H3263" s="17">
        <v>0</v>
      </c>
      <c r="I3263" s="18">
        <v>1523</v>
      </c>
      <c r="J3263" s="2"/>
      <c r="K3263" s="1"/>
      <c r="L3263" s="1"/>
      <c r="M3263" s="1"/>
      <c r="N3263" s="1"/>
      <c r="O3263" s="1"/>
      <c r="P3263" s="1"/>
      <c r="Q3263" s="1"/>
      <c r="R3263" s="1"/>
      <c r="S3263" s="1"/>
    </row>
    <row r="3264" spans="1:19" x14ac:dyDescent="0.3">
      <c r="A3264" s="1"/>
      <c r="B3264" s="17">
        <v>4</v>
      </c>
      <c r="C3264" s="9" t="s">
        <v>12</v>
      </c>
      <c r="D3264" s="17">
        <v>2</v>
      </c>
      <c r="E3264" s="17">
        <v>2019</v>
      </c>
      <c r="F3264" s="17">
        <v>1</v>
      </c>
      <c r="G3264" s="17">
        <v>0</v>
      </c>
      <c r="H3264" s="17">
        <v>0</v>
      </c>
      <c r="I3264" s="18">
        <v>1451</v>
      </c>
      <c r="J3264" s="2"/>
      <c r="K3264" s="1"/>
      <c r="L3264" s="1"/>
      <c r="M3264" s="1"/>
      <c r="N3264" s="1"/>
      <c r="O3264" s="1"/>
      <c r="P3264" s="1"/>
      <c r="Q3264" s="1"/>
      <c r="R3264" s="1"/>
      <c r="S3264" s="1"/>
    </row>
    <row r="3265" spans="1:19" x14ac:dyDescent="0.3">
      <c r="A3265" s="1"/>
      <c r="B3265" s="17">
        <v>4</v>
      </c>
      <c r="C3265" s="9" t="s">
        <v>12</v>
      </c>
      <c r="D3265" s="17">
        <v>2</v>
      </c>
      <c r="E3265" s="17">
        <v>2019</v>
      </c>
      <c r="F3265" s="17">
        <v>1</v>
      </c>
      <c r="G3265" s="17">
        <v>0</v>
      </c>
      <c r="H3265" s="17">
        <v>0</v>
      </c>
      <c r="I3265" s="18">
        <v>1622</v>
      </c>
      <c r="J3265" s="2"/>
      <c r="K3265" s="1"/>
      <c r="L3265" s="1"/>
      <c r="M3265" s="1"/>
      <c r="N3265" s="1"/>
      <c r="O3265" s="1"/>
      <c r="P3265" s="1"/>
      <c r="Q3265" s="1"/>
      <c r="R3265" s="1"/>
      <c r="S3265" s="1"/>
    </row>
    <row r="3266" spans="1:19" x14ac:dyDescent="0.3">
      <c r="A3266" s="1"/>
      <c r="B3266" s="17">
        <v>3</v>
      </c>
      <c r="C3266" s="9" t="s">
        <v>12</v>
      </c>
      <c r="D3266" s="17">
        <v>2</v>
      </c>
      <c r="E3266" s="17">
        <v>2019</v>
      </c>
      <c r="F3266" s="17">
        <v>1</v>
      </c>
      <c r="G3266" s="17">
        <v>0</v>
      </c>
      <c r="H3266" s="17">
        <v>0</v>
      </c>
      <c r="I3266" s="18">
        <v>1520</v>
      </c>
      <c r="J3266" s="2"/>
      <c r="K3266" s="1"/>
      <c r="L3266" s="1"/>
      <c r="M3266" s="1"/>
      <c r="N3266" s="1"/>
      <c r="O3266" s="1"/>
      <c r="P3266" s="1"/>
      <c r="Q3266" s="1"/>
      <c r="R3266" s="1"/>
      <c r="S3266" s="1"/>
    </row>
    <row r="3267" spans="1:19" x14ac:dyDescent="0.3">
      <c r="A3267" s="1"/>
      <c r="B3267" s="17">
        <v>5</v>
      </c>
      <c r="C3267" s="9" t="s">
        <v>12</v>
      </c>
      <c r="D3267" s="17">
        <v>2</v>
      </c>
      <c r="E3267" s="17">
        <v>2019</v>
      </c>
      <c r="F3267" s="17">
        <v>1</v>
      </c>
      <c r="G3267" s="17">
        <v>0</v>
      </c>
      <c r="H3267" s="17">
        <v>0</v>
      </c>
      <c r="I3267" s="18">
        <v>1578</v>
      </c>
      <c r="J3267" s="2"/>
      <c r="K3267" s="1"/>
      <c r="L3267" s="1"/>
      <c r="M3267" s="1"/>
      <c r="N3267" s="1"/>
      <c r="O3267" s="1"/>
      <c r="P3267" s="1"/>
      <c r="Q3267" s="1"/>
      <c r="R3267" s="1"/>
      <c r="S3267" s="1"/>
    </row>
    <row r="3268" spans="1:19" x14ac:dyDescent="0.3">
      <c r="A3268" s="1"/>
      <c r="B3268" s="17">
        <v>5</v>
      </c>
      <c r="C3268" s="9" t="s">
        <v>12</v>
      </c>
      <c r="D3268" s="17">
        <v>2</v>
      </c>
      <c r="E3268" s="17">
        <v>2019</v>
      </c>
      <c r="F3268" s="17">
        <v>1</v>
      </c>
      <c r="G3268" s="17">
        <v>0</v>
      </c>
      <c r="H3268" s="17">
        <v>0</v>
      </c>
      <c r="I3268" s="18">
        <v>1576</v>
      </c>
      <c r="J3268" s="2"/>
      <c r="K3268" s="1"/>
      <c r="L3268" s="1"/>
      <c r="M3268" s="1"/>
      <c r="N3268" s="1"/>
      <c r="O3268" s="1"/>
      <c r="P3268" s="1"/>
      <c r="Q3268" s="1"/>
      <c r="R3268" s="1"/>
      <c r="S3268" s="1"/>
    </row>
    <row r="3269" spans="1:19" x14ac:dyDescent="0.3">
      <c r="A3269" s="1"/>
      <c r="B3269" s="17">
        <v>2</v>
      </c>
      <c r="C3269" s="9" t="s">
        <v>14</v>
      </c>
      <c r="D3269" s="17">
        <v>2</v>
      </c>
      <c r="E3269" s="17">
        <v>2019</v>
      </c>
      <c r="F3269" s="17">
        <v>1</v>
      </c>
      <c r="G3269" s="17">
        <v>0</v>
      </c>
      <c r="H3269" s="17">
        <v>0</v>
      </c>
      <c r="I3269" s="18">
        <v>803775</v>
      </c>
      <c r="J3269" s="2"/>
      <c r="K3269" s="1"/>
      <c r="L3269" s="1"/>
      <c r="M3269" s="1"/>
      <c r="N3269" s="1"/>
      <c r="O3269" s="1"/>
      <c r="P3269" s="1"/>
      <c r="Q3269" s="1"/>
      <c r="R3269" s="1"/>
      <c r="S3269" s="1"/>
    </row>
    <row r="3270" spans="1:19" x14ac:dyDescent="0.3">
      <c r="A3270" s="1"/>
      <c r="B3270" s="17">
        <v>2</v>
      </c>
      <c r="C3270" s="9" t="s">
        <v>12</v>
      </c>
      <c r="D3270" s="17">
        <v>2</v>
      </c>
      <c r="E3270" s="17">
        <v>2019</v>
      </c>
      <c r="F3270" s="17">
        <v>1</v>
      </c>
      <c r="G3270" s="17">
        <v>0</v>
      </c>
      <c r="H3270" s="17">
        <v>0</v>
      </c>
      <c r="I3270" s="18">
        <v>17189</v>
      </c>
      <c r="J3270" s="2"/>
      <c r="K3270" s="1"/>
      <c r="L3270" s="1"/>
      <c r="M3270" s="1"/>
      <c r="N3270" s="1"/>
      <c r="O3270" s="1"/>
      <c r="P3270" s="1"/>
      <c r="Q3270" s="1"/>
      <c r="R3270" s="1"/>
      <c r="S3270" s="1"/>
    </row>
    <row r="3271" spans="1:19" x14ac:dyDescent="0.3">
      <c r="A3271" s="1"/>
      <c r="B3271" s="17">
        <v>2</v>
      </c>
      <c r="C3271" s="9" t="s">
        <v>12</v>
      </c>
      <c r="D3271" s="17">
        <v>2</v>
      </c>
      <c r="E3271" s="17">
        <v>2019</v>
      </c>
      <c r="F3271" s="17">
        <v>1</v>
      </c>
      <c r="G3271" s="17">
        <v>0</v>
      </c>
      <c r="H3271" s="17">
        <v>0</v>
      </c>
      <c r="I3271" s="18">
        <v>14487</v>
      </c>
      <c r="J3271" s="2"/>
      <c r="K3271" s="1"/>
      <c r="L3271" s="1"/>
      <c r="M3271" s="1"/>
      <c r="N3271" s="1"/>
      <c r="O3271" s="1"/>
      <c r="P3271" s="1"/>
      <c r="Q3271" s="1"/>
      <c r="R3271" s="1"/>
      <c r="S3271" s="1"/>
    </row>
    <row r="3272" spans="1:19" x14ac:dyDescent="0.3">
      <c r="A3272" s="1"/>
      <c r="B3272" s="17">
        <v>2</v>
      </c>
      <c r="C3272" s="9" t="s">
        <v>12</v>
      </c>
      <c r="D3272" s="17">
        <v>2</v>
      </c>
      <c r="E3272" s="17">
        <v>2019</v>
      </c>
      <c r="F3272" s="17">
        <v>1</v>
      </c>
      <c r="G3272" s="17">
        <v>0</v>
      </c>
      <c r="H3272" s="17">
        <v>0</v>
      </c>
      <c r="I3272" s="18">
        <v>83690</v>
      </c>
      <c r="J3272" s="2"/>
      <c r="K3272" s="1"/>
      <c r="L3272" s="1"/>
      <c r="M3272" s="1"/>
      <c r="N3272" s="1"/>
      <c r="O3272" s="1"/>
      <c r="P3272" s="1"/>
      <c r="Q3272" s="1"/>
      <c r="R3272" s="1"/>
      <c r="S3272" s="1"/>
    </row>
    <row r="3273" spans="1:19" x14ac:dyDescent="0.3">
      <c r="A3273" s="1"/>
      <c r="B3273" s="17">
        <v>2</v>
      </c>
      <c r="C3273" s="9" t="s">
        <v>12</v>
      </c>
      <c r="D3273" s="17">
        <v>2</v>
      </c>
      <c r="E3273" s="17">
        <v>2019</v>
      </c>
      <c r="F3273" s="17">
        <v>1</v>
      </c>
      <c r="G3273" s="17">
        <v>0</v>
      </c>
      <c r="H3273" s="17">
        <v>0</v>
      </c>
      <c r="I3273" s="18">
        <v>14988</v>
      </c>
      <c r="J3273" s="2"/>
      <c r="K3273" s="1"/>
      <c r="L3273" s="1"/>
      <c r="M3273" s="1"/>
      <c r="N3273" s="1"/>
      <c r="O3273" s="1"/>
      <c r="P3273" s="1"/>
      <c r="Q3273" s="1"/>
      <c r="R3273" s="1"/>
      <c r="S3273" s="1"/>
    </row>
    <row r="3274" spans="1:19" x14ac:dyDescent="0.3">
      <c r="A3274" s="1"/>
      <c r="B3274" s="17">
        <v>3</v>
      </c>
      <c r="C3274" s="9" t="s">
        <v>12</v>
      </c>
      <c r="D3274" s="17">
        <v>2</v>
      </c>
      <c r="E3274" s="17">
        <v>2019</v>
      </c>
      <c r="F3274" s="17">
        <v>1</v>
      </c>
      <c r="G3274" s="17">
        <v>0</v>
      </c>
      <c r="H3274" s="17">
        <v>0</v>
      </c>
      <c r="I3274" s="18">
        <v>1518</v>
      </c>
      <c r="J3274" s="2"/>
      <c r="K3274" s="1"/>
      <c r="L3274" s="1"/>
      <c r="M3274" s="1"/>
      <c r="N3274" s="1"/>
      <c r="O3274" s="1"/>
      <c r="P3274" s="1"/>
      <c r="Q3274" s="1"/>
      <c r="R3274" s="1"/>
      <c r="S3274" s="1"/>
    </row>
    <row r="3275" spans="1:19" x14ac:dyDescent="0.3">
      <c r="A3275" s="1"/>
      <c r="B3275" s="17">
        <v>3</v>
      </c>
      <c r="C3275" s="9" t="s">
        <v>12</v>
      </c>
      <c r="D3275" s="17">
        <v>2</v>
      </c>
      <c r="E3275" s="17">
        <v>2019</v>
      </c>
      <c r="F3275" s="17">
        <v>1</v>
      </c>
      <c r="G3275" s="17">
        <v>0</v>
      </c>
      <c r="H3275" s="17">
        <v>0</v>
      </c>
      <c r="I3275" s="18">
        <v>1680</v>
      </c>
      <c r="J3275" s="2"/>
      <c r="K3275" s="1"/>
      <c r="L3275" s="1"/>
      <c r="M3275" s="1"/>
      <c r="N3275" s="1"/>
      <c r="O3275" s="1"/>
      <c r="P3275" s="1"/>
      <c r="Q3275" s="1"/>
      <c r="R3275" s="1"/>
      <c r="S3275" s="1"/>
    </row>
    <row r="3276" spans="1:19" x14ac:dyDescent="0.3">
      <c r="A3276" s="1"/>
      <c r="B3276" s="17">
        <v>4</v>
      </c>
      <c r="C3276" s="9" t="s">
        <v>12</v>
      </c>
      <c r="D3276" s="17">
        <v>2</v>
      </c>
      <c r="E3276" s="17">
        <v>2019</v>
      </c>
      <c r="F3276" s="17">
        <v>1</v>
      </c>
      <c r="G3276" s="17">
        <v>0</v>
      </c>
      <c r="H3276" s="17">
        <v>0</v>
      </c>
      <c r="I3276" s="18">
        <v>1654</v>
      </c>
      <c r="J3276" s="2"/>
      <c r="K3276" s="1"/>
      <c r="L3276" s="1"/>
      <c r="M3276" s="1"/>
      <c r="N3276" s="1"/>
      <c r="O3276" s="1"/>
      <c r="P3276" s="1"/>
      <c r="Q3276" s="1"/>
      <c r="R3276" s="1"/>
      <c r="S3276" s="1"/>
    </row>
    <row r="3277" spans="1:19" x14ac:dyDescent="0.3">
      <c r="A3277" s="1"/>
      <c r="B3277" s="17">
        <v>3</v>
      </c>
      <c r="C3277" s="9" t="s">
        <v>12</v>
      </c>
      <c r="D3277" s="17">
        <v>2</v>
      </c>
      <c r="E3277" s="17">
        <v>2019</v>
      </c>
      <c r="F3277" s="17">
        <v>1</v>
      </c>
      <c r="G3277" s="17">
        <v>12</v>
      </c>
      <c r="H3277" s="17">
        <v>0</v>
      </c>
      <c r="I3277" s="18">
        <v>0</v>
      </c>
      <c r="J3277" s="2"/>
      <c r="K3277" s="1"/>
      <c r="L3277" s="1"/>
      <c r="M3277" s="1"/>
      <c r="N3277" s="1"/>
      <c r="O3277" s="1"/>
      <c r="P3277" s="1"/>
      <c r="Q3277" s="1"/>
      <c r="R3277" s="1"/>
      <c r="S3277" s="1"/>
    </row>
    <row r="3278" spans="1:19" x14ac:dyDescent="0.3">
      <c r="A3278" s="1"/>
      <c r="B3278" s="17">
        <v>5</v>
      </c>
      <c r="C3278" s="9" t="s">
        <v>12</v>
      </c>
      <c r="D3278" s="17">
        <v>2</v>
      </c>
      <c r="E3278" s="17">
        <v>2019</v>
      </c>
      <c r="F3278" s="17">
        <v>1</v>
      </c>
      <c r="G3278" s="17">
        <v>0</v>
      </c>
      <c r="H3278" s="17">
        <v>0</v>
      </c>
      <c r="I3278" s="18">
        <v>1436</v>
      </c>
      <c r="J3278" s="2"/>
      <c r="K3278" s="1"/>
      <c r="L3278" s="1"/>
      <c r="M3278" s="1"/>
      <c r="N3278" s="1"/>
      <c r="O3278" s="1"/>
      <c r="P3278" s="1"/>
      <c r="Q3278" s="1"/>
      <c r="R3278" s="1"/>
      <c r="S3278" s="1"/>
    </row>
    <row r="3279" spans="1:19" x14ac:dyDescent="0.3">
      <c r="A3279" s="1"/>
      <c r="B3279" s="17">
        <v>2</v>
      </c>
      <c r="C3279" s="9" t="s">
        <v>33</v>
      </c>
      <c r="D3279" s="17">
        <v>3</v>
      </c>
      <c r="E3279" s="17">
        <v>2019</v>
      </c>
      <c r="F3279" s="17">
        <v>1</v>
      </c>
      <c r="G3279" s="17">
        <v>0</v>
      </c>
      <c r="H3279" s="17">
        <v>0</v>
      </c>
      <c r="I3279" s="18">
        <v>160549</v>
      </c>
      <c r="J3279" s="2"/>
      <c r="K3279" s="1"/>
      <c r="L3279" s="1"/>
      <c r="M3279" s="1"/>
      <c r="N3279" s="1"/>
      <c r="O3279" s="1"/>
      <c r="P3279" s="1"/>
      <c r="Q3279" s="1"/>
      <c r="R3279" s="1"/>
      <c r="S3279" s="1"/>
    </row>
    <row r="3280" spans="1:19" x14ac:dyDescent="0.3">
      <c r="A3280" s="1"/>
      <c r="B3280" s="17">
        <v>2</v>
      </c>
      <c r="C3280" s="9" t="s">
        <v>33</v>
      </c>
      <c r="D3280" s="17">
        <v>3</v>
      </c>
      <c r="E3280" s="17">
        <v>2019</v>
      </c>
      <c r="F3280" s="17">
        <v>1</v>
      </c>
      <c r="G3280" s="17">
        <v>0</v>
      </c>
      <c r="H3280" s="17">
        <v>0</v>
      </c>
      <c r="I3280" s="18">
        <v>3178326</v>
      </c>
      <c r="J3280" s="2"/>
      <c r="K3280" s="1"/>
      <c r="L3280" s="1"/>
      <c r="M3280" s="1"/>
      <c r="N3280" s="1"/>
      <c r="O3280" s="1"/>
      <c r="P3280" s="1"/>
      <c r="Q3280" s="1"/>
      <c r="R3280" s="1"/>
      <c r="S3280" s="1"/>
    </row>
    <row r="3281" spans="1:19" x14ac:dyDescent="0.3">
      <c r="A3281" s="1"/>
      <c r="B3281" s="17">
        <v>2</v>
      </c>
      <c r="C3281" s="9" t="s">
        <v>33</v>
      </c>
      <c r="D3281" s="17">
        <v>3</v>
      </c>
      <c r="E3281" s="17">
        <v>2019</v>
      </c>
      <c r="F3281" s="17">
        <v>1</v>
      </c>
      <c r="G3281" s="17">
        <v>0</v>
      </c>
      <c r="H3281" s="17">
        <v>0</v>
      </c>
      <c r="I3281" s="18">
        <v>3353649</v>
      </c>
      <c r="J3281" s="2"/>
      <c r="K3281" s="1"/>
      <c r="L3281" s="1"/>
      <c r="M3281" s="1"/>
      <c r="N3281" s="1"/>
      <c r="O3281" s="1"/>
      <c r="P3281" s="1"/>
      <c r="Q3281" s="1"/>
      <c r="R3281" s="1"/>
      <c r="S3281" s="1"/>
    </row>
    <row r="3282" spans="1:19" x14ac:dyDescent="0.3">
      <c r="A3282" s="1"/>
      <c r="B3282" s="17">
        <v>2</v>
      </c>
      <c r="C3282" s="9" t="s">
        <v>33</v>
      </c>
      <c r="D3282" s="17">
        <v>4</v>
      </c>
      <c r="E3282" s="17">
        <v>2019</v>
      </c>
      <c r="F3282" s="17">
        <v>1</v>
      </c>
      <c r="G3282" s="17">
        <v>0</v>
      </c>
      <c r="H3282" s="17">
        <v>0</v>
      </c>
      <c r="I3282" s="18">
        <v>420949</v>
      </c>
      <c r="J3282" s="2"/>
      <c r="K3282" s="1"/>
      <c r="L3282" s="1"/>
      <c r="M3282" s="1"/>
      <c r="N3282" s="1"/>
      <c r="O3282" s="1"/>
      <c r="P3282" s="1"/>
      <c r="Q3282" s="1"/>
      <c r="R3282" s="1"/>
      <c r="S3282" s="1"/>
    </row>
    <row r="3283" spans="1:19" x14ac:dyDescent="0.3">
      <c r="A3283" s="1"/>
      <c r="B3283" s="17">
        <v>3</v>
      </c>
      <c r="C3283" s="9" t="s">
        <v>19</v>
      </c>
      <c r="D3283" s="17">
        <v>2</v>
      </c>
      <c r="E3283" s="17">
        <v>2019</v>
      </c>
      <c r="F3283" s="17">
        <v>1</v>
      </c>
      <c r="G3283" s="17">
        <v>0</v>
      </c>
      <c r="H3283" s="17">
        <v>0</v>
      </c>
      <c r="I3283" s="18">
        <v>51883</v>
      </c>
      <c r="J3283" s="2"/>
      <c r="K3283" s="1"/>
      <c r="L3283" s="1"/>
      <c r="M3283" s="1"/>
      <c r="N3283" s="1"/>
      <c r="O3283" s="1"/>
      <c r="P3283" s="1"/>
      <c r="Q3283" s="1"/>
      <c r="R3283" s="1"/>
      <c r="S3283" s="1"/>
    </row>
    <row r="3284" spans="1:19" x14ac:dyDescent="0.3">
      <c r="A3284" s="1"/>
      <c r="B3284" s="17">
        <v>4</v>
      </c>
      <c r="C3284" s="9" t="s">
        <v>12</v>
      </c>
      <c r="D3284" s="17">
        <v>3</v>
      </c>
      <c r="E3284" s="17">
        <v>2019</v>
      </c>
      <c r="F3284" s="17">
        <v>1</v>
      </c>
      <c r="G3284" s="17">
        <v>11</v>
      </c>
      <c r="H3284" s="17">
        <v>0</v>
      </c>
      <c r="I3284" s="18">
        <v>0</v>
      </c>
      <c r="J3284" s="2"/>
      <c r="K3284" s="1"/>
      <c r="L3284" s="1"/>
      <c r="M3284" s="1"/>
      <c r="N3284" s="1"/>
      <c r="O3284" s="1"/>
      <c r="P3284" s="1"/>
      <c r="Q3284" s="1"/>
      <c r="R3284" s="1"/>
      <c r="S3284" s="1"/>
    </row>
    <row r="3285" spans="1:19" x14ac:dyDescent="0.3">
      <c r="A3285" s="1"/>
      <c r="B3285" s="17">
        <v>2</v>
      </c>
      <c r="C3285" s="9" t="s">
        <v>14</v>
      </c>
      <c r="D3285" s="17">
        <v>3</v>
      </c>
      <c r="E3285" s="17">
        <v>2019</v>
      </c>
      <c r="F3285" s="17">
        <v>1</v>
      </c>
      <c r="G3285" s="17">
        <v>0</v>
      </c>
      <c r="H3285" s="17">
        <v>0</v>
      </c>
      <c r="I3285" s="18">
        <v>2266281</v>
      </c>
      <c r="J3285" s="2"/>
      <c r="K3285" s="1"/>
      <c r="L3285" s="1"/>
      <c r="M3285" s="1"/>
      <c r="N3285" s="1"/>
      <c r="O3285" s="1"/>
      <c r="P3285" s="1"/>
      <c r="Q3285" s="1"/>
      <c r="R3285" s="1"/>
      <c r="S3285" s="1"/>
    </row>
    <row r="3286" spans="1:19" x14ac:dyDescent="0.3">
      <c r="A3286" s="1"/>
      <c r="B3286" s="17">
        <v>4</v>
      </c>
      <c r="C3286" s="9" t="s">
        <v>12</v>
      </c>
      <c r="D3286" s="17">
        <v>3</v>
      </c>
      <c r="E3286" s="17">
        <v>2019</v>
      </c>
      <c r="F3286" s="17">
        <v>1</v>
      </c>
      <c r="G3286" s="17">
        <v>0</v>
      </c>
      <c r="H3286" s="17">
        <v>0</v>
      </c>
      <c r="I3286" s="18">
        <v>166</v>
      </c>
      <c r="J3286" s="2"/>
      <c r="K3286" s="1"/>
      <c r="L3286" s="1"/>
      <c r="M3286" s="1"/>
      <c r="N3286" s="1"/>
      <c r="O3286" s="1"/>
      <c r="P3286" s="1"/>
      <c r="Q3286" s="1"/>
      <c r="R3286" s="1"/>
      <c r="S3286" s="1"/>
    </row>
    <row r="3287" spans="1:19" x14ac:dyDescent="0.3">
      <c r="A3287" s="1"/>
      <c r="B3287" s="17">
        <v>2</v>
      </c>
      <c r="C3287" s="9" t="s">
        <v>14</v>
      </c>
      <c r="D3287" s="17">
        <v>3</v>
      </c>
      <c r="E3287" s="17">
        <v>2019</v>
      </c>
      <c r="F3287" s="17">
        <v>1</v>
      </c>
      <c r="G3287" s="17">
        <v>0</v>
      </c>
      <c r="H3287" s="17">
        <v>0</v>
      </c>
      <c r="I3287" s="18">
        <v>77991</v>
      </c>
      <c r="J3287" s="2"/>
      <c r="K3287" s="1"/>
      <c r="L3287" s="1"/>
      <c r="M3287" s="1"/>
      <c r="N3287" s="1"/>
      <c r="O3287" s="1"/>
      <c r="P3287" s="1"/>
      <c r="Q3287" s="1"/>
      <c r="R3287" s="1"/>
      <c r="S3287" s="1"/>
    </row>
    <row r="3288" spans="1:19" x14ac:dyDescent="0.3">
      <c r="A3288" s="1"/>
      <c r="B3288" s="17">
        <v>3</v>
      </c>
      <c r="C3288" s="9" t="s">
        <v>17</v>
      </c>
      <c r="D3288" s="17">
        <v>3</v>
      </c>
      <c r="E3288" s="17">
        <v>2019</v>
      </c>
      <c r="F3288" s="17">
        <v>1</v>
      </c>
      <c r="G3288" s="17">
        <v>0</v>
      </c>
      <c r="H3288" s="17">
        <v>0</v>
      </c>
      <c r="I3288" s="18">
        <v>150</v>
      </c>
      <c r="J3288" s="2"/>
      <c r="K3288" s="1"/>
      <c r="L3288" s="1"/>
      <c r="M3288" s="1"/>
      <c r="N3288" s="1"/>
      <c r="O3288" s="1"/>
      <c r="P3288" s="1"/>
      <c r="Q3288" s="1"/>
      <c r="R3288" s="1"/>
      <c r="S3288" s="1"/>
    </row>
    <row r="3289" spans="1:19" x14ac:dyDescent="0.3">
      <c r="A3289" s="1"/>
      <c r="B3289" s="17">
        <v>4</v>
      </c>
      <c r="C3289" s="9" t="s">
        <v>17</v>
      </c>
      <c r="D3289" s="17">
        <v>3</v>
      </c>
      <c r="E3289" s="17">
        <v>2019</v>
      </c>
      <c r="F3289" s="17">
        <v>1</v>
      </c>
      <c r="G3289" s="17">
        <v>0</v>
      </c>
      <c r="H3289" s="17">
        <v>0</v>
      </c>
      <c r="I3289" s="18">
        <v>157</v>
      </c>
      <c r="J3289" s="2"/>
      <c r="K3289" s="1"/>
      <c r="L3289" s="1"/>
      <c r="M3289" s="1"/>
      <c r="N3289" s="1"/>
      <c r="O3289" s="1"/>
      <c r="P3289" s="1"/>
      <c r="Q3289" s="1"/>
      <c r="R3289" s="1"/>
      <c r="S3289" s="1"/>
    </row>
    <row r="3290" spans="1:19" x14ac:dyDescent="0.3">
      <c r="A3290" s="1"/>
      <c r="B3290" s="17">
        <v>4</v>
      </c>
      <c r="C3290" s="9" t="s">
        <v>17</v>
      </c>
      <c r="D3290" s="17">
        <v>3</v>
      </c>
      <c r="E3290" s="17">
        <v>2019</v>
      </c>
      <c r="F3290" s="17">
        <v>1</v>
      </c>
      <c r="G3290" s="17">
        <v>0</v>
      </c>
      <c r="H3290" s="17">
        <v>0</v>
      </c>
      <c r="I3290" s="18">
        <v>155</v>
      </c>
      <c r="J3290" s="2"/>
      <c r="K3290" s="1"/>
      <c r="L3290" s="1"/>
      <c r="M3290" s="1"/>
      <c r="N3290" s="1"/>
      <c r="O3290" s="1"/>
      <c r="P3290" s="1"/>
      <c r="Q3290" s="1"/>
      <c r="R3290" s="1"/>
      <c r="S3290" s="1"/>
    </row>
    <row r="3291" spans="1:19" x14ac:dyDescent="0.3">
      <c r="A3291" s="1"/>
      <c r="B3291" s="17">
        <v>5</v>
      </c>
      <c r="C3291" s="9" t="s">
        <v>12</v>
      </c>
      <c r="D3291" s="17">
        <v>3</v>
      </c>
      <c r="E3291" s="17">
        <v>2019</v>
      </c>
      <c r="F3291" s="17">
        <v>1</v>
      </c>
      <c r="G3291" s="17">
        <v>0</v>
      </c>
      <c r="H3291" s="17">
        <v>0</v>
      </c>
      <c r="I3291" s="18">
        <v>170</v>
      </c>
      <c r="J3291" s="2"/>
      <c r="K3291" s="1"/>
      <c r="L3291" s="1"/>
      <c r="M3291" s="1"/>
      <c r="N3291" s="1"/>
      <c r="O3291" s="1"/>
      <c r="P3291" s="1"/>
      <c r="Q3291" s="1"/>
      <c r="R3291" s="1"/>
      <c r="S3291" s="1"/>
    </row>
    <row r="3292" spans="1:19" x14ac:dyDescent="0.3">
      <c r="A3292" s="1"/>
      <c r="B3292" s="17">
        <v>2</v>
      </c>
      <c r="C3292" s="9" t="s">
        <v>12</v>
      </c>
      <c r="D3292" s="17">
        <v>2</v>
      </c>
      <c r="E3292" s="17">
        <v>2019</v>
      </c>
      <c r="F3292" s="17">
        <v>1</v>
      </c>
      <c r="G3292" s="17">
        <v>0</v>
      </c>
      <c r="H3292" s="17">
        <v>0</v>
      </c>
      <c r="I3292" s="18">
        <v>15135</v>
      </c>
      <c r="J3292" s="2"/>
      <c r="K3292" s="1"/>
      <c r="L3292" s="1"/>
      <c r="M3292" s="1"/>
      <c r="N3292" s="1"/>
      <c r="O3292" s="1"/>
      <c r="P3292" s="1"/>
      <c r="Q3292" s="1"/>
      <c r="R3292" s="1"/>
      <c r="S3292" s="1"/>
    </row>
    <row r="3293" spans="1:19" x14ac:dyDescent="0.3">
      <c r="A3293" s="1"/>
      <c r="B3293" s="17">
        <v>2</v>
      </c>
      <c r="C3293" s="9" t="s">
        <v>12</v>
      </c>
      <c r="D3293" s="17">
        <v>2</v>
      </c>
      <c r="E3293" s="17">
        <v>2019</v>
      </c>
      <c r="F3293" s="17">
        <v>1</v>
      </c>
      <c r="G3293" s="17">
        <v>0</v>
      </c>
      <c r="H3293" s="17">
        <v>0</v>
      </c>
      <c r="I3293" s="18">
        <v>823590</v>
      </c>
      <c r="J3293" s="2"/>
      <c r="K3293" s="1"/>
      <c r="L3293" s="1"/>
      <c r="M3293" s="1"/>
      <c r="N3293" s="1"/>
      <c r="O3293" s="1"/>
      <c r="P3293" s="1"/>
      <c r="Q3293" s="1"/>
      <c r="R3293" s="1"/>
      <c r="S3293" s="1"/>
    </row>
    <row r="3294" spans="1:19" x14ac:dyDescent="0.3">
      <c r="A3294" s="1"/>
      <c r="B3294" s="17">
        <v>2</v>
      </c>
      <c r="C3294" s="9" t="s">
        <v>12</v>
      </c>
      <c r="D3294" s="17">
        <v>2</v>
      </c>
      <c r="E3294" s="17">
        <v>2019</v>
      </c>
      <c r="F3294" s="17">
        <v>1</v>
      </c>
      <c r="G3294" s="17">
        <v>0</v>
      </c>
      <c r="H3294" s="17">
        <v>0</v>
      </c>
      <c r="I3294" s="18">
        <v>14783</v>
      </c>
      <c r="J3294" s="2"/>
      <c r="K3294" s="1"/>
      <c r="L3294" s="1"/>
      <c r="M3294" s="1"/>
      <c r="N3294" s="1"/>
      <c r="O3294" s="1"/>
      <c r="P3294" s="1"/>
      <c r="Q3294" s="1"/>
      <c r="R3294" s="1"/>
      <c r="S3294" s="1"/>
    </row>
    <row r="3295" spans="1:19" x14ac:dyDescent="0.3">
      <c r="A3295" s="1"/>
      <c r="B3295" s="17">
        <v>3</v>
      </c>
      <c r="C3295" s="9" t="s">
        <v>22</v>
      </c>
      <c r="D3295" s="17">
        <v>2</v>
      </c>
      <c r="E3295" s="17">
        <v>2019</v>
      </c>
      <c r="F3295" s="17">
        <v>1</v>
      </c>
      <c r="G3295" s="17">
        <v>11</v>
      </c>
      <c r="H3295" s="17">
        <v>0</v>
      </c>
      <c r="I3295" s="18">
        <v>0</v>
      </c>
      <c r="J3295" s="2"/>
      <c r="K3295" s="1"/>
      <c r="L3295" s="1"/>
      <c r="M3295" s="1"/>
      <c r="N3295" s="1"/>
      <c r="O3295" s="1"/>
      <c r="P3295" s="1"/>
      <c r="Q3295" s="1"/>
      <c r="R3295" s="1"/>
      <c r="S3295" s="1"/>
    </row>
    <row r="3296" spans="1:19" x14ac:dyDescent="0.3">
      <c r="A3296" s="1"/>
      <c r="B3296" s="17">
        <v>3</v>
      </c>
      <c r="C3296" s="9" t="s">
        <v>12</v>
      </c>
      <c r="D3296" s="17">
        <v>2</v>
      </c>
      <c r="E3296" s="17">
        <v>2019</v>
      </c>
      <c r="F3296" s="17">
        <v>1</v>
      </c>
      <c r="G3296" s="17">
        <v>0</v>
      </c>
      <c r="H3296" s="17">
        <v>0</v>
      </c>
      <c r="I3296" s="18">
        <v>1642</v>
      </c>
      <c r="J3296" s="2"/>
      <c r="K3296" s="1"/>
      <c r="L3296" s="1"/>
      <c r="M3296" s="1"/>
      <c r="N3296" s="1"/>
      <c r="O3296" s="1"/>
      <c r="P3296" s="1"/>
      <c r="Q3296" s="1"/>
      <c r="R3296" s="1"/>
      <c r="S3296" s="1"/>
    </row>
    <row r="3297" spans="1:19" x14ac:dyDescent="0.3">
      <c r="A3297" s="1"/>
      <c r="B3297" s="17">
        <v>3</v>
      </c>
      <c r="C3297" s="9" t="s">
        <v>19</v>
      </c>
      <c r="D3297" s="17">
        <v>4</v>
      </c>
      <c r="E3297" s="17">
        <v>2019</v>
      </c>
      <c r="F3297" s="17">
        <v>1</v>
      </c>
      <c r="G3297" s="17">
        <v>0</v>
      </c>
      <c r="H3297" s="17">
        <v>0</v>
      </c>
      <c r="I3297" s="18">
        <v>1588</v>
      </c>
      <c r="J3297" s="2"/>
      <c r="K3297" s="1"/>
      <c r="L3297" s="1"/>
      <c r="M3297" s="1"/>
      <c r="N3297" s="1"/>
      <c r="O3297" s="1"/>
      <c r="P3297" s="1"/>
      <c r="Q3297" s="1"/>
      <c r="R3297" s="1"/>
      <c r="S3297" s="1"/>
    </row>
    <row r="3298" spans="1:19" x14ac:dyDescent="0.3">
      <c r="A3298" s="1"/>
      <c r="B3298" s="17">
        <v>1</v>
      </c>
      <c r="C3298" s="9" t="s">
        <v>23</v>
      </c>
      <c r="D3298" s="17">
        <v>1</v>
      </c>
      <c r="E3298" s="17">
        <v>2003</v>
      </c>
      <c r="F3298" s="17">
        <v>1</v>
      </c>
      <c r="G3298" s="17">
        <v>0</v>
      </c>
      <c r="H3298" s="17">
        <v>23</v>
      </c>
      <c r="I3298" s="18">
        <v>772071</v>
      </c>
      <c r="J3298" s="2"/>
      <c r="K3298" s="1"/>
      <c r="L3298" s="1"/>
      <c r="M3298" s="1"/>
      <c r="N3298" s="1"/>
      <c r="O3298" s="1"/>
      <c r="P3298" s="1"/>
      <c r="Q3298" s="1"/>
      <c r="R3298" s="1"/>
      <c r="S3298" s="1"/>
    </row>
    <row r="3299" spans="1:19" x14ac:dyDescent="0.3">
      <c r="A3299" s="1"/>
      <c r="B3299" s="17">
        <v>1</v>
      </c>
      <c r="C3299" s="9" t="s">
        <v>23</v>
      </c>
      <c r="D3299" s="17">
        <v>1</v>
      </c>
      <c r="E3299" s="17">
        <v>2002</v>
      </c>
      <c r="F3299" s="17">
        <v>1</v>
      </c>
      <c r="G3299" s="17">
        <v>0</v>
      </c>
      <c r="H3299" s="17">
        <v>0</v>
      </c>
      <c r="I3299" s="18">
        <v>14403</v>
      </c>
      <c r="J3299" s="2"/>
      <c r="K3299" s="1"/>
      <c r="L3299" s="1"/>
      <c r="M3299" s="1"/>
      <c r="N3299" s="1"/>
      <c r="O3299" s="1"/>
      <c r="P3299" s="1"/>
      <c r="Q3299" s="1"/>
      <c r="R3299" s="1"/>
      <c r="S3299" s="1"/>
    </row>
    <row r="3300" spans="1:19" x14ac:dyDescent="0.3">
      <c r="A3300" s="1"/>
      <c r="B3300" s="17">
        <v>1</v>
      </c>
      <c r="C3300" s="9" t="s">
        <v>22</v>
      </c>
      <c r="D3300" s="17">
        <v>3</v>
      </c>
      <c r="E3300" s="17">
        <v>2000</v>
      </c>
      <c r="F3300" s="17">
        <v>1</v>
      </c>
      <c r="G3300" s="17">
        <v>11</v>
      </c>
      <c r="H3300" s="17">
        <v>0</v>
      </c>
      <c r="I3300" s="18">
        <v>0</v>
      </c>
      <c r="J3300" s="2"/>
      <c r="K3300" s="1"/>
      <c r="L3300" s="1"/>
      <c r="M3300" s="1"/>
      <c r="N3300" s="1"/>
      <c r="O3300" s="1"/>
      <c r="P3300" s="1"/>
      <c r="Q3300" s="1"/>
      <c r="R3300" s="1"/>
      <c r="S3300" s="1"/>
    </row>
    <row r="3301" spans="1:19" x14ac:dyDescent="0.3">
      <c r="A3301" s="1"/>
      <c r="B3301" s="17">
        <v>2</v>
      </c>
      <c r="C3301" s="9" t="s">
        <v>14</v>
      </c>
      <c r="D3301" s="17">
        <v>3</v>
      </c>
      <c r="E3301" s="17">
        <v>2020</v>
      </c>
      <c r="F3301" s="17">
        <v>1</v>
      </c>
      <c r="G3301" s="17">
        <v>0</v>
      </c>
      <c r="H3301" s="17">
        <v>0</v>
      </c>
      <c r="I3301" s="18">
        <v>81479</v>
      </c>
      <c r="J3301" s="2"/>
      <c r="K3301" s="1"/>
      <c r="L3301" s="1"/>
      <c r="M3301" s="1"/>
      <c r="N3301" s="1"/>
      <c r="O3301" s="1"/>
      <c r="P3301" s="1"/>
      <c r="Q3301" s="1"/>
      <c r="R3301" s="1"/>
      <c r="S3301" s="1"/>
    </row>
    <row r="3302" spans="1:19" x14ac:dyDescent="0.3">
      <c r="A3302" s="1"/>
      <c r="B3302" s="17">
        <v>1</v>
      </c>
      <c r="C3302" s="9" t="s">
        <v>19</v>
      </c>
      <c r="D3302" s="17">
        <v>1</v>
      </c>
      <c r="E3302" s="17">
        <v>2020</v>
      </c>
      <c r="F3302" s="17">
        <v>1</v>
      </c>
      <c r="G3302" s="17">
        <v>0</v>
      </c>
      <c r="H3302" s="17">
        <v>0</v>
      </c>
      <c r="I3302" s="18">
        <v>13494490</v>
      </c>
      <c r="J3302" s="2"/>
      <c r="K3302" s="1"/>
      <c r="L3302" s="1"/>
      <c r="M3302" s="1"/>
      <c r="N3302" s="1"/>
      <c r="O3302" s="1"/>
      <c r="P3302" s="1"/>
      <c r="Q3302" s="1"/>
      <c r="R3302" s="1"/>
      <c r="S3302" s="1"/>
    </row>
    <row r="3303" spans="1:19" x14ac:dyDescent="0.3">
      <c r="A3303" s="1"/>
      <c r="B3303" s="17">
        <v>1</v>
      </c>
      <c r="C3303" s="9" t="s">
        <v>19</v>
      </c>
      <c r="D3303" s="17">
        <v>1</v>
      </c>
      <c r="E3303" s="17">
        <v>2020</v>
      </c>
      <c r="F3303" s="17">
        <v>2</v>
      </c>
      <c r="G3303" s="17">
        <v>0</v>
      </c>
      <c r="H3303" s="17">
        <v>0</v>
      </c>
      <c r="I3303" s="18">
        <v>15038792</v>
      </c>
      <c r="J3303" s="2"/>
      <c r="K3303" s="1"/>
      <c r="L3303" s="1"/>
      <c r="M3303" s="1"/>
      <c r="N3303" s="1"/>
      <c r="O3303" s="1"/>
      <c r="P3303" s="1"/>
      <c r="Q3303" s="1"/>
      <c r="R3303" s="1"/>
      <c r="S3303" s="1"/>
    </row>
    <row r="3304" spans="1:19" x14ac:dyDescent="0.3">
      <c r="A3304" s="1"/>
      <c r="B3304" s="17">
        <v>5</v>
      </c>
      <c r="C3304" s="9" t="s">
        <v>23</v>
      </c>
      <c r="D3304" s="17">
        <v>4</v>
      </c>
      <c r="E3304" s="17">
        <v>2020</v>
      </c>
      <c r="F3304" s="17">
        <v>1</v>
      </c>
      <c r="G3304" s="17">
        <v>0</v>
      </c>
      <c r="H3304" s="17">
        <v>0</v>
      </c>
      <c r="I3304" s="18">
        <v>150</v>
      </c>
      <c r="J3304" s="2"/>
      <c r="K3304" s="1"/>
      <c r="L3304" s="1"/>
      <c r="M3304" s="1"/>
      <c r="N3304" s="1"/>
      <c r="O3304" s="1"/>
      <c r="P3304" s="1"/>
      <c r="Q3304" s="1"/>
      <c r="R3304" s="1"/>
      <c r="S3304" s="1"/>
    </row>
    <row r="3305" spans="1:19" x14ac:dyDescent="0.3">
      <c r="A3305" s="1"/>
      <c r="B3305" s="17">
        <v>2</v>
      </c>
      <c r="C3305" s="9" t="s">
        <v>12</v>
      </c>
      <c r="D3305" s="17">
        <v>2</v>
      </c>
      <c r="E3305" s="17">
        <v>2020</v>
      </c>
      <c r="F3305" s="17">
        <v>1</v>
      </c>
      <c r="G3305" s="17">
        <v>0</v>
      </c>
      <c r="H3305" s="17">
        <v>0</v>
      </c>
      <c r="I3305" s="18">
        <v>28980</v>
      </c>
      <c r="J3305" s="2"/>
      <c r="K3305" s="1"/>
      <c r="L3305" s="1"/>
      <c r="M3305" s="1"/>
      <c r="N3305" s="1"/>
      <c r="O3305" s="1"/>
      <c r="P3305" s="1"/>
      <c r="Q3305" s="1"/>
      <c r="R3305" s="1"/>
      <c r="S3305" s="1"/>
    </row>
    <row r="3306" spans="1:19" x14ac:dyDescent="0.3">
      <c r="A3306" s="1"/>
      <c r="B3306" s="17">
        <v>2</v>
      </c>
      <c r="C3306" s="9" t="s">
        <v>12</v>
      </c>
      <c r="D3306" s="17">
        <v>2</v>
      </c>
      <c r="E3306" s="17">
        <v>2020</v>
      </c>
      <c r="F3306" s="17">
        <v>1</v>
      </c>
      <c r="G3306" s="17">
        <v>0</v>
      </c>
      <c r="H3306" s="17">
        <v>0</v>
      </c>
      <c r="I3306" s="18">
        <v>85640</v>
      </c>
      <c r="J3306" s="2"/>
      <c r="K3306" s="1"/>
      <c r="L3306" s="1"/>
      <c r="M3306" s="1"/>
      <c r="N3306" s="1"/>
      <c r="O3306" s="1"/>
      <c r="P3306" s="1"/>
      <c r="Q3306" s="1"/>
      <c r="R3306" s="1"/>
      <c r="S3306" s="1"/>
    </row>
    <row r="3307" spans="1:19" x14ac:dyDescent="0.3">
      <c r="A3307" s="1"/>
      <c r="B3307" s="17">
        <v>2</v>
      </c>
      <c r="C3307" s="9" t="s">
        <v>12</v>
      </c>
      <c r="D3307" s="17">
        <v>2</v>
      </c>
      <c r="E3307" s="17">
        <v>2020</v>
      </c>
      <c r="F3307" s="17">
        <v>1</v>
      </c>
      <c r="G3307" s="17">
        <v>0</v>
      </c>
      <c r="H3307" s="17">
        <v>0</v>
      </c>
      <c r="I3307" s="18">
        <v>32052</v>
      </c>
      <c r="J3307" s="2"/>
      <c r="K3307" s="1"/>
      <c r="L3307" s="1"/>
      <c r="M3307" s="1"/>
      <c r="N3307" s="1"/>
      <c r="O3307" s="1"/>
      <c r="P3307" s="1"/>
      <c r="Q3307" s="1"/>
      <c r="R3307" s="1"/>
      <c r="S3307" s="1"/>
    </row>
    <row r="3308" spans="1:19" x14ac:dyDescent="0.3">
      <c r="A3308" s="1"/>
      <c r="B3308" s="17">
        <v>2</v>
      </c>
      <c r="C3308" s="9" t="s">
        <v>12</v>
      </c>
      <c r="D3308" s="17">
        <v>2</v>
      </c>
      <c r="E3308" s="17">
        <v>2020</v>
      </c>
      <c r="F3308" s="17">
        <v>1</v>
      </c>
      <c r="G3308" s="17">
        <v>0</v>
      </c>
      <c r="H3308" s="17">
        <v>0</v>
      </c>
      <c r="I3308" s="18">
        <v>171645</v>
      </c>
      <c r="J3308" s="2"/>
      <c r="K3308" s="1"/>
      <c r="L3308" s="1"/>
      <c r="M3308" s="1"/>
      <c r="N3308" s="1"/>
      <c r="O3308" s="1"/>
      <c r="P3308" s="1"/>
      <c r="Q3308" s="1"/>
      <c r="R3308" s="1"/>
      <c r="S3308" s="1"/>
    </row>
    <row r="3309" spans="1:19" x14ac:dyDescent="0.3">
      <c r="A3309" s="1"/>
      <c r="B3309" s="17">
        <v>5</v>
      </c>
      <c r="C3309" s="9" t="s">
        <v>17</v>
      </c>
      <c r="D3309" s="17">
        <v>2</v>
      </c>
      <c r="E3309" s="17">
        <v>2020</v>
      </c>
      <c r="F3309" s="17">
        <v>1</v>
      </c>
      <c r="G3309" s="17">
        <v>0</v>
      </c>
      <c r="H3309" s="17">
        <v>0</v>
      </c>
      <c r="I3309" s="18">
        <v>168</v>
      </c>
      <c r="J3309" s="2"/>
      <c r="K3309" s="1"/>
      <c r="L3309" s="1"/>
      <c r="M3309" s="1"/>
      <c r="N3309" s="1"/>
      <c r="O3309" s="1"/>
      <c r="P3309" s="1"/>
      <c r="Q3309" s="1"/>
      <c r="R3309" s="1"/>
      <c r="S3309" s="1"/>
    </row>
    <row r="3310" spans="1:19" x14ac:dyDescent="0.3">
      <c r="A3310" s="1"/>
      <c r="B3310" s="17">
        <v>3</v>
      </c>
      <c r="C3310" s="9" t="s">
        <v>14</v>
      </c>
      <c r="D3310" s="17">
        <v>1</v>
      </c>
      <c r="E3310" s="17">
        <v>2020</v>
      </c>
      <c r="F3310" s="17">
        <v>1</v>
      </c>
      <c r="G3310" s="17">
        <v>0</v>
      </c>
      <c r="H3310" s="17">
        <v>0</v>
      </c>
      <c r="I3310" s="18">
        <v>81764</v>
      </c>
      <c r="J3310" s="2"/>
      <c r="K3310" s="1"/>
      <c r="L3310" s="1"/>
      <c r="M3310" s="1"/>
      <c r="N3310" s="1"/>
      <c r="O3310" s="1"/>
      <c r="P3310" s="1"/>
      <c r="Q3310" s="1"/>
      <c r="R3310" s="1"/>
      <c r="S3310" s="1"/>
    </row>
    <row r="3311" spans="1:19" x14ac:dyDescent="0.3">
      <c r="A3311" s="1"/>
      <c r="B3311" s="17">
        <v>3</v>
      </c>
      <c r="C3311" s="9" t="s">
        <v>17</v>
      </c>
      <c r="D3311" s="17">
        <v>1</v>
      </c>
      <c r="E3311" s="17">
        <v>2020</v>
      </c>
      <c r="F3311" s="17">
        <v>1</v>
      </c>
      <c r="G3311" s="17">
        <v>0</v>
      </c>
      <c r="H3311" s="17">
        <v>0</v>
      </c>
      <c r="I3311" s="18">
        <v>166</v>
      </c>
      <c r="J3311" s="2"/>
      <c r="K3311" s="1"/>
      <c r="L3311" s="1"/>
      <c r="M3311" s="1"/>
      <c r="N3311" s="1"/>
      <c r="O3311" s="1"/>
      <c r="P3311" s="1"/>
      <c r="Q3311" s="1"/>
      <c r="R3311" s="1"/>
      <c r="S3311" s="1"/>
    </row>
    <row r="3312" spans="1:19" x14ac:dyDescent="0.3">
      <c r="A3312" s="1"/>
      <c r="B3312" s="17">
        <v>4</v>
      </c>
      <c r="C3312" s="9" t="s">
        <v>12</v>
      </c>
      <c r="D3312" s="17">
        <v>2</v>
      </c>
      <c r="E3312" s="17">
        <v>2020</v>
      </c>
      <c r="F3312" s="17">
        <v>1</v>
      </c>
      <c r="G3312" s="17">
        <v>0</v>
      </c>
      <c r="H3312" s="17">
        <v>0</v>
      </c>
      <c r="I3312" s="18">
        <v>168</v>
      </c>
      <c r="J3312" s="2"/>
      <c r="K3312" s="1"/>
      <c r="L3312" s="1"/>
      <c r="M3312" s="1"/>
      <c r="N3312" s="1"/>
      <c r="O3312" s="1"/>
      <c r="P3312" s="1"/>
      <c r="Q3312" s="1"/>
      <c r="R3312" s="1"/>
      <c r="S3312" s="1"/>
    </row>
    <row r="3313" spans="1:19" x14ac:dyDescent="0.3">
      <c r="A3313" s="1"/>
      <c r="B3313" s="17">
        <v>3</v>
      </c>
      <c r="C3313" s="9" t="s">
        <v>19</v>
      </c>
      <c r="D3313" s="17">
        <v>2</v>
      </c>
      <c r="E3313" s="17">
        <v>2020</v>
      </c>
      <c r="F3313" s="17">
        <v>1</v>
      </c>
      <c r="G3313" s="17">
        <v>0</v>
      </c>
      <c r="H3313" s="17">
        <v>0</v>
      </c>
      <c r="I3313" s="18">
        <v>1429</v>
      </c>
      <c r="J3313" s="2"/>
      <c r="K3313" s="1"/>
      <c r="L3313" s="1"/>
      <c r="M3313" s="1"/>
      <c r="N3313" s="1"/>
      <c r="O3313" s="1"/>
      <c r="P3313" s="1"/>
      <c r="Q3313" s="1"/>
      <c r="R3313" s="1"/>
      <c r="S3313" s="1"/>
    </row>
    <row r="3314" spans="1:19" x14ac:dyDescent="0.3">
      <c r="A3314" s="1"/>
      <c r="B3314" s="17">
        <v>1</v>
      </c>
      <c r="C3314" s="9" t="s">
        <v>12</v>
      </c>
      <c r="D3314" s="17">
        <v>2</v>
      </c>
      <c r="E3314" s="17">
        <v>2020</v>
      </c>
      <c r="F3314" s="17">
        <v>1</v>
      </c>
      <c r="G3314" s="17">
        <v>0</v>
      </c>
      <c r="H3314" s="17">
        <v>0</v>
      </c>
      <c r="I3314" s="18">
        <v>29995</v>
      </c>
      <c r="J3314" s="2"/>
      <c r="K3314" s="1"/>
      <c r="L3314" s="1"/>
      <c r="M3314" s="1"/>
      <c r="N3314" s="1"/>
      <c r="O3314" s="1"/>
      <c r="P3314" s="1"/>
      <c r="Q3314" s="1"/>
      <c r="R3314" s="1"/>
      <c r="S3314" s="1"/>
    </row>
    <row r="3315" spans="1:19" x14ac:dyDescent="0.3">
      <c r="A3315" s="1"/>
      <c r="B3315" s="17">
        <v>3</v>
      </c>
      <c r="C3315" s="9" t="s">
        <v>17</v>
      </c>
      <c r="D3315" s="17">
        <v>2</v>
      </c>
      <c r="E3315" s="17">
        <v>2020</v>
      </c>
      <c r="F3315" s="17">
        <v>1</v>
      </c>
      <c r="G3315" s="17">
        <v>0</v>
      </c>
      <c r="H3315" s="17">
        <v>0</v>
      </c>
      <c r="I3315" s="18">
        <v>144</v>
      </c>
      <c r="J3315" s="2"/>
      <c r="K3315" s="1"/>
      <c r="L3315" s="1"/>
      <c r="M3315" s="1"/>
      <c r="N3315" s="1"/>
      <c r="O3315" s="1"/>
      <c r="P3315" s="1"/>
      <c r="Q3315" s="1"/>
      <c r="R3315" s="1"/>
      <c r="S3315" s="1"/>
    </row>
    <row r="3316" spans="1:19" x14ac:dyDescent="0.3">
      <c r="A3316" s="1"/>
      <c r="B3316" s="17">
        <v>1</v>
      </c>
      <c r="C3316" s="9" t="s">
        <v>19</v>
      </c>
      <c r="D3316" s="17">
        <v>2</v>
      </c>
      <c r="E3316" s="17">
        <v>2020</v>
      </c>
      <c r="F3316" s="17">
        <v>1</v>
      </c>
      <c r="G3316" s="17">
        <v>0</v>
      </c>
      <c r="H3316" s="17">
        <v>0</v>
      </c>
      <c r="I3316" s="18">
        <v>3302605</v>
      </c>
      <c r="J3316" s="2"/>
      <c r="K3316" s="1"/>
      <c r="L3316" s="1"/>
      <c r="M3316" s="1"/>
      <c r="N3316" s="1"/>
      <c r="O3316" s="1"/>
      <c r="P3316" s="1"/>
      <c r="Q3316" s="1"/>
      <c r="R3316" s="1"/>
      <c r="S3316" s="1"/>
    </row>
    <row r="3317" spans="1:19" x14ac:dyDescent="0.3">
      <c r="A3317" s="1"/>
      <c r="B3317" s="17">
        <v>1</v>
      </c>
      <c r="C3317" s="9" t="s">
        <v>19</v>
      </c>
      <c r="D3317" s="17">
        <v>2</v>
      </c>
      <c r="E3317" s="17">
        <v>2020</v>
      </c>
      <c r="F3317" s="17">
        <v>2</v>
      </c>
      <c r="G3317" s="17">
        <v>0</v>
      </c>
      <c r="H3317" s="17">
        <v>0</v>
      </c>
      <c r="I3317" s="18">
        <v>162213</v>
      </c>
      <c r="J3317" s="2"/>
      <c r="K3317" s="1"/>
      <c r="L3317" s="1"/>
      <c r="M3317" s="1"/>
      <c r="N3317" s="1"/>
      <c r="O3317" s="1"/>
      <c r="P3317" s="1"/>
      <c r="Q3317" s="1"/>
      <c r="R3317" s="1"/>
      <c r="S3317" s="1"/>
    </row>
    <row r="3318" spans="1:19" x14ac:dyDescent="0.3">
      <c r="A3318" s="1"/>
      <c r="B3318" s="17">
        <v>3</v>
      </c>
      <c r="C3318" s="9" t="s">
        <v>19</v>
      </c>
      <c r="D3318" s="17">
        <v>2</v>
      </c>
      <c r="E3318" s="17">
        <v>2020</v>
      </c>
      <c r="F3318" s="17">
        <v>1</v>
      </c>
      <c r="G3318" s="17">
        <v>0</v>
      </c>
      <c r="H3318" s="17">
        <v>25</v>
      </c>
      <c r="I3318" s="18">
        <v>166604</v>
      </c>
      <c r="J3318" s="2"/>
      <c r="K3318" s="1"/>
      <c r="L3318" s="1"/>
      <c r="M3318" s="1"/>
      <c r="N3318" s="1"/>
      <c r="O3318" s="1"/>
      <c r="P3318" s="1"/>
      <c r="Q3318" s="1"/>
      <c r="R3318" s="1"/>
      <c r="S3318" s="1"/>
    </row>
    <row r="3319" spans="1:19" x14ac:dyDescent="0.3">
      <c r="A3319" s="1"/>
      <c r="B3319" s="17">
        <v>3</v>
      </c>
      <c r="C3319" s="9" t="s">
        <v>19</v>
      </c>
      <c r="D3319" s="17">
        <v>2</v>
      </c>
      <c r="E3319" s="17">
        <v>2020</v>
      </c>
      <c r="F3319" s="17">
        <v>1</v>
      </c>
      <c r="G3319" s="17">
        <v>0</v>
      </c>
      <c r="H3319" s="17">
        <v>0</v>
      </c>
      <c r="I3319" s="18">
        <v>169061</v>
      </c>
      <c r="J3319" s="2"/>
      <c r="K3319" s="1"/>
      <c r="L3319" s="1"/>
      <c r="M3319" s="1"/>
      <c r="N3319" s="1"/>
      <c r="O3319" s="1"/>
      <c r="P3319" s="1"/>
      <c r="Q3319" s="1"/>
      <c r="R3319" s="1"/>
      <c r="S3319" s="1"/>
    </row>
    <row r="3320" spans="1:19" x14ac:dyDescent="0.3">
      <c r="A3320" s="1"/>
      <c r="B3320" s="17">
        <v>5</v>
      </c>
      <c r="C3320" s="9" t="s">
        <v>19</v>
      </c>
      <c r="D3320" s="17">
        <v>2</v>
      </c>
      <c r="E3320" s="17">
        <v>2020</v>
      </c>
      <c r="F3320" s="17">
        <v>1</v>
      </c>
      <c r="G3320" s="17">
        <v>0</v>
      </c>
      <c r="H3320" s="17">
        <v>0</v>
      </c>
      <c r="I3320" s="18">
        <v>1710</v>
      </c>
      <c r="J3320" s="2"/>
      <c r="K3320" s="1"/>
      <c r="L3320" s="1"/>
      <c r="M3320" s="1"/>
      <c r="N3320" s="1"/>
      <c r="O3320" s="1"/>
      <c r="P3320" s="1"/>
      <c r="Q3320" s="1"/>
      <c r="R3320" s="1"/>
      <c r="S3320" s="1"/>
    </row>
    <row r="3321" spans="1:19" x14ac:dyDescent="0.3">
      <c r="A3321" s="1"/>
      <c r="B3321" s="17">
        <v>3</v>
      </c>
      <c r="C3321" s="9" t="s">
        <v>19</v>
      </c>
      <c r="D3321" s="17">
        <v>2</v>
      </c>
      <c r="E3321" s="17">
        <v>2020</v>
      </c>
      <c r="F3321" s="17">
        <v>1</v>
      </c>
      <c r="G3321" s="17">
        <v>0</v>
      </c>
      <c r="H3321" s="17">
        <v>0</v>
      </c>
      <c r="I3321" s="18">
        <v>71357</v>
      </c>
      <c r="J3321" s="2"/>
      <c r="K3321" s="1"/>
      <c r="L3321" s="1"/>
      <c r="M3321" s="1"/>
      <c r="N3321" s="1"/>
      <c r="O3321" s="1"/>
      <c r="P3321" s="1"/>
      <c r="Q3321" s="1"/>
      <c r="R3321" s="1"/>
      <c r="S3321" s="1"/>
    </row>
    <row r="3322" spans="1:19" x14ac:dyDescent="0.3">
      <c r="A3322" s="1"/>
      <c r="B3322" s="17">
        <v>3</v>
      </c>
      <c r="C3322" s="9" t="s">
        <v>19</v>
      </c>
      <c r="D3322" s="17">
        <v>2</v>
      </c>
      <c r="E3322" s="17">
        <v>2020</v>
      </c>
      <c r="F3322" s="17">
        <v>1</v>
      </c>
      <c r="G3322" s="17">
        <v>0</v>
      </c>
      <c r="H3322" s="17">
        <v>0</v>
      </c>
      <c r="I3322" s="18">
        <v>1489</v>
      </c>
      <c r="J3322" s="2"/>
      <c r="K3322" s="1"/>
      <c r="L3322" s="1"/>
      <c r="M3322" s="1"/>
      <c r="N3322" s="1"/>
      <c r="O3322" s="1"/>
      <c r="P3322" s="1"/>
      <c r="Q3322" s="1"/>
      <c r="R3322" s="1"/>
      <c r="S3322" s="1"/>
    </row>
    <row r="3323" spans="1:19" x14ac:dyDescent="0.3">
      <c r="A3323" s="1"/>
      <c r="B3323" s="17">
        <v>3</v>
      </c>
      <c r="C3323" s="9" t="s">
        <v>19</v>
      </c>
      <c r="D3323" s="17">
        <v>2</v>
      </c>
      <c r="E3323" s="17">
        <v>2020</v>
      </c>
      <c r="F3323" s="17">
        <v>1</v>
      </c>
      <c r="G3323" s="17">
        <v>0</v>
      </c>
      <c r="H3323" s="17">
        <v>0</v>
      </c>
      <c r="I3323" s="18">
        <v>1636</v>
      </c>
      <c r="J3323" s="2"/>
      <c r="K3323" s="1"/>
      <c r="L3323" s="1"/>
      <c r="M3323" s="1"/>
      <c r="N3323" s="1"/>
      <c r="O3323" s="1"/>
      <c r="P3323" s="1"/>
      <c r="Q3323" s="1"/>
      <c r="R3323" s="1"/>
      <c r="S3323" s="1"/>
    </row>
    <row r="3324" spans="1:19" x14ac:dyDescent="0.3">
      <c r="A3324" s="1"/>
      <c r="B3324" s="17">
        <v>1</v>
      </c>
      <c r="C3324" s="9" t="s">
        <v>33</v>
      </c>
      <c r="D3324" s="17">
        <v>2</v>
      </c>
      <c r="E3324" s="17">
        <v>2020</v>
      </c>
      <c r="F3324" s="17">
        <v>1</v>
      </c>
      <c r="G3324" s="17">
        <v>0</v>
      </c>
      <c r="H3324" s="17">
        <v>0</v>
      </c>
      <c r="I3324" s="18">
        <v>1694261</v>
      </c>
      <c r="J3324" s="2"/>
      <c r="K3324" s="1"/>
      <c r="L3324" s="1"/>
      <c r="M3324" s="1"/>
      <c r="N3324" s="1"/>
      <c r="O3324" s="1"/>
      <c r="P3324" s="1"/>
      <c r="Q3324" s="1"/>
      <c r="R3324" s="1"/>
      <c r="S3324" s="1"/>
    </row>
    <row r="3325" spans="1:19" x14ac:dyDescent="0.3">
      <c r="A3325" s="1"/>
      <c r="B3325" s="17">
        <v>1</v>
      </c>
      <c r="C3325" s="9" t="s">
        <v>12</v>
      </c>
      <c r="D3325" s="17">
        <v>2</v>
      </c>
      <c r="E3325" s="17">
        <v>2020</v>
      </c>
      <c r="F3325" s="17">
        <v>1</v>
      </c>
      <c r="G3325" s="17">
        <v>0</v>
      </c>
      <c r="H3325" s="17">
        <v>0</v>
      </c>
      <c r="I3325" s="18">
        <v>163101</v>
      </c>
      <c r="J3325" s="2"/>
      <c r="K3325" s="1"/>
      <c r="L3325" s="1"/>
      <c r="M3325" s="1"/>
      <c r="N3325" s="1"/>
      <c r="O3325" s="1"/>
      <c r="P3325" s="1"/>
      <c r="Q3325" s="1"/>
      <c r="R3325" s="1"/>
      <c r="S3325" s="1"/>
    </row>
    <row r="3326" spans="1:19" x14ac:dyDescent="0.3">
      <c r="A3326" s="1"/>
      <c r="B3326" s="17">
        <v>3</v>
      </c>
      <c r="C3326" s="9" t="s">
        <v>23</v>
      </c>
      <c r="D3326" s="17">
        <v>1</v>
      </c>
      <c r="E3326" s="17">
        <v>2020</v>
      </c>
      <c r="F3326" s="17">
        <v>1</v>
      </c>
      <c r="G3326" s="17">
        <v>12</v>
      </c>
      <c r="H3326" s="17">
        <v>0</v>
      </c>
      <c r="I3326" s="18">
        <v>0</v>
      </c>
      <c r="J3326" s="2"/>
      <c r="K3326" s="1"/>
      <c r="L3326" s="1"/>
      <c r="M3326" s="1"/>
      <c r="N3326" s="1"/>
      <c r="O3326" s="1"/>
      <c r="P3326" s="1"/>
      <c r="Q3326" s="1"/>
      <c r="R3326" s="1"/>
      <c r="S3326" s="1"/>
    </row>
    <row r="3327" spans="1:19" x14ac:dyDescent="0.3">
      <c r="A3327" s="1"/>
      <c r="B3327" s="17">
        <v>2</v>
      </c>
      <c r="C3327" s="9" t="s">
        <v>33</v>
      </c>
      <c r="D3327" s="17">
        <v>1</v>
      </c>
      <c r="E3327" s="17">
        <v>2020</v>
      </c>
      <c r="F3327" s="17">
        <v>1</v>
      </c>
      <c r="G3327" s="17">
        <v>0</v>
      </c>
      <c r="H3327" s="17">
        <v>0</v>
      </c>
      <c r="I3327" s="18">
        <v>3452565</v>
      </c>
      <c r="J3327" s="2"/>
      <c r="K3327" s="1"/>
      <c r="L3327" s="1"/>
      <c r="M3327" s="1"/>
      <c r="N3327" s="1"/>
      <c r="O3327" s="1"/>
      <c r="P3327" s="1"/>
      <c r="Q3327" s="1"/>
      <c r="R3327" s="1"/>
      <c r="S3327" s="1"/>
    </row>
    <row r="3328" spans="1:19" x14ac:dyDescent="0.3">
      <c r="A3328" s="1"/>
      <c r="B3328" s="17">
        <v>1</v>
      </c>
      <c r="C3328" s="9" t="s">
        <v>12</v>
      </c>
      <c r="D3328" s="17">
        <v>2</v>
      </c>
      <c r="E3328" s="17">
        <v>2020</v>
      </c>
      <c r="F3328" s="17">
        <v>1</v>
      </c>
      <c r="G3328" s="17">
        <v>0</v>
      </c>
      <c r="H3328" s="17">
        <v>0</v>
      </c>
      <c r="I3328" s="18">
        <v>80092</v>
      </c>
      <c r="J3328" s="2"/>
      <c r="K3328" s="1"/>
      <c r="L3328" s="1"/>
      <c r="M3328" s="1"/>
      <c r="N3328" s="1"/>
      <c r="O3328" s="1"/>
      <c r="P3328" s="1"/>
      <c r="Q3328" s="1"/>
      <c r="R3328" s="1"/>
      <c r="S3328" s="1"/>
    </row>
    <row r="3329" spans="1:19" x14ac:dyDescent="0.3">
      <c r="A3329" s="1"/>
      <c r="B3329" s="17">
        <v>1</v>
      </c>
      <c r="C3329" s="9" t="s">
        <v>33</v>
      </c>
      <c r="D3329" s="17">
        <v>2</v>
      </c>
      <c r="E3329" s="17">
        <v>2020</v>
      </c>
      <c r="F3329" s="17">
        <v>1</v>
      </c>
      <c r="G3329" s="17">
        <v>0</v>
      </c>
      <c r="H3329" s="17">
        <v>0</v>
      </c>
      <c r="I3329" s="18">
        <v>333779</v>
      </c>
      <c r="J3329" s="2"/>
      <c r="K3329" s="1"/>
      <c r="L3329" s="1"/>
      <c r="M3329" s="1"/>
      <c r="N3329" s="1"/>
      <c r="O3329" s="1"/>
      <c r="P3329" s="1"/>
      <c r="Q3329" s="1"/>
      <c r="R3329" s="1"/>
      <c r="S3329" s="1"/>
    </row>
    <row r="3330" spans="1:19" x14ac:dyDescent="0.3">
      <c r="A3330" s="1"/>
      <c r="B3330" s="17">
        <v>1</v>
      </c>
      <c r="C3330" s="9" t="s">
        <v>33</v>
      </c>
      <c r="D3330" s="17">
        <v>2</v>
      </c>
      <c r="E3330" s="17">
        <v>2020</v>
      </c>
      <c r="F3330" s="17">
        <v>1</v>
      </c>
      <c r="G3330" s="17">
        <v>0</v>
      </c>
      <c r="H3330" s="17">
        <v>0</v>
      </c>
      <c r="I3330" s="18">
        <v>78110730</v>
      </c>
      <c r="J3330" s="2"/>
      <c r="K3330" s="1"/>
      <c r="L3330" s="1"/>
      <c r="M3330" s="1"/>
      <c r="N3330" s="1"/>
      <c r="O3330" s="1"/>
      <c r="P3330" s="1"/>
      <c r="Q3330" s="1"/>
      <c r="R3330" s="1"/>
      <c r="S3330" s="1"/>
    </row>
    <row r="3331" spans="1:19" x14ac:dyDescent="0.3">
      <c r="A3331" s="1"/>
      <c r="B3331" s="17">
        <v>2</v>
      </c>
      <c r="C3331" s="9" t="s">
        <v>12</v>
      </c>
      <c r="D3331" s="17">
        <v>1</v>
      </c>
      <c r="E3331" s="17">
        <v>2020</v>
      </c>
      <c r="F3331" s="17">
        <v>1</v>
      </c>
      <c r="G3331" s="17">
        <v>0</v>
      </c>
      <c r="H3331" s="17">
        <v>0</v>
      </c>
      <c r="I3331" s="18">
        <v>333716</v>
      </c>
      <c r="J3331" s="2"/>
      <c r="K3331" s="1"/>
      <c r="L3331" s="1"/>
      <c r="M3331" s="1"/>
      <c r="N3331" s="1"/>
      <c r="O3331" s="1"/>
      <c r="P3331" s="1"/>
      <c r="Q3331" s="1"/>
      <c r="R3331" s="1"/>
      <c r="S3331" s="1"/>
    </row>
    <row r="3332" spans="1:19" x14ac:dyDescent="0.3">
      <c r="A3332" s="1"/>
      <c r="B3332" s="17">
        <v>2</v>
      </c>
      <c r="C3332" s="9" t="s">
        <v>12</v>
      </c>
      <c r="D3332" s="17">
        <v>1</v>
      </c>
      <c r="E3332" s="17">
        <v>2020</v>
      </c>
      <c r="F3332" s="17">
        <v>1</v>
      </c>
      <c r="G3332" s="17">
        <v>0</v>
      </c>
      <c r="H3332" s="17">
        <v>0</v>
      </c>
      <c r="I3332" s="18">
        <v>147788</v>
      </c>
      <c r="J3332" s="2"/>
      <c r="K3332" s="1"/>
      <c r="L3332" s="1"/>
      <c r="M3332" s="1"/>
      <c r="N3332" s="1"/>
      <c r="O3332" s="1"/>
      <c r="P3332" s="1"/>
      <c r="Q3332" s="1"/>
      <c r="R3332" s="1"/>
      <c r="S3332" s="1"/>
    </row>
    <row r="3333" spans="1:19" x14ac:dyDescent="0.3">
      <c r="A3333" s="1"/>
      <c r="B3333" s="17">
        <v>1</v>
      </c>
      <c r="C3333" s="9" t="s">
        <v>19</v>
      </c>
      <c r="D3333" s="17">
        <v>1</v>
      </c>
      <c r="E3333" s="17">
        <v>2020</v>
      </c>
      <c r="F3333" s="17">
        <v>1</v>
      </c>
      <c r="G3333" s="17">
        <v>0</v>
      </c>
      <c r="H3333" s="17">
        <v>0</v>
      </c>
      <c r="I3333" s="18">
        <v>3386304</v>
      </c>
      <c r="J3333" s="2"/>
      <c r="K3333" s="1"/>
      <c r="L3333" s="1"/>
      <c r="M3333" s="1"/>
      <c r="N3333" s="1"/>
      <c r="O3333" s="1"/>
      <c r="P3333" s="1"/>
      <c r="Q3333" s="1"/>
      <c r="R3333" s="1"/>
      <c r="S3333" s="1"/>
    </row>
    <row r="3334" spans="1:19" x14ac:dyDescent="0.3">
      <c r="A3334" s="1"/>
      <c r="B3334" s="17">
        <v>6</v>
      </c>
      <c r="C3334" s="9" t="s">
        <v>23</v>
      </c>
      <c r="D3334" s="17">
        <v>2</v>
      </c>
      <c r="E3334" s="17">
        <v>2020</v>
      </c>
      <c r="F3334" s="17">
        <v>1</v>
      </c>
      <c r="G3334" s="17">
        <v>0</v>
      </c>
      <c r="H3334" s="17">
        <v>0</v>
      </c>
      <c r="I3334" s="18">
        <v>167</v>
      </c>
      <c r="J3334" s="2"/>
      <c r="K3334" s="1"/>
      <c r="L3334" s="1"/>
      <c r="M3334" s="1"/>
      <c r="N3334" s="1"/>
      <c r="O3334" s="1"/>
      <c r="P3334" s="1"/>
      <c r="Q3334" s="1"/>
      <c r="R3334" s="1"/>
      <c r="S3334" s="1"/>
    </row>
    <row r="3335" spans="1:19" x14ac:dyDescent="0.3">
      <c r="A3335" s="1"/>
      <c r="B3335" s="17">
        <v>5</v>
      </c>
      <c r="C3335" s="9" t="s">
        <v>12</v>
      </c>
      <c r="D3335" s="17">
        <v>1</v>
      </c>
      <c r="E3335" s="17">
        <v>2020</v>
      </c>
      <c r="F3335" s="17">
        <v>1</v>
      </c>
      <c r="G3335" s="17">
        <v>0</v>
      </c>
      <c r="H3335" s="17">
        <v>0</v>
      </c>
      <c r="I3335" s="18">
        <v>163</v>
      </c>
      <c r="J3335" s="2"/>
      <c r="K3335" s="1"/>
      <c r="L3335" s="1"/>
      <c r="M3335" s="1"/>
      <c r="N3335" s="1"/>
      <c r="O3335" s="1"/>
      <c r="P3335" s="1"/>
      <c r="Q3335" s="1"/>
      <c r="R3335" s="1"/>
      <c r="S3335" s="1"/>
    </row>
    <row r="3336" spans="1:19" x14ac:dyDescent="0.3">
      <c r="A3336" s="1"/>
      <c r="B3336" s="17">
        <v>3</v>
      </c>
      <c r="C3336" s="9" t="s">
        <v>12</v>
      </c>
      <c r="D3336" s="17">
        <v>1</v>
      </c>
      <c r="E3336" s="17">
        <v>2020</v>
      </c>
      <c r="F3336" s="17">
        <v>1</v>
      </c>
      <c r="G3336" s="17">
        <v>0</v>
      </c>
      <c r="H3336" s="17">
        <v>0</v>
      </c>
      <c r="I3336" s="18">
        <v>168</v>
      </c>
      <c r="J3336" s="2"/>
      <c r="K3336" s="1"/>
      <c r="L3336" s="1"/>
      <c r="M3336" s="1"/>
      <c r="N3336" s="1"/>
      <c r="O3336" s="1"/>
      <c r="P3336" s="1"/>
      <c r="Q3336" s="1"/>
      <c r="R3336" s="1"/>
      <c r="S3336" s="1"/>
    </row>
    <row r="3337" spans="1:19" x14ac:dyDescent="0.3">
      <c r="A3337" s="1"/>
      <c r="B3337" s="17">
        <v>4</v>
      </c>
      <c r="C3337" s="9" t="s">
        <v>12</v>
      </c>
      <c r="D3337" s="17">
        <v>1</v>
      </c>
      <c r="E3337" s="17">
        <v>2020</v>
      </c>
      <c r="F3337" s="17">
        <v>1</v>
      </c>
      <c r="G3337" s="17">
        <v>0</v>
      </c>
      <c r="H3337" s="17">
        <v>0</v>
      </c>
      <c r="I3337" s="18">
        <v>147</v>
      </c>
      <c r="J3337" s="2"/>
      <c r="K3337" s="1"/>
      <c r="L3337" s="1"/>
      <c r="M3337" s="1"/>
      <c r="N3337" s="1"/>
      <c r="O3337" s="1"/>
      <c r="P3337" s="1"/>
      <c r="Q3337" s="1"/>
      <c r="R3337" s="1"/>
      <c r="S3337" s="1"/>
    </row>
    <row r="3338" spans="1:19" x14ac:dyDescent="0.3">
      <c r="A3338" s="1"/>
      <c r="B3338" s="17">
        <v>3</v>
      </c>
      <c r="C3338" s="9" t="s">
        <v>12</v>
      </c>
      <c r="D3338" s="17">
        <v>1</v>
      </c>
      <c r="E3338" s="17">
        <v>2020</v>
      </c>
      <c r="F3338" s="17">
        <v>1</v>
      </c>
      <c r="G3338" s="17">
        <v>0</v>
      </c>
      <c r="H3338" s="17">
        <v>0</v>
      </c>
      <c r="I3338" s="18">
        <v>148</v>
      </c>
      <c r="J3338" s="2"/>
      <c r="K3338" s="1"/>
      <c r="L3338" s="1"/>
      <c r="M3338" s="1"/>
      <c r="N3338" s="1"/>
      <c r="O3338" s="1"/>
      <c r="P3338" s="1"/>
      <c r="Q3338" s="1"/>
      <c r="R3338" s="1"/>
      <c r="S3338" s="1"/>
    </row>
    <row r="3339" spans="1:19" x14ac:dyDescent="0.3">
      <c r="A3339" s="1"/>
      <c r="B3339" s="17">
        <v>6</v>
      </c>
      <c r="C3339" s="9" t="s">
        <v>19</v>
      </c>
      <c r="D3339" s="17">
        <v>3</v>
      </c>
      <c r="E3339" s="17">
        <v>2020</v>
      </c>
      <c r="F3339" s="17">
        <v>1</v>
      </c>
      <c r="G3339" s="17">
        <v>0</v>
      </c>
      <c r="H3339" s="17">
        <v>0</v>
      </c>
      <c r="I3339" s="18">
        <v>81669</v>
      </c>
      <c r="J3339" s="2"/>
      <c r="K3339" s="1"/>
      <c r="L3339" s="1"/>
      <c r="M3339" s="1"/>
      <c r="N3339" s="1"/>
      <c r="O3339" s="1"/>
      <c r="P3339" s="1"/>
      <c r="Q3339" s="1"/>
      <c r="R3339" s="1"/>
      <c r="S3339" s="1"/>
    </row>
    <row r="3340" spans="1:19" x14ac:dyDescent="0.3">
      <c r="A3340" s="1"/>
      <c r="B3340" s="17">
        <v>6</v>
      </c>
      <c r="C3340" s="9" t="s">
        <v>19</v>
      </c>
      <c r="D3340" s="17">
        <v>3</v>
      </c>
      <c r="E3340" s="17">
        <v>2020</v>
      </c>
      <c r="F3340" s="17">
        <v>1</v>
      </c>
      <c r="G3340" s="17">
        <v>0</v>
      </c>
      <c r="H3340" s="17">
        <v>0</v>
      </c>
      <c r="I3340" s="18">
        <v>163735</v>
      </c>
      <c r="J3340" s="2"/>
      <c r="K3340" s="1"/>
      <c r="L3340" s="1"/>
      <c r="M3340" s="1"/>
      <c r="N3340" s="1"/>
      <c r="O3340" s="1"/>
      <c r="P3340" s="1"/>
      <c r="Q3340" s="1"/>
      <c r="R3340" s="1"/>
      <c r="S3340" s="1"/>
    </row>
    <row r="3341" spans="1:19" x14ac:dyDescent="0.3">
      <c r="A3341" s="1"/>
      <c r="B3341" s="17">
        <v>6</v>
      </c>
      <c r="C3341" s="9" t="s">
        <v>19</v>
      </c>
      <c r="D3341" s="17">
        <v>3</v>
      </c>
      <c r="E3341" s="17">
        <v>2020</v>
      </c>
      <c r="F3341" s="17">
        <v>1</v>
      </c>
      <c r="G3341" s="17">
        <v>0</v>
      </c>
      <c r="H3341" s="17">
        <v>0</v>
      </c>
      <c r="I3341" s="18">
        <v>161706</v>
      </c>
      <c r="J3341" s="2"/>
      <c r="K3341" s="1"/>
      <c r="L3341" s="1"/>
      <c r="M3341" s="1"/>
      <c r="N3341" s="1"/>
      <c r="O3341" s="1"/>
      <c r="P3341" s="1"/>
      <c r="Q3341" s="1"/>
      <c r="R3341" s="1"/>
      <c r="S3341" s="1"/>
    </row>
    <row r="3342" spans="1:19" x14ac:dyDescent="0.3">
      <c r="A3342" s="1"/>
      <c r="B3342" s="17">
        <v>6</v>
      </c>
      <c r="C3342" s="9" t="s">
        <v>19</v>
      </c>
      <c r="D3342" s="17">
        <v>3</v>
      </c>
      <c r="E3342" s="17">
        <v>2020</v>
      </c>
      <c r="F3342" s="17">
        <v>1</v>
      </c>
      <c r="G3342" s="17">
        <v>0</v>
      </c>
      <c r="H3342" s="17">
        <v>0</v>
      </c>
      <c r="I3342" s="18">
        <v>85252</v>
      </c>
      <c r="J3342" s="2"/>
      <c r="K3342" s="1"/>
      <c r="L3342" s="1"/>
      <c r="M3342" s="1"/>
      <c r="N3342" s="1"/>
      <c r="O3342" s="1"/>
      <c r="P3342" s="1"/>
      <c r="Q3342" s="1"/>
      <c r="R3342" s="1"/>
      <c r="S3342" s="1"/>
    </row>
    <row r="3343" spans="1:19" x14ac:dyDescent="0.3">
      <c r="A3343" s="1"/>
      <c r="B3343" s="17">
        <v>6</v>
      </c>
      <c r="C3343" s="9" t="s">
        <v>19</v>
      </c>
      <c r="D3343" s="17">
        <v>3</v>
      </c>
      <c r="E3343" s="17">
        <v>2020</v>
      </c>
      <c r="F3343" s="17">
        <v>1</v>
      </c>
      <c r="G3343" s="17">
        <v>0</v>
      </c>
      <c r="H3343" s="17">
        <v>0</v>
      </c>
      <c r="I3343" s="18">
        <v>167508</v>
      </c>
      <c r="J3343" s="2"/>
      <c r="K3343" s="1"/>
      <c r="L3343" s="1"/>
      <c r="M3343" s="1"/>
      <c r="N3343" s="1"/>
      <c r="O3343" s="1"/>
      <c r="P3343" s="1"/>
      <c r="Q3343" s="1"/>
      <c r="R3343" s="1"/>
      <c r="S3343" s="1"/>
    </row>
    <row r="3344" spans="1:19" x14ac:dyDescent="0.3">
      <c r="A3344" s="1"/>
      <c r="B3344" s="17">
        <v>3</v>
      </c>
      <c r="C3344" s="9" t="s">
        <v>23</v>
      </c>
      <c r="D3344" s="17">
        <v>2</v>
      </c>
      <c r="E3344" s="17">
        <v>2020</v>
      </c>
      <c r="F3344" s="17">
        <v>1</v>
      </c>
      <c r="G3344" s="17">
        <v>0</v>
      </c>
      <c r="H3344" s="17">
        <v>0</v>
      </c>
      <c r="I3344" s="18">
        <v>155</v>
      </c>
      <c r="J3344" s="2"/>
      <c r="K3344" s="1"/>
      <c r="L3344" s="1"/>
      <c r="M3344" s="1"/>
      <c r="N3344" s="1"/>
      <c r="O3344" s="1"/>
      <c r="P3344" s="1"/>
      <c r="Q3344" s="1"/>
      <c r="R3344" s="1"/>
      <c r="S3344" s="1"/>
    </row>
    <row r="3345" spans="1:19" x14ac:dyDescent="0.3">
      <c r="A3345" s="1"/>
      <c r="B3345" s="17">
        <v>4</v>
      </c>
      <c r="C3345" s="9" t="s">
        <v>19</v>
      </c>
      <c r="D3345" s="17">
        <v>4</v>
      </c>
      <c r="E3345" s="17">
        <v>2020</v>
      </c>
      <c r="F3345" s="17">
        <v>1</v>
      </c>
      <c r="G3345" s="17">
        <v>0</v>
      </c>
      <c r="H3345" s="17">
        <v>0</v>
      </c>
      <c r="I3345" s="18">
        <v>16397</v>
      </c>
      <c r="J3345" s="2"/>
      <c r="K3345" s="1"/>
      <c r="L3345" s="1"/>
      <c r="M3345" s="1"/>
      <c r="N3345" s="1"/>
      <c r="O3345" s="1"/>
      <c r="P3345" s="1"/>
      <c r="Q3345" s="1"/>
      <c r="R3345" s="1"/>
      <c r="S3345" s="1"/>
    </row>
    <row r="3346" spans="1:19" x14ac:dyDescent="0.3">
      <c r="A3346" s="1"/>
      <c r="B3346" s="17">
        <v>3</v>
      </c>
      <c r="C3346" s="9" t="s">
        <v>23</v>
      </c>
      <c r="D3346" s="17">
        <v>2</v>
      </c>
      <c r="E3346" s="17">
        <v>2020</v>
      </c>
      <c r="F3346" s="17">
        <v>1</v>
      </c>
      <c r="G3346" s="17">
        <v>0</v>
      </c>
      <c r="H3346" s="17">
        <v>0</v>
      </c>
      <c r="I3346" s="18">
        <v>165</v>
      </c>
      <c r="J3346" s="2"/>
      <c r="K3346" s="1"/>
      <c r="L3346" s="1"/>
      <c r="M3346" s="1"/>
      <c r="N3346" s="1"/>
      <c r="O3346" s="1"/>
      <c r="P3346" s="1"/>
      <c r="Q3346" s="1"/>
      <c r="R3346" s="1"/>
      <c r="S3346" s="1"/>
    </row>
    <row r="3347" spans="1:19" x14ac:dyDescent="0.3">
      <c r="A3347" s="1"/>
      <c r="B3347" s="17">
        <v>3</v>
      </c>
      <c r="C3347" s="9" t="s">
        <v>14</v>
      </c>
      <c r="D3347" s="17">
        <v>3</v>
      </c>
      <c r="E3347" s="17">
        <v>2020</v>
      </c>
      <c r="F3347" s="17">
        <v>1</v>
      </c>
      <c r="G3347" s="17">
        <v>0</v>
      </c>
      <c r="H3347" s="17">
        <v>0</v>
      </c>
      <c r="I3347" s="18">
        <v>166</v>
      </c>
      <c r="J3347" s="2"/>
      <c r="K3347" s="1"/>
      <c r="L3347" s="1"/>
      <c r="M3347" s="1"/>
      <c r="N3347" s="1"/>
      <c r="O3347" s="1"/>
      <c r="P3347" s="1"/>
      <c r="Q3347" s="1"/>
      <c r="R3347" s="1"/>
      <c r="S3347" s="1"/>
    </row>
    <row r="3348" spans="1:19" x14ac:dyDescent="0.3">
      <c r="A3348" s="1"/>
      <c r="B3348" s="17">
        <v>3</v>
      </c>
      <c r="C3348" s="9" t="s">
        <v>19</v>
      </c>
      <c r="D3348" s="17">
        <v>3</v>
      </c>
      <c r="E3348" s="17">
        <v>2020</v>
      </c>
      <c r="F3348" s="17">
        <v>1</v>
      </c>
      <c r="G3348" s="17">
        <v>0</v>
      </c>
      <c r="H3348" s="17">
        <v>0</v>
      </c>
      <c r="I3348" s="18">
        <v>33057</v>
      </c>
      <c r="J3348" s="2"/>
      <c r="K3348" s="1"/>
      <c r="L3348" s="1"/>
      <c r="M3348" s="1"/>
      <c r="N3348" s="1"/>
      <c r="O3348" s="1"/>
      <c r="P3348" s="1"/>
      <c r="Q3348" s="1"/>
      <c r="R3348" s="1"/>
      <c r="S3348" s="1"/>
    </row>
    <row r="3349" spans="1:19" x14ac:dyDescent="0.3">
      <c r="A3349" s="1"/>
      <c r="B3349" s="17">
        <v>3</v>
      </c>
      <c r="C3349" s="9" t="s">
        <v>19</v>
      </c>
      <c r="D3349" s="17">
        <v>3</v>
      </c>
      <c r="E3349" s="17">
        <v>2020</v>
      </c>
      <c r="F3349" s="17">
        <v>1</v>
      </c>
      <c r="G3349" s="17">
        <v>0</v>
      </c>
      <c r="H3349" s="17">
        <v>0</v>
      </c>
      <c r="I3349" s="18">
        <v>74377</v>
      </c>
      <c r="J3349" s="2"/>
      <c r="K3349" s="1"/>
      <c r="L3349" s="1"/>
      <c r="M3349" s="1"/>
      <c r="N3349" s="1"/>
      <c r="O3349" s="1"/>
      <c r="P3349" s="1"/>
      <c r="Q3349" s="1"/>
      <c r="R3349" s="1"/>
      <c r="S3349" s="1"/>
    </row>
    <row r="3350" spans="1:19" x14ac:dyDescent="0.3">
      <c r="A3350" s="1"/>
      <c r="B3350" s="17">
        <v>3</v>
      </c>
      <c r="C3350" s="9" t="s">
        <v>14</v>
      </c>
      <c r="D3350" s="17">
        <v>3</v>
      </c>
      <c r="E3350" s="17">
        <v>2020</v>
      </c>
      <c r="F3350" s="17">
        <v>1</v>
      </c>
      <c r="G3350" s="17">
        <v>0</v>
      </c>
      <c r="H3350" s="17">
        <v>12</v>
      </c>
      <c r="I3350" s="18">
        <v>0</v>
      </c>
      <c r="J3350" s="2"/>
      <c r="K3350" s="1"/>
      <c r="L3350" s="1"/>
      <c r="M3350" s="1"/>
      <c r="N3350" s="1"/>
      <c r="O3350" s="1"/>
      <c r="P3350" s="1"/>
      <c r="Q3350" s="1"/>
      <c r="R3350" s="1"/>
      <c r="S3350" s="1"/>
    </row>
    <row r="3351" spans="1:19" x14ac:dyDescent="0.3">
      <c r="A3351" s="1"/>
      <c r="B3351" s="17">
        <v>3</v>
      </c>
      <c r="C3351" s="9" t="s">
        <v>14</v>
      </c>
      <c r="D3351" s="17">
        <v>3</v>
      </c>
      <c r="E3351" s="17">
        <v>2020</v>
      </c>
      <c r="F3351" s="17">
        <v>1</v>
      </c>
      <c r="G3351" s="17">
        <v>0</v>
      </c>
      <c r="H3351" s="17">
        <v>0</v>
      </c>
      <c r="I3351" s="18">
        <v>148</v>
      </c>
      <c r="J3351" s="2"/>
      <c r="K3351" s="1"/>
      <c r="L3351" s="1"/>
      <c r="M3351" s="1"/>
      <c r="N3351" s="1"/>
      <c r="O3351" s="1"/>
      <c r="P3351" s="1"/>
      <c r="Q3351" s="1"/>
      <c r="R3351" s="1"/>
      <c r="S3351" s="1"/>
    </row>
    <row r="3352" spans="1:19" x14ac:dyDescent="0.3">
      <c r="A3352" s="1"/>
      <c r="B3352" s="17">
        <v>2</v>
      </c>
      <c r="C3352" s="9" t="s">
        <v>33</v>
      </c>
      <c r="D3352" s="17">
        <v>3</v>
      </c>
      <c r="E3352" s="17">
        <v>2020</v>
      </c>
      <c r="F3352" s="17">
        <v>1</v>
      </c>
      <c r="G3352" s="17">
        <v>0</v>
      </c>
      <c r="H3352" s="17">
        <v>0</v>
      </c>
      <c r="I3352" s="18">
        <v>50223</v>
      </c>
      <c r="J3352" s="2"/>
      <c r="K3352" s="1"/>
      <c r="L3352" s="1"/>
      <c r="M3352" s="1"/>
      <c r="N3352" s="1"/>
      <c r="O3352" s="1"/>
      <c r="P3352" s="1"/>
      <c r="Q3352" s="1"/>
      <c r="R3352" s="1"/>
      <c r="S3352" s="1"/>
    </row>
    <row r="3353" spans="1:19" x14ac:dyDescent="0.3">
      <c r="A3353" s="1"/>
      <c r="B3353" s="17">
        <v>3</v>
      </c>
      <c r="C3353" s="9" t="s">
        <v>19</v>
      </c>
      <c r="D3353" s="17">
        <v>4</v>
      </c>
      <c r="E3353" s="17">
        <v>2020</v>
      </c>
      <c r="F3353" s="17">
        <v>1</v>
      </c>
      <c r="G3353" s="17">
        <v>0</v>
      </c>
      <c r="H3353" s="17">
        <v>0</v>
      </c>
      <c r="I3353" s="18">
        <v>16509</v>
      </c>
      <c r="J3353" s="2"/>
      <c r="K3353" s="1"/>
      <c r="L3353" s="1"/>
      <c r="M3353" s="1"/>
      <c r="N3353" s="1"/>
      <c r="O3353" s="1"/>
      <c r="P3353" s="1"/>
      <c r="Q3353" s="1"/>
      <c r="R3353" s="1"/>
      <c r="S3353" s="1"/>
    </row>
    <row r="3354" spans="1:19" x14ac:dyDescent="0.3">
      <c r="A3354" s="1"/>
      <c r="B3354" s="17">
        <v>2</v>
      </c>
      <c r="C3354" s="9" t="s">
        <v>52</v>
      </c>
      <c r="D3354" s="17">
        <v>3</v>
      </c>
      <c r="E3354" s="17">
        <v>2020</v>
      </c>
      <c r="F3354" s="17">
        <v>1</v>
      </c>
      <c r="G3354" s="17">
        <v>12</v>
      </c>
      <c r="H3354" s="17">
        <v>0</v>
      </c>
      <c r="I3354" s="18">
        <v>0</v>
      </c>
      <c r="J3354" s="2"/>
      <c r="K3354" s="1"/>
      <c r="L3354" s="1"/>
      <c r="M3354" s="1"/>
      <c r="N3354" s="1"/>
      <c r="O3354" s="1"/>
      <c r="P3354" s="1"/>
      <c r="Q3354" s="1"/>
      <c r="R3354" s="1"/>
      <c r="S3354" s="1"/>
    </row>
    <row r="3355" spans="1:19" x14ac:dyDescent="0.3">
      <c r="A3355" s="1"/>
      <c r="B3355" s="17">
        <v>4</v>
      </c>
      <c r="C3355" s="9" t="s">
        <v>33</v>
      </c>
      <c r="D3355" s="17">
        <v>2</v>
      </c>
      <c r="E3355" s="17">
        <v>2020</v>
      </c>
      <c r="F3355" s="17">
        <v>8</v>
      </c>
      <c r="G3355" s="17">
        <v>23</v>
      </c>
      <c r="H3355" s="17">
        <v>83</v>
      </c>
      <c r="I3355" s="18">
        <v>0</v>
      </c>
      <c r="J3355" s="2"/>
      <c r="K3355" s="1"/>
      <c r="L3355" s="1"/>
      <c r="M3355" s="1"/>
      <c r="N3355" s="1"/>
      <c r="O3355" s="1"/>
      <c r="P3355" s="1"/>
      <c r="Q3355" s="1"/>
      <c r="R3355" s="1"/>
      <c r="S3355" s="1"/>
    </row>
    <row r="3356" spans="1:19" x14ac:dyDescent="0.3">
      <c r="A3356" s="1"/>
      <c r="B3356" s="17">
        <v>6</v>
      </c>
      <c r="C3356" s="9" t="s">
        <v>17</v>
      </c>
      <c r="D3356" s="17">
        <v>4</v>
      </c>
      <c r="E3356" s="17">
        <v>2020</v>
      </c>
      <c r="F3356" s="17">
        <v>1</v>
      </c>
      <c r="G3356" s="17">
        <v>0</v>
      </c>
      <c r="H3356" s="17">
        <v>0</v>
      </c>
      <c r="I3356" s="18">
        <v>160</v>
      </c>
      <c r="J3356" s="2"/>
      <c r="K3356" s="1"/>
      <c r="L3356" s="1"/>
      <c r="M3356" s="1"/>
      <c r="N3356" s="1"/>
      <c r="O3356" s="1"/>
      <c r="P3356" s="1"/>
      <c r="Q3356" s="1"/>
      <c r="R3356" s="1"/>
      <c r="S3356" s="1"/>
    </row>
    <row r="3357" spans="1:19" x14ac:dyDescent="0.3">
      <c r="A3357" s="1"/>
      <c r="B3357" s="17">
        <v>2</v>
      </c>
      <c r="C3357" s="9" t="s">
        <v>12</v>
      </c>
      <c r="D3357" s="17">
        <v>4</v>
      </c>
      <c r="E3357" s="17">
        <v>2020</v>
      </c>
      <c r="F3357" s="17">
        <v>1</v>
      </c>
      <c r="G3357" s="17">
        <v>0</v>
      </c>
      <c r="H3357" s="17">
        <v>0</v>
      </c>
      <c r="I3357" s="18">
        <v>87059</v>
      </c>
      <c r="J3357" s="2"/>
      <c r="K3357" s="1"/>
      <c r="L3357" s="1"/>
      <c r="M3357" s="1"/>
      <c r="N3357" s="1"/>
      <c r="O3357" s="1"/>
      <c r="P3357" s="1"/>
      <c r="Q3357" s="1"/>
      <c r="R3357" s="1"/>
      <c r="S3357" s="1"/>
    </row>
    <row r="3358" spans="1:19" x14ac:dyDescent="0.3">
      <c r="A3358" s="1"/>
      <c r="B3358" s="17">
        <v>3</v>
      </c>
      <c r="C3358" s="9" t="s">
        <v>23</v>
      </c>
      <c r="D3358" s="17">
        <v>4</v>
      </c>
      <c r="E3358" s="17">
        <v>2020</v>
      </c>
      <c r="F3358" s="17">
        <v>1</v>
      </c>
      <c r="G3358" s="17">
        <v>0</v>
      </c>
      <c r="H3358" s="17">
        <v>0</v>
      </c>
      <c r="I3358" s="18">
        <v>152</v>
      </c>
      <c r="J3358" s="2"/>
      <c r="K3358" s="1"/>
      <c r="L3358" s="1"/>
      <c r="M3358" s="1"/>
      <c r="N3358" s="1"/>
      <c r="O3358" s="1"/>
      <c r="P3358" s="1"/>
      <c r="Q3358" s="1"/>
      <c r="R3358" s="1"/>
      <c r="S3358" s="1"/>
    </row>
    <row r="3359" spans="1:19" x14ac:dyDescent="0.3">
      <c r="A3359" s="1"/>
      <c r="B3359" s="17">
        <v>1</v>
      </c>
      <c r="C3359" s="9" t="s">
        <v>24</v>
      </c>
      <c r="D3359" s="17">
        <v>4</v>
      </c>
      <c r="E3359" s="17">
        <v>2020</v>
      </c>
      <c r="F3359" s="17">
        <v>1</v>
      </c>
      <c r="G3359" s="17">
        <v>0</v>
      </c>
      <c r="H3359" s="17">
        <v>0</v>
      </c>
      <c r="I3359" s="18">
        <v>2145964</v>
      </c>
      <c r="J3359" s="2"/>
      <c r="K3359" s="1"/>
      <c r="L3359" s="1"/>
      <c r="M3359" s="1"/>
      <c r="N3359" s="1"/>
      <c r="O3359" s="1"/>
      <c r="P3359" s="1"/>
      <c r="Q3359" s="1"/>
      <c r="R3359" s="1"/>
      <c r="S3359" s="1"/>
    </row>
    <row r="3360" spans="1:19" x14ac:dyDescent="0.3">
      <c r="A3360" s="1"/>
      <c r="B3360" s="17">
        <v>2</v>
      </c>
      <c r="C3360" s="9" t="s">
        <v>33</v>
      </c>
      <c r="D3360" s="17">
        <v>4</v>
      </c>
      <c r="E3360" s="17">
        <v>2020</v>
      </c>
      <c r="F3360" s="17">
        <v>1</v>
      </c>
      <c r="G3360" s="17">
        <v>0</v>
      </c>
      <c r="H3360" s="17">
        <v>11</v>
      </c>
      <c r="I3360" s="18">
        <v>2285303</v>
      </c>
      <c r="J3360" s="2"/>
      <c r="K3360" s="1"/>
      <c r="L3360" s="1"/>
      <c r="M3360" s="1"/>
      <c r="N3360" s="1"/>
      <c r="O3360" s="1"/>
      <c r="P3360" s="1"/>
      <c r="Q3360" s="1"/>
      <c r="R3360" s="1"/>
      <c r="S3360" s="1"/>
    </row>
    <row r="3361" spans="1:19" x14ac:dyDescent="0.3">
      <c r="A3361" s="1"/>
      <c r="B3361" s="17">
        <v>2</v>
      </c>
      <c r="C3361" s="9" t="s">
        <v>33</v>
      </c>
      <c r="D3361" s="17">
        <v>4</v>
      </c>
      <c r="E3361" s="17">
        <v>2020</v>
      </c>
      <c r="F3361" s="17">
        <v>1</v>
      </c>
      <c r="G3361" s="17">
        <v>0</v>
      </c>
      <c r="H3361" s="17">
        <v>0</v>
      </c>
      <c r="I3361" s="18">
        <v>300839</v>
      </c>
      <c r="J3361" s="2"/>
      <c r="K3361" s="1"/>
      <c r="L3361" s="1"/>
      <c r="M3361" s="1"/>
      <c r="N3361" s="1"/>
      <c r="O3361" s="1"/>
      <c r="P3361" s="1"/>
      <c r="Q3361" s="1"/>
      <c r="R3361" s="1"/>
      <c r="S3361" s="1"/>
    </row>
    <row r="3362" spans="1:19" x14ac:dyDescent="0.3">
      <c r="A3362" s="1"/>
      <c r="B3362" s="17">
        <v>2</v>
      </c>
      <c r="C3362" s="9" t="s">
        <v>23</v>
      </c>
      <c r="D3362" s="17">
        <v>4</v>
      </c>
      <c r="E3362" s="17">
        <v>2020</v>
      </c>
      <c r="F3362" s="17">
        <v>1</v>
      </c>
      <c r="G3362" s="17">
        <v>0</v>
      </c>
      <c r="H3362" s="17">
        <v>0</v>
      </c>
      <c r="I3362" s="18">
        <v>34291</v>
      </c>
      <c r="J3362" s="2"/>
      <c r="K3362" s="1"/>
      <c r="L3362" s="1"/>
      <c r="M3362" s="1"/>
      <c r="N3362" s="1"/>
      <c r="O3362" s="1"/>
      <c r="P3362" s="1"/>
      <c r="Q3362" s="1"/>
      <c r="R3362" s="1"/>
      <c r="S3362" s="1"/>
    </row>
    <row r="3363" spans="1:19" x14ac:dyDescent="0.3">
      <c r="A3363" s="1"/>
      <c r="B3363" s="17">
        <v>1</v>
      </c>
      <c r="C3363" s="9" t="s">
        <v>12</v>
      </c>
      <c r="D3363" s="17">
        <v>2</v>
      </c>
      <c r="E3363" s="17">
        <v>2020</v>
      </c>
      <c r="F3363" s="17">
        <v>1</v>
      </c>
      <c r="G3363" s="17">
        <v>0</v>
      </c>
      <c r="H3363" s="17">
        <v>0</v>
      </c>
      <c r="I3363" s="18">
        <v>4312932</v>
      </c>
      <c r="J3363" s="2"/>
      <c r="K3363" s="1"/>
      <c r="L3363" s="1"/>
      <c r="M3363" s="1"/>
      <c r="N3363" s="1"/>
      <c r="O3363" s="1"/>
      <c r="P3363" s="1"/>
      <c r="Q3363" s="1"/>
      <c r="R3363" s="1"/>
      <c r="S3363" s="1"/>
    </row>
    <row r="3364" spans="1:19" x14ac:dyDescent="0.3">
      <c r="A3364" s="1"/>
      <c r="B3364" s="17">
        <v>2</v>
      </c>
      <c r="C3364" s="9" t="s">
        <v>52</v>
      </c>
      <c r="D3364" s="17">
        <v>2</v>
      </c>
      <c r="E3364" s="17">
        <v>2020</v>
      </c>
      <c r="F3364" s="17">
        <v>2</v>
      </c>
      <c r="G3364" s="17">
        <v>34</v>
      </c>
      <c r="H3364" s="17">
        <v>0</v>
      </c>
      <c r="I3364" s="18">
        <v>0</v>
      </c>
      <c r="J3364" s="2"/>
      <c r="K3364" s="1"/>
      <c r="L3364" s="1"/>
      <c r="M3364" s="1"/>
      <c r="N3364" s="1"/>
      <c r="O3364" s="1"/>
      <c r="P3364" s="1"/>
      <c r="Q3364" s="1"/>
      <c r="R3364" s="1"/>
      <c r="S3364" s="1"/>
    </row>
    <row r="3365" spans="1:19" x14ac:dyDescent="0.3">
      <c r="A3365" s="1"/>
      <c r="B3365" s="17">
        <v>3</v>
      </c>
      <c r="C3365" s="9" t="s">
        <v>19</v>
      </c>
      <c r="D3365" s="17">
        <v>2</v>
      </c>
      <c r="E3365" s="17">
        <v>2020</v>
      </c>
      <c r="F3365" s="17">
        <v>1</v>
      </c>
      <c r="G3365" s="17">
        <v>0</v>
      </c>
      <c r="H3365" s="17">
        <v>0</v>
      </c>
      <c r="I3365" s="18">
        <v>1503</v>
      </c>
      <c r="J3365" s="2"/>
      <c r="K3365" s="1"/>
      <c r="L3365" s="1"/>
      <c r="M3365" s="1"/>
      <c r="N3365" s="1"/>
      <c r="O3365" s="1"/>
      <c r="P3365" s="1"/>
      <c r="Q3365" s="1"/>
      <c r="R3365" s="1"/>
      <c r="S3365" s="1"/>
    </row>
    <row r="3366" spans="1:19" x14ac:dyDescent="0.3">
      <c r="A3366" s="1"/>
      <c r="B3366" s="17">
        <v>3</v>
      </c>
      <c r="C3366" s="9" t="s">
        <v>19</v>
      </c>
      <c r="D3366" s="17">
        <v>2</v>
      </c>
      <c r="E3366" s="17">
        <v>2020</v>
      </c>
      <c r="F3366" s="17">
        <v>1</v>
      </c>
      <c r="G3366" s="17">
        <v>0</v>
      </c>
      <c r="H3366" s="17">
        <v>0</v>
      </c>
      <c r="I3366" s="18">
        <v>32303</v>
      </c>
      <c r="J3366" s="2"/>
      <c r="K3366" s="1"/>
      <c r="L3366" s="1"/>
      <c r="M3366" s="1"/>
      <c r="N3366" s="1"/>
      <c r="O3366" s="1"/>
      <c r="P3366" s="1"/>
      <c r="Q3366" s="1"/>
      <c r="R3366" s="1"/>
      <c r="S3366" s="1"/>
    </row>
    <row r="3367" spans="1:19" x14ac:dyDescent="0.3">
      <c r="A3367" s="1"/>
      <c r="B3367" s="17">
        <v>3</v>
      </c>
      <c r="C3367" s="9" t="s">
        <v>19</v>
      </c>
      <c r="D3367" s="17">
        <v>2</v>
      </c>
      <c r="E3367" s="17">
        <v>2020</v>
      </c>
      <c r="F3367" s="17">
        <v>1</v>
      </c>
      <c r="G3367" s="17">
        <v>0</v>
      </c>
      <c r="H3367" s="17">
        <v>0</v>
      </c>
      <c r="I3367" s="18">
        <v>1611</v>
      </c>
      <c r="J3367" s="2"/>
      <c r="K3367" s="1"/>
      <c r="L3367" s="1"/>
      <c r="M3367" s="1"/>
      <c r="N3367" s="1"/>
      <c r="O3367" s="1"/>
      <c r="P3367" s="1"/>
      <c r="Q3367" s="1"/>
      <c r="R3367" s="1"/>
      <c r="S3367" s="1"/>
    </row>
    <row r="3368" spans="1:19" x14ac:dyDescent="0.3">
      <c r="A3368" s="1"/>
      <c r="B3368" s="17">
        <v>3</v>
      </c>
      <c r="C3368" s="9" t="s">
        <v>19</v>
      </c>
      <c r="D3368" s="17">
        <v>2</v>
      </c>
      <c r="E3368" s="17">
        <v>2020</v>
      </c>
      <c r="F3368" s="17">
        <v>1</v>
      </c>
      <c r="G3368" s="17">
        <v>0</v>
      </c>
      <c r="H3368" s="17">
        <v>0</v>
      </c>
      <c r="I3368" s="18">
        <v>51065</v>
      </c>
      <c r="J3368" s="2"/>
      <c r="K3368" s="1"/>
      <c r="L3368" s="1"/>
      <c r="M3368" s="1"/>
      <c r="N3368" s="1"/>
      <c r="O3368" s="1"/>
      <c r="P3368" s="1"/>
      <c r="Q3368" s="1"/>
      <c r="R3368" s="1"/>
      <c r="S3368" s="1"/>
    </row>
    <row r="3369" spans="1:19" x14ac:dyDescent="0.3">
      <c r="A3369" s="1"/>
      <c r="B3369" s="17">
        <v>3</v>
      </c>
      <c r="C3369" s="9" t="s">
        <v>19</v>
      </c>
      <c r="D3369" s="17">
        <v>2</v>
      </c>
      <c r="E3369" s="17">
        <v>2020</v>
      </c>
      <c r="F3369" s="17">
        <v>1</v>
      </c>
      <c r="G3369" s="17">
        <v>0</v>
      </c>
      <c r="H3369" s="17">
        <v>0</v>
      </c>
      <c r="I3369" s="18">
        <v>1646</v>
      </c>
      <c r="J3369" s="2"/>
      <c r="K3369" s="1"/>
      <c r="L3369" s="1"/>
      <c r="M3369" s="1"/>
      <c r="N3369" s="1"/>
      <c r="O3369" s="1"/>
      <c r="P3369" s="1"/>
      <c r="Q3369" s="1"/>
      <c r="R3369" s="1"/>
      <c r="S3369" s="1"/>
    </row>
    <row r="3370" spans="1:19" x14ac:dyDescent="0.3">
      <c r="A3370" s="1"/>
      <c r="B3370" s="17">
        <v>2</v>
      </c>
      <c r="C3370" s="9" t="s">
        <v>19</v>
      </c>
      <c r="D3370" s="17">
        <v>4</v>
      </c>
      <c r="E3370" s="17">
        <v>2020</v>
      </c>
      <c r="F3370" s="17">
        <v>1</v>
      </c>
      <c r="G3370" s="17">
        <v>0</v>
      </c>
      <c r="H3370" s="17">
        <v>0</v>
      </c>
      <c r="I3370" s="18">
        <v>16822</v>
      </c>
      <c r="J3370" s="2"/>
      <c r="K3370" s="1"/>
      <c r="L3370" s="1"/>
      <c r="M3370" s="1"/>
      <c r="N3370" s="1"/>
      <c r="O3370" s="1"/>
      <c r="P3370" s="1"/>
      <c r="Q3370" s="1"/>
      <c r="R3370" s="1"/>
      <c r="S3370" s="1"/>
    </row>
    <row r="3371" spans="1:19" x14ac:dyDescent="0.3">
      <c r="A3371" s="1"/>
      <c r="B3371" s="17">
        <v>4</v>
      </c>
      <c r="C3371" s="9" t="s">
        <v>12</v>
      </c>
      <c r="D3371" s="17">
        <v>2</v>
      </c>
      <c r="E3371" s="17">
        <v>2020</v>
      </c>
      <c r="F3371" s="17">
        <v>1</v>
      </c>
      <c r="G3371" s="17">
        <v>0</v>
      </c>
      <c r="H3371" s="17">
        <v>0</v>
      </c>
      <c r="I3371" s="18">
        <v>1654</v>
      </c>
      <c r="J3371" s="2"/>
      <c r="K3371" s="1"/>
      <c r="L3371" s="1"/>
      <c r="M3371" s="1"/>
      <c r="N3371" s="1"/>
      <c r="O3371" s="1"/>
      <c r="P3371" s="1"/>
      <c r="Q3371" s="1"/>
      <c r="R3371" s="1"/>
      <c r="S3371" s="1"/>
    </row>
    <row r="3372" spans="1:19" x14ac:dyDescent="0.3">
      <c r="A3372" s="1"/>
      <c r="B3372" s="17">
        <v>3</v>
      </c>
      <c r="C3372" s="9" t="s">
        <v>19</v>
      </c>
      <c r="D3372" s="17">
        <v>3</v>
      </c>
      <c r="E3372" s="17">
        <v>2020</v>
      </c>
      <c r="F3372" s="17">
        <v>1</v>
      </c>
      <c r="G3372" s="17">
        <v>0</v>
      </c>
      <c r="H3372" s="17">
        <v>0</v>
      </c>
      <c r="I3372" s="18">
        <v>8586</v>
      </c>
      <c r="J3372" s="2"/>
      <c r="K3372" s="1"/>
      <c r="L3372" s="1"/>
      <c r="M3372" s="1"/>
      <c r="N3372" s="1"/>
      <c r="O3372" s="1"/>
      <c r="P3372" s="1"/>
      <c r="Q3372" s="1"/>
      <c r="R3372" s="1"/>
      <c r="S3372" s="1"/>
    </row>
    <row r="3373" spans="1:19" x14ac:dyDescent="0.3">
      <c r="A3373" s="1"/>
      <c r="B3373" s="17">
        <v>5</v>
      </c>
      <c r="C3373" s="9" t="s">
        <v>19</v>
      </c>
      <c r="D3373" s="17">
        <v>3</v>
      </c>
      <c r="E3373" s="17">
        <v>2020</v>
      </c>
      <c r="F3373" s="17">
        <v>1</v>
      </c>
      <c r="G3373" s="17">
        <v>0</v>
      </c>
      <c r="H3373" s="17">
        <v>0</v>
      </c>
      <c r="I3373" s="18">
        <v>7767</v>
      </c>
      <c r="J3373" s="2"/>
      <c r="K3373" s="1"/>
      <c r="L3373" s="1"/>
      <c r="M3373" s="1"/>
      <c r="N3373" s="1"/>
      <c r="O3373" s="1"/>
      <c r="P3373" s="1"/>
      <c r="Q3373" s="1"/>
      <c r="R3373" s="1"/>
      <c r="S3373" s="1"/>
    </row>
    <row r="3374" spans="1:19" x14ac:dyDescent="0.3">
      <c r="A3374" s="1"/>
      <c r="B3374" s="17">
        <v>5</v>
      </c>
      <c r="C3374" s="9" t="s">
        <v>19</v>
      </c>
      <c r="D3374" s="17">
        <v>3</v>
      </c>
      <c r="E3374" s="17">
        <v>2020</v>
      </c>
      <c r="F3374" s="17">
        <v>1</v>
      </c>
      <c r="G3374" s="17">
        <v>0</v>
      </c>
      <c r="H3374" s="17">
        <v>0</v>
      </c>
      <c r="I3374" s="18">
        <v>7833</v>
      </c>
      <c r="J3374" s="2"/>
      <c r="K3374" s="1"/>
      <c r="L3374" s="1"/>
      <c r="M3374" s="1"/>
      <c r="N3374" s="1"/>
      <c r="O3374" s="1"/>
      <c r="P3374" s="1"/>
      <c r="Q3374" s="1"/>
      <c r="R3374" s="1"/>
      <c r="S3374" s="1"/>
    </row>
    <row r="3375" spans="1:19" x14ac:dyDescent="0.3">
      <c r="A3375" s="1"/>
      <c r="B3375" s="17">
        <v>5</v>
      </c>
      <c r="C3375" s="9" t="s">
        <v>19</v>
      </c>
      <c r="D3375" s="17">
        <v>3</v>
      </c>
      <c r="E3375" s="17">
        <v>2020</v>
      </c>
      <c r="F3375" s="17">
        <v>1</v>
      </c>
      <c r="G3375" s="17">
        <v>0</v>
      </c>
      <c r="H3375" s="17">
        <v>0</v>
      </c>
      <c r="I3375" s="18">
        <v>8450</v>
      </c>
      <c r="J3375" s="2"/>
      <c r="K3375" s="1"/>
      <c r="L3375" s="1"/>
      <c r="M3375" s="1"/>
      <c r="N3375" s="1"/>
      <c r="O3375" s="1"/>
      <c r="P3375" s="1"/>
      <c r="Q3375" s="1"/>
      <c r="R3375" s="1"/>
      <c r="S3375" s="1"/>
    </row>
    <row r="3376" spans="1:19" x14ac:dyDescent="0.3">
      <c r="A3376" s="1"/>
      <c r="B3376" s="17">
        <v>5</v>
      </c>
      <c r="C3376" s="9" t="s">
        <v>19</v>
      </c>
      <c r="D3376" s="17">
        <v>3</v>
      </c>
      <c r="E3376" s="17">
        <v>2020</v>
      </c>
      <c r="F3376" s="17">
        <v>1</v>
      </c>
      <c r="G3376" s="17">
        <v>0</v>
      </c>
      <c r="H3376" s="17">
        <v>0</v>
      </c>
      <c r="I3376" s="18">
        <v>29833</v>
      </c>
      <c r="J3376" s="2"/>
      <c r="K3376" s="1"/>
      <c r="L3376" s="1"/>
      <c r="M3376" s="1"/>
      <c r="N3376" s="1"/>
      <c r="O3376" s="1"/>
      <c r="P3376" s="1"/>
      <c r="Q3376" s="1"/>
      <c r="R3376" s="1"/>
      <c r="S3376" s="1"/>
    </row>
    <row r="3377" spans="1:19" x14ac:dyDescent="0.3">
      <c r="A3377" s="1"/>
      <c r="B3377" s="17">
        <v>4</v>
      </c>
      <c r="C3377" s="9" t="s">
        <v>19</v>
      </c>
      <c r="D3377" s="17">
        <v>3</v>
      </c>
      <c r="E3377" s="17">
        <v>2020</v>
      </c>
      <c r="F3377" s="17">
        <v>1</v>
      </c>
      <c r="G3377" s="17">
        <v>0</v>
      </c>
      <c r="H3377" s="17">
        <v>0</v>
      </c>
      <c r="I3377" s="18">
        <v>15715</v>
      </c>
      <c r="J3377" s="2"/>
      <c r="K3377" s="1"/>
      <c r="L3377" s="1"/>
      <c r="M3377" s="1"/>
      <c r="N3377" s="1"/>
      <c r="O3377" s="1"/>
      <c r="P3377" s="1"/>
      <c r="Q3377" s="1"/>
      <c r="R3377" s="1"/>
      <c r="S3377" s="1"/>
    </row>
    <row r="3378" spans="1:19" x14ac:dyDescent="0.3">
      <c r="A3378" s="1"/>
      <c r="B3378" s="17">
        <v>4</v>
      </c>
      <c r="C3378" s="9" t="s">
        <v>19</v>
      </c>
      <c r="D3378" s="17">
        <v>3</v>
      </c>
      <c r="E3378" s="17">
        <v>2020</v>
      </c>
      <c r="F3378" s="17">
        <v>1</v>
      </c>
      <c r="G3378" s="17">
        <v>0</v>
      </c>
      <c r="H3378" s="17">
        <v>0</v>
      </c>
      <c r="I3378" s="18">
        <v>7726</v>
      </c>
      <c r="J3378" s="2"/>
      <c r="K3378" s="1"/>
      <c r="L3378" s="1"/>
      <c r="M3378" s="1"/>
      <c r="N3378" s="1"/>
      <c r="O3378" s="1"/>
      <c r="P3378" s="1"/>
      <c r="Q3378" s="1"/>
      <c r="R3378" s="1"/>
      <c r="S3378" s="1"/>
    </row>
    <row r="3379" spans="1:19" x14ac:dyDescent="0.3">
      <c r="A3379" s="1"/>
      <c r="B3379" s="17">
        <v>4</v>
      </c>
      <c r="C3379" s="9" t="s">
        <v>19</v>
      </c>
      <c r="D3379" s="17">
        <v>3</v>
      </c>
      <c r="E3379" s="17">
        <v>2020</v>
      </c>
      <c r="F3379" s="17">
        <v>1</v>
      </c>
      <c r="G3379" s="17">
        <v>0</v>
      </c>
      <c r="H3379" s="17">
        <v>0</v>
      </c>
      <c r="I3379" s="18">
        <v>8342</v>
      </c>
      <c r="J3379" s="2"/>
      <c r="K3379" s="1"/>
      <c r="L3379" s="1"/>
      <c r="M3379" s="1"/>
      <c r="N3379" s="1"/>
      <c r="O3379" s="1"/>
      <c r="P3379" s="1"/>
      <c r="Q3379" s="1"/>
      <c r="R3379" s="1"/>
      <c r="S3379" s="1"/>
    </row>
    <row r="3380" spans="1:19" x14ac:dyDescent="0.3">
      <c r="A3380" s="1"/>
      <c r="B3380" s="8"/>
      <c r="C3380" s="1"/>
      <c r="D3380" s="8"/>
      <c r="E3380" s="8"/>
      <c r="F3380" s="8"/>
      <c r="G3380" s="8"/>
      <c r="H3380" s="8"/>
      <c r="I3380" s="1"/>
      <c r="J3380" s="1"/>
      <c r="K3380" s="1"/>
      <c r="L3380" s="1"/>
      <c r="M3380" s="1"/>
      <c r="N3380" s="1"/>
      <c r="O3380" s="1"/>
      <c r="P3380" s="1"/>
      <c r="Q3380" s="1"/>
      <c r="R3380" s="1"/>
      <c r="S3380" s="1"/>
    </row>
  </sheetData>
  <conditionalFormatting sqref="B14:I3379">
    <cfRule type="expression" dxfId="88" priority="1">
      <formula>MOD(ROW(),5)=0</formula>
    </cfRule>
  </conditionalFormatting>
  <pageMargins left="0.7" right="0.7" top="0.75" bottom="0.75" header="0.3" footer="0.3"/>
  <pageSetup orientation="portrait" horizontalDpi="200" verticalDpi="200"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FA8D9-A562-4FD2-8350-A5EB85D64510}">
  <dimension ref="A1:M96"/>
  <sheetViews>
    <sheetView tabSelected="1" zoomScale="85" zoomScaleNormal="85" workbookViewId="0">
      <selection activeCell="J27" sqref="J27"/>
    </sheetView>
  </sheetViews>
  <sheetFormatPr defaultRowHeight="13.8" x14ac:dyDescent="0.3"/>
  <cols>
    <col min="1" max="1" width="27.109375" customWidth="1"/>
    <col min="2" max="2" width="29.33203125" customWidth="1"/>
    <col min="3" max="3" width="12.33203125" bestFit="1" customWidth="1"/>
    <col min="4" max="4" width="11.109375" bestFit="1" customWidth="1"/>
    <col min="5" max="5" width="11.33203125" bestFit="1" customWidth="1"/>
    <col min="6" max="7" width="10.44140625" bestFit="1" customWidth="1"/>
    <col min="8" max="8" width="10.33203125" bestFit="1" customWidth="1"/>
    <col min="9" max="9" width="24" customWidth="1"/>
    <col min="10" max="10" width="15.77734375" bestFit="1" customWidth="1"/>
    <col min="11" max="12" width="36.33203125" bestFit="1" customWidth="1"/>
    <col min="13" max="13" width="15.77734375" bestFit="1" customWidth="1"/>
  </cols>
  <sheetData>
    <row r="1" spans="1:13" ht="20.399999999999999" thickBot="1" x14ac:dyDescent="0.45">
      <c r="A1" s="44" t="s">
        <v>158</v>
      </c>
    </row>
    <row r="2" spans="1:13" ht="14.4" thickTop="1" x14ac:dyDescent="0.3"/>
    <row r="4" spans="1:13" x14ac:dyDescent="0.3">
      <c r="A4" s="37" t="s">
        <v>160</v>
      </c>
      <c r="B4" t="s">
        <v>218</v>
      </c>
      <c r="J4" s="37" t="s">
        <v>200</v>
      </c>
    </row>
    <row r="5" spans="1:13" x14ac:dyDescent="0.3">
      <c r="A5" s="58" t="s">
        <v>159</v>
      </c>
      <c r="B5" s="125" t="s">
        <v>151</v>
      </c>
      <c r="C5" s="126"/>
      <c r="D5" s="126"/>
      <c r="E5" s="126"/>
      <c r="F5" s="126"/>
      <c r="G5" s="126"/>
      <c r="H5" s="127"/>
      <c r="J5" s="53" t="s">
        <v>197</v>
      </c>
      <c r="K5" s="54" t="s">
        <v>181</v>
      </c>
      <c r="L5" s="54" t="s">
        <v>182</v>
      </c>
      <c r="M5" s="55" t="s">
        <v>213</v>
      </c>
    </row>
    <row r="6" spans="1:13" x14ac:dyDescent="0.3">
      <c r="A6" s="125" t="s">
        <v>150</v>
      </c>
      <c r="B6" s="58" t="s">
        <v>1</v>
      </c>
      <c r="C6" s="69">
        <v>1</v>
      </c>
      <c r="D6" s="70">
        <v>2</v>
      </c>
      <c r="E6" s="70">
        <v>3</v>
      </c>
      <c r="F6" s="70">
        <v>4</v>
      </c>
      <c r="G6" s="70">
        <v>5</v>
      </c>
      <c r="H6" s="71">
        <v>6</v>
      </c>
      <c r="J6" s="50" t="s">
        <v>184</v>
      </c>
      <c r="K6" s="76" t="s">
        <v>166</v>
      </c>
      <c r="L6" s="76" t="s">
        <v>171</v>
      </c>
      <c r="M6" s="77">
        <v>2</v>
      </c>
    </row>
    <row r="7" spans="1:13" x14ac:dyDescent="0.3">
      <c r="A7" s="128"/>
      <c r="B7" s="66">
        <v>1</v>
      </c>
      <c r="C7" s="90">
        <v>0</v>
      </c>
      <c r="D7" s="91">
        <v>0</v>
      </c>
      <c r="E7" s="91">
        <v>0</v>
      </c>
      <c r="F7" s="91">
        <v>0</v>
      </c>
      <c r="G7" s="91">
        <v>0</v>
      </c>
      <c r="H7" s="92">
        <v>0</v>
      </c>
      <c r="J7" s="48" t="s">
        <v>185</v>
      </c>
      <c r="K7" t="s">
        <v>167</v>
      </c>
      <c r="L7" t="s">
        <v>169</v>
      </c>
      <c r="M7" s="45">
        <v>0.5</v>
      </c>
    </row>
    <row r="8" spans="1:13" x14ac:dyDescent="0.3">
      <c r="A8" s="128"/>
      <c r="B8" s="67">
        <v>2</v>
      </c>
      <c r="C8" s="93">
        <f>$M$11*C92</f>
        <v>2.8065522396720666E-2</v>
      </c>
      <c r="D8" s="94">
        <v>0</v>
      </c>
      <c r="E8" s="95">
        <f>$M$11*E92</f>
        <v>1.3192001802104605E-2</v>
      </c>
      <c r="F8" s="95">
        <f>$M$11*F92</f>
        <v>-3.7020384142551453E-2</v>
      </c>
      <c r="G8" s="94">
        <v>0</v>
      </c>
      <c r="H8" s="96">
        <f>M11*H92</f>
        <v>0.12541142706874631</v>
      </c>
      <c r="J8" s="48" t="s">
        <v>186</v>
      </c>
      <c r="K8" t="s">
        <v>168</v>
      </c>
      <c r="L8" t="s">
        <v>170</v>
      </c>
      <c r="M8" s="45">
        <v>3</v>
      </c>
    </row>
    <row r="9" spans="1:13" x14ac:dyDescent="0.3">
      <c r="A9" s="128"/>
      <c r="B9" s="67">
        <v>3</v>
      </c>
      <c r="C9" s="93">
        <f>$M$11*C93</f>
        <v>1.8811665780424605E-2</v>
      </c>
      <c r="D9" s="94">
        <v>0</v>
      </c>
      <c r="E9" s="94">
        <v>0</v>
      </c>
      <c r="F9" s="94">
        <v>0</v>
      </c>
      <c r="G9" s="94">
        <v>0</v>
      </c>
      <c r="H9" s="87">
        <v>0</v>
      </c>
      <c r="J9" s="48" t="s">
        <v>187</v>
      </c>
      <c r="K9" t="s">
        <v>172</v>
      </c>
      <c r="L9" t="s">
        <v>173</v>
      </c>
      <c r="M9" s="45">
        <v>3</v>
      </c>
    </row>
    <row r="10" spans="1:13" x14ac:dyDescent="0.3">
      <c r="A10" s="128"/>
      <c r="B10" s="67">
        <v>4</v>
      </c>
      <c r="C10" s="93">
        <f>$M$11*C94</f>
        <v>3.1383229562333748E-2</v>
      </c>
      <c r="D10" s="94">
        <v>0</v>
      </c>
      <c r="E10" s="95">
        <f>$M$11*E94</f>
        <v>2.0707185311115827E-2</v>
      </c>
      <c r="F10" s="94">
        <v>0</v>
      </c>
      <c r="G10" s="94">
        <v>0</v>
      </c>
      <c r="H10" s="96">
        <f>$M$11*H94</f>
        <v>8.8033205752319377E-2</v>
      </c>
      <c r="J10" s="49" t="s">
        <v>188</v>
      </c>
      <c r="K10" s="46" t="s">
        <v>183</v>
      </c>
      <c r="L10" s="46" t="s">
        <v>195</v>
      </c>
      <c r="M10" s="47">
        <v>1</v>
      </c>
    </row>
    <row r="11" spans="1:13" x14ac:dyDescent="0.3">
      <c r="A11" s="128"/>
      <c r="B11" s="67">
        <v>5</v>
      </c>
      <c r="C11" s="93">
        <f>$M$11*C95</f>
        <v>1.6628871841639237E-2</v>
      </c>
      <c r="D11" s="95">
        <f>$M$11*D95</f>
        <v>-3.8910353524293263E-3</v>
      </c>
      <c r="E11" s="95">
        <f>$M$11*E95</f>
        <v>4.7468903266917259E-3</v>
      </c>
      <c r="F11" s="95">
        <f>$M$11*F95</f>
        <v>-1.8838424440184749E-2</v>
      </c>
      <c r="G11" s="94">
        <v>0</v>
      </c>
      <c r="H11" s="96">
        <f>$M$11*H95</f>
        <v>7.4462189032313886E-2</v>
      </c>
      <c r="J11" s="85" t="s">
        <v>202</v>
      </c>
      <c r="K11" s="37" t="s">
        <v>194</v>
      </c>
      <c r="M11" s="114">
        <v>5.0000000000000001E-4</v>
      </c>
    </row>
    <row r="12" spans="1:13" x14ac:dyDescent="0.3">
      <c r="A12" s="129"/>
      <c r="B12" s="68">
        <v>6</v>
      </c>
      <c r="C12" s="97">
        <f>$M$11*C96</f>
        <v>-8.8700777412621841E-3</v>
      </c>
      <c r="D12" s="98">
        <v>0</v>
      </c>
      <c r="E12" s="98">
        <f>$M$11*E96</f>
        <v>-2.1820187107371672E-2</v>
      </c>
      <c r="F12" s="88">
        <v>0</v>
      </c>
      <c r="G12" s="88">
        <v>0</v>
      </c>
      <c r="H12" s="89">
        <v>0</v>
      </c>
    </row>
    <row r="13" spans="1:13" x14ac:dyDescent="0.3">
      <c r="J13" s="37"/>
    </row>
    <row r="15" spans="1:13" x14ac:dyDescent="0.3">
      <c r="A15" s="37" t="s">
        <v>201</v>
      </c>
    </row>
    <row r="16" spans="1:13" x14ac:dyDescent="0.3">
      <c r="A16" s="53" t="s">
        <v>197</v>
      </c>
      <c r="B16" s="54" t="s">
        <v>198</v>
      </c>
      <c r="C16" s="117" t="s">
        <v>112</v>
      </c>
      <c r="D16" s="117" t="s">
        <v>113</v>
      </c>
      <c r="E16" s="117" t="s">
        <v>114</v>
      </c>
      <c r="F16" s="117" t="s">
        <v>115</v>
      </c>
      <c r="G16" s="117" t="s">
        <v>116</v>
      </c>
      <c r="H16" s="118" t="s">
        <v>117</v>
      </c>
      <c r="J16" s="37" t="s">
        <v>199</v>
      </c>
    </row>
    <row r="17" spans="1:11" x14ac:dyDescent="0.3">
      <c r="A17" s="48" t="s">
        <v>184</v>
      </c>
      <c r="B17" s="119" t="s">
        <v>141</v>
      </c>
      <c r="C17" s="115">
        <v>4.6607668702102734E-5</v>
      </c>
      <c r="D17" s="115">
        <v>9.6768568398638731E-4</v>
      </c>
      <c r="E17" s="115">
        <v>1.1207148504687466E-4</v>
      </c>
      <c r="F17" s="115">
        <v>6.9014283770034586E-4</v>
      </c>
      <c r="G17" s="115">
        <v>2.0840506751485443E-3</v>
      </c>
      <c r="H17" s="116">
        <v>3.8813088061118769E-4</v>
      </c>
      <c r="J17" t="s">
        <v>145</v>
      </c>
      <c r="K17" t="s">
        <v>189</v>
      </c>
    </row>
    <row r="18" spans="1:11" x14ac:dyDescent="0.3">
      <c r="A18" s="112"/>
      <c r="B18" s="120"/>
      <c r="C18" s="37"/>
      <c r="D18" s="37"/>
      <c r="E18" s="37"/>
      <c r="F18" s="37"/>
      <c r="G18" s="37"/>
      <c r="H18" s="113"/>
      <c r="J18" t="s">
        <v>191</v>
      </c>
      <c r="K18" t="s">
        <v>190</v>
      </c>
    </row>
    <row r="19" spans="1:11" ht="14.4" x14ac:dyDescent="0.3">
      <c r="A19" s="48" t="s">
        <v>185</v>
      </c>
      <c r="B19" s="121" t="s">
        <v>161</v>
      </c>
      <c r="C19" s="80">
        <v>2.58</v>
      </c>
      <c r="D19" s="80">
        <v>1.19</v>
      </c>
      <c r="E19" s="80">
        <v>2.12</v>
      </c>
      <c r="F19" s="80">
        <v>0.28999999999999998</v>
      </c>
      <c r="G19" s="80">
        <v>0.61</v>
      </c>
      <c r="H19" s="81">
        <v>0.19</v>
      </c>
      <c r="J19" t="s">
        <v>192</v>
      </c>
      <c r="K19" t="s">
        <v>193</v>
      </c>
    </row>
    <row r="20" spans="1:11" ht="14.4" x14ac:dyDescent="0.3">
      <c r="A20" s="48"/>
      <c r="B20" s="122" t="s">
        <v>162</v>
      </c>
      <c r="C20" s="31">
        <v>2442659</v>
      </c>
      <c r="D20" s="31">
        <v>3522311</v>
      </c>
      <c r="E20" s="31">
        <v>2353615</v>
      </c>
      <c r="F20" s="31">
        <v>3438613</v>
      </c>
      <c r="G20" s="31">
        <v>2067059</v>
      </c>
      <c r="H20" s="78">
        <v>1556199</v>
      </c>
    </row>
    <row r="21" spans="1:11" x14ac:dyDescent="0.3">
      <c r="A21" s="48"/>
      <c r="B21" s="123" t="s">
        <v>165</v>
      </c>
      <c r="C21" s="23">
        <f t="shared" ref="C21:H21" si="0">C19*C23</f>
        <v>1371969920.46</v>
      </c>
      <c r="D21" s="23">
        <f t="shared" si="0"/>
        <v>264363016.04999998</v>
      </c>
      <c r="E21" s="23">
        <f t="shared" si="0"/>
        <v>885542066.63999999</v>
      </c>
      <c r="F21" s="23">
        <f t="shared" si="0"/>
        <v>13286627.529999999</v>
      </c>
      <c r="G21" s="23">
        <f t="shared" si="0"/>
        <v>42482502.670000002</v>
      </c>
      <c r="H21" s="79">
        <f t="shared" si="0"/>
        <v>1870723.66</v>
      </c>
    </row>
    <row r="22" spans="1:11" x14ac:dyDescent="0.3">
      <c r="A22" s="48"/>
      <c r="B22" s="123"/>
      <c r="H22" s="45"/>
      <c r="J22" s="37" t="s">
        <v>219</v>
      </c>
    </row>
    <row r="23" spans="1:11" ht="14.4" x14ac:dyDescent="0.3">
      <c r="A23" s="48"/>
      <c r="B23" s="122" t="s">
        <v>163</v>
      </c>
      <c r="C23" s="31">
        <v>531771287</v>
      </c>
      <c r="D23" s="31">
        <v>222153795</v>
      </c>
      <c r="E23" s="31">
        <v>417708522</v>
      </c>
      <c r="F23" s="31">
        <v>45815957</v>
      </c>
      <c r="G23" s="31">
        <v>69643447</v>
      </c>
      <c r="H23" s="78">
        <v>9845914</v>
      </c>
      <c r="J23" t="s">
        <v>223</v>
      </c>
    </row>
    <row r="24" spans="1:11" ht="14.4" x14ac:dyDescent="0.3">
      <c r="A24" s="48" t="s">
        <v>186</v>
      </c>
      <c r="B24" s="121" t="s">
        <v>209</v>
      </c>
      <c r="C24" s="99">
        <v>82459</v>
      </c>
      <c r="D24" s="99">
        <v>68123</v>
      </c>
      <c r="E24" s="99">
        <v>71916</v>
      </c>
      <c r="F24" s="99">
        <v>48615</v>
      </c>
      <c r="G24" s="99">
        <v>61518</v>
      </c>
      <c r="H24" s="100">
        <v>69340</v>
      </c>
      <c r="J24" t="s">
        <v>222</v>
      </c>
    </row>
    <row r="25" spans="1:11" ht="14.4" x14ac:dyDescent="0.3">
      <c r="A25" s="48"/>
      <c r="B25" s="122" t="s">
        <v>164</v>
      </c>
      <c r="C25" s="31">
        <v>2376180</v>
      </c>
      <c r="D25" s="31">
        <v>1634628</v>
      </c>
      <c r="E25" s="31">
        <v>1865736</v>
      </c>
      <c r="F25" s="31">
        <v>403548</v>
      </c>
      <c r="G25" s="31">
        <v>500448</v>
      </c>
      <c r="H25" s="78">
        <v>110052</v>
      </c>
      <c r="J25" t="s">
        <v>221</v>
      </c>
    </row>
    <row r="26" spans="1:11" x14ac:dyDescent="0.3">
      <c r="A26" s="48"/>
      <c r="B26" s="123"/>
      <c r="H26" s="45"/>
      <c r="J26" t="s">
        <v>220</v>
      </c>
    </row>
    <row r="27" spans="1:11" ht="28.8" x14ac:dyDescent="0.3">
      <c r="A27" s="48"/>
      <c r="B27" s="122" t="s">
        <v>174</v>
      </c>
      <c r="C27" s="31">
        <v>22342094</v>
      </c>
      <c r="D27" s="31">
        <v>36406400</v>
      </c>
      <c r="E27" s="31">
        <v>17508375</v>
      </c>
      <c r="F27" s="31">
        <v>2774258</v>
      </c>
      <c r="G27" s="31">
        <v>2611585</v>
      </c>
      <c r="H27" s="78">
        <v>151132</v>
      </c>
    </row>
    <row r="28" spans="1:11" ht="43.2" x14ac:dyDescent="0.3">
      <c r="A28" s="48"/>
      <c r="B28" s="122" t="s">
        <v>175</v>
      </c>
      <c r="C28" s="31">
        <v>51556220</v>
      </c>
      <c r="D28" s="31">
        <v>26864638</v>
      </c>
      <c r="E28" s="31">
        <v>70145543</v>
      </c>
      <c r="F28" s="31">
        <v>6658061</v>
      </c>
      <c r="G28" s="31">
        <v>9541905</v>
      </c>
      <c r="H28" s="78">
        <v>697773</v>
      </c>
    </row>
    <row r="29" spans="1:11" ht="43.2" x14ac:dyDescent="0.3">
      <c r="A29" s="48"/>
      <c r="B29" s="122" t="s">
        <v>176</v>
      </c>
      <c r="C29" s="31">
        <v>13500228</v>
      </c>
      <c r="D29" s="31">
        <v>2862506</v>
      </c>
      <c r="E29" s="31">
        <v>3929251</v>
      </c>
      <c r="F29" s="31">
        <v>2234577</v>
      </c>
      <c r="G29" s="31">
        <v>2307892</v>
      </c>
      <c r="H29" s="82"/>
    </row>
    <row r="30" spans="1:11" ht="14.4" x14ac:dyDescent="0.3">
      <c r="A30" s="48"/>
      <c r="B30" s="122" t="s">
        <v>177</v>
      </c>
      <c r="C30" s="31">
        <v>120644546</v>
      </c>
      <c r="D30" s="31">
        <v>104661514</v>
      </c>
      <c r="E30" s="31">
        <v>86911348</v>
      </c>
      <c r="F30" s="31">
        <v>16147988</v>
      </c>
      <c r="G30" s="31">
        <v>17600539</v>
      </c>
      <c r="H30" s="78">
        <v>2241932</v>
      </c>
    </row>
    <row r="31" spans="1:11" ht="14.4" x14ac:dyDescent="0.3">
      <c r="A31" s="48"/>
      <c r="B31" s="122" t="s">
        <v>178</v>
      </c>
      <c r="C31" s="23">
        <f>SUM(C27:C30)</f>
        <v>208043088</v>
      </c>
      <c r="D31" s="23">
        <f t="shared" ref="D31:H31" si="1">SUM(D27:D30)</f>
        <v>170795058</v>
      </c>
      <c r="E31" s="23">
        <f t="shared" si="1"/>
        <v>178494517</v>
      </c>
      <c r="F31" s="23">
        <f t="shared" si="1"/>
        <v>27814884</v>
      </c>
      <c r="G31" s="23">
        <f t="shared" si="1"/>
        <v>32061921</v>
      </c>
      <c r="H31" s="79">
        <f t="shared" si="1"/>
        <v>3090837</v>
      </c>
    </row>
    <row r="32" spans="1:11" ht="14.4" x14ac:dyDescent="0.3">
      <c r="A32" s="48" t="s">
        <v>187</v>
      </c>
      <c r="B32" s="121" t="s">
        <v>179</v>
      </c>
      <c r="C32" s="83">
        <f>C31/C25</f>
        <v>87.553589374542327</v>
      </c>
      <c r="D32" s="83">
        <f t="shared" ref="D32:H32" si="2">D31/D25</f>
        <v>104.48558204068449</v>
      </c>
      <c r="E32" s="83">
        <f t="shared" si="2"/>
        <v>95.669760887928405</v>
      </c>
      <c r="F32" s="83">
        <f t="shared" si="2"/>
        <v>68.925837818549468</v>
      </c>
      <c r="G32" s="83">
        <f t="shared" si="2"/>
        <v>64.066438471129871</v>
      </c>
      <c r="H32" s="84">
        <f t="shared" si="2"/>
        <v>28.085241522189509</v>
      </c>
    </row>
    <row r="33" spans="1:10" x14ac:dyDescent="0.3">
      <c r="A33" s="48"/>
      <c r="B33" s="123"/>
      <c r="H33" s="45"/>
    </row>
    <row r="34" spans="1:10" ht="14.4" x14ac:dyDescent="0.3">
      <c r="A34" s="48"/>
      <c r="B34" s="122" t="s">
        <v>180</v>
      </c>
      <c r="C34" s="31">
        <v>95568</v>
      </c>
      <c r="D34" s="31">
        <v>83640</v>
      </c>
      <c r="E34" s="31">
        <v>39156</v>
      </c>
      <c r="F34" s="31">
        <v>1080</v>
      </c>
      <c r="G34" s="31">
        <v>4656</v>
      </c>
      <c r="H34" s="78">
        <v>2328</v>
      </c>
    </row>
    <row r="35" spans="1:10" ht="14.4" x14ac:dyDescent="0.3">
      <c r="A35" s="49" t="s">
        <v>188</v>
      </c>
      <c r="B35" s="124" t="s">
        <v>196</v>
      </c>
      <c r="C35" s="101">
        <f>C34/C20</f>
        <v>3.9124576946679826E-2</v>
      </c>
      <c r="D35" s="101">
        <f t="shared" ref="D35:H35" si="3">D34/D20</f>
        <v>2.3745773726397242E-2</v>
      </c>
      <c r="E35" s="101">
        <f t="shared" si="3"/>
        <v>1.6636535712085451E-2</v>
      </c>
      <c r="F35" s="101">
        <f t="shared" si="3"/>
        <v>3.1408012474797253E-4</v>
      </c>
      <c r="G35" s="101">
        <f t="shared" si="3"/>
        <v>2.25247561874141E-3</v>
      </c>
      <c r="H35" s="102">
        <f t="shared" si="3"/>
        <v>1.4959526384479107E-3</v>
      </c>
    </row>
    <row r="38" spans="1:10" x14ac:dyDescent="0.3">
      <c r="A38" s="37" t="s">
        <v>208</v>
      </c>
    </row>
    <row r="39" spans="1:10" x14ac:dyDescent="0.3">
      <c r="A39" s="58" t="s">
        <v>203</v>
      </c>
      <c r="B39" s="125" t="s">
        <v>151</v>
      </c>
      <c r="C39" s="126"/>
      <c r="D39" s="126"/>
      <c r="E39" s="126"/>
      <c r="F39" s="126"/>
      <c r="G39" s="126"/>
      <c r="H39" s="127"/>
    </row>
    <row r="40" spans="1:10" x14ac:dyDescent="0.3">
      <c r="A40" s="125" t="s">
        <v>150</v>
      </c>
      <c r="B40" s="58" t="s">
        <v>1</v>
      </c>
      <c r="C40" s="69">
        <v>1</v>
      </c>
      <c r="D40" s="70">
        <v>2</v>
      </c>
      <c r="E40" s="70">
        <v>3</v>
      </c>
      <c r="F40" s="70">
        <v>4</v>
      </c>
      <c r="G40" s="70">
        <v>5</v>
      </c>
      <c r="H40" s="71">
        <v>6</v>
      </c>
      <c r="I40" s="130"/>
    </row>
    <row r="41" spans="1:10" x14ac:dyDescent="0.3">
      <c r="A41" s="128"/>
      <c r="B41" s="66">
        <v>1</v>
      </c>
      <c r="C41" s="90">
        <f>'Severity Matrix'!C12</f>
        <v>0</v>
      </c>
      <c r="D41" s="91">
        <f>'Severity Matrix'!D12</f>
        <v>0</v>
      </c>
      <c r="E41" s="91">
        <f>'Severity Matrix'!E12</f>
        <v>0</v>
      </c>
      <c r="F41" s="91">
        <f>'Severity Matrix'!F12</f>
        <v>0</v>
      </c>
      <c r="G41" s="91">
        <f>'Severity Matrix'!G12</f>
        <v>0</v>
      </c>
      <c r="H41" s="92">
        <f>'Severity Matrix'!H12</f>
        <v>0</v>
      </c>
      <c r="I41" s="130" t="s">
        <v>210</v>
      </c>
      <c r="J41" t="s">
        <v>215</v>
      </c>
    </row>
    <row r="42" spans="1:10" x14ac:dyDescent="0.3">
      <c r="A42" s="128"/>
      <c r="B42" s="67">
        <v>2</v>
      </c>
      <c r="C42" s="93">
        <f>'Severity Matrix'!C13</f>
        <v>0.95183594273080263</v>
      </c>
      <c r="D42" s="94">
        <f>'Severity Matrix'!D13</f>
        <v>0</v>
      </c>
      <c r="E42" s="95">
        <f>'Severity Matrix'!E13</f>
        <v>0.88418606692082546</v>
      </c>
      <c r="F42" s="95">
        <f>'Severity Matrix'!F13</f>
        <v>0.28681094582561345</v>
      </c>
      <c r="G42" s="94">
        <f>'Severity Matrix'!G13</f>
        <v>0</v>
      </c>
      <c r="H42" s="96">
        <f>'Severity Matrix'!H13</f>
        <v>0.59890810928164184</v>
      </c>
      <c r="I42" s="131">
        <f>AVERAGEIF(C41:H46,"&lt;&gt;0")</f>
        <v>0.73645740431537732</v>
      </c>
      <c r="J42" t="s">
        <v>216</v>
      </c>
    </row>
    <row r="43" spans="1:10" x14ac:dyDescent="0.3">
      <c r="A43" s="128"/>
      <c r="B43" s="67">
        <v>3</v>
      </c>
      <c r="C43" s="93">
        <f>'Severity Matrix'!C14</f>
        <v>0.58412553663754196</v>
      </c>
      <c r="D43" s="94">
        <f>'Severity Matrix'!D14</f>
        <v>0</v>
      </c>
      <c r="E43" s="94">
        <f>'Severity Matrix'!E14</f>
        <v>0</v>
      </c>
      <c r="F43" s="94">
        <f>'Severity Matrix'!F14</f>
        <v>0</v>
      </c>
      <c r="G43" s="94">
        <f>'Severity Matrix'!G14</f>
        <v>0</v>
      </c>
      <c r="H43" s="87">
        <f>'Severity Matrix'!H14</f>
        <v>0</v>
      </c>
      <c r="I43" s="130"/>
    </row>
    <row r="44" spans="1:10" x14ac:dyDescent="0.3">
      <c r="A44" s="128"/>
      <c r="B44" s="67">
        <v>4</v>
      </c>
      <c r="C44" s="93">
        <f>'Severity Matrix'!C15</f>
        <v>0.93246663421530807</v>
      </c>
      <c r="D44" s="94">
        <f>'Severity Matrix'!D15</f>
        <v>0</v>
      </c>
      <c r="E44" s="95">
        <f>'Severity Matrix'!E15</f>
        <v>0.83761117420226683</v>
      </c>
      <c r="F44" s="94">
        <f>'Severity Matrix'!F15</f>
        <v>0</v>
      </c>
      <c r="G44" s="94">
        <f>'Severity Matrix'!G15</f>
        <v>0</v>
      </c>
      <c r="H44" s="96">
        <f>'Severity Matrix'!H15</f>
        <v>0.43760789881628709</v>
      </c>
      <c r="I44" s="130"/>
    </row>
    <row r="45" spans="1:10" x14ac:dyDescent="0.3">
      <c r="A45" s="128"/>
      <c r="B45" s="67">
        <v>5</v>
      </c>
      <c r="C45" s="93">
        <f>'Severity Matrix'!C16</f>
        <v>0.97763601947981404</v>
      </c>
      <c r="D45" s="95">
        <f>'Severity Matrix'!D16</f>
        <v>0.53567075142382814</v>
      </c>
      <c r="E45" s="95">
        <f>'Severity Matrix'!E16</f>
        <v>0.94622420347869585</v>
      </c>
      <c r="F45" s="95">
        <f>'Severity Matrix'!F16</f>
        <v>0.66884546238245635</v>
      </c>
      <c r="G45" s="94">
        <f>'Severity Matrix'!G16</f>
        <v>0</v>
      </c>
      <c r="H45" s="96">
        <f>'Severity Matrix'!H16</f>
        <v>0.81376130377274869</v>
      </c>
      <c r="I45" s="130"/>
    </row>
    <row r="46" spans="1:10" x14ac:dyDescent="0.3">
      <c r="A46" s="129"/>
      <c r="B46" s="68">
        <v>6</v>
      </c>
      <c r="C46" s="97">
        <f>'Severity Matrix'!C17</f>
        <v>0.87991764883868584</v>
      </c>
      <c r="D46" s="88">
        <f>'Severity Matrix'!D17</f>
        <v>0</v>
      </c>
      <c r="E46" s="98">
        <f>'Severity Matrix'!E17</f>
        <v>0.71125336672414141</v>
      </c>
      <c r="F46" s="88">
        <f>'Severity Matrix'!F17</f>
        <v>0</v>
      </c>
      <c r="G46" s="88">
        <f>'Severity Matrix'!G17</f>
        <v>0</v>
      </c>
      <c r="H46" s="89">
        <f>'Severity Matrix'!H17</f>
        <v>0</v>
      </c>
      <c r="I46" s="130"/>
    </row>
    <row r="47" spans="1:10" x14ac:dyDescent="0.3">
      <c r="I47" s="130"/>
    </row>
    <row r="48" spans="1:10" x14ac:dyDescent="0.3">
      <c r="A48" s="37" t="s">
        <v>204</v>
      </c>
      <c r="I48" s="130"/>
    </row>
    <row r="49" spans="1:10" x14ac:dyDescent="0.3">
      <c r="A49" s="58" t="s">
        <v>203</v>
      </c>
      <c r="B49" s="125" t="s">
        <v>151</v>
      </c>
      <c r="C49" s="126"/>
      <c r="D49" s="126"/>
      <c r="E49" s="126"/>
      <c r="F49" s="126"/>
      <c r="G49" s="126"/>
      <c r="H49" s="127"/>
      <c r="I49" s="130"/>
    </row>
    <row r="50" spans="1:10" x14ac:dyDescent="0.3">
      <c r="A50" s="125" t="s">
        <v>150</v>
      </c>
      <c r="B50" s="58" t="s">
        <v>1</v>
      </c>
      <c r="C50" s="69">
        <v>1</v>
      </c>
      <c r="D50" s="70">
        <v>2</v>
      </c>
      <c r="E50" s="70">
        <v>3</v>
      </c>
      <c r="F50" s="70">
        <v>4</v>
      </c>
      <c r="G50" s="70">
        <v>5</v>
      </c>
      <c r="H50" s="71">
        <v>6</v>
      </c>
      <c r="I50" s="130"/>
    </row>
    <row r="51" spans="1:10" x14ac:dyDescent="0.3">
      <c r="A51" s="128"/>
      <c r="B51" s="66">
        <v>1</v>
      </c>
      <c r="C51" s="86">
        <v>0</v>
      </c>
      <c r="D51" s="86">
        <v>0</v>
      </c>
      <c r="E51" s="86">
        <v>0</v>
      </c>
      <c r="F51" s="86">
        <v>0</v>
      </c>
      <c r="G51" s="86">
        <v>0</v>
      </c>
      <c r="H51" s="87">
        <v>0</v>
      </c>
      <c r="I51" s="130" t="s">
        <v>211</v>
      </c>
      <c r="J51" t="s">
        <v>215</v>
      </c>
    </row>
    <row r="52" spans="1:10" x14ac:dyDescent="0.3">
      <c r="A52" s="128"/>
      <c r="B52" s="67">
        <v>2</v>
      </c>
      <c r="C52" s="86">
        <f>1-D19/C19</f>
        <v>0.53875968992248069</v>
      </c>
      <c r="D52" s="86">
        <v>0</v>
      </c>
      <c r="E52" s="86">
        <f>1-D19/E19</f>
        <v>0.43867924528301894</v>
      </c>
      <c r="F52" s="86">
        <f>1-D19/F19</f>
        <v>-3.1034482758620694</v>
      </c>
      <c r="G52" s="86">
        <v>0</v>
      </c>
      <c r="H52" s="87">
        <f>1-D19/H19</f>
        <v>-5.2631578947368416</v>
      </c>
      <c r="I52" s="131">
        <f>-AVERAGEIF(C51:H56, "&lt;&gt;0")</f>
        <v>0.36669330989622007</v>
      </c>
      <c r="J52" t="s">
        <v>216</v>
      </c>
    </row>
    <row r="53" spans="1:10" x14ac:dyDescent="0.3">
      <c r="A53" s="128"/>
      <c r="B53" s="67">
        <v>3</v>
      </c>
      <c r="C53" s="86">
        <f>1-E19/C19</f>
        <v>0.17829457364341084</v>
      </c>
      <c r="D53" s="86">
        <v>0</v>
      </c>
      <c r="E53" s="86">
        <v>0</v>
      </c>
      <c r="F53" s="86">
        <v>0</v>
      </c>
      <c r="G53" s="86">
        <v>0</v>
      </c>
      <c r="H53" s="87">
        <v>0</v>
      </c>
      <c r="I53" s="130"/>
    </row>
    <row r="54" spans="1:10" x14ac:dyDescent="0.3">
      <c r="A54" s="128"/>
      <c r="B54" s="67">
        <v>4</v>
      </c>
      <c r="C54" s="86">
        <f>1-F19/C19</f>
        <v>0.88759689922480622</v>
      </c>
      <c r="D54" s="86">
        <v>0</v>
      </c>
      <c r="E54" s="86">
        <f>1-F19/E19</f>
        <v>0.8632075471698113</v>
      </c>
      <c r="F54" s="86">
        <v>0</v>
      </c>
      <c r="G54" s="86">
        <v>0</v>
      </c>
      <c r="H54" s="87">
        <f>1-F19/H19</f>
        <v>-0.52631578947368407</v>
      </c>
      <c r="I54" s="130"/>
    </row>
    <row r="55" spans="1:10" x14ac:dyDescent="0.3">
      <c r="A55" s="128"/>
      <c r="B55" s="67">
        <v>5</v>
      </c>
      <c r="C55" s="86">
        <f>1-G19/C19</f>
        <v>0.76356589147286824</v>
      </c>
      <c r="D55" s="86">
        <f>1-G19/D19</f>
        <v>0.48739495798319321</v>
      </c>
      <c r="E55" s="86">
        <f>1-G19/E19</f>
        <v>0.71226415094339623</v>
      </c>
      <c r="F55" s="86">
        <f>1-G19/F19</f>
        <v>-1.103448275862069</v>
      </c>
      <c r="G55" s="86">
        <v>0</v>
      </c>
      <c r="H55" s="87">
        <f>1-G19/H19</f>
        <v>-2.2105263157894735</v>
      </c>
      <c r="I55" s="130"/>
      <c r="J55" s="65"/>
    </row>
    <row r="56" spans="1:10" x14ac:dyDescent="0.3">
      <c r="A56" s="129"/>
      <c r="B56" s="68">
        <v>6</v>
      </c>
      <c r="C56" s="88">
        <f>1-H19/C19</f>
        <v>0.9263565891472868</v>
      </c>
      <c r="D56" s="88">
        <v>0</v>
      </c>
      <c r="E56" s="88">
        <f>1-H19/E19</f>
        <v>0.910377358490566</v>
      </c>
      <c r="F56" s="88">
        <v>0</v>
      </c>
      <c r="G56" s="88">
        <v>0</v>
      </c>
      <c r="H56" s="89">
        <v>0</v>
      </c>
      <c r="I56" s="130"/>
      <c r="J56" s="65"/>
    </row>
    <row r="57" spans="1:10" x14ac:dyDescent="0.3">
      <c r="I57" s="130"/>
    </row>
    <row r="58" spans="1:10" x14ac:dyDescent="0.3">
      <c r="A58" s="37" t="s">
        <v>205</v>
      </c>
      <c r="I58" s="130"/>
    </row>
    <row r="59" spans="1:10" x14ac:dyDescent="0.3">
      <c r="A59" s="58" t="s">
        <v>203</v>
      </c>
      <c r="B59" s="125" t="s">
        <v>151</v>
      </c>
      <c r="C59" s="126"/>
      <c r="D59" s="126"/>
      <c r="E59" s="126"/>
      <c r="F59" s="126"/>
      <c r="G59" s="126"/>
      <c r="H59" s="127"/>
      <c r="I59" s="130"/>
    </row>
    <row r="60" spans="1:10" x14ac:dyDescent="0.3">
      <c r="A60" s="125" t="s">
        <v>150</v>
      </c>
      <c r="B60" s="58" t="s">
        <v>1</v>
      </c>
      <c r="C60" s="69">
        <v>1</v>
      </c>
      <c r="D60" s="70">
        <v>2</v>
      </c>
      <c r="E60" s="70">
        <v>3</v>
      </c>
      <c r="F60" s="70">
        <v>4</v>
      </c>
      <c r="G60" s="70">
        <v>5</v>
      </c>
      <c r="H60" s="71">
        <v>6</v>
      </c>
      <c r="I60" s="130"/>
    </row>
    <row r="61" spans="1:10" x14ac:dyDescent="0.3">
      <c r="A61" s="128"/>
      <c r="B61" s="66">
        <v>1</v>
      </c>
      <c r="C61" s="86">
        <v>0</v>
      </c>
      <c r="D61" s="86">
        <v>0</v>
      </c>
      <c r="E61" s="86">
        <v>0</v>
      </c>
      <c r="F61" s="86">
        <v>0</v>
      </c>
      <c r="G61" s="86">
        <v>0</v>
      </c>
      <c r="H61" s="87">
        <v>0</v>
      </c>
      <c r="I61" s="130" t="s">
        <v>210</v>
      </c>
      <c r="J61" t="s">
        <v>215</v>
      </c>
    </row>
    <row r="62" spans="1:10" x14ac:dyDescent="0.3">
      <c r="A62" s="128"/>
      <c r="B62" s="67">
        <v>2</v>
      </c>
      <c r="C62" s="86">
        <f>1-D24/C24</f>
        <v>0.17385609818212688</v>
      </c>
      <c r="D62" s="86">
        <v>0</v>
      </c>
      <c r="E62" s="86">
        <f>1-D24/E24</f>
        <v>5.2742087991545672E-2</v>
      </c>
      <c r="F62" s="86">
        <f>1-D24/F24</f>
        <v>-0.40127532654530484</v>
      </c>
      <c r="G62" s="86">
        <v>0</v>
      </c>
      <c r="H62" s="87">
        <f>1-D24/H24</f>
        <v>1.7551197000288399E-2</v>
      </c>
      <c r="I62" s="131">
        <f>AVERAGEIF(C61:H66,"&lt;&gt;0")</f>
        <v>0.10279123665971453</v>
      </c>
      <c r="J62" t="s">
        <v>216</v>
      </c>
    </row>
    <row r="63" spans="1:10" x14ac:dyDescent="0.3">
      <c r="A63" s="128"/>
      <c r="B63" s="67">
        <v>3</v>
      </c>
      <c r="C63" s="86">
        <f>1-E24/C24</f>
        <v>0.1278574806873719</v>
      </c>
      <c r="D63" s="86">
        <v>0</v>
      </c>
      <c r="E63" s="86">
        <v>0</v>
      </c>
      <c r="F63" s="86">
        <v>0</v>
      </c>
      <c r="G63" s="86">
        <v>0</v>
      </c>
      <c r="H63" s="87">
        <v>0</v>
      </c>
      <c r="I63" s="130"/>
    </row>
    <row r="64" spans="1:10" x14ac:dyDescent="0.3">
      <c r="A64" s="128"/>
      <c r="B64" s="67">
        <v>4</v>
      </c>
      <c r="C64" s="86">
        <f>1-F24/C24</f>
        <v>0.41043427642828556</v>
      </c>
      <c r="D64" s="86">
        <v>0</v>
      </c>
      <c r="E64" s="86">
        <f>1-F24/E24</f>
        <v>0.32400300350408806</v>
      </c>
      <c r="F64" s="86">
        <v>0</v>
      </c>
      <c r="G64" s="86">
        <v>0</v>
      </c>
      <c r="H64" s="87">
        <f>1-F24/H24</f>
        <v>0.29888952985289874</v>
      </c>
      <c r="I64" s="130"/>
    </row>
    <row r="65" spans="1:10" x14ac:dyDescent="0.3">
      <c r="A65" s="128"/>
      <c r="B65" s="67">
        <v>5</v>
      </c>
      <c r="C65" s="86">
        <f>1-G24/C24</f>
        <v>0.25395651172097644</v>
      </c>
      <c r="D65" s="86">
        <f>1-G24/D24</f>
        <v>9.695697488366628E-2</v>
      </c>
      <c r="E65" s="86">
        <f>1-G24/E24</f>
        <v>0.14458534957450364</v>
      </c>
      <c r="F65" s="86">
        <f>1-G24/F24</f>
        <v>-0.2654119099043506</v>
      </c>
      <c r="G65" s="86">
        <v>0</v>
      </c>
      <c r="H65" s="87">
        <f>1-G24/H24</f>
        <v>0.11280646091721946</v>
      </c>
      <c r="I65" s="130"/>
    </row>
    <row r="66" spans="1:10" x14ac:dyDescent="0.3">
      <c r="A66" s="129"/>
      <c r="B66" s="68">
        <v>6</v>
      </c>
      <c r="C66" s="88">
        <f>1-H24/C24</f>
        <v>0.15909724832947281</v>
      </c>
      <c r="D66" s="88">
        <v>0</v>
      </c>
      <c r="E66" s="88">
        <f>1-H24/E24</f>
        <v>3.5819567272929564E-2</v>
      </c>
      <c r="F66" s="88">
        <v>0</v>
      </c>
      <c r="G66" s="88">
        <v>0</v>
      </c>
      <c r="H66" s="89">
        <v>0</v>
      </c>
      <c r="I66" s="130"/>
    </row>
    <row r="67" spans="1:10" x14ac:dyDescent="0.3">
      <c r="I67" s="130"/>
    </row>
    <row r="68" spans="1:10" x14ac:dyDescent="0.3">
      <c r="A68" s="37" t="s">
        <v>206</v>
      </c>
      <c r="I68" s="130"/>
    </row>
    <row r="69" spans="1:10" x14ac:dyDescent="0.3">
      <c r="A69" s="58" t="s">
        <v>203</v>
      </c>
      <c r="B69" s="125" t="s">
        <v>151</v>
      </c>
      <c r="C69" s="126"/>
      <c r="D69" s="126"/>
      <c r="E69" s="126"/>
      <c r="F69" s="126"/>
      <c r="G69" s="126"/>
      <c r="H69" s="127"/>
      <c r="I69" s="130"/>
    </row>
    <row r="70" spans="1:10" x14ac:dyDescent="0.3">
      <c r="A70" s="125" t="s">
        <v>150</v>
      </c>
      <c r="B70" s="58" t="s">
        <v>1</v>
      </c>
      <c r="C70" s="69">
        <v>1</v>
      </c>
      <c r="D70" s="70">
        <v>2</v>
      </c>
      <c r="E70" s="70">
        <v>3</v>
      </c>
      <c r="F70" s="70">
        <v>4</v>
      </c>
      <c r="G70" s="70">
        <v>5</v>
      </c>
      <c r="H70" s="71">
        <v>6</v>
      </c>
      <c r="I70" s="130"/>
    </row>
    <row r="71" spans="1:10" x14ac:dyDescent="0.3">
      <c r="A71" s="128"/>
      <c r="B71" s="66">
        <v>1</v>
      </c>
      <c r="C71" s="86">
        <v>0</v>
      </c>
      <c r="D71" s="86">
        <v>0</v>
      </c>
      <c r="E71" s="86">
        <v>0</v>
      </c>
      <c r="F71" s="86">
        <v>0</v>
      </c>
      <c r="G71" s="86">
        <v>0</v>
      </c>
      <c r="H71" s="87">
        <v>0</v>
      </c>
      <c r="I71" s="130" t="s">
        <v>211</v>
      </c>
      <c r="J71" t="s">
        <v>215</v>
      </c>
    </row>
    <row r="72" spans="1:10" x14ac:dyDescent="0.3">
      <c r="A72" s="128"/>
      <c r="B72" s="67">
        <v>2</v>
      </c>
      <c r="C72" s="86">
        <f>1-D32/C32</f>
        <v>-0.19339004588046538</v>
      </c>
      <c r="D72" s="86">
        <v>0</v>
      </c>
      <c r="E72" s="86">
        <f>1-D32/E32</f>
        <v>-9.2148460191965098E-2</v>
      </c>
      <c r="F72" s="86">
        <f>1-D32/F32</f>
        <v>-0.51591312267756151</v>
      </c>
      <c r="G72" s="86">
        <v>0</v>
      </c>
      <c r="H72" s="87">
        <f>1-D32/H32</f>
        <v>-2.7203020653439216</v>
      </c>
      <c r="I72" s="131">
        <f>-AVERAGEIF(C71:H76,"&lt;&gt;0")</f>
        <v>0.22772413079912265</v>
      </c>
      <c r="J72" t="s">
        <v>216</v>
      </c>
    </row>
    <row r="73" spans="1:10" x14ac:dyDescent="0.3">
      <c r="A73" s="128"/>
      <c r="B73" s="67">
        <v>3</v>
      </c>
      <c r="C73" s="86">
        <f>1-E32/C32</f>
        <v>-9.2699472076081424E-2</v>
      </c>
      <c r="D73" s="86">
        <v>0</v>
      </c>
      <c r="E73" s="86">
        <v>0</v>
      </c>
      <c r="F73" s="86">
        <v>0</v>
      </c>
      <c r="G73" s="86">
        <v>0</v>
      </c>
      <c r="H73" s="87">
        <v>0</v>
      </c>
      <c r="I73" s="130"/>
    </row>
    <row r="74" spans="1:10" x14ac:dyDescent="0.3">
      <c r="A74" s="128"/>
      <c r="B74" s="67">
        <v>4</v>
      </c>
      <c r="C74" s="86">
        <f>1-F32/C32</f>
        <v>0.21275828540056618</v>
      </c>
      <c r="D74" s="86">
        <v>0</v>
      </c>
      <c r="E74" s="86">
        <f>1-F32/E32</f>
        <v>0.2795441613020011</v>
      </c>
      <c r="F74" s="86">
        <v>0</v>
      </c>
      <c r="G74" s="86">
        <v>0</v>
      </c>
      <c r="H74" s="87">
        <f>1-F32/H32</f>
        <v>-1.4541657497975486</v>
      </c>
      <c r="I74" s="130"/>
    </row>
    <row r="75" spans="1:10" x14ac:dyDescent="0.3">
      <c r="A75" s="128"/>
      <c r="B75" s="67">
        <v>5</v>
      </c>
      <c r="C75" s="86">
        <f>1-G32/C32</f>
        <v>0.26826028574268523</v>
      </c>
      <c r="D75" s="86">
        <f>1-G32/D32</f>
        <v>0.38683943545259913</v>
      </c>
      <c r="E75" s="86">
        <f>1-G32/E32</f>
        <v>0.33033763357912016</v>
      </c>
      <c r="F75" s="86">
        <f>1-G32/F32</f>
        <v>7.050185389421304E-2</v>
      </c>
      <c r="G75" s="86">
        <v>0</v>
      </c>
      <c r="H75" s="87">
        <f>1-G32/H32</f>
        <v>-1.2811425146731401</v>
      </c>
      <c r="I75" s="130"/>
    </row>
    <row r="76" spans="1:10" x14ac:dyDescent="0.3">
      <c r="A76" s="129"/>
      <c r="B76" s="68">
        <v>6</v>
      </c>
      <c r="C76" s="88">
        <f>1-H32/C32</f>
        <v>0.67922227149312331</v>
      </c>
      <c r="D76" s="88">
        <v>0</v>
      </c>
      <c r="E76" s="88">
        <f>1-H32/E32</f>
        <v>0.70643554178953427</v>
      </c>
      <c r="F76" s="88">
        <v>0</v>
      </c>
      <c r="G76" s="88">
        <v>0</v>
      </c>
      <c r="H76" s="89">
        <v>0</v>
      </c>
      <c r="I76" s="130"/>
    </row>
    <row r="77" spans="1:10" x14ac:dyDescent="0.3">
      <c r="I77" s="130"/>
    </row>
    <row r="78" spans="1:10" x14ac:dyDescent="0.3">
      <c r="A78" s="37" t="s">
        <v>207</v>
      </c>
      <c r="I78" s="130"/>
    </row>
    <row r="79" spans="1:10" x14ac:dyDescent="0.3">
      <c r="A79" s="58" t="s">
        <v>203</v>
      </c>
      <c r="B79" s="125" t="s">
        <v>151</v>
      </c>
      <c r="C79" s="126"/>
      <c r="D79" s="126"/>
      <c r="E79" s="126"/>
      <c r="F79" s="126"/>
      <c r="G79" s="126"/>
      <c r="H79" s="127"/>
      <c r="I79" s="130"/>
    </row>
    <row r="80" spans="1:10" x14ac:dyDescent="0.3">
      <c r="A80" s="125" t="s">
        <v>150</v>
      </c>
      <c r="B80" s="58" t="s">
        <v>1</v>
      </c>
      <c r="C80" s="69">
        <v>1</v>
      </c>
      <c r="D80" s="70">
        <v>2</v>
      </c>
      <c r="E80" s="70">
        <v>3</v>
      </c>
      <c r="F80" s="70">
        <v>4</v>
      </c>
      <c r="G80" s="70">
        <v>5</v>
      </c>
      <c r="H80" s="71">
        <v>6</v>
      </c>
      <c r="I80" s="130"/>
    </row>
    <row r="81" spans="1:10" x14ac:dyDescent="0.3">
      <c r="A81" s="128"/>
      <c r="B81" s="66">
        <v>1</v>
      </c>
      <c r="C81" s="86">
        <v>0</v>
      </c>
      <c r="D81" s="86">
        <v>0</v>
      </c>
      <c r="E81" s="86">
        <v>0</v>
      </c>
      <c r="F81" s="86">
        <v>0</v>
      </c>
      <c r="G81" s="86">
        <v>0</v>
      </c>
      <c r="H81" s="87">
        <v>0</v>
      </c>
      <c r="I81" s="130" t="s">
        <v>210</v>
      </c>
      <c r="J81" t="s">
        <v>215</v>
      </c>
    </row>
    <row r="82" spans="1:10" x14ac:dyDescent="0.3">
      <c r="A82" s="128"/>
      <c r="B82" s="67">
        <v>2</v>
      </c>
      <c r="C82" s="86">
        <f>1-D35/C35</f>
        <v>0.39307270315641463</v>
      </c>
      <c r="D82" s="86">
        <v>0</v>
      </c>
      <c r="E82" s="86">
        <f>1-D35/E35</f>
        <v>-0.42732682677123424</v>
      </c>
      <c r="F82" s="86">
        <f>1-D35/F35</f>
        <v>-74.604190954303704</v>
      </c>
      <c r="G82" s="86">
        <v>0</v>
      </c>
      <c r="H82" s="87">
        <f>1-D35/H35</f>
        <v>-14.873345930947448</v>
      </c>
      <c r="I82" s="131">
        <f>-AVERAGEIF(C81:H86,"&lt;&gt;0")</f>
        <v>5.8844814238330763</v>
      </c>
      <c r="J82" t="s">
        <v>216</v>
      </c>
    </row>
    <row r="83" spans="1:10" x14ac:dyDescent="0.3">
      <c r="A83" s="128"/>
      <c r="B83" s="67">
        <v>3</v>
      </c>
      <c r="C83" s="86">
        <f>1-E35/C35</f>
        <v>0.57478043188151962</v>
      </c>
      <c r="D83" s="86">
        <v>0</v>
      </c>
      <c r="E83" s="86">
        <v>0</v>
      </c>
      <c r="F83" s="86">
        <v>0</v>
      </c>
      <c r="G83" s="86">
        <v>0</v>
      </c>
      <c r="H83" s="87">
        <v>0</v>
      </c>
      <c r="I83" s="130"/>
    </row>
    <row r="84" spans="1:10" x14ac:dyDescent="0.3">
      <c r="A84" s="128"/>
      <c r="B84" s="67">
        <v>4</v>
      </c>
      <c r="C84" s="86">
        <f>1-F35/C35</f>
        <v>0.99197230617532273</v>
      </c>
      <c r="D84" s="86">
        <v>0</v>
      </c>
      <c r="E84" s="86">
        <f>1-F35/E35</f>
        <v>0.98112106208987893</v>
      </c>
      <c r="F84" s="86">
        <v>0</v>
      </c>
      <c r="G84" s="86">
        <v>0</v>
      </c>
      <c r="H84" s="87">
        <f>1-F35/H35</f>
        <v>0.79004674568184274</v>
      </c>
    </row>
    <row r="85" spans="1:10" x14ac:dyDescent="0.3">
      <c r="A85" s="128"/>
      <c r="B85" s="67">
        <v>5</v>
      </c>
      <c r="C85" s="86">
        <f>1-G35/C35</f>
        <v>0.9424281156621539</v>
      </c>
      <c r="D85" s="86">
        <f>1-G35/D35</f>
        <v>0.90514204149779198</v>
      </c>
      <c r="E85" s="86">
        <f>1-G35/E35</f>
        <v>0.86460669109704602</v>
      </c>
      <c r="F85" s="86">
        <f>1-G35/F35</f>
        <v>-6.1716592081363473</v>
      </c>
      <c r="G85" s="86">
        <v>0</v>
      </c>
      <c r="H85" s="87">
        <f>1-G35/H35</f>
        <v>-0.5057131896090048</v>
      </c>
    </row>
    <row r="86" spans="1:10" x14ac:dyDescent="0.3">
      <c r="A86" s="129"/>
      <c r="B86" s="68">
        <v>6</v>
      </c>
      <c r="C86" s="88">
        <f>1-H35/C35</f>
        <v>0.96176437535703863</v>
      </c>
      <c r="D86" s="88">
        <v>0</v>
      </c>
      <c r="E86" s="88">
        <f>1-H35/E35</f>
        <v>0.91008027967257688</v>
      </c>
      <c r="F86" s="88">
        <v>0</v>
      </c>
      <c r="G86" s="88">
        <v>0</v>
      </c>
      <c r="H86" s="89">
        <v>0</v>
      </c>
    </row>
    <row r="88" spans="1:10" x14ac:dyDescent="0.3">
      <c r="A88" s="37" t="s">
        <v>214</v>
      </c>
      <c r="B88" t="s">
        <v>217</v>
      </c>
    </row>
    <row r="89" spans="1:10" x14ac:dyDescent="0.3">
      <c r="A89" s="58" t="s">
        <v>212</v>
      </c>
      <c r="B89" s="125" t="s">
        <v>151</v>
      </c>
      <c r="C89" s="126"/>
      <c r="D89" s="126"/>
      <c r="E89" s="126"/>
      <c r="F89" s="126"/>
      <c r="G89" s="126"/>
      <c r="H89" s="127"/>
    </row>
    <row r="90" spans="1:10" x14ac:dyDescent="0.3">
      <c r="A90" s="125" t="s">
        <v>150</v>
      </c>
      <c r="B90" s="58" t="s">
        <v>1</v>
      </c>
      <c r="C90" s="50">
        <v>1</v>
      </c>
      <c r="D90" s="51">
        <v>2</v>
      </c>
      <c r="E90" s="51">
        <v>3</v>
      </c>
      <c r="F90" s="51">
        <v>4</v>
      </c>
      <c r="G90" s="51">
        <v>5</v>
      </c>
      <c r="H90" s="52">
        <v>6</v>
      </c>
    </row>
    <row r="91" spans="1:10" x14ac:dyDescent="0.3">
      <c r="A91" s="128"/>
      <c r="B91" s="50">
        <v>1</v>
      </c>
      <c r="C91" s="103">
        <f>C41*$M$6*$I$82/$I$42-C51*$M$7*$I$82/$I$52+C61*$M$8*$I$82/$I$62-C71*$M$9*$I$82/$I$72+C81*$M$10</f>
        <v>0</v>
      </c>
      <c r="D91" s="104">
        <f t="shared" ref="D91:H91" si="4">D41*$M$6*$I$82/$I$42-D51*$M$7*$I$82/$I$52+D61*$M$8*$I$82/$I$62-D71*$M$9*$I$82/$I$72+D81*$M$10</f>
        <v>0</v>
      </c>
      <c r="E91" s="104">
        <f t="shared" si="4"/>
        <v>0</v>
      </c>
      <c r="F91" s="104">
        <f t="shared" si="4"/>
        <v>0</v>
      </c>
      <c r="G91" s="104">
        <f t="shared" si="4"/>
        <v>0</v>
      </c>
      <c r="H91" s="105">
        <f t="shared" si="4"/>
        <v>0</v>
      </c>
    </row>
    <row r="92" spans="1:10" x14ac:dyDescent="0.3">
      <c r="A92" s="128"/>
      <c r="B92" s="48">
        <v>2</v>
      </c>
      <c r="C92" s="106">
        <f t="shared" ref="C92:H96" si="5">C42*$M$6*$I$82/$I$42-C52*$M$7*$I$82/$I$52+C62*$M$8*$I$82/$I$62-C72*$M$9*$I$82/$I$72+C82*$M$10</f>
        <v>56.131044793441333</v>
      </c>
      <c r="D92" s="107">
        <f t="shared" si="5"/>
        <v>0</v>
      </c>
      <c r="E92" s="107">
        <f t="shared" si="5"/>
        <v>26.384003604209209</v>
      </c>
      <c r="F92" s="107">
        <f t="shared" si="5"/>
        <v>-74.040768285102899</v>
      </c>
      <c r="G92" s="107">
        <f t="shared" si="5"/>
        <v>0</v>
      </c>
      <c r="H92" s="108">
        <f t="shared" si="5"/>
        <v>250.82285413749258</v>
      </c>
    </row>
    <row r="93" spans="1:10" x14ac:dyDescent="0.3">
      <c r="A93" s="128"/>
      <c r="B93" s="48">
        <v>3</v>
      </c>
      <c r="C93" s="106">
        <f t="shared" si="5"/>
        <v>37.623331560849209</v>
      </c>
      <c r="D93" s="107">
        <f t="shared" si="5"/>
        <v>0</v>
      </c>
      <c r="E93" s="107">
        <f t="shared" si="5"/>
        <v>0</v>
      </c>
      <c r="F93" s="107">
        <f t="shared" si="5"/>
        <v>0</v>
      </c>
      <c r="G93" s="107">
        <f t="shared" si="5"/>
        <v>0</v>
      </c>
      <c r="H93" s="108">
        <f t="shared" si="5"/>
        <v>0</v>
      </c>
    </row>
    <row r="94" spans="1:10" x14ac:dyDescent="0.3">
      <c r="A94" s="128"/>
      <c r="B94" s="48">
        <v>4</v>
      </c>
      <c r="C94" s="106">
        <f t="shared" si="5"/>
        <v>62.766459124667499</v>
      </c>
      <c r="D94" s="107">
        <f t="shared" si="5"/>
        <v>0</v>
      </c>
      <c r="E94" s="107">
        <f t="shared" si="5"/>
        <v>41.414370622231651</v>
      </c>
      <c r="F94" s="107">
        <f t="shared" si="5"/>
        <v>0</v>
      </c>
      <c r="G94" s="107">
        <f t="shared" si="5"/>
        <v>0</v>
      </c>
      <c r="H94" s="108">
        <f t="shared" si="5"/>
        <v>176.06641150463875</v>
      </c>
    </row>
    <row r="95" spans="1:10" x14ac:dyDescent="0.3">
      <c r="A95" s="128"/>
      <c r="B95" s="48">
        <v>5</v>
      </c>
      <c r="C95" s="106">
        <f t="shared" si="5"/>
        <v>33.257743683278477</v>
      </c>
      <c r="D95" s="107">
        <f t="shared" si="5"/>
        <v>-7.7820707048586524</v>
      </c>
      <c r="E95" s="107">
        <f t="shared" si="5"/>
        <v>9.4937806533834515</v>
      </c>
      <c r="F95" s="107">
        <f t="shared" si="5"/>
        <v>-37.676848880369498</v>
      </c>
      <c r="G95" s="107">
        <f t="shared" si="5"/>
        <v>0</v>
      </c>
      <c r="H95" s="108">
        <f t="shared" si="5"/>
        <v>148.92437806462777</v>
      </c>
    </row>
    <row r="96" spans="1:10" x14ac:dyDescent="0.3">
      <c r="A96" s="129"/>
      <c r="B96" s="49">
        <v>6</v>
      </c>
      <c r="C96" s="109">
        <f t="shared" si="5"/>
        <v>-17.740155482524369</v>
      </c>
      <c r="D96" s="110">
        <f t="shared" si="5"/>
        <v>0</v>
      </c>
      <c r="E96" s="110">
        <f t="shared" si="5"/>
        <v>-43.640374214743346</v>
      </c>
      <c r="F96" s="110">
        <f t="shared" si="5"/>
        <v>0</v>
      </c>
      <c r="G96" s="110">
        <f t="shared" si="5"/>
        <v>0</v>
      </c>
      <c r="H96" s="111">
        <f t="shared" si="5"/>
        <v>0</v>
      </c>
    </row>
  </sheetData>
  <mergeCells count="14">
    <mergeCell ref="A50:A56"/>
    <mergeCell ref="B5:H5"/>
    <mergeCell ref="A6:A12"/>
    <mergeCell ref="B39:H39"/>
    <mergeCell ref="A40:A46"/>
    <mergeCell ref="B49:H49"/>
    <mergeCell ref="B89:H89"/>
    <mergeCell ref="A90:A96"/>
    <mergeCell ref="B59:H59"/>
    <mergeCell ref="A60:A66"/>
    <mergeCell ref="B69:H69"/>
    <mergeCell ref="A70:A76"/>
    <mergeCell ref="B79:H79"/>
    <mergeCell ref="A80:A86"/>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B5BE8-FEC7-4AD2-86CE-1D0FBFDA9A86}">
  <dimension ref="A1:K21"/>
  <sheetViews>
    <sheetView workbookViewId="0">
      <selection activeCell="B22" sqref="B22"/>
    </sheetView>
  </sheetViews>
  <sheetFormatPr defaultRowHeight="13.8" x14ac:dyDescent="0.3"/>
  <cols>
    <col min="1" max="1" width="21.77734375" bestFit="1" customWidth="1"/>
    <col min="2" max="2" width="19.44140625" bestFit="1" customWidth="1"/>
    <col min="3" max="3" width="10.6640625" customWidth="1"/>
    <col min="4" max="4" width="11.77734375" bestFit="1" customWidth="1"/>
    <col min="5" max="5" width="11.6640625" customWidth="1"/>
    <col min="6" max="6" width="11.5546875" customWidth="1"/>
    <col min="7" max="7" width="12" customWidth="1"/>
    <col min="8" max="8" width="10.77734375" customWidth="1"/>
    <col min="10" max="10" width="30" bestFit="1" customWidth="1"/>
  </cols>
  <sheetData>
    <row r="1" spans="1:11" ht="20.399999999999999" thickBot="1" x14ac:dyDescent="0.45">
      <c r="A1" s="44" t="s">
        <v>157</v>
      </c>
    </row>
    <row r="2" spans="1:11" ht="14.4" thickTop="1" x14ac:dyDescent="0.3"/>
    <row r="3" spans="1:11" x14ac:dyDescent="0.3">
      <c r="A3" s="37" t="s">
        <v>148</v>
      </c>
      <c r="J3" s="37" t="s">
        <v>152</v>
      </c>
    </row>
    <row r="4" spans="1:11" x14ac:dyDescent="0.3">
      <c r="C4" s="53" t="s">
        <v>112</v>
      </c>
      <c r="D4" s="54" t="s">
        <v>113</v>
      </c>
      <c r="E4" s="54" t="s">
        <v>114</v>
      </c>
      <c r="F4" s="54" t="s">
        <v>115</v>
      </c>
      <c r="G4" s="54" t="s">
        <v>116</v>
      </c>
      <c r="H4" s="55" t="s">
        <v>117</v>
      </c>
      <c r="J4" t="s">
        <v>116</v>
      </c>
      <c r="K4" s="41">
        <f>G6</f>
        <v>2.0840506751485443E-3</v>
      </c>
    </row>
    <row r="5" spans="1:11" x14ac:dyDescent="0.3">
      <c r="B5" s="56" t="s">
        <v>140</v>
      </c>
      <c r="C5" s="59">
        <f>'Region 1'!H68</f>
        <v>2.2244605151908512E-5</v>
      </c>
      <c r="D5" s="60">
        <f>'Region 2'!H68</f>
        <v>4.861569539660849E-4</v>
      </c>
      <c r="E5" s="60">
        <f>'Region 3'!H68</f>
        <v>5.7544119606352908E-5</v>
      </c>
      <c r="F5" s="60">
        <f>'Region 4'!H68</f>
        <v>3.3271488829866175E-4</v>
      </c>
      <c r="G5" s="60">
        <f>'Region 5'!H68</f>
        <v>9.6932134690979786E-4</v>
      </c>
      <c r="H5" s="61">
        <f>'Region 6'!H68</f>
        <v>1.6439044317982974E-4</v>
      </c>
      <c r="J5" t="s">
        <v>113</v>
      </c>
      <c r="K5" s="41">
        <f>D6</f>
        <v>9.6768568398638731E-4</v>
      </c>
    </row>
    <row r="6" spans="1:11" x14ac:dyDescent="0.3">
      <c r="B6" s="57" t="s">
        <v>141</v>
      </c>
      <c r="C6" s="62">
        <f>'Region 1'!G68</f>
        <v>4.6607668702102734E-5</v>
      </c>
      <c r="D6" s="63">
        <f>'Region 2'!G68</f>
        <v>9.6768568398638731E-4</v>
      </c>
      <c r="E6" s="63">
        <f>'Region 3'!G68</f>
        <v>1.1207148504687466E-4</v>
      </c>
      <c r="F6" s="63">
        <f>'Region 4'!G68</f>
        <v>6.9014283770034586E-4</v>
      </c>
      <c r="G6" s="63">
        <f>'Region 5'!G68</f>
        <v>2.0840506751485443E-3</v>
      </c>
      <c r="H6" s="64">
        <f>'Region 6'!G68</f>
        <v>3.8813088061118769E-4</v>
      </c>
      <c r="J6" t="s">
        <v>115</v>
      </c>
      <c r="K6" s="41">
        <f>F6</f>
        <v>6.9014283770034586E-4</v>
      </c>
    </row>
    <row r="7" spans="1:11" x14ac:dyDescent="0.3">
      <c r="J7" t="s">
        <v>117</v>
      </c>
      <c r="K7" s="41">
        <f>H6</f>
        <v>3.8813088061118769E-4</v>
      </c>
    </row>
    <row r="8" spans="1:11" x14ac:dyDescent="0.3">
      <c r="J8" t="s">
        <v>114</v>
      </c>
      <c r="K8" s="41">
        <f>E6</f>
        <v>1.1207148504687466E-4</v>
      </c>
    </row>
    <row r="9" spans="1:11" x14ac:dyDescent="0.3">
      <c r="A9" s="37" t="s">
        <v>149</v>
      </c>
      <c r="J9" t="s">
        <v>112</v>
      </c>
      <c r="K9" s="40">
        <f>C6</f>
        <v>4.6607668702102734E-5</v>
      </c>
    </row>
    <row r="10" spans="1:11" x14ac:dyDescent="0.3">
      <c r="A10" s="58" t="s">
        <v>153</v>
      </c>
      <c r="B10" s="125" t="s">
        <v>151</v>
      </c>
      <c r="C10" s="126"/>
      <c r="D10" s="126"/>
      <c r="E10" s="126"/>
      <c r="F10" s="126"/>
      <c r="G10" s="126"/>
      <c r="H10" s="127"/>
    </row>
    <row r="11" spans="1:11" x14ac:dyDescent="0.3">
      <c r="A11" s="125" t="s">
        <v>150</v>
      </c>
      <c r="B11" s="58" t="s">
        <v>1</v>
      </c>
      <c r="C11" s="69">
        <v>1</v>
      </c>
      <c r="D11" s="70">
        <v>2</v>
      </c>
      <c r="E11" s="70">
        <v>3</v>
      </c>
      <c r="F11" s="70">
        <v>4</v>
      </c>
      <c r="G11" s="70">
        <v>5</v>
      </c>
      <c r="H11" s="71">
        <v>6</v>
      </c>
    </row>
    <row r="12" spans="1:11" x14ac:dyDescent="0.3">
      <c r="A12" s="128"/>
      <c r="B12" s="66">
        <v>1</v>
      </c>
      <c r="C12" s="86">
        <v>0</v>
      </c>
      <c r="D12" s="86">
        <v>0</v>
      </c>
      <c r="E12" s="86">
        <v>0</v>
      </c>
      <c r="F12" s="86">
        <v>0</v>
      </c>
      <c r="G12" s="86">
        <v>0</v>
      </c>
      <c r="H12" s="87">
        <v>0</v>
      </c>
    </row>
    <row r="13" spans="1:11" x14ac:dyDescent="0.3">
      <c r="A13" s="128"/>
      <c r="B13" s="67">
        <v>2</v>
      </c>
      <c r="C13" s="73">
        <f>(K5-K9)/K5</f>
        <v>0.95183594273080263</v>
      </c>
      <c r="D13" s="86">
        <v>0</v>
      </c>
      <c r="E13" s="73">
        <f>(K5-K8)/K5</f>
        <v>0.88418606692082546</v>
      </c>
      <c r="F13" s="73">
        <f>(K5-K6)/K5</f>
        <v>0.28681094582561345</v>
      </c>
      <c r="G13" s="86">
        <v>0</v>
      </c>
      <c r="H13" s="74">
        <f>(K5-K7)/K5</f>
        <v>0.59890810928164184</v>
      </c>
    </row>
    <row r="14" spans="1:11" x14ac:dyDescent="0.3">
      <c r="A14" s="128"/>
      <c r="B14" s="67">
        <v>3</v>
      </c>
      <c r="C14" s="73">
        <f>(K8-K9)/K8</f>
        <v>0.58412553663754196</v>
      </c>
      <c r="D14" s="86">
        <v>0</v>
      </c>
      <c r="E14" s="86">
        <v>0</v>
      </c>
      <c r="F14" s="86">
        <v>0</v>
      </c>
      <c r="G14" s="86">
        <v>0</v>
      </c>
      <c r="H14" s="72">
        <v>0</v>
      </c>
    </row>
    <row r="15" spans="1:11" x14ac:dyDescent="0.3">
      <c r="A15" s="128"/>
      <c r="B15" s="67">
        <v>4</v>
      </c>
      <c r="C15" s="73">
        <f>(K6-K9)/K6</f>
        <v>0.93246663421530807</v>
      </c>
      <c r="D15" s="86">
        <v>0</v>
      </c>
      <c r="E15" s="73">
        <f>(K6-K8)/K6</f>
        <v>0.83761117420226683</v>
      </c>
      <c r="F15" s="86">
        <v>0</v>
      </c>
      <c r="G15" s="86">
        <v>0</v>
      </c>
      <c r="H15" s="74">
        <f>(K6-K7)/K6</f>
        <v>0.43760789881628709</v>
      </c>
    </row>
    <row r="16" spans="1:11" x14ac:dyDescent="0.3">
      <c r="A16" s="128"/>
      <c r="B16" s="67">
        <v>5</v>
      </c>
      <c r="C16" s="73">
        <f>(K4-K9)/K4</f>
        <v>0.97763601947981404</v>
      </c>
      <c r="D16" s="73">
        <f>(K4-K5)/K4</f>
        <v>0.53567075142382814</v>
      </c>
      <c r="E16" s="73">
        <f>(K4-K8)/K4</f>
        <v>0.94622420347869585</v>
      </c>
      <c r="F16" s="73">
        <f>(K4-K6)/K4</f>
        <v>0.66884546238245635</v>
      </c>
      <c r="G16" s="86">
        <v>0</v>
      </c>
      <c r="H16" s="74">
        <f>(K4-K7)/K4</f>
        <v>0.81376130377274869</v>
      </c>
    </row>
    <row r="17" spans="1:8" x14ac:dyDescent="0.3">
      <c r="A17" s="129"/>
      <c r="B17" s="68">
        <v>6</v>
      </c>
      <c r="C17" s="75">
        <f>(K7-K9)/K7</f>
        <v>0.87991764883868584</v>
      </c>
      <c r="D17" s="88">
        <v>0</v>
      </c>
      <c r="E17" s="75">
        <f>(K7-K8)/K7</f>
        <v>0.71125336672414141</v>
      </c>
      <c r="F17" s="88">
        <v>0</v>
      </c>
      <c r="G17" s="88">
        <v>0</v>
      </c>
      <c r="H17" s="89">
        <v>0</v>
      </c>
    </row>
    <row r="20" spans="1:8" x14ac:dyDescent="0.3">
      <c r="A20" s="37" t="s">
        <v>154</v>
      </c>
      <c r="B20" s="37" t="s">
        <v>155</v>
      </c>
    </row>
    <row r="21" spans="1:8" x14ac:dyDescent="0.3">
      <c r="A21" t="s">
        <v>156</v>
      </c>
    </row>
  </sheetData>
  <mergeCells count="2">
    <mergeCell ref="B10:H10"/>
    <mergeCell ref="A11:A17"/>
  </mergeCells>
  <phoneticPr fontId="1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5541-C55C-4050-84F1-75EF957F359E}">
  <dimension ref="A1:H68"/>
  <sheetViews>
    <sheetView workbookViewId="0">
      <selection activeCell="C7" sqref="C7"/>
    </sheetView>
  </sheetViews>
  <sheetFormatPr defaultRowHeight="13.8" x14ac:dyDescent="0.3"/>
  <cols>
    <col min="1" max="1" width="7.88671875" bestFit="1" customWidth="1"/>
    <col min="2" max="2" width="10" bestFit="1" customWidth="1"/>
    <col min="3" max="4" width="16" bestFit="1" customWidth="1"/>
    <col min="5" max="5" width="14" bestFit="1" customWidth="1"/>
    <col min="6" max="6" width="21.44140625" bestFit="1" customWidth="1"/>
    <col min="7" max="7" width="25.5546875" bestFit="1" customWidth="1"/>
    <col min="8" max="8" width="27.77734375" bestFit="1" customWidth="1"/>
  </cols>
  <sheetData>
    <row r="1" spans="1:8" ht="20.399999999999999" thickBot="1" x14ac:dyDescent="0.45">
      <c r="A1" s="44" t="s">
        <v>143</v>
      </c>
      <c r="B1" s="44"/>
      <c r="C1" s="44"/>
    </row>
    <row r="2" spans="1:8" ht="14.4" thickTop="1" x14ac:dyDescent="0.3"/>
    <row r="3" spans="1:8" x14ac:dyDescent="0.3">
      <c r="A3" s="43" t="s">
        <v>100</v>
      </c>
      <c r="B3" s="43">
        <v>1</v>
      </c>
      <c r="F3" s="37" t="s">
        <v>102</v>
      </c>
      <c r="H3" s="37" t="s">
        <v>142</v>
      </c>
    </row>
    <row r="4" spans="1:8" x14ac:dyDescent="0.3">
      <c r="A4" t="s">
        <v>4</v>
      </c>
      <c r="B4" t="s">
        <v>79</v>
      </c>
      <c r="C4" t="s">
        <v>101</v>
      </c>
      <c r="D4" t="s">
        <v>98</v>
      </c>
      <c r="E4" t="s">
        <v>97</v>
      </c>
      <c r="F4" t="s">
        <v>99</v>
      </c>
      <c r="G4" t="s">
        <v>141</v>
      </c>
      <c r="H4" t="s">
        <v>140</v>
      </c>
    </row>
    <row r="5" spans="1:8" x14ac:dyDescent="0.3">
      <c r="A5">
        <v>1960</v>
      </c>
      <c r="B5" cm="1">
        <f t="array" ref="B5">SUMPRODUCT(--(HazardData[Year]=A5), --(HazardData[Region]=$B$3), HazardData[Property Damage])</f>
        <v>83053</v>
      </c>
      <c r="C5" s="25"/>
      <c r="D5" s="25">
        <v>1</v>
      </c>
      <c r="E5" s="28">
        <f>Region1[[#This Row],[Damage]]*$D$66/Region1[[#This Row],[Inflation Index]]</f>
        <v>763965.32182045653</v>
      </c>
      <c r="F5" s="23">
        <f>F6/(1+Region1[[#This Row],[Inflation Rate]])</f>
        <v>116785932585.15678</v>
      </c>
      <c r="G5" s="40">
        <f>Region1[[#This Row],[Adj. Damage]]/Region1[[#This Row],[Total Property Value]]</f>
        <v>6.5415868581894141E-6</v>
      </c>
      <c r="H5" s="40">
        <f>Region1[[#This Row],[Damage]]/Region1[[#This Row],[Total Property Value]]</f>
        <v>7.1115585722998144E-7</v>
      </c>
    </row>
    <row r="6" spans="1:8" x14ac:dyDescent="0.3">
      <c r="A6">
        <v>1961</v>
      </c>
      <c r="B6" cm="1">
        <f t="array" ref="B6">SUMPRODUCT(--(HazardData[Year]=A6), --(HazardData[Region]=$B$3), HazardData[Property Damage])</f>
        <v>317823</v>
      </c>
      <c r="C6" s="25">
        <f>AVERAGE(C7:C11)</f>
        <v>2.4059999999999998E-2</v>
      </c>
      <c r="D6" s="25">
        <f>D5*(1+Region1[[#This Row],[Inflation Rate]])</f>
        <v>1.02406</v>
      </c>
      <c r="E6" s="28">
        <f>Region1[[#This Row],[Damage]]*$D$66/Region1[[#This Row],[Inflation Index]]</f>
        <v>2854816.7803411712</v>
      </c>
      <c r="F6" s="23">
        <f>F7/(1+Region1[[#This Row],[Inflation Rate]])</f>
        <v>116785932585.15678</v>
      </c>
      <c r="G6" s="40">
        <f>Region1[[#This Row],[Adj. Damage]]/Region1[[#This Row],[Total Property Value]]</f>
        <v>2.444486863398145E-5</v>
      </c>
      <c r="H6" s="40">
        <f>Region1[[#This Row],[Damage]]/Region1[[#This Row],[Total Property Value]]</f>
        <v>2.7214150965335918E-6</v>
      </c>
    </row>
    <row r="7" spans="1:8" x14ac:dyDescent="0.3">
      <c r="A7">
        <v>1962</v>
      </c>
      <c r="B7" cm="1">
        <f t="array" ref="B7">SUMPRODUCT(--(HazardData[Year]=A7), --(HazardData[Region]=$B$3), HazardData[Property Damage])</f>
        <v>4019</v>
      </c>
      <c r="C7" s="25">
        <v>2.1299999999999999E-2</v>
      </c>
      <c r="D7" s="25">
        <f>D6*(1+Region1[[#This Row],[Inflation Rate]])</f>
        <v>1.0458724780000002</v>
      </c>
      <c r="E7" s="28">
        <f>Region1[[#This Row],[Damage]]*$D$66/Region1[[#This Row],[Inflation Index]]</f>
        <v>35347.409593760356</v>
      </c>
      <c r="F7" s="23">
        <f>F8/(1+Region1[[#This Row],[Inflation Rate]])</f>
        <v>119595802123.15565</v>
      </c>
      <c r="G7" s="40">
        <f>Region1[[#This Row],[Adj. Damage]]/Region1[[#This Row],[Total Property Value]]</f>
        <v>2.9555727681278317E-7</v>
      </c>
      <c r="H7" s="40">
        <f>Region1[[#This Row],[Damage]]/Region1[[#This Row],[Total Property Value]]</f>
        <v>3.3604858436932188E-8</v>
      </c>
    </row>
    <row r="8" spans="1:8" x14ac:dyDescent="0.3">
      <c r="A8">
        <v>1963</v>
      </c>
      <c r="B8" cm="1">
        <f t="array" ref="B8">SUMPRODUCT(--(HazardData[Year]=A8), --(HazardData[Region]=$B$3), HazardData[Property Damage])</f>
        <v>467691</v>
      </c>
      <c r="C8" s="25">
        <v>2.01E-2</v>
      </c>
      <c r="D8" s="25">
        <f>D7*(1+Region1[[#This Row],[Inflation Rate]])</f>
        <v>1.0668945148078002</v>
      </c>
      <c r="E8" s="28">
        <f>Region1[[#This Row],[Damage]]*$D$66/Region1[[#This Row],[Inflation Index]]</f>
        <v>4032327.9978174875</v>
      </c>
      <c r="F8" s="23">
        <f>F9/(1+Region1[[#This Row],[Inflation Rate]])</f>
        <v>122143192708.37888</v>
      </c>
      <c r="G8" s="40">
        <f>Region1[[#This Row],[Adj. Damage]]/Region1[[#This Row],[Total Property Value]]</f>
        <v>3.3013120980428363E-5</v>
      </c>
      <c r="H8" s="40">
        <f>Region1[[#This Row],[Damage]]/Region1[[#This Row],[Total Property Value]]</f>
        <v>3.829038603212449E-6</v>
      </c>
    </row>
    <row r="9" spans="1:8" x14ac:dyDescent="0.3">
      <c r="A9">
        <v>1964</v>
      </c>
      <c r="B9" cm="1">
        <f t="array" ref="B9">SUMPRODUCT(--(HazardData[Year]=A9), --(HazardData[Region]=$B$3), HazardData[Property Damage])</f>
        <v>1621526</v>
      </c>
      <c r="C9" s="25">
        <v>2.0500000000000001E-2</v>
      </c>
      <c r="D9" s="25">
        <f>D8*(1+Region1[[#This Row],[Inflation Rate]])</f>
        <v>1.0887658523613601</v>
      </c>
      <c r="E9" s="28">
        <f>Region1[[#This Row],[Damage]]*$D$66/Region1[[#This Row],[Inflation Index]]</f>
        <v>13699595.564656554</v>
      </c>
      <c r="F9" s="23">
        <f>F10/(1+Region1[[#This Row],[Inflation Rate]])</f>
        <v>124598270881.81729</v>
      </c>
      <c r="G9" s="40">
        <f>Region1[[#This Row],[Adj. Damage]]/Region1[[#This Row],[Total Property Value]]</f>
        <v>1.0995012585407993E-4</v>
      </c>
      <c r="H9" s="40">
        <f>Region1[[#This Row],[Damage]]/Region1[[#This Row],[Total Property Value]]</f>
        <v>1.3014032927776612E-5</v>
      </c>
    </row>
    <row r="10" spans="1:8" x14ac:dyDescent="0.3">
      <c r="A10">
        <v>1965</v>
      </c>
      <c r="B10" cm="1">
        <f t="array" ref="B10">SUMPRODUCT(--(HazardData[Year]=A10), --(HazardData[Region]=$B$3), HazardData[Property Damage])</f>
        <v>184888</v>
      </c>
      <c r="C10" s="25">
        <v>2.5399999999999999E-2</v>
      </c>
      <c r="D10" s="25">
        <f>D9*(1+Region1[[#This Row],[Inflation Rate]])</f>
        <v>1.1164205050113387</v>
      </c>
      <c r="E10" s="28">
        <f>Region1[[#This Row],[Damage]]*$D$66/Region1[[#This Row],[Inflation Index]]</f>
        <v>1523348.4009281804</v>
      </c>
      <c r="F10" s="23">
        <f>F11/(1+Region1[[#This Row],[Inflation Rate]])</f>
        <v>127152535434.89455</v>
      </c>
      <c r="G10" s="40">
        <f>Region1[[#This Row],[Adj. Damage]]/Region1[[#This Row],[Total Property Value]]</f>
        <v>1.1980479946529851E-5</v>
      </c>
      <c r="H10" s="40">
        <f>Region1[[#This Row],[Damage]]/Region1[[#This Row],[Total Property Value]]</f>
        <v>1.4540645954690186E-6</v>
      </c>
    </row>
    <row r="11" spans="1:8" x14ac:dyDescent="0.3">
      <c r="A11">
        <v>1966</v>
      </c>
      <c r="B11" cm="1">
        <f t="array" ref="B11">SUMPRODUCT(--(HazardData[Year]=A11), --(HazardData[Region]=$B$3), HazardData[Property Damage])</f>
        <v>469561</v>
      </c>
      <c r="C11" s="25">
        <v>3.3000000000000002E-2</v>
      </c>
      <c r="D11" s="25">
        <f>D10*(1+Region1[[#This Row],[Inflation Rate]])</f>
        <v>1.1532623816767129</v>
      </c>
      <c r="E11" s="28">
        <f>Region1[[#This Row],[Damage]]*$D$66/Region1[[#This Row],[Inflation Index]]</f>
        <v>3745262.0827825903</v>
      </c>
      <c r="F11" s="23">
        <f>F12/(1+Region1[[#This Row],[Inflation Rate]])</f>
        <v>130382209834.94087</v>
      </c>
      <c r="G11" s="40">
        <f>Region1[[#This Row],[Adj. Damage]]/Region1[[#This Row],[Total Property Value]]</f>
        <v>2.872525390944022E-5</v>
      </c>
      <c r="H11" s="40">
        <f>Region1[[#This Row],[Damage]]/Region1[[#This Row],[Total Property Value]]</f>
        <v>3.6014192472611648E-6</v>
      </c>
    </row>
    <row r="12" spans="1:8" x14ac:dyDescent="0.3">
      <c r="A12">
        <v>1967</v>
      </c>
      <c r="B12" cm="1">
        <f t="array" ref="B12">SUMPRODUCT(--(HazardData[Year]=A12), --(HazardData[Region]=$B$3), HazardData[Property Damage])</f>
        <v>342992</v>
      </c>
      <c r="C12" s="25">
        <v>2.7400000000000001E-2</v>
      </c>
      <c r="D12" s="25">
        <f>D11*(1+Region1[[#This Row],[Inflation Rate]])</f>
        <v>1.1848617709346549</v>
      </c>
      <c r="E12" s="28">
        <f>Region1[[#This Row],[Damage]]*$D$66/Region1[[#This Row],[Inflation Index]]</f>
        <v>2662775.9400969641</v>
      </c>
      <c r="F12" s="23">
        <f>F13/(1+Region1[[#This Row],[Inflation Rate]])</f>
        <v>134684822759.49391</v>
      </c>
      <c r="G12" s="40">
        <f>Region1[[#This Row],[Adj. Damage]]/Region1[[#This Row],[Total Property Value]]</f>
        <v>1.9770423166772631E-5</v>
      </c>
      <c r="H12" s="40">
        <f>Region1[[#This Row],[Damage]]/Region1[[#This Row],[Total Property Value]]</f>
        <v>2.5466269544897371E-6</v>
      </c>
    </row>
    <row r="13" spans="1:8" x14ac:dyDescent="0.3">
      <c r="A13">
        <v>1968</v>
      </c>
      <c r="B13" cm="1">
        <f t="array" ref="B13">SUMPRODUCT(--(HazardData[Year]=A13), --(HazardData[Region]=$B$3), HazardData[Property Damage])</f>
        <v>393017</v>
      </c>
      <c r="C13" s="25">
        <v>3.4799999999999998E-2</v>
      </c>
      <c r="D13" s="25">
        <f>D12*(1+Region1[[#This Row],[Inflation Rate]])</f>
        <v>1.2260949605631808</v>
      </c>
      <c r="E13" s="28">
        <f>Region1[[#This Row],[Damage]]*$D$66/Region1[[#This Row],[Inflation Index]]</f>
        <v>2948529.9923022175</v>
      </c>
      <c r="F13" s="23">
        <f>F14/(1+Region1[[#This Row],[Inflation Rate]])</f>
        <v>138375186903.10406</v>
      </c>
      <c r="G13" s="40">
        <f>Region1[[#This Row],[Adj. Damage]]/Region1[[#This Row],[Total Property Value]]</f>
        <v>2.1308227712580424E-5</v>
      </c>
      <c r="H13" s="40">
        <f>Region1[[#This Row],[Damage]]/Region1[[#This Row],[Total Property Value]]</f>
        <v>2.8402274193508876E-6</v>
      </c>
    </row>
    <row r="14" spans="1:8" x14ac:dyDescent="0.3">
      <c r="A14">
        <v>1969</v>
      </c>
      <c r="B14" cm="1">
        <f t="array" ref="B14">SUMPRODUCT(--(HazardData[Year]=A14), --(HazardData[Region]=$B$3), HazardData[Property Damage])</f>
        <v>1010406</v>
      </c>
      <c r="C14" s="25">
        <v>4.0599999999999997E-2</v>
      </c>
      <c r="D14" s="25">
        <f>D13*(1+Region1[[#This Row],[Inflation Rate]])</f>
        <v>1.2758744159620459</v>
      </c>
      <c r="E14" s="28">
        <f>Region1[[#This Row],[Damage]]*$D$66/Region1[[#This Row],[Inflation Index]]</f>
        <v>7284610.0463509075</v>
      </c>
      <c r="F14" s="23">
        <f>F15/(1+Region1[[#This Row],[Inflation Rate]])</f>
        <v>143190643407.33209</v>
      </c>
      <c r="G14" s="40">
        <f>Region1[[#This Row],[Adj. Damage]]/Region1[[#This Row],[Total Property Value]]</f>
        <v>5.0873505928934867E-5</v>
      </c>
      <c r="H14" s="40">
        <f>Region1[[#This Row],[Damage]]/Region1[[#This Row],[Total Property Value]]</f>
        <v>7.0563688796740334E-6</v>
      </c>
    </row>
    <row r="15" spans="1:8" x14ac:dyDescent="0.3">
      <c r="A15">
        <v>1970</v>
      </c>
      <c r="B15" cm="1">
        <f t="array" ref="B15">SUMPRODUCT(--(HazardData[Year]=A15), --(HazardData[Region]=$B$3), HazardData[Property Damage])</f>
        <v>873933</v>
      </c>
      <c r="C15" s="25">
        <v>5.04E-2</v>
      </c>
      <c r="D15" s="25">
        <f>D14*(1+Region1[[#This Row],[Inflation Rate]])</f>
        <v>1.3401784865265329</v>
      </c>
      <c r="E15" s="28">
        <f>Region1[[#This Row],[Damage]]*$D$66/Region1[[#This Row],[Inflation Index]]</f>
        <v>5998377.8259237763</v>
      </c>
      <c r="F15" s="23">
        <f>F16/(1+Region1[[#This Row],[Inflation Rate]])</f>
        <v>149004183529.66977</v>
      </c>
      <c r="G15" s="40">
        <f>Region1[[#This Row],[Adj. Damage]]/Region1[[#This Row],[Total Property Value]]</f>
        <v>4.0256439006152986E-5</v>
      </c>
      <c r="H15" s="40">
        <f>Region1[[#This Row],[Damage]]/Region1[[#This Row],[Total Property Value]]</f>
        <v>5.8651574693940194E-6</v>
      </c>
    </row>
    <row r="16" spans="1:8" x14ac:dyDescent="0.3">
      <c r="A16">
        <v>1971</v>
      </c>
      <c r="B16" cm="1">
        <f t="array" ref="B16">SUMPRODUCT(--(HazardData[Year]=A16), --(HazardData[Region]=$B$3), HazardData[Property Damage])</f>
        <v>637595</v>
      </c>
      <c r="C16" s="25">
        <v>4.7199999999999999E-2</v>
      </c>
      <c r="D16" s="25">
        <f>D15*(1+Region1[[#This Row],[Inflation Rate]])</f>
        <v>1.4034349110905853</v>
      </c>
      <c r="E16" s="28">
        <f>Region1[[#This Row],[Damage]]*$D$66/Region1[[#This Row],[Inflation Index]]</f>
        <v>4178986.3058912889</v>
      </c>
      <c r="F16" s="23">
        <f>F17/(1+Region1[[#This Row],[Inflation Rate]])</f>
        <v>156513994379.56512</v>
      </c>
      <c r="G16" s="40">
        <f>Region1[[#This Row],[Adj. Damage]]/Region1[[#This Row],[Total Property Value]]</f>
        <v>2.6700400321754924E-5</v>
      </c>
      <c r="H16" s="40">
        <f>Region1[[#This Row],[Damage]]/Region1[[#This Row],[Total Property Value]]</f>
        <v>4.0737251804701625E-6</v>
      </c>
    </row>
    <row r="17" spans="1:8" x14ac:dyDescent="0.3">
      <c r="A17">
        <v>1972</v>
      </c>
      <c r="B17" cm="1">
        <f t="array" ref="B17">SUMPRODUCT(--(HazardData[Year]=A17), --(HazardData[Region]=$B$3), HazardData[Property Damage])</f>
        <v>826340</v>
      </c>
      <c r="C17" s="25">
        <v>4.41E-2</v>
      </c>
      <c r="D17" s="25">
        <f>D16*(1+Region1[[#This Row],[Inflation Rate]])</f>
        <v>1.4653263906696801</v>
      </c>
      <c r="E17" s="28">
        <f>Region1[[#This Row],[Damage]]*$D$66/Region1[[#This Row],[Inflation Index]]</f>
        <v>5187316.2426493708</v>
      </c>
      <c r="F17" s="23">
        <f>F18/(1+Region1[[#This Row],[Inflation Rate]])</f>
        <v>163901454914.28058</v>
      </c>
      <c r="G17" s="40">
        <f>Region1[[#This Row],[Adj. Damage]]/Region1[[#This Row],[Total Property Value]]</f>
        <v>3.1648994484901336E-5</v>
      </c>
      <c r="H17" s="40">
        <f>Region1[[#This Row],[Damage]]/Region1[[#This Row],[Total Property Value]]</f>
        <v>5.0416880096163304E-6</v>
      </c>
    </row>
    <row r="18" spans="1:8" x14ac:dyDescent="0.3">
      <c r="A18">
        <v>1973</v>
      </c>
      <c r="B18" cm="1">
        <f t="array" ref="B18">SUMPRODUCT(--(HazardData[Year]=A18), --(HazardData[Region]=$B$3), HazardData[Property Damage])</f>
        <v>4355503</v>
      </c>
      <c r="C18" s="25">
        <v>6.7599999999999993E-2</v>
      </c>
      <c r="D18" s="25">
        <f>D17*(1+Region1[[#This Row],[Inflation Rate]])</f>
        <v>1.5643824546789507</v>
      </c>
      <c r="E18" s="28">
        <f>Region1[[#This Row],[Damage]]*$D$66/Region1[[#This Row],[Inflation Index]]</f>
        <v>25610243.142627597</v>
      </c>
      <c r="F18" s="23">
        <f>F19/(1+Region1[[#This Row],[Inflation Rate]])</f>
        <v>171129509076.00037</v>
      </c>
      <c r="G18" s="40">
        <f>Region1[[#This Row],[Adj. Damage]]/Region1[[#This Row],[Total Property Value]]</f>
        <v>1.4965416123091795E-4</v>
      </c>
      <c r="H18" s="40">
        <f>Region1[[#This Row],[Damage]]/Region1[[#This Row],[Total Property Value]]</f>
        <v>2.5451501751610099E-5</v>
      </c>
    </row>
    <row r="19" spans="1:8" x14ac:dyDescent="0.3">
      <c r="A19">
        <v>1974</v>
      </c>
      <c r="B19" cm="1">
        <f t="array" ref="B19">SUMPRODUCT(--(HazardData[Year]=A19), --(HazardData[Region]=$B$3), HazardData[Property Damage])</f>
        <v>221356</v>
      </c>
      <c r="C19" s="25">
        <v>0.1086</v>
      </c>
      <c r="D19" s="25">
        <f>D18*(1+Region1[[#This Row],[Inflation Rate]])</f>
        <v>1.7342743892570847</v>
      </c>
      <c r="E19" s="28">
        <f>Region1[[#This Row],[Damage]]*$D$66/Region1[[#This Row],[Inflation Index]]</f>
        <v>1174064.0997637284</v>
      </c>
      <c r="F19" s="23">
        <f>F20/(1+Region1[[#This Row],[Inflation Rate]])</f>
        <v>182697863889.53799</v>
      </c>
      <c r="G19" s="40">
        <f>Region1[[#This Row],[Adj. Damage]]/Region1[[#This Row],[Total Property Value]]</f>
        <v>6.4262606839978493E-6</v>
      </c>
      <c r="H19" s="40">
        <f>Region1[[#This Row],[Damage]]/Region1[[#This Row],[Total Property Value]]</f>
        <v>1.2115959939949562E-6</v>
      </c>
    </row>
    <row r="20" spans="1:8" x14ac:dyDescent="0.3">
      <c r="A20">
        <v>1975</v>
      </c>
      <c r="B20" cm="1">
        <f t="array" ref="B20">SUMPRODUCT(--(HazardData[Year]=A20), --(HazardData[Region]=$B$3), HazardData[Property Damage])</f>
        <v>4436576</v>
      </c>
      <c r="C20" s="25">
        <v>8.8999999999999996E-2</v>
      </c>
      <c r="D20" s="25">
        <f>D19*(1+Region1[[#This Row],[Inflation Rate]])</f>
        <v>1.888624809900965</v>
      </c>
      <c r="E20" s="28">
        <f>Region1[[#This Row],[Damage]]*$D$66/Region1[[#This Row],[Inflation Index]]</f>
        <v>21608297.770632915</v>
      </c>
      <c r="F20" s="23">
        <f>F21/(1+Region1[[#This Row],[Inflation Rate]])</f>
        <v>202538851907.94183</v>
      </c>
      <c r="G20" s="40">
        <f>Region1[[#This Row],[Adj. Damage]]/Region1[[#This Row],[Total Property Value]]</f>
        <v>1.0668717417463362E-4</v>
      </c>
      <c r="H20" s="40">
        <f>Region1[[#This Row],[Damage]]/Region1[[#This Row],[Total Property Value]]</f>
        <v>2.1904814598319719E-5</v>
      </c>
    </row>
    <row r="21" spans="1:8" x14ac:dyDescent="0.3">
      <c r="A21">
        <v>1976</v>
      </c>
      <c r="B21" cm="1">
        <f t="array" ref="B21">SUMPRODUCT(--(HazardData[Year]=A21), --(HazardData[Region]=$B$3), HazardData[Property Damage])</f>
        <v>5187899</v>
      </c>
      <c r="C21" s="25">
        <v>6.4299999999999996E-2</v>
      </c>
      <c r="D21" s="25">
        <f>D20*(1+Region1[[#This Row],[Inflation Rate]])</f>
        <v>2.0100633851775971</v>
      </c>
      <c r="E21" s="28">
        <f>Region1[[#This Row],[Damage]]*$D$66/Region1[[#This Row],[Inflation Index]]</f>
        <v>23741058.642825756</v>
      </c>
      <c r="F21" s="23">
        <f>F22/(1+Region1[[#This Row],[Inflation Rate]])</f>
        <v>220564809727.74866</v>
      </c>
      <c r="G21" s="40">
        <f>Region1[[#This Row],[Adj. Damage]]/Region1[[#This Row],[Total Property Value]]</f>
        <v>1.0763756318213331E-4</v>
      </c>
      <c r="H21" s="40">
        <f>Region1[[#This Row],[Damage]]/Region1[[#This Row],[Total Property Value]]</f>
        <v>2.3520973297615411E-5</v>
      </c>
    </row>
    <row r="22" spans="1:8" x14ac:dyDescent="0.3">
      <c r="A22">
        <v>1977</v>
      </c>
      <c r="B22" cm="1">
        <f t="array" ref="B22">SUMPRODUCT(--(HazardData[Year]=A22), --(HazardData[Region]=$B$3), HazardData[Property Damage])</f>
        <v>532603</v>
      </c>
      <c r="C22" s="25">
        <v>6.8599999999999994E-2</v>
      </c>
      <c r="D22" s="25">
        <f>D21*(1+Region1[[#This Row],[Inflation Rate]])</f>
        <v>2.1479537334007803</v>
      </c>
      <c r="E22" s="28">
        <f>Region1[[#This Row],[Damage]]*$D$66/Region1[[#This Row],[Inflation Index]]</f>
        <v>2280851.4807584537</v>
      </c>
      <c r="F22" s="23">
        <f>F23/(1+Region1[[#This Row],[Inflation Rate]])</f>
        <v>234747126993.24289</v>
      </c>
      <c r="G22" s="40">
        <f>Region1[[#This Row],[Adj. Damage]]/Region1[[#This Row],[Total Property Value]]</f>
        <v>9.7162061575480198E-6</v>
      </c>
      <c r="H22" s="40">
        <f>Region1[[#This Row],[Damage]]/Region1[[#This Row],[Total Property Value]]</f>
        <v>2.2688371390178113E-6</v>
      </c>
    </row>
    <row r="23" spans="1:8" x14ac:dyDescent="0.3">
      <c r="A23">
        <v>1978</v>
      </c>
      <c r="B23" cm="1">
        <f t="array" ref="B23">SUMPRODUCT(--(HazardData[Year]=A23), --(HazardData[Region]=$B$3), HazardData[Property Damage])</f>
        <v>2247203</v>
      </c>
      <c r="C23" s="25">
        <v>6.7599999999999993E-2</v>
      </c>
      <c r="D23" s="25">
        <f>D22*(1+Region1[[#This Row],[Inflation Rate]])</f>
        <v>2.2931554057786734</v>
      </c>
      <c r="E23" s="28">
        <f>Region1[[#This Row],[Damage]]*$D$66/Region1[[#This Row],[Inflation Index]]</f>
        <v>9014198.9554174319</v>
      </c>
      <c r="F23" s="23">
        <f>F24/(1+Region1[[#This Row],[Inflation Rate]])</f>
        <v>250850779904.97934</v>
      </c>
      <c r="G23" s="40">
        <f>Region1[[#This Row],[Adj. Damage]]/Region1[[#This Row],[Total Property Value]]</f>
        <v>3.5934506397914939E-5</v>
      </c>
      <c r="H23" s="40">
        <f>Region1[[#This Row],[Damage]]/Region1[[#This Row],[Total Property Value]]</f>
        <v>8.9583257458925414E-6</v>
      </c>
    </row>
    <row r="24" spans="1:8" x14ac:dyDescent="0.3">
      <c r="A24">
        <v>1979</v>
      </c>
      <c r="B24" cm="1">
        <f t="array" ref="B24">SUMPRODUCT(--(HazardData[Year]=A24), --(HazardData[Region]=$B$3), HazardData[Property Damage])</f>
        <v>11916969</v>
      </c>
      <c r="C24" s="25">
        <v>9.11E-2</v>
      </c>
      <c r="D24" s="25">
        <f>D23*(1+Region1[[#This Row],[Inflation Rate]])</f>
        <v>2.5020618632451104</v>
      </c>
      <c r="E24" s="28">
        <f>Region1[[#This Row],[Damage]]*$D$66/Region1[[#This Row],[Inflation Index]]</f>
        <v>43811294.662523523</v>
      </c>
      <c r="F24" s="23">
        <f>F25/(1+Region1[[#This Row],[Inflation Rate]])</f>
        <v>267808292626.55597</v>
      </c>
      <c r="G24" s="40">
        <f>Region1[[#This Row],[Adj. Damage]]/Region1[[#This Row],[Total Property Value]]</f>
        <v>1.6359200169957389E-4</v>
      </c>
      <c r="H24" s="40">
        <f>Region1[[#This Row],[Damage]]/Region1[[#This Row],[Total Property Value]]</f>
        <v>4.4498132911132675E-5</v>
      </c>
    </row>
    <row r="25" spans="1:8" x14ac:dyDescent="0.3">
      <c r="A25">
        <v>1980</v>
      </c>
      <c r="B25" cm="1">
        <f t="array" ref="B25">SUMPRODUCT(--(HazardData[Year]=A25), --(HazardData[Region]=$B$3), HazardData[Property Damage])</f>
        <v>4690218</v>
      </c>
      <c r="C25" s="25">
        <v>0.1188</v>
      </c>
      <c r="D25" s="25">
        <f>D24*(1+Region1[[#This Row],[Inflation Rate]])</f>
        <v>2.7993068125986293</v>
      </c>
      <c r="E25" s="28">
        <f>Region1[[#This Row],[Damage]]*$D$66/Region1[[#This Row],[Inflation Index]]</f>
        <v>15412065.60151078</v>
      </c>
      <c r="F25" s="23">
        <f>F26/(1+Region1[[#This Row],[Inflation Rate]])</f>
        <v>292205628084.83521</v>
      </c>
      <c r="G25" s="40">
        <f>Region1[[#This Row],[Adj. Damage]]/Region1[[#This Row],[Total Property Value]]</f>
        <v>5.274390401897475E-5</v>
      </c>
      <c r="H25" s="40">
        <f>Region1[[#This Row],[Damage]]/Region1[[#This Row],[Total Property Value]]</f>
        <v>1.6051087142778449E-5</v>
      </c>
    </row>
    <row r="26" spans="1:8" x14ac:dyDescent="0.3">
      <c r="A26">
        <v>1981</v>
      </c>
      <c r="B26" cm="1">
        <f t="array" ref="B26">SUMPRODUCT(--(HazardData[Year]=A26), --(HazardData[Region]=$B$3), HazardData[Property Damage])</f>
        <v>154261</v>
      </c>
      <c r="C26" s="25">
        <v>9.98E-2</v>
      </c>
      <c r="D26" s="25">
        <f>D25*(1+Region1[[#This Row],[Inflation Rate]])</f>
        <v>3.0786776324959728</v>
      </c>
      <c r="E26" s="28">
        <f>Region1[[#This Row],[Damage]]*$D$66/Region1[[#This Row],[Inflation Index]]</f>
        <v>460903.75554413238</v>
      </c>
      <c r="F26" s="23">
        <f>F27/(1+Region1[[#This Row],[Inflation Rate]])</f>
        <v>326919656701.3136</v>
      </c>
      <c r="G26" s="40">
        <f>Region1[[#This Row],[Adj. Damage]]/Region1[[#This Row],[Total Property Value]]</f>
        <v>1.409838001773114E-6</v>
      </c>
      <c r="H26" s="40">
        <f>Region1[[#This Row],[Damage]]/Region1[[#This Row],[Total Property Value]]</f>
        <v>4.7186211302350287E-7</v>
      </c>
    </row>
    <row r="27" spans="1:8" x14ac:dyDescent="0.3">
      <c r="A27">
        <v>1982</v>
      </c>
      <c r="B27" cm="1">
        <f t="array" ref="B27">SUMPRODUCT(--(HazardData[Year]=A27), --(HazardData[Region]=$B$3), HazardData[Property Damage])</f>
        <v>2013269</v>
      </c>
      <c r="C27" s="25">
        <v>6.8900000000000003E-2</v>
      </c>
      <c r="D27" s="25">
        <f>D26*(1+Region1[[#This Row],[Inflation Rate]])</f>
        <v>3.2907985213749451</v>
      </c>
      <c r="E27" s="28">
        <f>Region1[[#This Row],[Damage]]*$D$66/Region1[[#This Row],[Inflation Index]]</f>
        <v>5627543.1516091246</v>
      </c>
      <c r="F27" s="23">
        <f>F28/(1+Region1[[#This Row],[Inflation Rate]])</f>
        <v>359546238440.10474</v>
      </c>
      <c r="G27" s="40">
        <f>Region1[[#This Row],[Adj. Damage]]/Region1[[#This Row],[Total Property Value]]</f>
        <v>1.5651792592864499E-5</v>
      </c>
      <c r="H27" s="40">
        <f>Region1[[#This Row],[Damage]]/Region1[[#This Row],[Total Property Value]]</f>
        <v>5.5994717361933457E-6</v>
      </c>
    </row>
    <row r="28" spans="1:8" x14ac:dyDescent="0.3">
      <c r="A28">
        <v>1983</v>
      </c>
      <c r="B28" cm="1">
        <f t="array" ref="B28">SUMPRODUCT(--(HazardData[Year]=A28), --(HazardData[Region]=$B$3), HazardData[Property Damage])</f>
        <v>683400</v>
      </c>
      <c r="C28" s="25">
        <v>4.6899999999999997E-2</v>
      </c>
      <c r="D28" s="25">
        <f>D27*(1+Region1[[#This Row],[Inflation Rate]])</f>
        <v>3.4451369720274299</v>
      </c>
      <c r="E28" s="28">
        <f>Region1[[#This Row],[Damage]]*$D$66/Region1[[#This Row],[Inflation Index]]</f>
        <v>1824680.3791581441</v>
      </c>
      <c r="F28" s="23">
        <f>F29/(1+Region1[[#This Row],[Inflation Rate]])</f>
        <v>384318974268.62793</v>
      </c>
      <c r="G28" s="40">
        <f>Region1[[#This Row],[Adj. Damage]]/Region1[[#This Row],[Total Property Value]]</f>
        <v>4.7478279796894565E-6</v>
      </c>
      <c r="H28" s="40">
        <f>Region1[[#This Row],[Damage]]/Region1[[#This Row],[Total Property Value]]</f>
        <v>1.7782104079053954E-6</v>
      </c>
    </row>
    <row r="29" spans="1:8" x14ac:dyDescent="0.3">
      <c r="A29">
        <v>1984</v>
      </c>
      <c r="B29" cm="1">
        <f t="array" ref="B29">SUMPRODUCT(--(HazardData[Year]=A29), --(HazardData[Region]=$B$3), HazardData[Property Damage])</f>
        <v>2779508</v>
      </c>
      <c r="C29" s="25">
        <v>4.8500000000000001E-2</v>
      </c>
      <c r="D29" s="25">
        <f>D28*(1+Region1[[#This Row],[Inflation Rate]])</f>
        <v>3.6122261151707602</v>
      </c>
      <c r="E29" s="28">
        <f>Region1[[#This Row],[Damage]]*$D$66/Region1[[#This Row],[Inflation Index]]</f>
        <v>7078012.4334331239</v>
      </c>
      <c r="F29" s="23">
        <f>F30/(1+Region1[[#This Row],[Inflation Rate]])</f>
        <v>402343534161.82654</v>
      </c>
      <c r="G29" s="40">
        <f>Region1[[#This Row],[Adj. Damage]]/Region1[[#This Row],[Total Property Value]]</f>
        <v>1.7591962669856843E-5</v>
      </c>
      <c r="H29" s="40">
        <f>Region1[[#This Row],[Damage]]/Region1[[#This Row],[Total Property Value]]</f>
        <v>6.9082954341253428E-6</v>
      </c>
    </row>
    <row r="30" spans="1:8" x14ac:dyDescent="0.3">
      <c r="A30">
        <v>1985</v>
      </c>
      <c r="B30" cm="1">
        <f t="array" ref="B30">SUMPRODUCT(--(HazardData[Year]=A30), --(HazardData[Region]=$B$3), HazardData[Property Damage])</f>
        <v>863133</v>
      </c>
      <c r="C30" s="25">
        <v>3.7699999999999997E-2</v>
      </c>
      <c r="D30" s="25">
        <f>D29*(1+Region1[[#This Row],[Inflation Rate]])</f>
        <v>3.7484070397126983</v>
      </c>
      <c r="E30" s="28">
        <f>Region1[[#This Row],[Damage]]*$D$66/Region1[[#This Row],[Inflation Index]]</f>
        <v>2118113.8368877745</v>
      </c>
      <c r="F30" s="23">
        <f>F31/(1+Region1[[#This Row],[Inflation Rate]])</f>
        <v>421857195568.67511</v>
      </c>
      <c r="G30" s="40">
        <f>Region1[[#This Row],[Adj. Damage]]/Region1[[#This Row],[Total Property Value]]</f>
        <v>5.0209261786621862E-6</v>
      </c>
      <c r="H30" s="40">
        <f>Region1[[#This Row],[Damage]]/Region1[[#This Row],[Total Property Value]]</f>
        <v>2.0460312377426036E-6</v>
      </c>
    </row>
    <row r="31" spans="1:8" x14ac:dyDescent="0.3">
      <c r="A31">
        <v>1986</v>
      </c>
      <c r="B31" cm="1">
        <f t="array" ref="B31">SUMPRODUCT(--(HazardData[Year]=A31), --(HazardData[Region]=$B$3), HazardData[Property Damage])</f>
        <v>2881983</v>
      </c>
      <c r="C31" s="25">
        <v>0.02</v>
      </c>
      <c r="D31" s="25">
        <f>D30*(1+Region1[[#This Row],[Inflation Rate]])</f>
        <v>3.8233751805069525</v>
      </c>
      <c r="E31" s="28">
        <f>Region1[[#This Row],[Damage]]*$D$66/Region1[[#This Row],[Inflation Index]]</f>
        <v>6933664.4276226191</v>
      </c>
      <c r="F31" s="23">
        <f>F32/(1+Region1[[#This Row],[Inflation Rate]])</f>
        <v>437761211841.6142</v>
      </c>
      <c r="G31" s="40">
        <f>Region1[[#This Row],[Adj. Damage]]/Region1[[#This Row],[Total Property Value]]</f>
        <v>1.5838919118606788E-5</v>
      </c>
      <c r="H31" s="40">
        <f>Region1[[#This Row],[Damage]]/Region1[[#This Row],[Total Property Value]]</f>
        <v>6.5834590229586773E-6</v>
      </c>
    </row>
    <row r="32" spans="1:8" x14ac:dyDescent="0.3">
      <c r="A32">
        <v>1987</v>
      </c>
      <c r="B32" cm="1">
        <f t="array" ref="B32">SUMPRODUCT(--(HazardData[Year]=A32), --(HazardData[Region]=$B$3), HazardData[Property Damage])</f>
        <v>1297412</v>
      </c>
      <c r="C32" s="25">
        <v>3.1300000000000001E-2</v>
      </c>
      <c r="D32" s="25">
        <f>D31*(1+Region1[[#This Row],[Inflation Rate]])</f>
        <v>3.9430468236568204</v>
      </c>
      <c r="E32" s="28">
        <f>Region1[[#This Row],[Damage]]*$D$66/Region1[[#This Row],[Inflation Index]]</f>
        <v>3026664.5986712794</v>
      </c>
      <c r="F32" s="23">
        <f>F33/(1+Region1[[#This Row],[Inflation Rate]])</f>
        <v>446516436078.44647</v>
      </c>
      <c r="G32" s="40">
        <f>Region1[[#This Row],[Adj. Damage]]/Region1[[#This Row],[Total Property Value]]</f>
        <v>6.7783945989829998E-6</v>
      </c>
      <c r="H32" s="40">
        <f>Region1[[#This Row],[Damage]]/Region1[[#This Row],[Total Property Value]]</f>
        <v>2.9056310029583401E-6</v>
      </c>
    </row>
    <row r="33" spans="1:8" x14ac:dyDescent="0.3">
      <c r="A33">
        <v>1988</v>
      </c>
      <c r="B33" cm="1">
        <f t="array" ref="B33">SUMPRODUCT(--(HazardData[Year]=A33), --(HazardData[Region]=$B$3), HazardData[Property Damage])</f>
        <v>10210201</v>
      </c>
      <c r="C33" s="25">
        <v>3.6799999999999999E-2</v>
      </c>
      <c r="D33" s="25">
        <f>D32*(1+Region1[[#This Row],[Inflation Rate]])</f>
        <v>4.0881509467673913</v>
      </c>
      <c r="E33" s="28">
        <f>Region1[[#This Row],[Damage]]*$D$66/Region1[[#This Row],[Inflation Index]]</f>
        <v>22973421.978907958</v>
      </c>
      <c r="F33" s="23">
        <f>F34/(1+Region1[[#This Row],[Inflation Rate]])</f>
        <v>460492400527.7019</v>
      </c>
      <c r="G33" s="40">
        <f>Region1[[#This Row],[Adj. Damage]]/Region1[[#This Row],[Total Property Value]]</f>
        <v>4.9888818909023323E-5</v>
      </c>
      <c r="H33" s="40">
        <f>Region1[[#This Row],[Damage]]/Region1[[#This Row],[Total Property Value]]</f>
        <v>2.2172355044946683E-5</v>
      </c>
    </row>
    <row r="34" spans="1:8" x14ac:dyDescent="0.3">
      <c r="A34">
        <v>1989</v>
      </c>
      <c r="B34" cm="1">
        <f t="array" ref="B34">SUMPRODUCT(--(HazardData[Year]=A34), --(HazardData[Region]=$B$3), HazardData[Property Damage])</f>
        <v>14234659</v>
      </c>
      <c r="C34" s="25">
        <v>4.8300000000000003E-2</v>
      </c>
      <c r="D34" s="25">
        <f>D33*(1+Region1[[#This Row],[Inflation Rate]])</f>
        <v>4.2856086374962565</v>
      </c>
      <c r="E34" s="28">
        <f>Region1[[#This Row],[Damage]]*$D$66/Region1[[#This Row],[Inflation Index]]</f>
        <v>30552931.05741901</v>
      </c>
      <c r="F34" s="23">
        <f>F35/(1+Region1[[#This Row],[Inflation Rate]])</f>
        <v>477438520867.12134</v>
      </c>
      <c r="G34" s="40">
        <f>Region1[[#This Row],[Adj. Damage]]/Region1[[#This Row],[Total Property Value]]</f>
        <v>6.3993435221625891E-5</v>
      </c>
      <c r="H34" s="40">
        <f>Region1[[#This Row],[Damage]]/Region1[[#This Row],[Total Property Value]]</f>
        <v>2.9814642886684314E-5</v>
      </c>
    </row>
    <row r="35" spans="1:8" x14ac:dyDescent="0.3">
      <c r="A35">
        <v>1990</v>
      </c>
      <c r="B35" cm="1">
        <f t="array" ref="B35">SUMPRODUCT(--(HazardData[Year]=A35), --(HazardData[Region]=$B$3), HazardData[Property Damage])</f>
        <v>3341863</v>
      </c>
      <c r="C35" s="25">
        <v>5.0999999999999997E-2</v>
      </c>
      <c r="D35" s="25">
        <f>D34*(1+Region1[[#This Row],[Inflation Rate]])</f>
        <v>4.5041746780085656</v>
      </c>
      <c r="E35" s="28">
        <f>Region1[[#This Row],[Damage]]*$D$66/Region1[[#This Row],[Inflation Index]]</f>
        <v>6824828.4320468241</v>
      </c>
      <c r="F35" s="23">
        <f>F36/(1+Region1[[#This Row],[Inflation Rate]])</f>
        <v>500498801425.0033</v>
      </c>
      <c r="G35" s="40">
        <f>Region1[[#This Row],[Adj. Damage]]/Region1[[#This Row],[Total Property Value]]</f>
        <v>1.3636053498260941E-5</v>
      </c>
      <c r="H35" s="40">
        <f>Region1[[#This Row],[Damage]]/Region1[[#This Row],[Total Property Value]]</f>
        <v>6.6770649409851945E-6</v>
      </c>
    </row>
    <row r="36" spans="1:8" x14ac:dyDescent="0.3">
      <c r="A36">
        <v>1991</v>
      </c>
      <c r="B36" cm="1">
        <f t="array" ref="B36">SUMPRODUCT(--(HazardData[Year]=A36), --(HazardData[Region]=$B$3), HazardData[Property Damage])</f>
        <v>3518944</v>
      </c>
      <c r="C36" s="25">
        <v>4.53E-2</v>
      </c>
      <c r="D36" s="25">
        <f>D35*(1+Region1[[#This Row],[Inflation Rate]])</f>
        <v>4.7082137909223531</v>
      </c>
      <c r="E36" s="28">
        <f>Region1[[#This Row],[Damage]]*$D$66/Region1[[#This Row],[Inflation Index]]</f>
        <v>6875028.4774737973</v>
      </c>
      <c r="F36" s="23">
        <f>F37/(1+Region1[[#This Row],[Inflation Rate]])</f>
        <v>526024240297.67841</v>
      </c>
      <c r="G36" s="40">
        <f>Region1[[#This Row],[Adj. Damage]]/Region1[[#This Row],[Total Property Value]]</f>
        <v>1.306979403379434E-5</v>
      </c>
      <c r="H36" s="40">
        <f>Region1[[#This Row],[Damage]]/Region1[[#This Row],[Total Property Value]]</f>
        <v>6.6896993150137362E-6</v>
      </c>
    </row>
    <row r="37" spans="1:8" x14ac:dyDescent="0.3">
      <c r="A37">
        <v>1992</v>
      </c>
      <c r="B37" cm="1">
        <f t="array" ref="B37">SUMPRODUCT(--(HazardData[Year]=A37), --(HazardData[Region]=$B$3), HazardData[Property Damage])</f>
        <v>2876366</v>
      </c>
      <c r="C37" s="25">
        <v>4.2599999999999999E-2</v>
      </c>
      <c r="D37" s="25">
        <f>D36*(1+Region1[[#This Row],[Inflation Rate]])</f>
        <v>4.908783698415645</v>
      </c>
      <c r="E37" s="28">
        <f>Region1[[#This Row],[Damage]]*$D$66/Region1[[#This Row],[Inflation Index]]</f>
        <v>5389997.5997993462</v>
      </c>
      <c r="F37" s="23">
        <f>F38/(1+Region1[[#This Row],[Inflation Rate]])</f>
        <v>549853138383.16321</v>
      </c>
      <c r="G37" s="40">
        <f>Region1[[#This Row],[Adj. Damage]]/Region1[[#This Row],[Total Property Value]]</f>
        <v>9.8026131407534966E-6</v>
      </c>
      <c r="H37" s="40">
        <f>Region1[[#This Row],[Damage]]/Region1[[#This Row],[Total Property Value]]</f>
        <v>5.2311531920285497E-6</v>
      </c>
    </row>
    <row r="38" spans="1:8" x14ac:dyDescent="0.3">
      <c r="A38">
        <v>1993</v>
      </c>
      <c r="B38" cm="1">
        <f t="array" ref="B38">SUMPRODUCT(--(HazardData[Year]=A38), --(HazardData[Region]=$B$3), HazardData[Property Damage])</f>
        <v>104017594</v>
      </c>
      <c r="C38" s="25">
        <v>3.7400000000000003E-2</v>
      </c>
      <c r="D38" s="25">
        <f>D37*(1+Region1[[#This Row],[Inflation Rate]])</f>
        <v>5.092372208736391</v>
      </c>
      <c r="E38" s="28">
        <f>Region1[[#This Row],[Damage]]*$D$66/Region1[[#This Row],[Inflation Index]]</f>
        <v>187890570.7240209</v>
      </c>
      <c r="F38" s="23">
        <f>F39/(1+Region1[[#This Row],[Inflation Rate]])</f>
        <v>573276882078.28589</v>
      </c>
      <c r="G38" s="40">
        <f>Region1[[#This Row],[Adj. Damage]]/Region1[[#This Row],[Total Property Value]]</f>
        <v>3.277483823224583E-4</v>
      </c>
      <c r="H38" s="40">
        <f>Region1[[#This Row],[Damage]]/Region1[[#This Row],[Total Property Value]]</f>
        <v>1.8144390128363051E-4</v>
      </c>
    </row>
    <row r="39" spans="1:8" x14ac:dyDescent="0.3">
      <c r="A39">
        <v>1994</v>
      </c>
      <c r="B39" cm="1">
        <f t="array" ref="B39">SUMPRODUCT(--(HazardData[Year]=A39), --(HazardData[Region]=$B$3), HazardData[Property Damage])</f>
        <v>3216965</v>
      </c>
      <c r="C39" s="25">
        <v>3.1899999999999998E-2</v>
      </c>
      <c r="D39" s="25">
        <f>D38*(1+Region1[[#This Row],[Inflation Rate]])</f>
        <v>5.2548188821950816</v>
      </c>
      <c r="E39" s="28">
        <f>Region1[[#This Row],[Damage]]*$D$66/Region1[[#This Row],[Inflation Index]]</f>
        <v>5631277.1867050668</v>
      </c>
      <c r="F39" s="23">
        <f>F40/(1+Region1[[#This Row],[Inflation Rate]])</f>
        <v>594717437468.01379</v>
      </c>
      <c r="G39" s="40">
        <f>Region1[[#This Row],[Adj. Damage]]/Region1[[#This Row],[Total Property Value]]</f>
        <v>9.4688281054613243E-6</v>
      </c>
      <c r="H39" s="40">
        <f>Region1[[#This Row],[Damage]]/Region1[[#This Row],[Total Property Value]]</f>
        <v>5.4092326831648029E-6</v>
      </c>
    </row>
    <row r="40" spans="1:8" x14ac:dyDescent="0.3">
      <c r="A40">
        <v>1995</v>
      </c>
      <c r="B40" cm="1">
        <f t="array" ref="B40">SUMPRODUCT(--(HazardData[Year]=A40), --(HazardData[Region]=$B$3), HazardData[Property Damage])</f>
        <v>127590653</v>
      </c>
      <c r="C40" s="25">
        <v>3.04E-2</v>
      </c>
      <c r="D40" s="25">
        <f>D39*(1+Region1[[#This Row],[Inflation Rate]])</f>
        <v>5.4145653762138117</v>
      </c>
      <c r="E40" s="28">
        <f>Region1[[#This Row],[Damage]]*$D$66/Region1[[#This Row],[Inflation Index]]</f>
        <v>216757223.43167716</v>
      </c>
      <c r="F40" s="23">
        <f>F41/(1+Region1[[#This Row],[Inflation Rate]])</f>
        <v>613688923723.24341</v>
      </c>
      <c r="G40" s="40">
        <f>Region1[[#This Row],[Adj. Damage]]/Region1[[#This Row],[Total Property Value]]</f>
        <v>3.5320374061277441E-4</v>
      </c>
      <c r="H40" s="40">
        <f>Region1[[#This Row],[Damage]]/Region1[[#This Row],[Total Property Value]]</f>
        <v>2.0790770057557668E-4</v>
      </c>
    </row>
    <row r="41" spans="1:8" x14ac:dyDescent="0.3">
      <c r="A41">
        <v>1996</v>
      </c>
      <c r="B41" cm="1">
        <f t="array" ref="B41">SUMPRODUCT(--(HazardData[Year]=A41), --(HazardData[Region]=$B$3), HazardData[Property Damage])</f>
        <v>10955670</v>
      </c>
      <c r="C41" s="25">
        <v>2.8299999999999999E-2</v>
      </c>
      <c r="D41" s="25">
        <f>D40*(1+Region1[[#This Row],[Inflation Rate]])</f>
        <v>5.5677975763606629</v>
      </c>
      <c r="E41" s="28">
        <f>Region1[[#This Row],[Damage]]*$D$66/Region1[[#This Row],[Inflation Index]]</f>
        <v>18099802.064315524</v>
      </c>
      <c r="F41" s="23">
        <f>F42/(1+Region1[[#This Row],[Inflation Rate]])</f>
        <v>632345067004.43005</v>
      </c>
      <c r="G41" s="40">
        <f>Region1[[#This Row],[Adj. Damage]]/Region1[[#This Row],[Total Property Value]]</f>
        <v>2.8623299221829338E-5</v>
      </c>
      <c r="H41" s="40">
        <f>Region1[[#This Row],[Damage]]/Region1[[#This Row],[Total Property Value]]</f>
        <v>1.7325461321141685E-5</v>
      </c>
    </row>
    <row r="42" spans="1:8" x14ac:dyDescent="0.3">
      <c r="A42">
        <v>1997</v>
      </c>
      <c r="B42" cm="1">
        <f t="array" ref="B42">SUMPRODUCT(--(HazardData[Year]=A42), --(HazardData[Region]=$B$3), HazardData[Property Damage])</f>
        <v>2774660</v>
      </c>
      <c r="C42" s="25">
        <v>2.47E-2</v>
      </c>
      <c r="D42" s="25">
        <f>D41*(1+Region1[[#This Row],[Inflation Rate]])</f>
        <v>5.7053221764967708</v>
      </c>
      <c r="E42" s="28">
        <f>Region1[[#This Row],[Damage]]*$D$66/Region1[[#This Row],[Inflation Index]]</f>
        <v>4473504.9316511462</v>
      </c>
      <c r="F42" s="23">
        <f>F43/(1+Region1[[#This Row],[Inflation Rate]])</f>
        <v>650240432400.6554</v>
      </c>
      <c r="G42" s="40">
        <f>Region1[[#This Row],[Adj. Damage]]/Region1[[#This Row],[Total Property Value]]</f>
        <v>6.8797704798749409E-6</v>
      </c>
      <c r="H42" s="40">
        <f>Region1[[#This Row],[Damage]]/Region1[[#This Row],[Total Property Value]]</f>
        <v>4.2671292982444863E-6</v>
      </c>
    </row>
    <row r="43" spans="1:8" x14ac:dyDescent="0.3">
      <c r="A43">
        <v>1998</v>
      </c>
      <c r="B43" cm="1">
        <f t="array" ref="B43">SUMPRODUCT(--(HazardData[Year]=A43), --(HazardData[Region]=$B$3), HazardData[Property Damage])</f>
        <v>1418625</v>
      </c>
      <c r="C43" s="25">
        <v>1.66E-2</v>
      </c>
      <c r="D43" s="25">
        <f>D42*(1+Region1[[#This Row],[Inflation Rate]])</f>
        <v>5.8000305246266173</v>
      </c>
      <c r="E43" s="28">
        <f>Region1[[#This Row],[Damage]]*$D$66/Region1[[#This Row],[Inflation Index]]</f>
        <v>2249860.8095004004</v>
      </c>
      <c r="F43" s="23">
        <f>F44/(1+Region1[[#This Row],[Inflation Rate]])</f>
        <v>666301371080.95154</v>
      </c>
      <c r="G43" s="40">
        <f>Region1[[#This Row],[Adj. Damage]]/Region1[[#This Row],[Total Property Value]]</f>
        <v>3.3766414225599067E-6</v>
      </c>
      <c r="H43" s="40">
        <f>Region1[[#This Row],[Damage]]/Region1[[#This Row],[Total Property Value]]</f>
        <v>2.1291041285095088E-6</v>
      </c>
    </row>
    <row r="44" spans="1:8" x14ac:dyDescent="0.3">
      <c r="A44">
        <v>1999</v>
      </c>
      <c r="B44" cm="1">
        <f t="array" ref="B44">SUMPRODUCT(--(HazardData[Year]=A44), --(HazardData[Region]=$B$3), HazardData[Property Damage])</f>
        <v>32039061</v>
      </c>
      <c r="C44" s="25">
        <v>1.89E-2</v>
      </c>
      <c r="D44" s="25">
        <f>D43*(1+Region1[[#This Row],[Inflation Rate]])</f>
        <v>5.9096511015420603</v>
      </c>
      <c r="E44" s="28">
        <f>Region1[[#This Row],[Damage]]*$D$66/Region1[[#This Row],[Inflation Index]]</f>
        <v>49869642.947926588</v>
      </c>
      <c r="F44" s="23">
        <f>F45/(1+Region1[[#This Row],[Inflation Rate]])</f>
        <v>677361973840.89526</v>
      </c>
      <c r="G44" s="40">
        <f>Region1[[#This Row],[Adj. Damage]]/Region1[[#This Row],[Total Property Value]]</f>
        <v>7.3623328255566361E-5</v>
      </c>
      <c r="H44" s="40">
        <f>Region1[[#This Row],[Damage]]/Region1[[#This Row],[Total Property Value]]</f>
        <v>4.7299763254093766E-5</v>
      </c>
    </row>
    <row r="45" spans="1:8" x14ac:dyDescent="0.3">
      <c r="A45">
        <v>2000</v>
      </c>
      <c r="B45" cm="1">
        <f t="array" ref="B45">SUMPRODUCT(--(HazardData[Year]=A45), --(HazardData[Region]=$B$3), HazardData[Property Damage])</f>
        <v>8623657</v>
      </c>
      <c r="C45" s="25">
        <v>2.9600000000000001E-2</v>
      </c>
      <c r="D45" s="25">
        <f>D44*(1+Region1[[#This Row],[Inflation Rate]])</f>
        <v>6.0845767741477061</v>
      </c>
      <c r="E45" s="28">
        <f>Region1[[#This Row],[Damage]]*$D$66/Region1[[#This Row],[Inflation Index]]</f>
        <v>13037052.668142209</v>
      </c>
      <c r="F45" s="23">
        <f>F46/(1+Region1[[#This Row],[Inflation Rate]])</f>
        <v>690164115146.48816</v>
      </c>
      <c r="G45" s="40">
        <f>Region1[[#This Row],[Adj. Damage]]/Region1[[#This Row],[Total Property Value]]</f>
        <v>1.8889786330567301E-5</v>
      </c>
      <c r="H45" s="40">
        <f>Region1[[#This Row],[Damage]]/Region1[[#This Row],[Total Property Value]]</f>
        <v>1.2495081692518335E-5</v>
      </c>
    </row>
    <row r="46" spans="1:8" x14ac:dyDescent="0.3">
      <c r="A46">
        <v>2001</v>
      </c>
      <c r="B46" cm="1">
        <f t="array" ref="B46">SUMPRODUCT(--(HazardData[Year]=A46), --(HazardData[Region]=$B$3), HazardData[Property Damage])</f>
        <v>0</v>
      </c>
      <c r="C46" s="25">
        <v>2.8199999999999999E-2</v>
      </c>
      <c r="D46" s="25">
        <f>D45*(1+Region1[[#This Row],[Inflation Rate]])</f>
        <v>6.2561618391786711</v>
      </c>
      <c r="E46" s="28">
        <f>Region1[[#This Row],[Damage]]*$D$66/Region1[[#This Row],[Inflation Index]]</f>
        <v>0</v>
      </c>
      <c r="F46" s="23">
        <f>F47/(1+Region1[[#This Row],[Inflation Rate]])</f>
        <v>710592972954.82422</v>
      </c>
      <c r="G46" s="40">
        <f>Region1[[#This Row],[Adj. Damage]]/Region1[[#This Row],[Total Property Value]]</f>
        <v>0</v>
      </c>
      <c r="H46" s="40">
        <f>Region1[[#This Row],[Damage]]/Region1[[#This Row],[Total Property Value]]</f>
        <v>0</v>
      </c>
    </row>
    <row r="47" spans="1:8" x14ac:dyDescent="0.3">
      <c r="A47">
        <v>2002</v>
      </c>
      <c r="B47" cm="1">
        <f t="array" ref="B47">SUMPRODUCT(--(HazardData[Year]=A47), --(HazardData[Region]=$B$3), HazardData[Property Damage])</f>
        <v>189578410</v>
      </c>
      <c r="C47" s="25">
        <v>1.78E-2</v>
      </c>
      <c r="D47" s="25">
        <f>D46*(1+Region1[[#This Row],[Inflation Rate]])</f>
        <v>6.3675215199160515</v>
      </c>
      <c r="E47" s="28">
        <f>Region1[[#This Row],[Damage]]*$D$66/Region1[[#This Row],[Inflation Index]]</f>
        <v>273865153.33634728</v>
      </c>
      <c r="F47" s="23">
        <f>F48/(1+Region1[[#This Row],[Inflation Rate]])</f>
        <v>730631694792.15027</v>
      </c>
      <c r="G47" s="40">
        <f>Region1[[#This Row],[Adj. Damage]]/Region1[[#This Row],[Total Property Value]]</f>
        <v>3.748333877224643E-4</v>
      </c>
      <c r="H47" s="40">
        <f>Region1[[#This Row],[Damage]]/Region1[[#This Row],[Total Property Value]]</f>
        <v>2.5947192183324483E-4</v>
      </c>
    </row>
    <row r="48" spans="1:8" x14ac:dyDescent="0.3">
      <c r="A48">
        <v>2003</v>
      </c>
      <c r="B48" cm="1">
        <f t="array" ref="B48">SUMPRODUCT(--(HazardData[Year]=A48), --(HazardData[Region]=$B$3), HazardData[Property Damage])</f>
        <v>23858312</v>
      </c>
      <c r="C48" s="27">
        <f>AVERAGE(C43:C47)</f>
        <v>2.222E-2</v>
      </c>
      <c r="D48" s="25">
        <f>D47*(1+Region1[[#This Row],[Inflation Rate]])</f>
        <v>6.5090078480885856</v>
      </c>
      <c r="E48" s="28">
        <f>Region1[[#This Row],[Damage]]*$D$66/Region1[[#This Row],[Inflation Index]]</f>
        <v>33716558.520944975</v>
      </c>
      <c r="F48" s="23">
        <f>F49/(1+Region1[[#This Row],[Inflation Rate]])</f>
        <v>743636938959.45056</v>
      </c>
      <c r="G48" s="40">
        <f>Region1[[#This Row],[Adj. Damage]]/Region1[[#This Row],[Total Property Value]]</f>
        <v>4.5340080292573374E-5</v>
      </c>
      <c r="H48" s="40">
        <f>Region1[[#This Row],[Damage]]/Region1[[#This Row],[Total Property Value]]</f>
        <v>3.2083279823867058E-5</v>
      </c>
    </row>
    <row r="49" spans="1:8" x14ac:dyDescent="0.3">
      <c r="A49">
        <v>2004</v>
      </c>
      <c r="B49" cm="1">
        <f t="array" ref="B49">SUMPRODUCT(--(HazardData[Year]=A49), --(HazardData[Region]=$B$3), HazardData[Property Damage])</f>
        <v>60230213</v>
      </c>
      <c r="C49" s="25">
        <v>2.3900000000000001E-2</v>
      </c>
      <c r="D49" s="25">
        <f>D48*(1+Region1[[#This Row],[Inflation Rate]])</f>
        <v>6.6645731356579025</v>
      </c>
      <c r="E49" s="28">
        <f>Region1[[#This Row],[Damage]]*$D$66/Region1[[#This Row],[Inflation Index]]</f>
        <v>83130497.921727568</v>
      </c>
      <c r="F49" s="23">
        <f>F50/(1+Region1[[#This Row],[Inflation Rate]])</f>
        <v>760160551743.12952</v>
      </c>
      <c r="G49" s="40">
        <f>Region1[[#This Row],[Adj. Damage]]/Region1[[#This Row],[Total Property Value]]</f>
        <v>1.0935913174013101E-4</v>
      </c>
      <c r="H49" s="40">
        <f>Region1[[#This Row],[Damage]]/Region1[[#This Row],[Total Property Value]]</f>
        <v>7.9233541995681929E-5</v>
      </c>
    </row>
    <row r="50" spans="1:8" x14ac:dyDescent="0.3">
      <c r="A50">
        <v>2005</v>
      </c>
      <c r="B50" cm="1">
        <f t="array" ref="B50">SUMPRODUCT(--(HazardData[Year]=A50), --(HazardData[Region]=$B$3), HazardData[Property Damage])</f>
        <v>11713466</v>
      </c>
      <c r="C50" s="25">
        <v>2.81E-2</v>
      </c>
      <c r="D50" s="25">
        <f>D49*(1+Region1[[#This Row],[Inflation Rate]])</f>
        <v>6.8518476407698898</v>
      </c>
      <c r="E50" s="28">
        <f>Region1[[#This Row],[Damage]]*$D$66/Region1[[#This Row],[Inflation Index]]</f>
        <v>15725195.191002658</v>
      </c>
      <c r="F50" s="23">
        <f>F51/(1+Region1[[#This Row],[Inflation Rate]])</f>
        <v>778328388929.79028</v>
      </c>
      <c r="G50" s="40">
        <f>Region1[[#This Row],[Adj. Damage]]/Region1[[#This Row],[Total Property Value]]</f>
        <v>2.020380525066671E-5</v>
      </c>
      <c r="H50" s="40">
        <f>Region1[[#This Row],[Damage]]/Region1[[#This Row],[Total Property Value]]</f>
        <v>1.5049516587858422E-5</v>
      </c>
    </row>
    <row r="51" spans="1:8" x14ac:dyDescent="0.3">
      <c r="A51">
        <v>2006</v>
      </c>
      <c r="B51" cm="1">
        <f t="array" ref="B51">SUMPRODUCT(--(HazardData[Year]=A51), --(HazardData[Region]=$B$3), HazardData[Property Damage])</f>
        <v>16753</v>
      </c>
      <c r="C51" s="25">
        <v>2.7799999999999998E-2</v>
      </c>
      <c r="D51" s="25">
        <f>D50*(1+Region1[[#This Row],[Inflation Rate]])</f>
        <v>7.0423290051832934</v>
      </c>
      <c r="E51" s="28">
        <f>Region1[[#This Row],[Damage]]*$D$66/Region1[[#This Row],[Inflation Index]]</f>
        <v>21882.382177322084</v>
      </c>
      <c r="F51" s="23">
        <f>F52/(1+Region1[[#This Row],[Inflation Rate]])</f>
        <v>800199416658.71741</v>
      </c>
      <c r="G51" s="40">
        <f>Region1[[#This Row],[Adj. Damage]]/Region1[[#This Row],[Total Property Value]]</f>
        <v>2.7346161121553096E-8</v>
      </c>
      <c r="H51" s="40">
        <f>Region1[[#This Row],[Damage]]/Region1[[#This Row],[Total Property Value]]</f>
        <v>2.0936031258249595E-8</v>
      </c>
    </row>
    <row r="52" spans="1:8" x14ac:dyDescent="0.3">
      <c r="A52">
        <v>2007</v>
      </c>
      <c r="B52" cm="1">
        <f t="array" ref="B52">SUMPRODUCT(--(HazardData[Year]=A52), --(HazardData[Region]=$B$3), HazardData[Property Damage])</f>
        <v>7886093</v>
      </c>
      <c r="C52" s="25">
        <v>2.6599999999999999E-2</v>
      </c>
      <c r="D52" s="25">
        <f>D51*(1+Region1[[#This Row],[Inflation Rate]])</f>
        <v>7.229654956721169</v>
      </c>
      <c r="E52" s="28">
        <f>Region1[[#This Row],[Damage]]*$D$66/Region1[[#This Row],[Inflation Index]]</f>
        <v>10033735.414893601</v>
      </c>
      <c r="F52" s="23">
        <f>F53/(1+Region1[[#This Row],[Inflation Rate]])</f>
        <v>822444960441.82983</v>
      </c>
      <c r="G52" s="40">
        <f>Region1[[#This Row],[Adj. Damage]]/Region1[[#This Row],[Total Property Value]]</f>
        <v>1.2199886797899918E-5</v>
      </c>
      <c r="H52" s="40">
        <f>Region1[[#This Row],[Damage]]/Region1[[#This Row],[Total Property Value]]</f>
        <v>9.5885966591168268E-6</v>
      </c>
    </row>
    <row r="53" spans="1:8" x14ac:dyDescent="0.3">
      <c r="A53">
        <v>2008</v>
      </c>
      <c r="B53" cm="1">
        <f t="array" ref="B53">SUMPRODUCT(--(HazardData[Year]=A53), --(HazardData[Region]=$B$3), HazardData[Property Damage])</f>
        <v>9139998</v>
      </c>
      <c r="C53" s="25">
        <v>3.6999999999999998E-2</v>
      </c>
      <c r="D53" s="25">
        <f>D52*(1+Region1[[#This Row],[Inflation Rate]])</f>
        <v>7.4971521901198512</v>
      </c>
      <c r="E53" s="28">
        <f>Region1[[#This Row],[Damage]]*$D$66/Region1[[#This Row],[Inflation Index]]</f>
        <v>11214194.767786559</v>
      </c>
      <c r="F53" s="23">
        <f>F54/(1+Region1[[#This Row],[Inflation Rate]])</f>
        <v>844321996389.58252</v>
      </c>
      <c r="G53" s="40">
        <f>Region1[[#This Row],[Adj. Damage]]/Region1[[#This Row],[Total Property Value]]</f>
        <v>1.3281893419500782E-5</v>
      </c>
      <c r="H53" s="40">
        <f>Region1[[#This Row],[Damage]]/Region1[[#This Row],[Total Property Value]]</f>
        <v>1.0825251549863295E-5</v>
      </c>
    </row>
    <row r="54" spans="1:8" x14ac:dyDescent="0.3">
      <c r="A54">
        <v>2009</v>
      </c>
      <c r="B54" cm="1">
        <f t="array" ref="B54">SUMPRODUCT(--(HazardData[Year]=A54), --(HazardData[Region]=$B$3), HazardData[Property Damage])</f>
        <v>3282429</v>
      </c>
      <c r="C54" s="25">
        <v>8.0000000000000004E-4</v>
      </c>
      <c r="D54" s="25">
        <f>D53*(1+Region1[[#This Row],[Inflation Rate]])</f>
        <v>7.5031499118719465</v>
      </c>
      <c r="E54" s="28">
        <f>Region1[[#This Row],[Damage]]*$D$66/Region1[[#This Row],[Inflation Index]]</f>
        <v>4024111.8015973493</v>
      </c>
      <c r="F54" s="23">
        <f>F55/(1+Region1[[#This Row],[Inflation Rate]])</f>
        <v>875561910255.99695</v>
      </c>
      <c r="G54" s="40">
        <f>Region1[[#This Row],[Adj. Damage]]/Region1[[#This Row],[Total Property Value]]</f>
        <v>4.5960334208928517E-6</v>
      </c>
      <c r="H54" s="40">
        <f>Region1[[#This Row],[Damage]]/Region1[[#This Row],[Total Property Value]]</f>
        <v>3.7489399225239055E-6</v>
      </c>
    </row>
    <row r="55" spans="1:8" x14ac:dyDescent="0.3">
      <c r="A55">
        <v>2010</v>
      </c>
      <c r="B55" cm="1">
        <f t="array" ref="B55">SUMPRODUCT(--(HazardData[Year]=A55), --(HazardData[Region]=$B$3), HazardData[Property Damage])</f>
        <v>339486</v>
      </c>
      <c r="C55" s="25">
        <v>1.5100000000000001E-2</v>
      </c>
      <c r="D55" s="25">
        <f>D54*(1+Region1[[#This Row],[Inflation Rate]])</f>
        <v>7.6164474755412117</v>
      </c>
      <c r="E55" s="28">
        <f>Region1[[#This Row],[Damage]]*$D$66/Region1[[#This Row],[Inflation Index]]</f>
        <v>410003.66481429985</v>
      </c>
      <c r="F55" s="23">
        <f>F56/(1+Region1[[#This Row],[Inflation Rate]])</f>
        <v>876262359784.20166</v>
      </c>
      <c r="G55" s="40">
        <f>Region1[[#This Row],[Adj. Damage]]/Region1[[#This Row],[Total Property Value]]</f>
        <v>4.6790057821868785E-7</v>
      </c>
      <c r="H55" s="40">
        <f>Region1[[#This Row],[Damage]]/Region1[[#This Row],[Total Property Value]]</f>
        <v>3.8742506306399568E-7</v>
      </c>
    </row>
    <row r="56" spans="1:8" x14ac:dyDescent="0.3">
      <c r="A56">
        <v>2011</v>
      </c>
      <c r="B56" cm="1">
        <f t="array" ref="B56">SUMPRODUCT(--(HazardData[Year]=A56), --(HazardData[Region]=$B$3), HazardData[Property Damage])</f>
        <v>0</v>
      </c>
      <c r="C56" s="25">
        <v>0.03</v>
      </c>
      <c r="D56" s="25">
        <f>D55*(1+Region1[[#This Row],[Inflation Rate]])</f>
        <v>7.8449408998074484</v>
      </c>
      <c r="E56" s="28">
        <f>Region1[[#This Row],[Damage]]*$D$66/Region1[[#This Row],[Inflation Index]]</f>
        <v>0</v>
      </c>
      <c r="F56" s="23">
        <f>F57/(1+Region1[[#This Row],[Inflation Rate]])</f>
        <v>889493921416.94299</v>
      </c>
      <c r="G56" s="40">
        <f>Region1[[#This Row],[Adj. Damage]]/Region1[[#This Row],[Total Property Value]]</f>
        <v>0</v>
      </c>
      <c r="H56" s="40">
        <f>Region1[[#This Row],[Damage]]/Region1[[#This Row],[Total Property Value]]</f>
        <v>0</v>
      </c>
    </row>
    <row r="57" spans="1:8" x14ac:dyDescent="0.3">
      <c r="A57">
        <v>2012</v>
      </c>
      <c r="B57" cm="1">
        <f t="array" ref="B57">SUMPRODUCT(--(HazardData[Year]=A57), --(HazardData[Region]=$B$3), HazardData[Property Damage])</f>
        <v>339771</v>
      </c>
      <c r="C57" s="25">
        <v>2.2200000000000001E-2</v>
      </c>
      <c r="D57" s="25">
        <f>D56*(1+Region1[[#This Row],[Inflation Rate]])</f>
        <v>8.0190985877831729</v>
      </c>
      <c r="E57" s="28">
        <f>Region1[[#This Row],[Damage]]*$D$66/Region1[[#This Row],[Inflation Index]]</f>
        <v>389743.67555426148</v>
      </c>
      <c r="F57" s="23">
        <f>F58/(1+Region1[[#This Row],[Inflation Rate]])</f>
        <v>916178739059.45129</v>
      </c>
      <c r="G57" s="40">
        <f>Region1[[#This Row],[Adj. Damage]]/Region1[[#This Row],[Total Property Value]]</f>
        <v>4.2540135340225443E-7</v>
      </c>
      <c r="H57" s="40">
        <f>Region1[[#This Row],[Damage]]/Region1[[#This Row],[Total Property Value]]</f>
        <v>3.7085667404682274E-7</v>
      </c>
    </row>
    <row r="58" spans="1:8" x14ac:dyDescent="0.3">
      <c r="A58">
        <v>2013</v>
      </c>
      <c r="B58" cm="1">
        <f t="array" ref="B58">SUMPRODUCT(--(HazardData[Year]=A58), --(HazardData[Region]=$B$3), HazardData[Property Damage])</f>
        <v>8751293</v>
      </c>
      <c r="C58" s="25">
        <v>1.4E-2</v>
      </c>
      <c r="D58" s="25">
        <f>D57*(1+Region1[[#This Row],[Inflation Rate]])</f>
        <v>8.1313659680121368</v>
      </c>
      <c r="E58" s="28">
        <f>Region1[[#This Row],[Damage]]*$D$66/Region1[[#This Row],[Inflation Index]]</f>
        <v>9899814.0616552979</v>
      </c>
      <c r="F58" s="23">
        <f>F59/(1+Region1[[#This Row],[Inflation Rate]])</f>
        <v>936517907066.57117</v>
      </c>
      <c r="G58" s="40">
        <f>Region1[[#This Row],[Adj. Damage]]/Region1[[#This Row],[Total Property Value]]</f>
        <v>1.0570875353215838E-5</v>
      </c>
      <c r="H58" s="40">
        <f>Region1[[#This Row],[Damage]]/Region1[[#This Row],[Total Property Value]]</f>
        <v>9.3445015134963409E-6</v>
      </c>
    </row>
    <row r="59" spans="1:8" x14ac:dyDescent="0.3">
      <c r="A59">
        <v>2014</v>
      </c>
      <c r="B59" cm="1">
        <f t="array" ref="B59">SUMPRODUCT(--(HazardData[Year]=A59), --(HazardData[Region]=$B$3), HazardData[Property Damage])</f>
        <v>27552600</v>
      </c>
      <c r="C59" s="25">
        <v>1.11E-2</v>
      </c>
      <c r="D59" s="25">
        <f>D58*(1+Region1[[#This Row],[Inflation Rate]])</f>
        <v>8.2216241302570729</v>
      </c>
      <c r="E59" s="28">
        <f>Region1[[#This Row],[Damage]]*$D$66/Region1[[#This Row],[Inflation Index]]</f>
        <v>30826434.113412518</v>
      </c>
      <c r="F59" s="23">
        <f>F60/(1+Region1[[#This Row],[Inflation Rate]])</f>
        <v>949629157765.50317</v>
      </c>
      <c r="G59" s="40">
        <f>Region1[[#This Row],[Adj. Damage]]/Region1[[#This Row],[Total Property Value]]</f>
        <v>3.246154971267705E-5</v>
      </c>
      <c r="H59" s="40">
        <f>Region1[[#This Row],[Damage]]/Region1[[#This Row],[Total Property Value]]</f>
        <v>2.9014062778813395E-5</v>
      </c>
    </row>
    <row r="60" spans="1:8" x14ac:dyDescent="0.3">
      <c r="A60">
        <v>2015</v>
      </c>
      <c r="B60" cm="1">
        <f t="array" ref="B60">SUMPRODUCT(--(HazardData[Year]=A60), --(HazardData[Region]=$B$3), HazardData[Property Damage])</f>
        <v>2182762</v>
      </c>
      <c r="C60" s="25">
        <v>1.4E-3</v>
      </c>
      <c r="D60" s="25">
        <f>D59*(1+Region1[[#This Row],[Inflation Rate]])</f>
        <v>8.2331344040394328</v>
      </c>
      <c r="E60" s="28">
        <f>Region1[[#This Row],[Damage]]*$D$66/Region1[[#This Row],[Inflation Index]]</f>
        <v>2438706.2999274624</v>
      </c>
      <c r="F60" s="23">
        <f>F61/(1+Region1[[#This Row],[Inflation Rate]])</f>
        <v>960170041416.70032</v>
      </c>
      <c r="G60" s="40">
        <f>Region1[[#This Row],[Adj. Damage]]/Region1[[#This Row],[Total Property Value]]</f>
        <v>2.5398691843470028E-6</v>
      </c>
      <c r="H60" s="40">
        <f>Region1[[#This Row],[Damage]]/Region1[[#This Row],[Total Property Value]]</f>
        <v>2.2733077536760093E-6</v>
      </c>
    </row>
    <row r="61" spans="1:8" x14ac:dyDescent="0.3">
      <c r="A61">
        <v>2016</v>
      </c>
      <c r="B61" cm="1">
        <f t="array" ref="B61">SUMPRODUCT(--(HazardData[Year]=A61), --(HazardData[Region]=$B$3), HazardData[Property Damage])</f>
        <v>8023431</v>
      </c>
      <c r="C61" s="25">
        <v>8.3000000000000001E-3</v>
      </c>
      <c r="D61" s="25">
        <f>D60*(1+Region1[[#This Row],[Inflation Rate]])</f>
        <v>8.3014694195929604</v>
      </c>
      <c r="E61" s="28">
        <f>Region1[[#This Row],[Damage]]*$D$66/Region1[[#This Row],[Inflation Index]]</f>
        <v>8890444.4074721094</v>
      </c>
      <c r="F61" s="23">
        <f>F62/(1+Region1[[#This Row],[Inflation Rate]])</f>
        <v>961514279474.68372</v>
      </c>
      <c r="G61" s="40">
        <f>Region1[[#This Row],[Adj. Damage]]/Region1[[#This Row],[Total Property Value]]</f>
        <v>9.2462947220392176E-6</v>
      </c>
      <c r="H61" s="40">
        <f>Region1[[#This Row],[Damage]]/Region1[[#This Row],[Total Property Value]]</f>
        <v>8.3445781006846223E-6</v>
      </c>
    </row>
    <row r="62" spans="1:8" x14ac:dyDescent="0.3">
      <c r="A62">
        <v>2017</v>
      </c>
      <c r="B62" cm="1">
        <f t="array" ref="B62">SUMPRODUCT(--(HazardData[Year]=A62), --(HazardData[Region]=$B$3), HazardData[Property Damage])</f>
        <v>3216820</v>
      </c>
      <c r="C62" s="25">
        <v>1.83E-2</v>
      </c>
      <c r="D62" s="25">
        <f>D61*(1+Region1[[#This Row],[Inflation Rate]])</f>
        <v>8.4533863099715116</v>
      </c>
      <c r="E62" s="28">
        <f>Region1[[#This Row],[Damage]]*$D$66/Region1[[#This Row],[Inflation Index]]</f>
        <v>3500373.3202338521</v>
      </c>
      <c r="F62" s="23">
        <f>F63/(1+Region1[[#This Row],[Inflation Rate]])</f>
        <v>969494847994.32361</v>
      </c>
      <c r="G62" s="40">
        <f>Region1[[#This Row],[Adj. Damage]]/Region1[[#This Row],[Total Property Value]]</f>
        <v>3.6105125545281361E-6</v>
      </c>
      <c r="H62" s="40">
        <f>Region1[[#This Row],[Damage]]/Region1[[#This Row],[Total Property Value]]</f>
        <v>3.3180372300635829E-6</v>
      </c>
    </row>
    <row r="63" spans="1:8" x14ac:dyDescent="0.3">
      <c r="A63">
        <v>2018</v>
      </c>
      <c r="B63" cm="1">
        <f t="array" ref="B63">SUMPRODUCT(--(HazardData[Year]=A63), --(HazardData[Region]=$B$3), HazardData[Property Damage])</f>
        <v>521378</v>
      </c>
      <c r="C63" s="25">
        <v>2.12E-2</v>
      </c>
      <c r="D63" s="25">
        <f>D62*(1+Region1[[#This Row],[Inflation Rate]])</f>
        <v>8.6325980997429088</v>
      </c>
      <c r="E63" s="28">
        <f>Region1[[#This Row],[Damage]]*$D$66/Region1[[#This Row],[Inflation Index]]</f>
        <v>555558.12102922564</v>
      </c>
      <c r="F63" s="23">
        <f>F64/(1+Region1[[#This Row],[Inflation Rate]])</f>
        <v>987236603712.61975</v>
      </c>
      <c r="G63" s="40">
        <f>Region1[[#This Row],[Adj. Damage]]/Region1[[#This Row],[Total Property Value]]</f>
        <v>5.6274060234394041E-7</v>
      </c>
      <c r="H63" s="40">
        <f>Region1[[#This Row],[Damage]]/Region1[[#This Row],[Total Property Value]]</f>
        <v>5.2811858681018971E-7</v>
      </c>
    </row>
    <row r="64" spans="1:8" x14ac:dyDescent="0.3">
      <c r="A64">
        <v>2019</v>
      </c>
      <c r="B64" cm="1">
        <f t="array" ref="B64">SUMPRODUCT(--(HazardData[Year]=A64), --(HazardData[Region]=$B$3), HazardData[Property Damage])</f>
        <v>2289583</v>
      </c>
      <c r="C64" s="25">
        <v>1.7000000000000001E-2</v>
      </c>
      <c r="D64" s="25">
        <f>D63*(1+Region1[[#This Row],[Inflation Rate]])</f>
        <v>8.7793522674385382</v>
      </c>
      <c r="E64" s="28">
        <f>Region1[[#This Row],[Damage]]*$D$66/Region1[[#This Row],[Inflation Index]]</f>
        <v>2398900.5140848001</v>
      </c>
      <c r="F64" s="23">
        <f>F65/(1+Region1[[#This Row],[Inflation Rate]])</f>
        <v>1008166019711.3274</v>
      </c>
      <c r="G64" s="40">
        <f>Region1[[#This Row],[Adj. Damage]]/Region1[[#This Row],[Total Property Value]]</f>
        <v>2.3794697174694379E-6</v>
      </c>
      <c r="H64" s="40">
        <f>Region1[[#This Row],[Damage]]/Region1[[#This Row],[Total Property Value]]</f>
        <v>2.2710376616894768E-6</v>
      </c>
    </row>
    <row r="65" spans="1:8" x14ac:dyDescent="0.3">
      <c r="A65">
        <v>2020</v>
      </c>
      <c r="B65" cm="1">
        <f t="array" ref="B65">SUMPRODUCT(--(HazardData[Year]=A65), --(HazardData[Region]=$B$3), HazardData[Property Damage])</f>
        <v>122255258</v>
      </c>
      <c r="C65" s="25">
        <v>8.9999999999999993E-3</v>
      </c>
      <c r="D65" s="25">
        <f>D64*(1+Region1[[#This Row],[Inflation Rate]])</f>
        <v>8.8583664378454845</v>
      </c>
      <c r="E65" s="28">
        <f>Region1[[#This Row],[Damage]]*$D$66/Region1[[#This Row],[Inflation Index]]</f>
        <v>126949859.90720002</v>
      </c>
      <c r="F65" s="23">
        <f>F66*(1+Region1[[#This Row],[Inflation Rate]])</f>
        <v>1025304842046.4199</v>
      </c>
      <c r="G65" s="40">
        <f>Region1[[#This Row],[Adj. Damage]]/Region1[[#This Row],[Total Property Value]]</f>
        <v>1.2381669792353568E-4</v>
      </c>
      <c r="H65" s="40">
        <f>Region1[[#This Row],[Damage]]/Region1[[#This Row],[Total Property Value]]</f>
        <v>1.1923796024993802E-4</v>
      </c>
    </row>
    <row r="66" spans="1:8" x14ac:dyDescent="0.3">
      <c r="A66">
        <v>2021</v>
      </c>
      <c r="C66" s="25">
        <v>3.8399999999999997E-2</v>
      </c>
      <c r="D66" s="25">
        <f>D65*(1+Region1[[#This Row],[Inflation Rate]])</f>
        <v>9.1985277090587516</v>
      </c>
      <c r="E66" s="28"/>
      <c r="F66" s="23">
        <f>'Sum Insured data'!B28</f>
        <v>1016159407380</v>
      </c>
    </row>
    <row r="68" spans="1:8" x14ac:dyDescent="0.3">
      <c r="A68" s="37" t="s">
        <v>139</v>
      </c>
      <c r="F68" s="28"/>
      <c r="G68" s="42">
        <f>AVERAGE(G5:G65)</f>
        <v>4.6607668702102734E-5</v>
      </c>
      <c r="H68" s="42">
        <f>AVERAGE(H5:H65)</f>
        <v>2.2244605151908512E-5</v>
      </c>
    </row>
  </sheetData>
  <pageMargins left="0.7" right="0.7" top="0.75" bottom="0.75" header="0.3" footer="0.3"/>
  <drawing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BE26E-D074-4CDA-9EDD-D1CFEAE6FFE2}">
  <dimension ref="A1:H68"/>
  <sheetViews>
    <sheetView workbookViewId="0">
      <selection activeCell="C12" sqref="C12"/>
    </sheetView>
  </sheetViews>
  <sheetFormatPr defaultRowHeight="13.8" x14ac:dyDescent="0.3"/>
  <cols>
    <col min="1" max="1" width="7.88671875" bestFit="1" customWidth="1"/>
    <col min="2" max="2" width="10" bestFit="1" customWidth="1"/>
    <col min="3" max="4" width="16" bestFit="1" customWidth="1"/>
    <col min="5" max="5" width="14" bestFit="1" customWidth="1"/>
    <col min="6" max="6" width="21.44140625" bestFit="1" customWidth="1"/>
    <col min="7" max="7" width="25.5546875" bestFit="1" customWidth="1"/>
    <col min="8" max="8" width="27.77734375" bestFit="1" customWidth="1"/>
  </cols>
  <sheetData>
    <row r="1" spans="1:8" ht="20.399999999999999" thickBot="1" x14ac:dyDescent="0.45">
      <c r="A1" s="44" t="s">
        <v>143</v>
      </c>
      <c r="B1" s="44"/>
      <c r="C1" s="44"/>
    </row>
    <row r="2" spans="1:8" ht="14.4" thickTop="1" x14ac:dyDescent="0.3"/>
    <row r="3" spans="1:8" x14ac:dyDescent="0.3">
      <c r="A3" s="43" t="s">
        <v>100</v>
      </c>
      <c r="B3" s="43">
        <v>2</v>
      </c>
      <c r="F3" s="37" t="s">
        <v>102</v>
      </c>
      <c r="H3" s="37" t="s">
        <v>142</v>
      </c>
    </row>
    <row r="4" spans="1:8" x14ac:dyDescent="0.3">
      <c r="A4" t="s">
        <v>4</v>
      </c>
      <c r="B4" t="s">
        <v>79</v>
      </c>
      <c r="C4" t="s">
        <v>101</v>
      </c>
      <c r="D4" t="s">
        <v>98</v>
      </c>
      <c r="E4" t="s">
        <v>97</v>
      </c>
      <c r="F4" t="s">
        <v>99</v>
      </c>
      <c r="G4" t="s">
        <v>141</v>
      </c>
      <c r="H4" t="s">
        <v>140</v>
      </c>
    </row>
    <row r="5" spans="1:8" x14ac:dyDescent="0.3">
      <c r="A5">
        <v>1960</v>
      </c>
      <c r="B5" cm="1">
        <f t="array" ref="B5">SUMPRODUCT(--(HazardData[Year]=A5), --(HazardData[Region]=$B$3), HazardData[Property Damage])</f>
        <v>730</v>
      </c>
      <c r="C5" s="25"/>
      <c r="D5" s="25">
        <v>1</v>
      </c>
      <c r="E5" s="28">
        <f>Region2[[#This Row],[Damage]]*$D$66/Region2[[#This Row],[Inflation Index]]</f>
        <v>6714.9252276128891</v>
      </c>
      <c r="F5" s="23">
        <f>F6/(1+Region2[[#This Row],[Inflation Rate]])</f>
        <v>91821653961.531631</v>
      </c>
      <c r="G5" s="40">
        <f>Region2[[#This Row],[Adj. Damage]]/Region2[[#This Row],[Total Property Value]]</f>
        <v>7.3130083568589213E-8</v>
      </c>
      <c r="H5" s="40">
        <f>Region2[[#This Row],[Damage]]/Region2[[#This Row],[Total Property Value]]</f>
        <v>7.9501944095434284E-9</v>
      </c>
    </row>
    <row r="6" spans="1:8" x14ac:dyDescent="0.3">
      <c r="A6">
        <v>1961</v>
      </c>
      <c r="B6" cm="1">
        <f t="array" ref="B6">SUMPRODUCT(--(HazardData[Year]=A6), --(HazardData[Region]=$B$3), HazardData[Property Damage])</f>
        <v>98875</v>
      </c>
      <c r="C6" s="25">
        <f>AVERAGE(C7:C11)</f>
        <v>2.4059999999999998E-2</v>
      </c>
      <c r="D6" s="25">
        <f>D5*(1+Region2[[#This Row],[Inflation Rate]])</f>
        <v>1.02406</v>
      </c>
      <c r="E6" s="28">
        <f>Region2[[#This Row],[Damage]]*$D$66/Region2[[#This Row],[Inflation Index]]</f>
        <v>888135.87800830428</v>
      </c>
      <c r="F6" s="23">
        <f>F7/(1+Region2[[#This Row],[Inflation Rate]])</f>
        <v>91821653961.531631</v>
      </c>
      <c r="G6" s="40">
        <f>Region2[[#This Row],[Adj. Damage]]/Region2[[#This Row],[Total Property Value]]</f>
        <v>9.672401222269267E-6</v>
      </c>
      <c r="H6" s="40">
        <f>Region2[[#This Row],[Damage]]/Region2[[#This Row],[Total Property Value]]</f>
        <v>1.0768157154022006E-6</v>
      </c>
    </row>
    <row r="7" spans="1:8" x14ac:dyDescent="0.3">
      <c r="A7">
        <v>1962</v>
      </c>
      <c r="B7" cm="1">
        <f t="array" ref="B7">SUMPRODUCT(--(HazardData[Year]=A7), --(HazardData[Region]=$B$3), HazardData[Property Damage])</f>
        <v>215436</v>
      </c>
      <c r="C7" s="25">
        <v>2.1299999999999999E-2</v>
      </c>
      <c r="D7" s="25">
        <f>D6*(1+Region2[[#This Row],[Inflation Rate]])</f>
        <v>1.0458724780000002</v>
      </c>
      <c r="E7" s="28">
        <f>Region2[[#This Row],[Damage]]*$D$66/Region2[[#This Row],[Inflation Index]]</f>
        <v>1894775.9475594317</v>
      </c>
      <c r="F7" s="23">
        <f>F8/(1+Region2[[#This Row],[Inflation Rate]])</f>
        <v>94030882955.846085</v>
      </c>
      <c r="G7" s="40">
        <f>Region2[[#This Row],[Adj. Damage]]/Region2[[#This Row],[Total Property Value]]</f>
        <v>2.0150570621028393E-5</v>
      </c>
      <c r="H7" s="40">
        <f>Region2[[#This Row],[Damage]]/Region2[[#This Row],[Total Property Value]]</f>
        <v>2.2911196112149868E-6</v>
      </c>
    </row>
    <row r="8" spans="1:8" x14ac:dyDescent="0.3">
      <c r="A8">
        <v>1963</v>
      </c>
      <c r="B8" cm="1">
        <f t="array" ref="B8">SUMPRODUCT(--(HazardData[Year]=A8), --(HazardData[Region]=$B$3), HazardData[Property Damage])</f>
        <v>172382</v>
      </c>
      <c r="C8" s="25">
        <v>2.01E-2</v>
      </c>
      <c r="D8" s="25">
        <f>D7*(1+Region2[[#This Row],[Inflation Rate]])</f>
        <v>1.0668945148078002</v>
      </c>
      <c r="E8" s="28">
        <f>Region2[[#This Row],[Damage]]*$D$66/Region2[[#This Row],[Inflation Index]]</f>
        <v>1486239.343754261</v>
      </c>
      <c r="F8" s="23">
        <f>F9/(1+Region2[[#This Row],[Inflation Rate]])</f>
        <v>96033740762.805618</v>
      </c>
      <c r="G8" s="40">
        <f>Region2[[#This Row],[Adj. Damage]]/Region2[[#This Row],[Total Property Value]]</f>
        <v>1.5476220461151602E-5</v>
      </c>
      <c r="H8" s="40">
        <f>Region2[[#This Row],[Damage]]/Region2[[#This Row],[Total Property Value]]</f>
        <v>1.7950149461090707E-6</v>
      </c>
    </row>
    <row r="9" spans="1:8" x14ac:dyDescent="0.3">
      <c r="A9">
        <v>1964</v>
      </c>
      <c r="B9" cm="1">
        <f t="array" ref="B9">SUMPRODUCT(--(HazardData[Year]=A9), --(HazardData[Region]=$B$3), HazardData[Property Damage])</f>
        <v>1089390</v>
      </c>
      <c r="C9" s="25">
        <v>2.0500000000000001E-2</v>
      </c>
      <c r="D9" s="25">
        <f>D8*(1+Region2[[#This Row],[Inflation Rate]])</f>
        <v>1.0887658523613601</v>
      </c>
      <c r="E9" s="28">
        <f>Region2[[#This Row],[Damage]]*$D$66/Region2[[#This Row],[Inflation Index]]</f>
        <v>9203800.8716364708</v>
      </c>
      <c r="F9" s="23">
        <f>F10/(1+Region2[[#This Row],[Inflation Rate]])</f>
        <v>97964018952.138016</v>
      </c>
      <c r="G9" s="40">
        <f>Region2[[#This Row],[Adj. Damage]]/Region2[[#This Row],[Total Property Value]]</f>
        <v>9.3950829805514036E-5</v>
      </c>
      <c r="H9" s="40">
        <f>Region2[[#This Row],[Damage]]/Region2[[#This Row],[Total Property Value]]</f>
        <v>1.112030735011229E-5</v>
      </c>
    </row>
    <row r="10" spans="1:8" x14ac:dyDescent="0.3">
      <c r="A10">
        <v>1965</v>
      </c>
      <c r="B10" cm="1">
        <f t="array" ref="B10">SUMPRODUCT(--(HazardData[Year]=A10), --(HazardData[Region]=$B$3), HazardData[Property Damage])</f>
        <v>1664672</v>
      </c>
      <c r="C10" s="25">
        <v>2.5399999999999999E-2</v>
      </c>
      <c r="D10" s="25">
        <f>D9*(1+Region2[[#This Row],[Inflation Rate]])</f>
        <v>1.1164205050113387</v>
      </c>
      <c r="E10" s="28">
        <f>Region2[[#This Row],[Damage]]*$D$66/Region2[[#This Row],[Inflation Index]]</f>
        <v>13715738.334937453</v>
      </c>
      <c r="F10" s="23">
        <f>F11/(1+Region2[[#This Row],[Inflation Rate]])</f>
        <v>99972281340.656845</v>
      </c>
      <c r="G10" s="40">
        <f>Region2[[#This Row],[Adj. Damage]]/Region2[[#This Row],[Total Property Value]]</f>
        <v>1.3719541207828296E-4</v>
      </c>
      <c r="H10" s="40">
        <f>Region2[[#This Row],[Damage]]/Region2[[#This Row],[Total Property Value]]</f>
        <v>1.6651335526970808E-5</v>
      </c>
    </row>
    <row r="11" spans="1:8" x14ac:dyDescent="0.3">
      <c r="A11">
        <v>1966</v>
      </c>
      <c r="B11" cm="1">
        <f t="array" ref="B11">SUMPRODUCT(--(HazardData[Year]=A11), --(HazardData[Region]=$B$3), HazardData[Property Damage])</f>
        <v>185645</v>
      </c>
      <c r="C11" s="25">
        <v>3.3000000000000002E-2</v>
      </c>
      <c r="D11" s="25">
        <f>D10*(1+Region2[[#This Row],[Inflation Rate]])</f>
        <v>1.1532623816767129</v>
      </c>
      <c r="E11" s="28">
        <f>Region2[[#This Row],[Damage]]*$D$66/Region2[[#This Row],[Inflation Index]]</f>
        <v>1480721.7365968935</v>
      </c>
      <c r="F11" s="23">
        <f>F12/(1+Region2[[#This Row],[Inflation Rate]])</f>
        <v>102511577286.70953</v>
      </c>
      <c r="G11" s="40">
        <f>Region2[[#This Row],[Adj. Damage]]/Region2[[#This Row],[Total Property Value]]</f>
        <v>1.4444434236491519E-5</v>
      </c>
      <c r="H11" s="40">
        <f>Region2[[#This Row],[Damage]]/Region2[[#This Row],[Total Property Value]]</f>
        <v>1.8109661846366751E-6</v>
      </c>
    </row>
    <row r="12" spans="1:8" x14ac:dyDescent="0.3">
      <c r="A12">
        <v>1967</v>
      </c>
      <c r="B12" cm="1">
        <f t="array" ref="B12">SUMPRODUCT(--(HazardData[Year]=A12), --(HazardData[Region]=$B$3), HazardData[Property Damage])</f>
        <v>409920</v>
      </c>
      <c r="C12" s="25">
        <v>2.7400000000000001E-2</v>
      </c>
      <c r="D12" s="25">
        <f>D11*(1+Region2[[#This Row],[Inflation Rate]])</f>
        <v>1.1848617709346549</v>
      </c>
      <c r="E12" s="28">
        <f>Region2[[#This Row],[Damage]]*$D$66/Region2[[#This Row],[Inflation Index]]</f>
        <v>3182363.1844607089</v>
      </c>
      <c r="F12" s="23">
        <f>F13/(1+Region2[[#This Row],[Inflation Rate]])</f>
        <v>105894459337.17094</v>
      </c>
      <c r="G12" s="40">
        <f>Region2[[#This Row],[Adj. Damage]]/Region2[[#This Row],[Total Property Value]]</f>
        <v>3.0052216181849277E-5</v>
      </c>
      <c r="H12" s="40">
        <f>Region2[[#This Row],[Damage]]/Region2[[#This Row],[Total Property Value]]</f>
        <v>3.871024060803816E-6</v>
      </c>
    </row>
    <row r="13" spans="1:8" x14ac:dyDescent="0.3">
      <c r="A13">
        <v>1968</v>
      </c>
      <c r="B13" cm="1">
        <f t="array" ref="B13">SUMPRODUCT(--(HazardData[Year]=A13), --(HazardData[Region]=$B$3), HazardData[Property Damage])</f>
        <v>321510</v>
      </c>
      <c r="C13" s="25">
        <v>3.4799999999999998E-2</v>
      </c>
      <c r="D13" s="25">
        <f>D12*(1+Region2[[#This Row],[Inflation Rate]])</f>
        <v>1.2260949605631808</v>
      </c>
      <c r="E13" s="28">
        <f>Region2[[#This Row],[Damage]]*$D$66/Region2[[#This Row],[Inflation Index]]</f>
        <v>2412063.28943808</v>
      </c>
      <c r="F13" s="23">
        <f>F14/(1+Region2[[#This Row],[Inflation Rate]])</f>
        <v>108795967523.00943</v>
      </c>
      <c r="G13" s="40">
        <f>Region2[[#This Row],[Adj. Damage]]/Region2[[#This Row],[Total Property Value]]</f>
        <v>2.2170521062078416E-5</v>
      </c>
      <c r="H13" s="40">
        <f>Region2[[#This Row],[Damage]]/Region2[[#This Row],[Total Property Value]]</f>
        <v>2.9551646749407631E-6</v>
      </c>
    </row>
    <row r="14" spans="1:8" x14ac:dyDescent="0.3">
      <c r="A14">
        <v>1969</v>
      </c>
      <c r="B14" cm="1">
        <f t="array" ref="B14">SUMPRODUCT(--(HazardData[Year]=A14), --(HazardData[Region]=$B$3), HazardData[Property Damage])</f>
        <v>179732</v>
      </c>
      <c r="C14" s="25">
        <v>4.0599999999999997E-2</v>
      </c>
      <c r="D14" s="25">
        <f>D13*(1+Region2[[#This Row],[Inflation Rate]])</f>
        <v>1.2758744159620459</v>
      </c>
      <c r="E14" s="28">
        <f>Region2[[#This Row],[Damage]]*$D$66/Region2[[#This Row],[Inflation Index]]</f>
        <v>1295793.5056311437</v>
      </c>
      <c r="F14" s="23">
        <f>F15/(1+Region2[[#This Row],[Inflation Rate]])</f>
        <v>112582067192.81015</v>
      </c>
      <c r="G14" s="40">
        <f>Region2[[#This Row],[Adj. Damage]]/Region2[[#This Row],[Total Property Value]]</f>
        <v>1.1509768277854976E-5</v>
      </c>
      <c r="H14" s="40">
        <f>Region2[[#This Row],[Damage]]/Region2[[#This Row],[Total Property Value]]</f>
        <v>1.5964531872752666E-6</v>
      </c>
    </row>
    <row r="15" spans="1:8" x14ac:dyDescent="0.3">
      <c r="A15">
        <v>1970</v>
      </c>
      <c r="B15" cm="1">
        <f t="array" ref="B15">SUMPRODUCT(--(HazardData[Year]=A15), --(HazardData[Region]=$B$3), HazardData[Property Damage])</f>
        <v>1883781</v>
      </c>
      <c r="C15" s="25">
        <v>5.04E-2</v>
      </c>
      <c r="D15" s="25">
        <f>D14*(1+Region2[[#This Row],[Inflation Rate]])</f>
        <v>1.3401784865265329</v>
      </c>
      <c r="E15" s="28">
        <f>Region2[[#This Row],[Damage]]*$D$66/Region2[[#This Row],[Inflation Index]]</f>
        <v>12929629.822076198</v>
      </c>
      <c r="F15" s="23">
        <f>F16/(1+Region2[[#This Row],[Inflation Rate]])</f>
        <v>117152899120.83824</v>
      </c>
      <c r="G15" s="40">
        <f>Region2[[#This Row],[Adj. Damage]]/Region2[[#This Row],[Total Property Value]]</f>
        <v>1.1036542773678895E-4</v>
      </c>
      <c r="H15" s="40">
        <f>Region2[[#This Row],[Damage]]/Region2[[#This Row],[Total Property Value]]</f>
        <v>1.6079678899426635E-5</v>
      </c>
    </row>
    <row r="16" spans="1:8" x14ac:dyDescent="0.3">
      <c r="A16">
        <v>1971</v>
      </c>
      <c r="B16" cm="1">
        <f t="array" ref="B16">SUMPRODUCT(--(HazardData[Year]=A16), --(HazardData[Region]=$B$3), HazardData[Property Damage])</f>
        <v>1241273</v>
      </c>
      <c r="C16" s="25">
        <v>4.7199999999999999E-2</v>
      </c>
      <c r="D16" s="25">
        <f>D15*(1+Region2[[#This Row],[Inflation Rate]])</f>
        <v>1.4034349110905853</v>
      </c>
      <c r="E16" s="28">
        <f>Region2[[#This Row],[Damage]]*$D$66/Region2[[#This Row],[Inflation Index]]</f>
        <v>8135670.5571288951</v>
      </c>
      <c r="F16" s="23">
        <f>F17/(1+Region2[[#This Row],[Inflation Rate]])</f>
        <v>123057405236.52849</v>
      </c>
      <c r="G16" s="40">
        <f>Region2[[#This Row],[Adj. Damage]]/Region2[[#This Row],[Total Property Value]]</f>
        <v>6.6112807607891064E-5</v>
      </c>
      <c r="H16" s="40">
        <f>Region2[[#This Row],[Damage]]/Region2[[#This Row],[Total Property Value]]</f>
        <v>1.0086942737124601E-5</v>
      </c>
    </row>
    <row r="17" spans="1:8" x14ac:dyDescent="0.3">
      <c r="A17">
        <v>1972</v>
      </c>
      <c r="B17" cm="1">
        <f t="array" ref="B17">SUMPRODUCT(--(HazardData[Year]=A17), --(HazardData[Region]=$B$3), HazardData[Property Damage])</f>
        <v>162477</v>
      </c>
      <c r="C17" s="25">
        <v>4.41E-2</v>
      </c>
      <c r="D17" s="25">
        <f>D16*(1+Region2[[#This Row],[Inflation Rate]])</f>
        <v>1.4653263906696801</v>
      </c>
      <c r="E17" s="28">
        <f>Region2[[#This Row],[Damage]]*$D$66/Region2[[#This Row],[Inflation Index]]</f>
        <v>1019942.8578514192</v>
      </c>
      <c r="F17" s="23">
        <f>F18/(1+Region2[[#This Row],[Inflation Rate]])</f>
        <v>128865714763.69263</v>
      </c>
      <c r="G17" s="40">
        <f>Region2[[#This Row],[Adj. Damage]]/Region2[[#This Row],[Total Property Value]]</f>
        <v>7.9147728293886268E-6</v>
      </c>
      <c r="H17" s="40">
        <f>Region2[[#This Row],[Damage]]/Region2[[#This Row],[Total Property Value]]</f>
        <v>1.2608241090187723E-6</v>
      </c>
    </row>
    <row r="18" spans="1:8" x14ac:dyDescent="0.3">
      <c r="A18">
        <v>1973</v>
      </c>
      <c r="B18" cm="1">
        <f t="array" ref="B18">SUMPRODUCT(--(HazardData[Year]=A18), --(HazardData[Region]=$B$3), HazardData[Property Damage])</f>
        <v>2858799</v>
      </c>
      <c r="C18" s="25">
        <v>6.7599999999999993E-2</v>
      </c>
      <c r="D18" s="25">
        <f>D17*(1+Region2[[#This Row],[Inflation Rate]])</f>
        <v>1.5643824546789507</v>
      </c>
      <c r="E18" s="28">
        <f>Region2[[#This Row],[Damage]]*$D$66/Region2[[#This Row],[Inflation Index]]</f>
        <v>16809662.967951261</v>
      </c>
      <c r="F18" s="23">
        <f>F19/(1+Region2[[#This Row],[Inflation Rate]])</f>
        <v>134548692784.77147</v>
      </c>
      <c r="G18" s="40">
        <f>Region2[[#This Row],[Adj. Damage]]/Region2[[#This Row],[Total Property Value]]</f>
        <v>1.2493367731814794E-4</v>
      </c>
      <c r="H18" s="40">
        <f>Region2[[#This Row],[Damage]]/Region2[[#This Row],[Total Property Value]]</f>
        <v>2.1247319025038983E-5</v>
      </c>
    </row>
    <row r="19" spans="1:8" x14ac:dyDescent="0.3">
      <c r="A19">
        <v>1974</v>
      </c>
      <c r="B19" cm="1">
        <f t="array" ref="B19">SUMPRODUCT(--(HazardData[Year]=A19), --(HazardData[Region]=$B$3), HazardData[Property Damage])</f>
        <v>307153</v>
      </c>
      <c r="C19" s="25">
        <v>0.1086</v>
      </c>
      <c r="D19" s="25">
        <f>D18*(1+Region2[[#This Row],[Inflation Rate]])</f>
        <v>1.7342743892570847</v>
      </c>
      <c r="E19" s="28">
        <f>Region2[[#This Row],[Damage]]*$D$66/Region2[[#This Row],[Inflation Index]]</f>
        <v>1629128.2388312425</v>
      </c>
      <c r="F19" s="23">
        <f>F20/(1+Region2[[#This Row],[Inflation Rate]])</f>
        <v>143644184417.02203</v>
      </c>
      <c r="G19" s="40">
        <f>Region2[[#This Row],[Adj. Damage]]/Region2[[#This Row],[Total Property Value]]</f>
        <v>1.1341414519794431E-5</v>
      </c>
      <c r="H19" s="40">
        <f>Region2[[#This Row],[Damage]]/Region2[[#This Row],[Total Property Value]]</f>
        <v>2.1382905353709674E-6</v>
      </c>
    </row>
    <row r="20" spans="1:8" x14ac:dyDescent="0.3">
      <c r="A20">
        <v>1975</v>
      </c>
      <c r="B20" cm="1">
        <f t="array" ref="B20">SUMPRODUCT(--(HazardData[Year]=A20), --(HazardData[Region]=$B$3), HazardData[Property Damage])</f>
        <v>312686</v>
      </c>
      <c r="C20" s="25">
        <v>8.8999999999999996E-2</v>
      </c>
      <c r="D20" s="25">
        <f>D19*(1+Region2[[#This Row],[Inflation Rate]])</f>
        <v>1.888624809900965</v>
      </c>
      <c r="E20" s="28">
        <f>Region2[[#This Row],[Damage]]*$D$66/Region2[[#This Row],[Inflation Index]]</f>
        <v>1522933.946518244</v>
      </c>
      <c r="F20" s="23">
        <f>F21/(1+Region2[[#This Row],[Inflation Rate]])</f>
        <v>159243942844.71063</v>
      </c>
      <c r="G20" s="40">
        <f>Region2[[#This Row],[Adj. Damage]]/Region2[[#This Row],[Total Property Value]]</f>
        <v>9.5635282530234652E-6</v>
      </c>
      <c r="H20" s="40">
        <f>Region2[[#This Row],[Damage]]/Region2[[#This Row],[Total Property Value]]</f>
        <v>1.963566051017218E-6</v>
      </c>
    </row>
    <row r="21" spans="1:8" x14ac:dyDescent="0.3">
      <c r="A21">
        <v>1976</v>
      </c>
      <c r="B21" cm="1">
        <f t="array" ref="B21">SUMPRODUCT(--(HazardData[Year]=A21), --(HazardData[Region]=$B$3), HazardData[Property Damage])</f>
        <v>9302955</v>
      </c>
      <c r="C21" s="25">
        <v>6.4299999999999996E-2</v>
      </c>
      <c r="D21" s="25">
        <f>D20*(1+Region2[[#This Row],[Inflation Rate]])</f>
        <v>2.0100633851775971</v>
      </c>
      <c r="E21" s="28">
        <f>Region2[[#This Row],[Damage]]*$D$66/Region2[[#This Row],[Inflation Index]]</f>
        <v>42572532.774167173</v>
      </c>
      <c r="F21" s="23">
        <f>F22/(1+Region2[[#This Row],[Inflation Rate]])</f>
        <v>173416653757.88986</v>
      </c>
      <c r="G21" s="40">
        <f>Region2[[#This Row],[Adj. Damage]]/Region2[[#This Row],[Total Property Value]]</f>
        <v>2.4549275892270104E-4</v>
      </c>
      <c r="H21" s="40">
        <f>Region2[[#This Row],[Damage]]/Region2[[#This Row],[Total Property Value]]</f>
        <v>5.3645107308944065E-5</v>
      </c>
    </row>
    <row r="22" spans="1:8" x14ac:dyDescent="0.3">
      <c r="A22">
        <v>1977</v>
      </c>
      <c r="B22" cm="1">
        <f t="array" ref="B22">SUMPRODUCT(--(HazardData[Year]=A22), --(HazardData[Region]=$B$3), HazardData[Property Damage])</f>
        <v>215436</v>
      </c>
      <c r="C22" s="25">
        <v>6.8599999999999994E-2</v>
      </c>
      <c r="D22" s="25">
        <f>D21*(1+Region2[[#This Row],[Inflation Rate]])</f>
        <v>2.1479537334007803</v>
      </c>
      <c r="E22" s="28">
        <f>Region2[[#This Row],[Damage]]*$D$66/Region2[[#This Row],[Inflation Index]]</f>
        <v>922596.229478013</v>
      </c>
      <c r="F22" s="23">
        <f>F23/(1+Region2[[#This Row],[Inflation Rate]])</f>
        <v>184567344594.52219</v>
      </c>
      <c r="G22" s="40">
        <f>Region2[[#This Row],[Adj. Damage]]/Region2[[#This Row],[Total Property Value]]</f>
        <v>4.9986969878386324E-6</v>
      </c>
      <c r="H22" s="40">
        <f>Region2[[#This Row],[Damage]]/Region2[[#This Row],[Total Property Value]]</f>
        <v>1.1672487377076019E-6</v>
      </c>
    </row>
    <row r="23" spans="1:8" x14ac:dyDescent="0.3">
      <c r="A23">
        <v>1978</v>
      </c>
      <c r="B23" cm="1">
        <f t="array" ref="B23">SUMPRODUCT(--(HazardData[Year]=A23), --(HazardData[Region]=$B$3), HazardData[Property Damage])</f>
        <v>272662</v>
      </c>
      <c r="C23" s="25">
        <v>6.7599999999999993E-2</v>
      </c>
      <c r="D23" s="25">
        <f>D22*(1+Region2[[#This Row],[Inflation Rate]])</f>
        <v>2.2931554057786734</v>
      </c>
      <c r="E23" s="28">
        <f>Region2[[#This Row],[Damage]]*$D$66/Region2[[#This Row],[Inflation Index]]</f>
        <v>1093728.2993935251</v>
      </c>
      <c r="F23" s="23">
        <f>F24/(1+Region2[[#This Row],[Inflation Rate]])</f>
        <v>197228664433.70642</v>
      </c>
      <c r="G23" s="40">
        <f>Region2[[#This Row],[Adj. Damage]]/Region2[[#This Row],[Total Property Value]]</f>
        <v>5.5454834748990303E-6</v>
      </c>
      <c r="H23" s="40">
        <f>Region2[[#This Row],[Damage]]/Region2[[#This Row],[Total Property Value]]</f>
        <v>1.3824663913984401E-6</v>
      </c>
    </row>
    <row r="24" spans="1:8" x14ac:dyDescent="0.3">
      <c r="A24">
        <v>1979</v>
      </c>
      <c r="B24" cm="1">
        <f t="array" ref="B24">SUMPRODUCT(--(HazardData[Year]=A24), --(HazardData[Region]=$B$3), HazardData[Property Damage])</f>
        <v>13008695</v>
      </c>
      <c r="C24" s="25">
        <v>9.11E-2</v>
      </c>
      <c r="D24" s="25">
        <f>D23*(1+Region2[[#This Row],[Inflation Rate]])</f>
        <v>2.5020618632451104</v>
      </c>
      <c r="E24" s="28">
        <f>Region2[[#This Row],[Damage]]*$D$66/Region2[[#This Row],[Inflation Index]]</f>
        <v>47824893.210672647</v>
      </c>
      <c r="F24" s="23">
        <f>F25/(1+Region2[[#This Row],[Inflation Rate]])</f>
        <v>210561322149.42499</v>
      </c>
      <c r="G24" s="40">
        <f>Region2[[#This Row],[Adj. Damage]]/Region2[[#This Row],[Total Property Value]]</f>
        <v>2.2713047544759278E-4</v>
      </c>
      <c r="H24" s="40">
        <f>Region2[[#This Row],[Damage]]/Region2[[#This Row],[Total Property Value]]</f>
        <v>6.1781028287656597E-5</v>
      </c>
    </row>
    <row r="25" spans="1:8" x14ac:dyDescent="0.3">
      <c r="A25">
        <v>1980</v>
      </c>
      <c r="B25" cm="1">
        <f t="array" ref="B25">SUMPRODUCT(--(HazardData[Year]=A25), --(HazardData[Region]=$B$3), HazardData[Property Damage])</f>
        <v>593867</v>
      </c>
      <c r="C25" s="25">
        <v>0.1188</v>
      </c>
      <c r="D25" s="25">
        <f>D24*(1+Region2[[#This Row],[Inflation Rate]])</f>
        <v>2.7993068125986293</v>
      </c>
      <c r="E25" s="28">
        <f>Region2[[#This Row],[Damage]]*$D$66/Region2[[#This Row],[Inflation Index]]</f>
        <v>1951448.1336629561</v>
      </c>
      <c r="F25" s="23">
        <f>F26/(1+Region2[[#This Row],[Inflation Rate]])</f>
        <v>229743458597.23761</v>
      </c>
      <c r="G25" s="40">
        <f>Region2[[#This Row],[Adj. Damage]]/Region2[[#This Row],[Total Property Value]]</f>
        <v>8.4940313233641722E-6</v>
      </c>
      <c r="H25" s="40">
        <f>Region2[[#This Row],[Damage]]/Region2[[#This Row],[Total Property Value]]</f>
        <v>2.584913640745289E-6</v>
      </c>
    </row>
    <row r="26" spans="1:8" x14ac:dyDescent="0.3">
      <c r="A26">
        <v>1981</v>
      </c>
      <c r="B26" cm="1">
        <f t="array" ref="B26">SUMPRODUCT(--(HazardData[Year]=A26), --(HazardData[Region]=$B$3), HazardData[Property Damage])</f>
        <v>2953675</v>
      </c>
      <c r="C26" s="25">
        <v>9.98E-2</v>
      </c>
      <c r="D26" s="25">
        <f>D25*(1+Region2[[#This Row],[Inflation Rate]])</f>
        <v>3.0786776324959728</v>
      </c>
      <c r="E26" s="28">
        <f>Region2[[#This Row],[Damage]]*$D$66/Region2[[#This Row],[Inflation Index]]</f>
        <v>8825042.6235848013</v>
      </c>
      <c r="F26" s="23">
        <f>F27/(1+Region2[[#This Row],[Inflation Rate]])</f>
        <v>257036981478.58945</v>
      </c>
      <c r="G26" s="40">
        <f>Region2[[#This Row],[Adj. Damage]]/Region2[[#This Row],[Total Property Value]]</f>
        <v>3.4333746734883385E-5</v>
      </c>
      <c r="H26" s="40">
        <f>Region2[[#This Row],[Damage]]/Region2[[#This Row],[Total Property Value]]</f>
        <v>1.1491245279216889E-5</v>
      </c>
    </row>
    <row r="27" spans="1:8" x14ac:dyDescent="0.3">
      <c r="A27">
        <v>1982</v>
      </c>
      <c r="B27" cm="1">
        <f t="array" ref="B27">SUMPRODUCT(--(HazardData[Year]=A27), --(HazardData[Region]=$B$3), HazardData[Property Damage])</f>
        <v>17892938</v>
      </c>
      <c r="C27" s="25">
        <v>6.8900000000000003E-2</v>
      </c>
      <c r="D27" s="25">
        <f>D26*(1+Region2[[#This Row],[Inflation Rate]])</f>
        <v>3.2907985213749451</v>
      </c>
      <c r="E27" s="28">
        <f>Region2[[#This Row],[Damage]]*$D$66/Region2[[#This Row],[Inflation Index]]</f>
        <v>50014817.048326202</v>
      </c>
      <c r="F27" s="23">
        <f>F28/(1+Region2[[#This Row],[Inflation Rate]])</f>
        <v>282689272230.15271</v>
      </c>
      <c r="G27" s="40">
        <f>Region2[[#This Row],[Adj. Damage]]/Region2[[#This Row],[Total Property Value]]</f>
        <v>1.7692506211415912E-4</v>
      </c>
      <c r="H27" s="40">
        <f>Region2[[#This Row],[Damage]]/Region2[[#This Row],[Total Property Value]]</f>
        <v>6.3295426313285722E-5</v>
      </c>
    </row>
    <row r="28" spans="1:8" x14ac:dyDescent="0.3">
      <c r="A28">
        <v>1983</v>
      </c>
      <c r="B28" cm="1">
        <f t="array" ref="B28">SUMPRODUCT(--(HazardData[Year]=A28), --(HazardData[Region]=$B$3), HazardData[Property Damage])</f>
        <v>3469718</v>
      </c>
      <c r="C28" s="25">
        <v>4.6899999999999997E-2</v>
      </c>
      <c r="D28" s="25">
        <f>D27*(1+Region2[[#This Row],[Inflation Rate]])</f>
        <v>3.4451369720274299</v>
      </c>
      <c r="E28" s="28">
        <f>Region2[[#This Row],[Damage]]*$D$66/Region2[[#This Row],[Inflation Index]]</f>
        <v>9264159.1393208038</v>
      </c>
      <c r="F28" s="23">
        <f>F29/(1+Region2[[#This Row],[Inflation Rate]])</f>
        <v>302166563086.81024</v>
      </c>
      <c r="G28" s="40">
        <f>Region2[[#This Row],[Adj. Damage]]/Region2[[#This Row],[Total Property Value]]</f>
        <v>3.0659114114685413E-5</v>
      </c>
      <c r="H28" s="40">
        <f>Region2[[#This Row],[Damage]]/Region2[[#This Row],[Total Property Value]]</f>
        <v>1.1482799302989642E-5</v>
      </c>
    </row>
    <row r="29" spans="1:8" x14ac:dyDescent="0.3">
      <c r="A29">
        <v>1984</v>
      </c>
      <c r="B29" cm="1">
        <f t="array" ref="B29">SUMPRODUCT(--(HazardData[Year]=A29), --(HazardData[Region]=$B$3), HazardData[Property Damage])</f>
        <v>2341000</v>
      </c>
      <c r="C29" s="25">
        <v>4.8500000000000001E-2</v>
      </c>
      <c r="D29" s="25">
        <f>D28*(1+Region2[[#This Row],[Inflation Rate]])</f>
        <v>3.6122261151707602</v>
      </c>
      <c r="E29" s="28">
        <f>Region2[[#This Row],[Damage]]*$D$66/Region2[[#This Row],[Inflation Index]]</f>
        <v>5961352.5511230566</v>
      </c>
      <c r="F29" s="23">
        <f>F30/(1+Region2[[#This Row],[Inflation Rate]])</f>
        <v>316338174895.5816</v>
      </c>
      <c r="G29" s="40">
        <f>Region2[[#This Row],[Adj. Damage]]/Region2[[#This Row],[Total Property Value]]</f>
        <v>1.8844872431507223E-5</v>
      </c>
      <c r="H29" s="40">
        <f>Region2[[#This Row],[Damage]]/Region2[[#This Row],[Total Property Value]]</f>
        <v>7.4003082327092778E-6</v>
      </c>
    </row>
    <row r="30" spans="1:8" x14ac:dyDescent="0.3">
      <c r="A30">
        <v>1985</v>
      </c>
      <c r="B30" cm="1">
        <f t="array" ref="B30">SUMPRODUCT(--(HazardData[Year]=A30), --(HazardData[Region]=$B$3), HazardData[Property Damage])</f>
        <v>12625588</v>
      </c>
      <c r="C30" s="25">
        <v>3.7699999999999997E-2</v>
      </c>
      <c r="D30" s="25">
        <f>D29*(1+Region2[[#This Row],[Inflation Rate]])</f>
        <v>3.7484070397126983</v>
      </c>
      <c r="E30" s="28">
        <f>Region2[[#This Row],[Damage]]*$D$66/Region2[[#This Row],[Inflation Index]]</f>
        <v>30982980.191516537</v>
      </c>
      <c r="F30" s="23">
        <f>F31/(1+Region2[[#This Row],[Inflation Rate]])</f>
        <v>331680576378.01733</v>
      </c>
      <c r="G30" s="40">
        <f>Region2[[#This Row],[Adj. Damage]]/Region2[[#This Row],[Total Property Value]]</f>
        <v>9.341210308379693E-5</v>
      </c>
      <c r="H30" s="40">
        <f>Region2[[#This Row],[Damage]]/Region2[[#This Row],[Total Property Value]]</f>
        <v>3.8065503074893899E-5</v>
      </c>
    </row>
    <row r="31" spans="1:8" x14ac:dyDescent="0.3">
      <c r="A31">
        <v>1986</v>
      </c>
      <c r="B31" cm="1">
        <f t="array" ref="B31">SUMPRODUCT(--(HazardData[Year]=A31), --(HazardData[Region]=$B$3), HazardData[Property Damage])</f>
        <v>13971895</v>
      </c>
      <c r="C31" s="25">
        <v>0.02</v>
      </c>
      <c r="D31" s="25">
        <f>D30*(1+Region2[[#This Row],[Inflation Rate]])</f>
        <v>3.8233751805069525</v>
      </c>
      <c r="E31" s="28">
        <f>Region2[[#This Row],[Damage]]*$D$66/Region2[[#This Row],[Inflation Index]]</f>
        <v>33614504.786453754</v>
      </c>
      <c r="F31" s="23">
        <f>F32/(1+Region2[[#This Row],[Inflation Rate]])</f>
        <v>344184934107.46863</v>
      </c>
      <c r="G31" s="40">
        <f>Region2[[#This Row],[Adj. Damage]]/Region2[[#This Row],[Total Property Value]]</f>
        <v>9.7664079555434376E-5</v>
      </c>
      <c r="H31" s="40">
        <f>Region2[[#This Row],[Damage]]/Region2[[#This Row],[Total Property Value]]</f>
        <v>4.0594150456444447E-5</v>
      </c>
    </row>
    <row r="32" spans="1:8" x14ac:dyDescent="0.3">
      <c r="A32">
        <v>1987</v>
      </c>
      <c r="B32" cm="1">
        <f t="array" ref="B32">SUMPRODUCT(--(HazardData[Year]=A32), --(HazardData[Region]=$B$3), HazardData[Property Damage])</f>
        <v>75254546</v>
      </c>
      <c r="C32" s="25">
        <v>3.1300000000000001E-2</v>
      </c>
      <c r="D32" s="25">
        <f>D31*(1+Region2[[#This Row],[Inflation Rate]])</f>
        <v>3.9430468236568204</v>
      </c>
      <c r="E32" s="28">
        <f>Region2[[#This Row],[Damage]]*$D$66/Region2[[#This Row],[Inflation Index]]</f>
        <v>175557394.4647339</v>
      </c>
      <c r="F32" s="23">
        <f>F33/(1+Region2[[#This Row],[Inflation Rate]])</f>
        <v>351068632789.61798</v>
      </c>
      <c r="G32" s="40">
        <f>Region2[[#This Row],[Adj. Damage]]/Region2[[#This Row],[Total Property Value]]</f>
        <v>5.000657366331521E-4</v>
      </c>
      <c r="H32" s="40">
        <f>Region2[[#This Row],[Damage]]/Region2[[#This Row],[Total Property Value]]</f>
        <v>2.1435850136203188E-4</v>
      </c>
    </row>
    <row r="33" spans="1:8" x14ac:dyDescent="0.3">
      <c r="A33">
        <v>1988</v>
      </c>
      <c r="B33" cm="1">
        <f t="array" ref="B33">SUMPRODUCT(--(HazardData[Year]=A33), --(HazardData[Region]=$B$3), HazardData[Property Damage])</f>
        <v>1449084</v>
      </c>
      <c r="C33" s="25">
        <v>3.6799999999999999E-2</v>
      </c>
      <c r="D33" s="25">
        <f>D32*(1+Region2[[#This Row],[Inflation Rate]])</f>
        <v>4.0881509467673913</v>
      </c>
      <c r="E33" s="28">
        <f>Region2[[#This Row],[Damage]]*$D$66/Region2[[#This Row],[Inflation Index]]</f>
        <v>3260505.666331531</v>
      </c>
      <c r="F33" s="23">
        <f>F34/(1+Region2[[#This Row],[Inflation Rate]])</f>
        <v>362057080995.93304</v>
      </c>
      <c r="G33" s="40">
        <f>Region2[[#This Row],[Adj. Damage]]/Region2[[#This Row],[Total Property Value]]</f>
        <v>9.0055017218905207E-6</v>
      </c>
      <c r="H33" s="40">
        <f>Region2[[#This Row],[Damage]]/Region2[[#This Row],[Total Property Value]]</f>
        <v>4.0023633732391428E-6</v>
      </c>
    </row>
    <row r="34" spans="1:8" x14ac:dyDescent="0.3">
      <c r="A34">
        <v>1989</v>
      </c>
      <c r="B34" cm="1">
        <f t="array" ref="B34">SUMPRODUCT(--(HazardData[Year]=A34), --(HazardData[Region]=$B$3), HazardData[Property Damage])</f>
        <v>8630312689</v>
      </c>
      <c r="C34" s="25">
        <v>4.8300000000000003E-2</v>
      </c>
      <c r="D34" s="25">
        <f>D33*(1+Region2[[#This Row],[Inflation Rate]])</f>
        <v>4.2856086374962565</v>
      </c>
      <c r="E34" s="28">
        <f>Region2[[#This Row],[Damage]]*$D$66/Region2[[#This Row],[Inflation Index]]</f>
        <v>18523896398.992451</v>
      </c>
      <c r="F34" s="23">
        <f>F35/(1+Region2[[#This Row],[Inflation Rate]])</f>
        <v>375380781576.58337</v>
      </c>
      <c r="G34" s="40">
        <f>Region2[[#This Row],[Adj. Damage]]/Region2[[#This Row],[Total Property Value]]</f>
        <v>4.9346949306229453E-2</v>
      </c>
      <c r="H34" s="40">
        <f>Region2[[#This Row],[Damage]]/Region2[[#This Row],[Total Property Value]]</f>
        <v>2.2990821886919869E-2</v>
      </c>
    </row>
    <row r="35" spans="1:8" x14ac:dyDescent="0.3">
      <c r="A35">
        <v>1990</v>
      </c>
      <c r="B35" cm="1">
        <f t="array" ref="B35">SUMPRODUCT(--(HazardData[Year]=A35), --(HazardData[Region]=$B$3), HazardData[Property Damage])</f>
        <v>294885</v>
      </c>
      <c r="C35" s="25">
        <v>5.0999999999999997E-2</v>
      </c>
      <c r="D35" s="25">
        <f>D34*(1+Region2[[#This Row],[Inflation Rate]])</f>
        <v>4.5041746780085656</v>
      </c>
      <c r="E35" s="28">
        <f>Region2[[#This Row],[Damage]]*$D$66/Region2[[#This Row],[Inflation Index]]</f>
        <v>602220.83675606316</v>
      </c>
      <c r="F35" s="23">
        <f>F36/(1+Region2[[#This Row],[Inflation Rate]])</f>
        <v>393511673326.73236</v>
      </c>
      <c r="G35" s="40">
        <f>Region2[[#This Row],[Adj. Damage]]/Region2[[#This Row],[Total Property Value]]</f>
        <v>1.530376041109306E-6</v>
      </c>
      <c r="H35" s="40">
        <f>Region2[[#This Row],[Damage]]/Region2[[#This Row],[Total Property Value]]</f>
        <v>7.493678586636419E-7</v>
      </c>
    </row>
    <row r="36" spans="1:8" x14ac:dyDescent="0.3">
      <c r="A36">
        <v>1991</v>
      </c>
      <c r="B36" cm="1">
        <f t="array" ref="B36">SUMPRODUCT(--(HazardData[Year]=A36), --(HazardData[Region]=$B$3), HazardData[Property Damage])</f>
        <v>1252988</v>
      </c>
      <c r="C36" s="25">
        <v>4.53E-2</v>
      </c>
      <c r="D36" s="25">
        <f>D35*(1+Region2[[#This Row],[Inflation Rate]])</f>
        <v>4.7082137909223531</v>
      </c>
      <c r="E36" s="28">
        <f>Region2[[#This Row],[Damage]]*$D$66/Region2[[#This Row],[Inflation Index]]</f>
        <v>2447986.7204288952</v>
      </c>
      <c r="F36" s="23">
        <f>F37/(1+Region2[[#This Row],[Inflation Rate]])</f>
        <v>413580768666.39569</v>
      </c>
      <c r="G36" s="40">
        <f>Region2[[#This Row],[Adj. Damage]]/Region2[[#This Row],[Total Property Value]]</f>
        <v>5.9190052001753034E-6</v>
      </c>
      <c r="H36" s="40">
        <f>Region2[[#This Row],[Damage]]/Region2[[#This Row],[Total Property Value]]</f>
        <v>3.0296089541114291E-6</v>
      </c>
    </row>
    <row r="37" spans="1:8" x14ac:dyDescent="0.3">
      <c r="A37">
        <v>1992</v>
      </c>
      <c r="B37" cm="1">
        <f t="array" ref="B37">SUMPRODUCT(--(HazardData[Year]=A37), --(HazardData[Region]=$B$3), HazardData[Property Damage])</f>
        <v>75415</v>
      </c>
      <c r="C37" s="25">
        <v>4.2599999999999999E-2</v>
      </c>
      <c r="D37" s="25">
        <f>D36*(1+Region2[[#This Row],[Inflation Rate]])</f>
        <v>4.908783698415645</v>
      </c>
      <c r="E37" s="28">
        <f>Region2[[#This Row],[Damage]]*$D$66/Region2[[#This Row],[Inflation Index]]</f>
        <v>141319.52226833015</v>
      </c>
      <c r="F37" s="23">
        <f>F38/(1+Region2[[#This Row],[Inflation Rate]])</f>
        <v>432315977486.9834</v>
      </c>
      <c r="G37" s="40">
        <f>Region2[[#This Row],[Adj. Damage]]/Region2[[#This Row],[Total Property Value]]</f>
        <v>3.2688942724210359E-7</v>
      </c>
      <c r="H37" s="40">
        <f>Region2[[#This Row],[Damage]]/Region2[[#This Row],[Total Property Value]]</f>
        <v>1.7444416567340648E-7</v>
      </c>
    </row>
    <row r="38" spans="1:8" x14ac:dyDescent="0.3">
      <c r="A38">
        <v>1993</v>
      </c>
      <c r="B38" cm="1">
        <f t="array" ref="B38">SUMPRODUCT(--(HazardData[Year]=A38), --(HazardData[Region]=$B$3), HazardData[Property Damage])</f>
        <v>232212258</v>
      </c>
      <c r="C38" s="25">
        <v>3.7400000000000003E-2</v>
      </c>
      <c r="D38" s="25">
        <f>D37*(1+Region2[[#This Row],[Inflation Rate]])</f>
        <v>5.092372208736391</v>
      </c>
      <c r="E38" s="28">
        <f>Region2[[#This Row],[Damage]]*$D$66/Region2[[#This Row],[Inflation Index]]</f>
        <v>419453017.58021426</v>
      </c>
      <c r="F38" s="23">
        <f>F39/(1+Region2[[#This Row],[Inflation Rate]])</f>
        <v>450732638127.92889</v>
      </c>
      <c r="G38" s="40">
        <f>Region2[[#This Row],[Adj. Damage]]/Region2[[#This Row],[Total Property Value]]</f>
        <v>9.3060271677322659E-4</v>
      </c>
      <c r="H38" s="40">
        <f>Region2[[#This Row],[Damage]]/Region2[[#This Row],[Total Property Value]]</f>
        <v>5.1518846952035573E-4</v>
      </c>
    </row>
    <row r="39" spans="1:8" x14ac:dyDescent="0.3">
      <c r="A39">
        <v>1994</v>
      </c>
      <c r="B39" cm="1">
        <f t="array" ref="B39">SUMPRODUCT(--(HazardData[Year]=A39), --(HazardData[Region]=$B$3), HazardData[Property Damage])</f>
        <v>6911819</v>
      </c>
      <c r="C39" s="25">
        <v>3.1899999999999998E-2</v>
      </c>
      <c r="D39" s="25">
        <f>D38*(1+Region2[[#This Row],[Inflation Rate]])</f>
        <v>5.2548188821950816</v>
      </c>
      <c r="E39" s="28">
        <f>Region2[[#This Row],[Damage]]*$D$66/Region2[[#This Row],[Inflation Index]]</f>
        <v>12099096.090052156</v>
      </c>
      <c r="F39" s="23">
        <f>F40/(1+Region2[[#This Row],[Inflation Rate]])</f>
        <v>467590038793.91345</v>
      </c>
      <c r="G39" s="40">
        <f>Region2[[#This Row],[Adj. Damage]]/Region2[[#This Row],[Total Property Value]]</f>
        <v>2.5875435929431196E-5</v>
      </c>
      <c r="H39" s="40">
        <f>Region2[[#This Row],[Damage]]/Region2[[#This Row],[Total Property Value]]</f>
        <v>1.4781792652871992E-5</v>
      </c>
    </row>
    <row r="40" spans="1:8" x14ac:dyDescent="0.3">
      <c r="A40">
        <v>1995</v>
      </c>
      <c r="B40" cm="1">
        <f t="array" ref="B40">SUMPRODUCT(--(HazardData[Year]=A40), --(HazardData[Region]=$B$3), HazardData[Property Damage])</f>
        <v>27144235</v>
      </c>
      <c r="C40" s="25">
        <v>3.04E-2</v>
      </c>
      <c r="D40" s="25">
        <f>D39*(1+Region2[[#This Row],[Inflation Rate]])</f>
        <v>5.4145653762138117</v>
      </c>
      <c r="E40" s="28">
        <f>Region2[[#This Row],[Damage]]*$D$66/Region2[[#This Row],[Inflation Index]]</f>
        <v>46113950.140038475</v>
      </c>
      <c r="F40" s="23">
        <f>F41/(1+Region2[[#This Row],[Inflation Rate]])</f>
        <v>482506161031.43933</v>
      </c>
      <c r="G40" s="40">
        <f>Region2[[#This Row],[Adj. Damage]]/Region2[[#This Row],[Total Property Value]]</f>
        <v>9.5571733304839116E-5</v>
      </c>
      <c r="H40" s="40">
        <f>Region2[[#This Row],[Damage]]/Region2[[#This Row],[Total Property Value]]</f>
        <v>5.6256763523961149E-5</v>
      </c>
    </row>
    <row r="41" spans="1:8" x14ac:dyDescent="0.3">
      <c r="A41">
        <v>1996</v>
      </c>
      <c r="B41" cm="1">
        <f t="array" ref="B41">SUMPRODUCT(--(HazardData[Year]=A41), --(HazardData[Region]=$B$3), HazardData[Property Damage])</f>
        <v>46713165</v>
      </c>
      <c r="C41" s="25">
        <v>2.8299999999999999E-2</v>
      </c>
      <c r="D41" s="25">
        <f>D40*(1+Region2[[#This Row],[Inflation Rate]])</f>
        <v>5.5677975763606629</v>
      </c>
      <c r="E41" s="28">
        <f>Region2[[#This Row],[Damage]]*$D$66/Region2[[#This Row],[Inflation Index]]</f>
        <v>77174562.605273038</v>
      </c>
      <c r="F41" s="23">
        <f>F42/(1+Region2[[#This Row],[Inflation Rate]])</f>
        <v>497174348326.7951</v>
      </c>
      <c r="G41" s="40">
        <f>Region2[[#This Row],[Adj. Damage]]/Region2[[#This Row],[Total Property Value]]</f>
        <v>1.552263564381359E-4</v>
      </c>
      <c r="H41" s="40">
        <f>Region2[[#This Row],[Damage]]/Region2[[#This Row],[Total Property Value]]</f>
        <v>9.3957311267586178E-5</v>
      </c>
    </row>
    <row r="42" spans="1:8" x14ac:dyDescent="0.3">
      <c r="A42">
        <v>1997</v>
      </c>
      <c r="B42" cm="1">
        <f t="array" ref="B42">SUMPRODUCT(--(HazardData[Year]=A42), --(HazardData[Region]=$B$3), HazardData[Property Damage])</f>
        <v>8689875</v>
      </c>
      <c r="C42" s="25">
        <v>2.47E-2</v>
      </c>
      <c r="D42" s="25">
        <f>D41*(1+Region2[[#This Row],[Inflation Rate]])</f>
        <v>5.7053221764967708</v>
      </c>
      <c r="E42" s="28">
        <f>Region2[[#This Row],[Damage]]*$D$66/Region2[[#This Row],[Inflation Index]]</f>
        <v>14010436.834758854</v>
      </c>
      <c r="F42" s="23">
        <f>F43/(1+Region2[[#This Row],[Inflation Rate]])</f>
        <v>511244382384.44342</v>
      </c>
      <c r="G42" s="40">
        <f>Region2[[#This Row],[Adj. Damage]]/Region2[[#This Row],[Total Property Value]]</f>
        <v>2.740457854894011E-5</v>
      </c>
      <c r="H42" s="40">
        <f>Region2[[#This Row],[Damage]]/Region2[[#This Row],[Total Property Value]]</f>
        <v>1.699749728196607E-5</v>
      </c>
    </row>
    <row r="43" spans="1:8" x14ac:dyDescent="0.3">
      <c r="A43">
        <v>1998</v>
      </c>
      <c r="B43" cm="1">
        <f t="array" ref="B43">SUMPRODUCT(--(HazardData[Year]=A43), --(HazardData[Region]=$B$3), HazardData[Property Damage])</f>
        <v>60955670</v>
      </c>
      <c r="C43" s="25">
        <v>1.66E-2</v>
      </c>
      <c r="D43" s="25">
        <f>D42*(1+Region2[[#This Row],[Inflation Rate]])</f>
        <v>5.8000305246266173</v>
      </c>
      <c r="E43" s="28">
        <f>Region2[[#This Row],[Damage]]*$D$66/Region2[[#This Row],[Inflation Index]]</f>
        <v>96672322.178052172</v>
      </c>
      <c r="F43" s="23">
        <f>F44/(1+Region2[[#This Row],[Inflation Rate]])</f>
        <v>523872118629.33917</v>
      </c>
      <c r="G43" s="40">
        <f>Region2[[#This Row],[Adj. Damage]]/Region2[[#This Row],[Total Property Value]]</f>
        <v>1.8453419974131467E-4</v>
      </c>
      <c r="H43" s="40">
        <f>Region2[[#This Row],[Damage]]/Region2[[#This Row],[Total Property Value]]</f>
        <v>1.1635601100414472E-4</v>
      </c>
    </row>
    <row r="44" spans="1:8" x14ac:dyDescent="0.3">
      <c r="A44">
        <v>1999</v>
      </c>
      <c r="B44" cm="1">
        <f t="array" ref="B44">SUMPRODUCT(--(HazardData[Year]=A44), --(HazardData[Region]=$B$3), HazardData[Property Damage])</f>
        <v>3642670</v>
      </c>
      <c r="C44" s="25">
        <v>1.89E-2</v>
      </c>
      <c r="D44" s="25">
        <f>D43*(1+Region2[[#This Row],[Inflation Rate]])</f>
        <v>5.9096511015420603</v>
      </c>
      <c r="E44" s="28">
        <f>Region2[[#This Row],[Damage]]*$D$66/Region2[[#This Row],[Inflation Index]]</f>
        <v>5669911.8702986874</v>
      </c>
      <c r="F44" s="23">
        <f>F45/(1+Region2[[#This Row],[Inflation Rate]])</f>
        <v>532568395798.58618</v>
      </c>
      <c r="G44" s="40">
        <f>Region2[[#This Row],[Adj. Damage]]/Region2[[#This Row],[Total Property Value]]</f>
        <v>1.0646354374439843E-5</v>
      </c>
      <c r="H44" s="40">
        <f>Region2[[#This Row],[Damage]]/Region2[[#This Row],[Total Property Value]]</f>
        <v>6.8398163104249118E-6</v>
      </c>
    </row>
    <row r="45" spans="1:8" x14ac:dyDescent="0.3">
      <c r="A45">
        <v>2000</v>
      </c>
      <c r="B45" cm="1">
        <f t="array" ref="B45">SUMPRODUCT(--(HazardData[Year]=A45), --(HazardData[Region]=$B$3), HazardData[Property Damage])</f>
        <v>32941269</v>
      </c>
      <c r="C45" s="25">
        <v>2.9600000000000001E-2</v>
      </c>
      <c r="D45" s="25">
        <f>D44*(1+Region2[[#This Row],[Inflation Rate]])</f>
        <v>6.0845767741477061</v>
      </c>
      <c r="E45" s="28">
        <f>Region2[[#This Row],[Damage]]*$D$66/Region2[[#This Row],[Inflation Index]]</f>
        <v>49799877.118076503</v>
      </c>
      <c r="F45" s="23">
        <f>F46/(1+Region2[[#This Row],[Inflation Rate]])</f>
        <v>542633938479.17944</v>
      </c>
      <c r="G45" s="40">
        <f>Region2[[#This Row],[Adj. Damage]]/Region2[[#This Row],[Total Property Value]]</f>
        <v>9.1774350232587404E-5</v>
      </c>
      <c r="H45" s="40">
        <f>Region2[[#This Row],[Damage]]/Region2[[#This Row],[Total Property Value]]</f>
        <v>6.0706245341607833E-5</v>
      </c>
    </row>
    <row r="46" spans="1:8" x14ac:dyDescent="0.3">
      <c r="A46">
        <v>2001</v>
      </c>
      <c r="B46" cm="1">
        <f t="array" ref="B46">SUMPRODUCT(--(HazardData[Year]=A46), --(HazardData[Region]=$B$3), HazardData[Property Damage])</f>
        <v>144502444</v>
      </c>
      <c r="C46" s="25">
        <v>2.8199999999999999E-2</v>
      </c>
      <c r="D46" s="25">
        <f>D45*(1+Region2[[#This Row],[Inflation Rate]])</f>
        <v>6.2561618391786711</v>
      </c>
      <c r="E46" s="28">
        <f>Region2[[#This Row],[Damage]]*$D$66/Region2[[#This Row],[Inflation Index]]</f>
        <v>212464090.49661246</v>
      </c>
      <c r="F46" s="23">
        <f>F47/(1+Region2[[#This Row],[Inflation Rate]])</f>
        <v>558695903058.16321</v>
      </c>
      <c r="G46" s="40">
        <f>Region2[[#This Row],[Adj. Damage]]/Region2[[#This Row],[Total Property Value]]</f>
        <v>3.8028574996458106E-4</v>
      </c>
      <c r="H46" s="40">
        <f>Region2[[#This Row],[Damage]]/Region2[[#This Row],[Total Property Value]]</f>
        <v>2.5864239062615166E-4</v>
      </c>
    </row>
    <row r="47" spans="1:8" x14ac:dyDescent="0.3">
      <c r="A47">
        <v>2002</v>
      </c>
      <c r="B47" cm="1">
        <f t="array" ref="B47">SUMPRODUCT(--(HazardData[Year]=A47), --(HazardData[Region]=$B$3), HazardData[Property Damage])</f>
        <v>437610</v>
      </c>
      <c r="C47" s="25">
        <v>1.78E-2</v>
      </c>
      <c r="D47" s="25">
        <f>D46*(1+Region2[[#This Row],[Inflation Rate]])</f>
        <v>6.3675215199160515</v>
      </c>
      <c r="E47" s="28">
        <f>Region2[[#This Row],[Damage]]*$D$66/Region2[[#This Row],[Inflation Index]]</f>
        <v>632171.82669439493</v>
      </c>
      <c r="F47" s="23">
        <f>F48/(1+Region2[[#This Row],[Inflation Rate]])</f>
        <v>574451127524.40344</v>
      </c>
      <c r="G47" s="40">
        <f>Region2[[#This Row],[Adj. Damage]]/Region2[[#This Row],[Total Property Value]]</f>
        <v>1.1004797386659137E-6</v>
      </c>
      <c r="H47" s="40">
        <f>Region2[[#This Row],[Damage]]/Region2[[#This Row],[Total Property Value]]</f>
        <v>7.6178804258924491E-7</v>
      </c>
    </row>
    <row r="48" spans="1:8" x14ac:dyDescent="0.3">
      <c r="A48">
        <v>2003</v>
      </c>
      <c r="B48" cm="1">
        <f t="array" ref="B48">SUMPRODUCT(--(HazardData[Year]=A48), --(HazardData[Region]=$B$3), HazardData[Property Damage])</f>
        <v>1933617</v>
      </c>
      <c r="C48" s="27">
        <f>AVERAGE(C43:C47)</f>
        <v>2.222E-2</v>
      </c>
      <c r="D48" s="25">
        <f>D47*(1+Region2[[#This Row],[Inflation Rate]])</f>
        <v>6.5090078480885856</v>
      </c>
      <c r="E48" s="28">
        <f>Region2[[#This Row],[Damage]]*$D$66/Region2[[#This Row],[Inflation Index]]</f>
        <v>2732586.8962395182</v>
      </c>
      <c r="F48" s="23">
        <f>F49/(1+Region2[[#This Row],[Inflation Rate]])</f>
        <v>584676357594.33789</v>
      </c>
      <c r="G48" s="40">
        <f>Region2[[#This Row],[Adj. Damage]]/Region2[[#This Row],[Total Property Value]]</f>
        <v>4.673674351196275E-6</v>
      </c>
      <c r="H48" s="40">
        <f>Region2[[#This Row],[Damage]]/Region2[[#This Row],[Total Property Value]]</f>
        <v>3.307157840203945E-6</v>
      </c>
    </row>
    <row r="49" spans="1:8" x14ac:dyDescent="0.3">
      <c r="A49">
        <v>2004</v>
      </c>
      <c r="B49" cm="1">
        <f t="array" ref="B49">SUMPRODUCT(--(HazardData[Year]=A49), --(HazardData[Region]=$B$3), HazardData[Property Damage])</f>
        <v>124489723</v>
      </c>
      <c r="C49" s="25">
        <v>2.3900000000000001E-2</v>
      </c>
      <c r="D49" s="25">
        <f>D48*(1+Region2[[#This Row],[Inflation Rate]])</f>
        <v>6.6645731356579025</v>
      </c>
      <c r="E49" s="28">
        <f>Region2[[#This Row],[Damage]]*$D$66/Region2[[#This Row],[Inflation Index]]</f>
        <v>171822282.26767087</v>
      </c>
      <c r="F49" s="23">
        <f>F50/(1+Region2[[#This Row],[Inflation Rate]])</f>
        <v>597667866260.08398</v>
      </c>
      <c r="G49" s="40">
        <f>Region2[[#This Row],[Adj. Damage]]/Region2[[#This Row],[Total Property Value]]</f>
        <v>2.8748790418138336E-4</v>
      </c>
      <c r="H49" s="40">
        <f>Region2[[#This Row],[Damage]]/Region2[[#This Row],[Total Property Value]]</f>
        <v>2.0829248153995025E-4</v>
      </c>
    </row>
    <row r="50" spans="1:8" x14ac:dyDescent="0.3">
      <c r="A50">
        <v>2005</v>
      </c>
      <c r="B50" cm="1">
        <f t="array" ref="B50">SUMPRODUCT(--(HazardData[Year]=A50), --(HazardData[Region]=$B$3), HazardData[Property Damage])</f>
        <v>27163669</v>
      </c>
      <c r="C50" s="25">
        <v>2.81E-2</v>
      </c>
      <c r="D50" s="25">
        <f>D49*(1+Region2[[#This Row],[Inflation Rate]])</f>
        <v>6.8518476407698898</v>
      </c>
      <c r="E50" s="28">
        <f>Region2[[#This Row],[Damage]]*$D$66/Region2[[#This Row],[Inflation Index]]</f>
        <v>36466917.403336294</v>
      </c>
      <c r="F50" s="23">
        <f>F51/(1+Region2[[#This Row],[Inflation Rate]])</f>
        <v>611952128263.70007</v>
      </c>
      <c r="G50" s="40">
        <f>Region2[[#This Row],[Adj. Damage]]/Region2[[#This Row],[Total Property Value]]</f>
        <v>5.9591127670075052E-5</v>
      </c>
      <c r="H50" s="40">
        <f>Region2[[#This Row],[Damage]]/Region2[[#This Row],[Total Property Value]]</f>
        <v>4.4388552217428905E-5</v>
      </c>
    </row>
    <row r="51" spans="1:8" x14ac:dyDescent="0.3">
      <c r="A51">
        <v>2006</v>
      </c>
      <c r="B51" cm="1">
        <f t="array" ref="B51">SUMPRODUCT(--(HazardData[Year]=A51), --(HazardData[Region]=$B$3), HazardData[Property Damage])</f>
        <v>1335636</v>
      </c>
      <c r="C51" s="25">
        <v>2.7799999999999998E-2</v>
      </c>
      <c r="D51" s="25">
        <f>D50*(1+Region2[[#This Row],[Inflation Rate]])</f>
        <v>7.0423290051832934</v>
      </c>
      <c r="E51" s="28">
        <f>Region2[[#This Row],[Damage]]*$D$66/Region2[[#This Row],[Inflation Index]]</f>
        <v>1744576.9355810757</v>
      </c>
      <c r="F51" s="23">
        <f>F52/(1+Region2[[#This Row],[Inflation Rate]])</f>
        <v>629147983067.91003</v>
      </c>
      <c r="G51" s="40">
        <f>Region2[[#This Row],[Adj. Damage]]/Region2[[#This Row],[Total Property Value]]</f>
        <v>2.7729198575413164E-6</v>
      </c>
      <c r="H51" s="40">
        <f>Region2[[#This Row],[Damage]]/Region2[[#This Row],[Total Property Value]]</f>
        <v>2.1229282075848788E-6</v>
      </c>
    </row>
    <row r="52" spans="1:8" x14ac:dyDescent="0.3">
      <c r="A52">
        <v>2007</v>
      </c>
      <c r="B52" cm="1">
        <f t="array" ref="B52">SUMPRODUCT(--(HazardData[Year]=A52), --(HazardData[Region]=$B$3), HazardData[Property Damage])</f>
        <v>17590182</v>
      </c>
      <c r="C52" s="25">
        <v>2.6599999999999999E-2</v>
      </c>
      <c r="D52" s="25">
        <f>D51*(1+Region2[[#This Row],[Inflation Rate]])</f>
        <v>7.229654956721169</v>
      </c>
      <c r="E52" s="28">
        <f>Region2[[#This Row],[Damage]]*$D$66/Region2[[#This Row],[Inflation Index]]</f>
        <v>22380566.915432516</v>
      </c>
      <c r="F52" s="23">
        <f>F53/(1+Region2[[#This Row],[Inflation Rate]])</f>
        <v>646638296997.198</v>
      </c>
      <c r="G52" s="40">
        <f>Region2[[#This Row],[Adj. Damage]]/Region2[[#This Row],[Total Property Value]]</f>
        <v>3.4610642486474161E-5</v>
      </c>
      <c r="H52" s="40">
        <f>Region2[[#This Row],[Damage]]/Region2[[#This Row],[Total Property Value]]</f>
        <v>2.720250576200596E-5</v>
      </c>
    </row>
    <row r="53" spans="1:8" x14ac:dyDescent="0.3">
      <c r="A53">
        <v>2008</v>
      </c>
      <c r="B53" cm="1">
        <f t="array" ref="B53">SUMPRODUCT(--(HazardData[Year]=A53), --(HazardData[Region]=$B$3), HazardData[Property Damage])</f>
        <v>473656</v>
      </c>
      <c r="C53" s="25">
        <v>3.6999999999999998E-2</v>
      </c>
      <c r="D53" s="25">
        <f>D52*(1+Region2[[#This Row],[Inflation Rate]])</f>
        <v>7.4971521901198512</v>
      </c>
      <c r="E53" s="28">
        <f>Region2[[#This Row],[Damage]]*$D$66/Region2[[#This Row],[Inflation Index]]</f>
        <v>581145.71107463154</v>
      </c>
      <c r="F53" s="23">
        <f>F54/(1+Region2[[#This Row],[Inflation Rate]])</f>
        <v>663838875697.32349</v>
      </c>
      <c r="G53" s="40">
        <f>Region2[[#This Row],[Adj. Damage]]/Region2[[#This Row],[Total Property Value]]</f>
        <v>8.7543187413387368E-7</v>
      </c>
      <c r="H53" s="40">
        <f>Region2[[#This Row],[Damage]]/Region2[[#This Row],[Total Property Value]]</f>
        <v>7.1351048777077474E-7</v>
      </c>
    </row>
    <row r="54" spans="1:8" x14ac:dyDescent="0.3">
      <c r="A54">
        <v>2009</v>
      </c>
      <c r="B54" cm="1">
        <f t="array" ref="B54">SUMPRODUCT(--(HazardData[Year]=A54), --(HazardData[Region]=$B$3), HazardData[Property Damage])</f>
        <v>637816905</v>
      </c>
      <c r="C54" s="25">
        <v>8.0000000000000004E-4</v>
      </c>
      <c r="D54" s="25">
        <f>D53*(1+Region2[[#This Row],[Inflation Rate]])</f>
        <v>7.5031499118719465</v>
      </c>
      <c r="E54" s="28">
        <f>Region2[[#This Row],[Damage]]*$D$66/Region2[[#This Row],[Inflation Index]]</f>
        <v>781935126.29482472</v>
      </c>
      <c r="F54" s="23">
        <f>F55/(1+Region2[[#This Row],[Inflation Rate]])</f>
        <v>688400914098.12439</v>
      </c>
      <c r="G54" s="40">
        <f>Region2[[#This Row],[Adj. Damage]]/Region2[[#This Row],[Total Property Value]]</f>
        <v>1.1358717141147898E-3</v>
      </c>
      <c r="H54" s="40">
        <f>Region2[[#This Row],[Damage]]/Region2[[#This Row],[Total Property Value]]</f>
        <v>9.2651954978241913E-4</v>
      </c>
    </row>
    <row r="55" spans="1:8" x14ac:dyDescent="0.3">
      <c r="A55">
        <v>2010</v>
      </c>
      <c r="B55" cm="1">
        <f t="array" ref="B55">SUMPRODUCT(--(HazardData[Year]=A55), --(HazardData[Region]=$B$3), HazardData[Property Damage])</f>
        <v>7160257</v>
      </c>
      <c r="C55" s="25">
        <v>1.5100000000000001E-2</v>
      </c>
      <c r="D55" s="25">
        <f>D54*(1+Region2[[#This Row],[Inflation Rate]])</f>
        <v>7.6164474755412117</v>
      </c>
      <c r="E55" s="28">
        <f>Region2[[#This Row],[Damage]]*$D$66/Region2[[#This Row],[Inflation Index]]</f>
        <v>8647577.8412430678</v>
      </c>
      <c r="F55" s="23">
        <f>F56/(1+Region2[[#This Row],[Inflation Rate]])</f>
        <v>688951634829.40283</v>
      </c>
      <c r="G55" s="40">
        <f>Region2[[#This Row],[Adj. Damage]]/Region2[[#This Row],[Total Property Value]]</f>
        <v>1.2551792323396356E-5</v>
      </c>
      <c r="H55" s="40">
        <f>Region2[[#This Row],[Damage]]/Region2[[#This Row],[Total Property Value]]</f>
        <v>1.0392974830189657E-5</v>
      </c>
    </row>
    <row r="56" spans="1:8" x14ac:dyDescent="0.3">
      <c r="A56">
        <v>2011</v>
      </c>
      <c r="B56" cm="1">
        <f t="array" ref="B56">SUMPRODUCT(--(HazardData[Year]=A56), --(HazardData[Region]=$B$3), HazardData[Property Damage])</f>
        <v>4881331</v>
      </c>
      <c r="C56" s="25">
        <v>0.03</v>
      </c>
      <c r="D56" s="25">
        <f>D55*(1+Region2[[#This Row],[Inflation Rate]])</f>
        <v>7.8449408998074484</v>
      </c>
      <c r="E56" s="28">
        <f>Region2[[#This Row],[Damage]]*$D$66/Region2[[#This Row],[Inflation Index]]</f>
        <v>5723568.7348122085</v>
      </c>
      <c r="F56" s="23">
        <f>F57/(1+Region2[[#This Row],[Inflation Rate]])</f>
        <v>699354804515.32678</v>
      </c>
      <c r="G56" s="40">
        <f>Region2[[#This Row],[Adj. Damage]]/Region2[[#This Row],[Total Property Value]]</f>
        <v>8.1840700855394972E-6</v>
      </c>
      <c r="H56" s="40">
        <f>Region2[[#This Row],[Damage]]/Region2[[#This Row],[Total Property Value]]</f>
        <v>6.979763302524109E-6</v>
      </c>
    </row>
    <row r="57" spans="1:8" x14ac:dyDescent="0.3">
      <c r="A57">
        <v>2012</v>
      </c>
      <c r="B57" cm="1">
        <f t="array" ref="B57">SUMPRODUCT(--(HazardData[Year]=A57), --(HazardData[Region]=$B$3), HazardData[Property Damage])</f>
        <v>836289</v>
      </c>
      <c r="C57" s="25">
        <v>2.2200000000000001E-2</v>
      </c>
      <c r="D57" s="25">
        <f>D56*(1+Region2[[#This Row],[Inflation Rate]])</f>
        <v>8.0190985877831729</v>
      </c>
      <c r="E57" s="28">
        <f>Region2[[#This Row],[Damage]]*$D$66/Region2[[#This Row],[Inflation Index]]</f>
        <v>959288.31090822269</v>
      </c>
      <c r="F57" s="23">
        <f>F58/(1+Region2[[#This Row],[Inflation Rate]])</f>
        <v>720335448650.78662</v>
      </c>
      <c r="G57" s="40">
        <f>Region2[[#This Row],[Adj. Damage]]/Region2[[#This Row],[Total Property Value]]</f>
        <v>1.3317244246482707E-6</v>
      </c>
      <c r="H57" s="40">
        <f>Region2[[#This Row],[Damage]]/Region2[[#This Row],[Total Property Value]]</f>
        <v>1.1609716022811295E-6</v>
      </c>
    </row>
    <row r="58" spans="1:8" x14ac:dyDescent="0.3">
      <c r="A58">
        <v>2013</v>
      </c>
      <c r="B58" cm="1">
        <f t="array" ref="B58">SUMPRODUCT(--(HazardData[Year]=A58), --(HazardData[Region]=$B$3), HazardData[Property Damage])</f>
        <v>179167896</v>
      </c>
      <c r="C58" s="25">
        <v>1.4E-2</v>
      </c>
      <c r="D58" s="25">
        <f>D57*(1+Region2[[#This Row],[Inflation Rate]])</f>
        <v>8.1313659680121368</v>
      </c>
      <c r="E58" s="28">
        <f>Region2[[#This Row],[Damage]]*$D$66/Region2[[#This Row],[Inflation Index]]</f>
        <v>202681918.68538669</v>
      </c>
      <c r="F58" s="23">
        <f>F59/(1+Region2[[#This Row],[Inflation Rate]])</f>
        <v>736326895610.83411</v>
      </c>
      <c r="G58" s="40">
        <f>Region2[[#This Row],[Adj. Damage]]/Region2[[#This Row],[Total Property Value]]</f>
        <v>2.7526078416196929E-4</v>
      </c>
      <c r="H58" s="40">
        <f>Region2[[#This Row],[Damage]]/Region2[[#This Row],[Total Property Value]]</f>
        <v>2.4332656740912314E-4</v>
      </c>
    </row>
    <row r="59" spans="1:8" x14ac:dyDescent="0.3">
      <c r="A59">
        <v>2014</v>
      </c>
      <c r="B59" cm="1">
        <f t="array" ref="B59">SUMPRODUCT(--(HazardData[Year]=A59), --(HazardData[Region]=$B$3), HazardData[Property Damage])</f>
        <v>1960146</v>
      </c>
      <c r="C59" s="25">
        <v>1.11E-2</v>
      </c>
      <c r="D59" s="25">
        <f>D58*(1+Region2[[#This Row],[Inflation Rate]])</f>
        <v>8.2216241302570729</v>
      </c>
      <c r="E59" s="28">
        <f>Region2[[#This Row],[Damage]]*$D$66/Region2[[#This Row],[Inflation Index]]</f>
        <v>2193052.9794527232</v>
      </c>
      <c r="F59" s="23">
        <f>F60/(1+Region2[[#This Row],[Inflation Rate]])</f>
        <v>746635472149.38574</v>
      </c>
      <c r="G59" s="40">
        <f>Region2[[#This Row],[Adj. Damage]]/Region2[[#This Row],[Total Property Value]]</f>
        <v>2.9372472394586958E-6</v>
      </c>
      <c r="H59" s="40">
        <f>Region2[[#This Row],[Damage]]/Region2[[#This Row],[Total Property Value]]</f>
        <v>2.6253052166905575E-6</v>
      </c>
    </row>
    <row r="60" spans="1:8" x14ac:dyDescent="0.3">
      <c r="A60">
        <v>2015</v>
      </c>
      <c r="B60" cm="1">
        <f t="array" ref="B60">SUMPRODUCT(--(HazardData[Year]=A60), --(HazardData[Region]=$B$3), HazardData[Property Damage])</f>
        <v>178713637</v>
      </c>
      <c r="C60" s="25">
        <v>1.4E-3</v>
      </c>
      <c r="D60" s="25">
        <f>D59*(1+Region2[[#This Row],[Inflation Rate]])</f>
        <v>8.2331344040394328</v>
      </c>
      <c r="E60" s="28">
        <f>Region2[[#This Row],[Damage]]*$D$66/Region2[[#This Row],[Inflation Index]]</f>
        <v>199669076.3513611</v>
      </c>
      <c r="F60" s="23">
        <f>F61/(1+Region2[[#This Row],[Inflation Rate]])</f>
        <v>754923125890.24402</v>
      </c>
      <c r="G60" s="40">
        <f>Region2[[#This Row],[Adj. Damage]]/Region2[[#This Row],[Total Property Value]]</f>
        <v>2.6448928308548119E-4</v>
      </c>
      <c r="H60" s="40">
        <f>Region2[[#This Row],[Damage]]/Region2[[#This Row],[Total Property Value]]</f>
        <v>2.367309079176131E-4</v>
      </c>
    </row>
    <row r="61" spans="1:8" x14ac:dyDescent="0.3">
      <c r="A61">
        <v>2016</v>
      </c>
      <c r="B61" cm="1">
        <f t="array" ref="B61">SUMPRODUCT(--(HazardData[Year]=A61), --(HazardData[Region]=$B$3), HazardData[Property Damage])</f>
        <v>2381558568</v>
      </c>
      <c r="C61" s="25">
        <v>8.3000000000000001E-3</v>
      </c>
      <c r="D61" s="25">
        <f>D60*(1+Region2[[#This Row],[Inflation Rate]])</f>
        <v>8.3014694195929604</v>
      </c>
      <c r="E61" s="28">
        <f>Region2[[#This Row],[Damage]]*$D$66/Region2[[#This Row],[Inflation Index]]</f>
        <v>2638910218.3271575</v>
      </c>
      <c r="F61" s="23">
        <f>F62/(1+Region2[[#This Row],[Inflation Rate]])</f>
        <v>755980018266.49036</v>
      </c>
      <c r="G61" s="40">
        <f>Region2[[#This Row],[Adj. Damage]]/Region2[[#This Row],[Total Property Value]]</f>
        <v>3.4907142445091926E-3</v>
      </c>
      <c r="H61" s="40">
        <f>Region2[[#This Row],[Damage]]/Region2[[#This Row],[Total Property Value]]</f>
        <v>3.1502930109992369E-3</v>
      </c>
    </row>
    <row r="62" spans="1:8" x14ac:dyDescent="0.3">
      <c r="A62">
        <v>2017</v>
      </c>
      <c r="B62" cm="1">
        <f t="array" ref="B62">SUMPRODUCT(--(HazardData[Year]=A62), --(HazardData[Region]=$B$3), HazardData[Property Damage])</f>
        <v>15688344</v>
      </c>
      <c r="C62" s="25">
        <v>1.83E-2</v>
      </c>
      <c r="D62" s="25">
        <f>D61*(1+Region2[[#This Row],[Inflation Rate]])</f>
        <v>8.4533863099715116</v>
      </c>
      <c r="E62" s="28">
        <f>Region2[[#This Row],[Damage]]*$D$66/Region2[[#This Row],[Inflation Index]]</f>
        <v>17071225.861643124</v>
      </c>
      <c r="F62" s="23">
        <f>F63/(1+Region2[[#This Row],[Inflation Rate]])</f>
        <v>762254652418.10217</v>
      </c>
      <c r="G62" s="40">
        <f>Region2[[#This Row],[Adj. Damage]]/Region2[[#This Row],[Total Property Value]]</f>
        <v>2.2395699137405112E-5</v>
      </c>
      <c r="H62" s="40">
        <f>Region2[[#This Row],[Damage]]/Region2[[#This Row],[Total Property Value]]</f>
        <v>2.0581499831102151E-5</v>
      </c>
    </row>
    <row r="63" spans="1:8" x14ac:dyDescent="0.3">
      <c r="A63">
        <v>2018</v>
      </c>
      <c r="B63" cm="1">
        <f t="array" ref="B63">SUMPRODUCT(--(HazardData[Year]=A63), --(HazardData[Region]=$B$3), HazardData[Property Damage])</f>
        <v>3747115</v>
      </c>
      <c r="C63" s="25">
        <v>2.12E-2</v>
      </c>
      <c r="D63" s="25">
        <f>D62*(1+Region2[[#This Row],[Inflation Rate]])</f>
        <v>8.6325980997429088</v>
      </c>
      <c r="E63" s="28">
        <f>Region2[[#This Row],[Damage]]*$D$66/Region2[[#This Row],[Inflation Index]]</f>
        <v>3992765.6492610485</v>
      </c>
      <c r="F63" s="23">
        <f>F64/(1+Region2[[#This Row],[Inflation Rate]])</f>
        <v>776203912557.35339</v>
      </c>
      <c r="G63" s="40">
        <f>Region2[[#This Row],[Adj. Damage]]/Region2[[#This Row],[Total Property Value]]</f>
        <v>5.1439648585461419E-6</v>
      </c>
      <c r="H63" s="40">
        <f>Region2[[#This Row],[Damage]]/Region2[[#This Row],[Total Property Value]]</f>
        <v>4.8274879054067219E-6</v>
      </c>
    </row>
    <row r="64" spans="1:8" x14ac:dyDescent="0.3">
      <c r="A64">
        <v>2019</v>
      </c>
      <c r="B64" cm="1">
        <f t="array" ref="B64">SUMPRODUCT(--(HazardData[Year]=A64), --(HazardData[Region]=$B$3), HazardData[Property Damage])</f>
        <v>11750308</v>
      </c>
      <c r="C64" s="25">
        <v>1.7000000000000001E-2</v>
      </c>
      <c r="D64" s="25">
        <f>D63*(1+Region2[[#This Row],[Inflation Rate]])</f>
        <v>8.7793522674385382</v>
      </c>
      <c r="E64" s="28">
        <f>Region2[[#This Row],[Damage]]*$D$66/Region2[[#This Row],[Inflation Index]]</f>
        <v>12311333.5056448</v>
      </c>
      <c r="F64" s="23">
        <f>F65/(1+Region2[[#This Row],[Inflation Rate]])</f>
        <v>792659435503.56934</v>
      </c>
      <c r="G64" s="40">
        <f>Region2[[#This Row],[Adj. Damage]]/Region2[[#This Row],[Total Property Value]]</f>
        <v>1.5531681014840279E-5</v>
      </c>
      <c r="H64" s="40">
        <f>Region2[[#This Row],[Damage]]/Region2[[#This Row],[Total Property Value]]</f>
        <v>1.4823904786467515E-5</v>
      </c>
    </row>
    <row r="65" spans="1:8" x14ac:dyDescent="0.3">
      <c r="A65">
        <v>2020</v>
      </c>
      <c r="B65" cm="1">
        <f t="array" ref="B65">SUMPRODUCT(--(HazardData[Year]=A65), --(HazardData[Region]=$B$3), HazardData[Property Damage])</f>
        <v>7108402</v>
      </c>
      <c r="C65" s="25">
        <v>8.9999999999999993E-3</v>
      </c>
      <c r="D65" s="25">
        <f>D64*(1+Region2[[#This Row],[Inflation Rate]])</f>
        <v>8.8583664378454845</v>
      </c>
      <c r="E65" s="28">
        <f>Region2[[#This Row],[Damage]]*$D$66/Region2[[#This Row],[Inflation Index]]</f>
        <v>7381364.6368000004</v>
      </c>
      <c r="F65" s="23">
        <f>F66*(1+Region2[[#This Row],[Inflation Rate]])</f>
        <v>806134645907.12988</v>
      </c>
      <c r="G65" s="40">
        <f>Region2[[#This Row],[Adj. Damage]]/Region2[[#This Row],[Total Property Value]]</f>
        <v>9.1564910083896393E-6</v>
      </c>
      <c r="H65" s="40">
        <f>Region2[[#This Row],[Damage]]/Region2[[#This Row],[Total Property Value]]</f>
        <v>8.8178842530716864E-6</v>
      </c>
    </row>
    <row r="66" spans="1:8" x14ac:dyDescent="0.3">
      <c r="A66">
        <v>2021</v>
      </c>
      <c r="C66" s="25">
        <v>3.8399999999999997E-2</v>
      </c>
      <c r="D66" s="25">
        <f>D65*(1+Region2[[#This Row],[Inflation Rate]])</f>
        <v>9.1985277090587516</v>
      </c>
      <c r="E66" s="28"/>
      <c r="F66" s="23">
        <f>'Sum Insured data'!C28</f>
        <v>798944148570</v>
      </c>
    </row>
    <row r="68" spans="1:8" x14ac:dyDescent="0.3">
      <c r="A68" s="37" t="s">
        <v>139</v>
      </c>
      <c r="F68" s="28"/>
      <c r="G68" s="42">
        <f>AVERAGE(G5:G65)</f>
        <v>9.6768568398638731E-4</v>
      </c>
      <c r="H68" s="42">
        <f>AVERAGE(H5:H65)</f>
        <v>4.861569539660849E-4</v>
      </c>
    </row>
  </sheetData>
  <pageMargins left="0.7" right="0.7" top="0.75" bottom="0.75" header="0.3" footer="0.3"/>
  <drawing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45321-36F2-494B-B222-F5E9185B1EEA}">
  <dimension ref="A1:H68"/>
  <sheetViews>
    <sheetView workbookViewId="0">
      <selection activeCell="B5" sqref="B5"/>
    </sheetView>
  </sheetViews>
  <sheetFormatPr defaultRowHeight="13.8" x14ac:dyDescent="0.3"/>
  <cols>
    <col min="1" max="1" width="7.88671875" bestFit="1" customWidth="1"/>
    <col min="2" max="2" width="10" bestFit="1" customWidth="1"/>
    <col min="3" max="4" width="16" bestFit="1" customWidth="1"/>
    <col min="5" max="5" width="14" bestFit="1" customWidth="1"/>
    <col min="6" max="6" width="21.44140625" bestFit="1" customWidth="1"/>
    <col min="7" max="7" width="25.5546875" bestFit="1" customWidth="1"/>
    <col min="8" max="8" width="27.77734375" bestFit="1" customWidth="1"/>
  </cols>
  <sheetData>
    <row r="1" spans="1:8" ht="20.399999999999999" thickBot="1" x14ac:dyDescent="0.45">
      <c r="A1" s="44" t="s">
        <v>143</v>
      </c>
      <c r="B1" s="44"/>
      <c r="C1" s="44"/>
    </row>
    <row r="2" spans="1:8" ht="14.4" thickTop="1" x14ac:dyDescent="0.3"/>
    <row r="3" spans="1:8" x14ac:dyDescent="0.3">
      <c r="A3" s="43" t="s">
        <v>100</v>
      </c>
      <c r="B3" s="43">
        <v>3</v>
      </c>
      <c r="F3" s="37" t="s">
        <v>102</v>
      </c>
      <c r="H3" s="37" t="s">
        <v>142</v>
      </c>
    </row>
    <row r="4" spans="1:8" x14ac:dyDescent="0.3">
      <c r="A4" t="s">
        <v>4</v>
      </c>
      <c r="B4" t="s">
        <v>79</v>
      </c>
      <c r="C4" t="s">
        <v>101</v>
      </c>
      <c r="D4" t="s">
        <v>98</v>
      </c>
      <c r="E4" t="s">
        <v>97</v>
      </c>
      <c r="F4" t="s">
        <v>99</v>
      </c>
      <c r="G4" t="s">
        <v>141</v>
      </c>
      <c r="H4" t="s">
        <v>140</v>
      </c>
    </row>
    <row r="5" spans="1:8" x14ac:dyDescent="0.3">
      <c r="A5">
        <v>1960</v>
      </c>
      <c r="B5" cm="1">
        <f t="array" ref="B5">SUMPRODUCT(--(HazardData[Year]=A5), --(HazardData[Region]=$B$3), HazardData[Property Damage])</f>
        <v>100188</v>
      </c>
      <c r="C5" s="25"/>
      <c r="D5" s="25">
        <v>1</v>
      </c>
      <c r="E5" s="28">
        <f>Region3[[#This Row],[Damage]]*$D$66/Region3[[#This Row],[Inflation Index]]</f>
        <v>921582.09411517822</v>
      </c>
      <c r="F5" s="23">
        <f>F6/(1+Region3[[#This Row],[Inflation Rate]])</f>
        <v>77806454449.159317</v>
      </c>
      <c r="G5" s="40">
        <f>Region3[[#This Row],[Adj. Damage]]/Region3[[#This Row],[Total Property Value]]</f>
        <v>1.184454555395996E-5</v>
      </c>
      <c r="H5" s="40">
        <f>Region3[[#This Row],[Damage]]/Region3[[#This Row],[Total Property Value]]</f>
        <v>1.2876566694793341E-6</v>
      </c>
    </row>
    <row r="6" spans="1:8" x14ac:dyDescent="0.3">
      <c r="A6">
        <v>1961</v>
      </c>
      <c r="B6" cm="1">
        <f t="array" ref="B6">SUMPRODUCT(--(HazardData[Year]=A6), --(HazardData[Region]=$B$3), HazardData[Property Damage])</f>
        <v>197450</v>
      </c>
      <c r="C6" s="25">
        <f>AVERAGE(C7:C11)</f>
        <v>2.4059999999999998E-2</v>
      </c>
      <c r="D6" s="25">
        <f>D5*(1+Region3[[#This Row],[Inflation Rate]])</f>
        <v>1.02406</v>
      </c>
      <c r="E6" s="28">
        <f>Region3[[#This Row],[Damage]]*$D$66/Region3[[#This Row],[Inflation Index]]</f>
        <v>1773577.0327457869</v>
      </c>
      <c r="F6" s="23">
        <f>F7/(1+Region3[[#This Row],[Inflation Rate]])</f>
        <v>77806454449.159317</v>
      </c>
      <c r="G6" s="40">
        <f>Region3[[#This Row],[Adj. Damage]]/Region3[[#This Row],[Total Property Value]]</f>
        <v>2.2794728860247532E-5</v>
      </c>
      <c r="H6" s="40">
        <f>Region3[[#This Row],[Damage]]/Region3[[#This Row],[Total Property Value]]</f>
        <v>2.5377072043427808E-6</v>
      </c>
    </row>
    <row r="7" spans="1:8" x14ac:dyDescent="0.3">
      <c r="A7">
        <v>1962</v>
      </c>
      <c r="B7" cm="1">
        <f t="array" ref="B7">SUMPRODUCT(--(HazardData[Year]=A7), --(HazardData[Region]=$B$3), HazardData[Property Damage])</f>
        <v>3184</v>
      </c>
      <c r="C7" s="25">
        <v>2.1299999999999999E-2</v>
      </c>
      <c r="D7" s="25">
        <f>D6*(1+Region3[[#This Row],[Inflation Rate]])</f>
        <v>1.0458724780000002</v>
      </c>
      <c r="E7" s="28">
        <f>Region3[[#This Row],[Damage]]*$D$66/Region3[[#This Row],[Inflation Index]]</f>
        <v>28003.5213104088</v>
      </c>
      <c r="F7" s="23">
        <f>F8/(1+Region3[[#This Row],[Inflation Rate]])</f>
        <v>79678477743.206085</v>
      </c>
      <c r="G7" s="40">
        <f>Region3[[#This Row],[Adj. Damage]]/Region3[[#This Row],[Total Property Value]]</f>
        <v>3.5145653008910009E-7</v>
      </c>
      <c r="H7" s="40">
        <f>Region3[[#This Row],[Damage]]/Region3[[#This Row],[Total Property Value]]</f>
        <v>3.9960602789898168E-8</v>
      </c>
    </row>
    <row r="8" spans="1:8" x14ac:dyDescent="0.3">
      <c r="A8">
        <v>1963</v>
      </c>
      <c r="B8" cm="1">
        <f t="array" ref="B8">SUMPRODUCT(--(HazardData[Year]=A8), --(HazardData[Region]=$B$3), HazardData[Property Damage])</f>
        <v>186717</v>
      </c>
      <c r="C8" s="25">
        <v>2.01E-2</v>
      </c>
      <c r="D8" s="25">
        <f>D7*(1+Region3[[#This Row],[Inflation Rate]])</f>
        <v>1.0668945148078002</v>
      </c>
      <c r="E8" s="28">
        <f>Region3[[#This Row],[Damage]]*$D$66/Region3[[#This Row],[Inflation Index]]</f>
        <v>1609832.5320959517</v>
      </c>
      <c r="F8" s="23">
        <f>F9/(1+Region3[[#This Row],[Inflation Rate]])</f>
        <v>81375629319.136383</v>
      </c>
      <c r="G8" s="40">
        <f>Region3[[#This Row],[Adj. Damage]]/Region3[[#This Row],[Total Property Value]]</f>
        <v>1.9782735268105408E-5</v>
      </c>
      <c r="H8" s="40">
        <f>Region3[[#This Row],[Damage]]/Region3[[#This Row],[Total Property Value]]</f>
        <v>2.2945076008904233E-6</v>
      </c>
    </row>
    <row r="9" spans="1:8" x14ac:dyDescent="0.3">
      <c r="A9">
        <v>1964</v>
      </c>
      <c r="B9" cm="1">
        <f t="array" ref="B9">SUMPRODUCT(--(HazardData[Year]=A9), --(HazardData[Region]=$B$3), HazardData[Property Damage])</f>
        <v>1118578</v>
      </c>
      <c r="C9" s="25">
        <v>2.0500000000000001E-2</v>
      </c>
      <c r="D9" s="25">
        <f>D8*(1+Region3[[#This Row],[Inflation Rate]])</f>
        <v>1.0887658523613601</v>
      </c>
      <c r="E9" s="28">
        <f>Region3[[#This Row],[Damage]]*$D$66/Region3[[#This Row],[Inflation Index]]</f>
        <v>9450398.086445976</v>
      </c>
      <c r="F9" s="23">
        <f>F10/(1+Region3[[#This Row],[Inflation Rate]])</f>
        <v>83011279468.451019</v>
      </c>
      <c r="G9" s="40">
        <f>Region3[[#This Row],[Adj. Damage]]/Region3[[#This Row],[Total Property Value]]</f>
        <v>1.1384474672550568E-4</v>
      </c>
      <c r="H9" s="40">
        <f>Region3[[#This Row],[Damage]]/Region3[[#This Row],[Total Property Value]]</f>
        <v>1.3475012156933719E-5</v>
      </c>
    </row>
    <row r="10" spans="1:8" x14ac:dyDescent="0.3">
      <c r="A10">
        <v>1965</v>
      </c>
      <c r="B10" cm="1">
        <f t="array" ref="B10">SUMPRODUCT(--(HazardData[Year]=A10), --(HazardData[Region]=$B$3), HazardData[Property Damage])</f>
        <v>372632</v>
      </c>
      <c r="C10" s="25">
        <v>2.5399999999999999E-2</v>
      </c>
      <c r="D10" s="25">
        <f>D9*(1+Region3[[#This Row],[Inflation Rate]])</f>
        <v>1.1164205050113387</v>
      </c>
      <c r="E10" s="28">
        <f>Region3[[#This Row],[Damage]]*$D$66/Region3[[#This Row],[Inflation Index]]</f>
        <v>3070228.2535084472</v>
      </c>
      <c r="F10" s="23">
        <f>F11/(1+Region3[[#This Row],[Inflation Rate]])</f>
        <v>84713010697.55426</v>
      </c>
      <c r="G10" s="40">
        <f>Region3[[#This Row],[Adj. Damage]]/Region3[[#This Row],[Total Property Value]]</f>
        <v>3.6242700244356765E-5</v>
      </c>
      <c r="H10" s="40">
        <f>Region3[[#This Row],[Damage]]/Region3[[#This Row],[Total Property Value]]</f>
        <v>4.3987576044296846E-6</v>
      </c>
    </row>
    <row r="11" spans="1:8" x14ac:dyDescent="0.3">
      <c r="A11">
        <v>1966</v>
      </c>
      <c r="B11" cm="1">
        <f t="array" ref="B11">SUMPRODUCT(--(HazardData[Year]=A11), --(HazardData[Region]=$B$3), HazardData[Property Damage])</f>
        <v>562742</v>
      </c>
      <c r="C11" s="25">
        <v>3.3000000000000002E-2</v>
      </c>
      <c r="D11" s="25">
        <f>D10*(1+Region3[[#This Row],[Inflation Rate]])</f>
        <v>1.1532623816767129</v>
      </c>
      <c r="E11" s="28">
        <f>Region3[[#This Row],[Damage]]*$D$66/Region3[[#This Row],[Inflation Index]]</f>
        <v>4488482.3803280946</v>
      </c>
      <c r="F11" s="23">
        <f>F12/(1+Region3[[#This Row],[Inflation Rate]])</f>
        <v>86864721169.272141</v>
      </c>
      <c r="G11" s="40">
        <f>Region3[[#This Row],[Adj. Damage]]/Region3[[#This Row],[Total Property Value]]</f>
        <v>5.1672097946201289E-5</v>
      </c>
      <c r="H11" s="40">
        <f>Region3[[#This Row],[Damage]]/Region3[[#This Row],[Total Property Value]]</f>
        <v>6.4783722600501082E-6</v>
      </c>
    </row>
    <row r="12" spans="1:8" x14ac:dyDescent="0.3">
      <c r="A12">
        <v>1967</v>
      </c>
      <c r="B12" cm="1">
        <f t="array" ref="B12">SUMPRODUCT(--(HazardData[Year]=A12), --(HazardData[Region]=$B$3), HazardData[Property Damage])</f>
        <v>1089235</v>
      </c>
      <c r="C12" s="25">
        <v>2.7400000000000001E-2</v>
      </c>
      <c r="D12" s="25">
        <f>D11*(1+Region3[[#This Row],[Inflation Rate]])</f>
        <v>1.1848617709346549</v>
      </c>
      <c r="E12" s="28">
        <f>Region3[[#This Row],[Damage]]*$D$66/Region3[[#This Row],[Inflation Index]]</f>
        <v>8456141.1085725501</v>
      </c>
      <c r="F12" s="23">
        <f>F13/(1+Region3[[#This Row],[Inflation Rate]])</f>
        <v>89731256967.858109</v>
      </c>
      <c r="G12" s="40">
        <f>Region3[[#This Row],[Adj. Damage]]/Region3[[#This Row],[Total Property Value]]</f>
        <v>9.4238522832702033E-5</v>
      </c>
      <c r="H12" s="40">
        <f>Region3[[#This Row],[Damage]]/Region3[[#This Row],[Total Property Value]]</f>
        <v>1.2138858150512322E-5</v>
      </c>
    </row>
    <row r="13" spans="1:8" x14ac:dyDescent="0.3">
      <c r="A13">
        <v>1968</v>
      </c>
      <c r="B13" cm="1">
        <f t="array" ref="B13">SUMPRODUCT(--(HazardData[Year]=A13), --(HazardData[Region]=$B$3), HazardData[Property Damage])</f>
        <v>995541</v>
      </c>
      <c r="C13" s="25">
        <v>3.4799999999999998E-2</v>
      </c>
      <c r="D13" s="25">
        <f>D12*(1+Region3[[#This Row],[Inflation Rate]])</f>
        <v>1.2260949605631808</v>
      </c>
      <c r="E13" s="28">
        <f>Region3[[#This Row],[Damage]]*$D$66/Region3[[#This Row],[Inflation Index]]</f>
        <v>7468843.5794546846</v>
      </c>
      <c r="F13" s="23">
        <f>F14/(1+Region3[[#This Row],[Inflation Rate]])</f>
        <v>92189893408.777435</v>
      </c>
      <c r="G13" s="40">
        <f>Region3[[#This Row],[Adj. Damage]]/Region3[[#This Row],[Total Property Value]]</f>
        <v>8.1015860885501066E-5</v>
      </c>
      <c r="H13" s="40">
        <f>Region3[[#This Row],[Damage]]/Region3[[#This Row],[Total Property Value]]</f>
        <v>1.0798808450571591E-5</v>
      </c>
    </row>
    <row r="14" spans="1:8" x14ac:dyDescent="0.3">
      <c r="A14">
        <v>1969</v>
      </c>
      <c r="B14" cm="1">
        <f t="array" ref="B14">SUMPRODUCT(--(HazardData[Year]=A14), --(HazardData[Region]=$B$3), HazardData[Property Damage])</f>
        <v>191687</v>
      </c>
      <c r="C14" s="25">
        <v>4.0599999999999997E-2</v>
      </c>
      <c r="D14" s="25">
        <f>D13*(1+Region3[[#This Row],[Inflation Rate]])</f>
        <v>1.2758744159620459</v>
      </c>
      <c r="E14" s="28">
        <f>Region3[[#This Row],[Damage]]*$D$66/Region3[[#This Row],[Inflation Index]]</f>
        <v>1381984.1192103636</v>
      </c>
      <c r="F14" s="23">
        <f>F15/(1+Region3[[#This Row],[Inflation Rate]])</f>
        <v>95398101699.402878</v>
      </c>
      <c r="G14" s="40">
        <f>Region3[[#This Row],[Adj. Damage]]/Region3[[#This Row],[Total Property Value]]</f>
        <v>1.4486494957362593E-5</v>
      </c>
      <c r="H14" s="40">
        <f>Region3[[#This Row],[Damage]]/Region3[[#This Row],[Total Property Value]]</f>
        <v>2.0093376763827139E-6</v>
      </c>
    </row>
    <row r="15" spans="1:8" x14ac:dyDescent="0.3">
      <c r="A15">
        <v>1970</v>
      </c>
      <c r="B15" cm="1">
        <f t="array" ref="B15">SUMPRODUCT(--(HazardData[Year]=A15), --(HazardData[Region]=$B$3), HazardData[Property Damage])</f>
        <v>29959</v>
      </c>
      <c r="C15" s="25">
        <v>5.04E-2</v>
      </c>
      <c r="D15" s="25">
        <f>D14*(1+Region3[[#This Row],[Inflation Rate]])</f>
        <v>1.3401784865265329</v>
      </c>
      <c r="E15" s="28">
        <f>Region3[[#This Row],[Damage]]*$D$66/Region3[[#This Row],[Inflation Index]]</f>
        <v>205628.35055645049</v>
      </c>
      <c r="F15" s="23">
        <f>F16/(1+Region3[[#This Row],[Inflation Rate]])</f>
        <v>99271264628.398636</v>
      </c>
      <c r="G15" s="40">
        <f>Region3[[#This Row],[Adj. Damage]]/Region3[[#This Row],[Total Property Value]]</f>
        <v>2.0713783724442066E-6</v>
      </c>
      <c r="H15" s="40">
        <f>Region3[[#This Row],[Damage]]/Region3[[#This Row],[Total Property Value]]</f>
        <v>3.0178924497582755E-7</v>
      </c>
    </row>
    <row r="16" spans="1:8" x14ac:dyDescent="0.3">
      <c r="A16">
        <v>1971</v>
      </c>
      <c r="B16" cm="1">
        <f t="array" ref="B16">SUMPRODUCT(--(HazardData[Year]=A16), --(HazardData[Region]=$B$3), HazardData[Property Damage])</f>
        <v>957345</v>
      </c>
      <c r="C16" s="25">
        <v>4.7199999999999999E-2</v>
      </c>
      <c r="D16" s="25">
        <f>D15*(1+Region3[[#This Row],[Inflation Rate]])</f>
        <v>1.4034349110905853</v>
      </c>
      <c r="E16" s="28">
        <f>Region3[[#This Row],[Damage]]*$D$66/Region3[[#This Row],[Inflation Index]]</f>
        <v>6274722.4256989099</v>
      </c>
      <c r="F16" s="23">
        <f>F17/(1+Region3[[#This Row],[Inflation Rate]])</f>
        <v>104274536365.66992</v>
      </c>
      <c r="G16" s="40">
        <f>Region3[[#This Row],[Adj. Damage]]/Region3[[#This Row],[Total Property Value]]</f>
        <v>6.0175021097142207E-5</v>
      </c>
      <c r="H16" s="40">
        <f>Region3[[#This Row],[Damage]]/Region3[[#This Row],[Total Property Value]]</f>
        <v>9.1810046188341007E-6</v>
      </c>
    </row>
    <row r="17" spans="1:8" x14ac:dyDescent="0.3">
      <c r="A17">
        <v>1972</v>
      </c>
      <c r="B17" cm="1">
        <f t="array" ref="B17">SUMPRODUCT(--(HazardData[Year]=A17), --(HazardData[Region]=$B$3), HazardData[Property Damage])</f>
        <v>88841</v>
      </c>
      <c r="C17" s="25">
        <v>4.41E-2</v>
      </c>
      <c r="D17" s="25">
        <f>D16*(1+Region3[[#This Row],[Inflation Rate]])</f>
        <v>1.4653263906696801</v>
      </c>
      <c r="E17" s="28">
        <f>Region3[[#This Row],[Damage]]*$D$66/Region3[[#This Row],[Inflation Index]]</f>
        <v>557695.81808119267</v>
      </c>
      <c r="F17" s="23">
        <f>F18/(1+Region3[[#This Row],[Inflation Rate]])</f>
        <v>109196294482.12953</v>
      </c>
      <c r="G17" s="40">
        <f>Region3[[#This Row],[Adj. Damage]]/Region3[[#This Row],[Total Property Value]]</f>
        <v>5.1072778680458075E-6</v>
      </c>
      <c r="H17" s="40">
        <f>Region3[[#This Row],[Damage]]/Region3[[#This Row],[Total Property Value]]</f>
        <v>8.1358987886296114E-7</v>
      </c>
    </row>
    <row r="18" spans="1:8" x14ac:dyDescent="0.3">
      <c r="A18">
        <v>1973</v>
      </c>
      <c r="B18" cm="1">
        <f t="array" ref="B18">SUMPRODUCT(--(HazardData[Year]=A18), --(HazardData[Region]=$B$3), HazardData[Property Damage])</f>
        <v>2033224</v>
      </c>
      <c r="C18" s="25">
        <v>6.7599999999999993E-2</v>
      </c>
      <c r="D18" s="25">
        <f>D17*(1+Region3[[#This Row],[Inflation Rate]])</f>
        <v>1.5643824546789507</v>
      </c>
      <c r="E18" s="28">
        <f>Region3[[#This Row],[Damage]]*$D$66/Region3[[#This Row],[Inflation Index]]</f>
        <v>11955303.670649715</v>
      </c>
      <c r="F18" s="23">
        <f>F19/(1+Region3[[#This Row],[Inflation Rate]])</f>
        <v>114011851068.79144</v>
      </c>
      <c r="G18" s="40">
        <f>Region3[[#This Row],[Adj. Damage]]/Region3[[#This Row],[Total Property Value]]</f>
        <v>1.0486018390698904E-4</v>
      </c>
      <c r="H18" s="40">
        <f>Region3[[#This Row],[Damage]]/Region3[[#This Row],[Total Property Value]]</f>
        <v>1.7833444338810107E-5</v>
      </c>
    </row>
    <row r="19" spans="1:8" x14ac:dyDescent="0.3">
      <c r="A19">
        <v>1974</v>
      </c>
      <c r="B19" cm="1">
        <f t="array" ref="B19">SUMPRODUCT(--(HazardData[Year]=A19), --(HazardData[Region]=$B$3), HazardData[Property Damage])</f>
        <v>282867</v>
      </c>
      <c r="C19" s="25">
        <v>0.1086</v>
      </c>
      <c r="D19" s="25">
        <f>D18*(1+Region3[[#This Row],[Inflation Rate]])</f>
        <v>1.7342743892570847</v>
      </c>
      <c r="E19" s="28">
        <f>Region3[[#This Row],[Damage]]*$D$66/Region3[[#This Row],[Inflation Index]]</f>
        <v>1500316.1861791259</v>
      </c>
      <c r="F19" s="23">
        <f>F20/(1+Region3[[#This Row],[Inflation Rate]])</f>
        <v>121719052201.04176</v>
      </c>
      <c r="G19" s="40">
        <f>Region3[[#This Row],[Adj. Damage]]/Region3[[#This Row],[Total Property Value]]</f>
        <v>1.2326058731553983E-5</v>
      </c>
      <c r="H19" s="40">
        <f>Region3[[#This Row],[Damage]]/Region3[[#This Row],[Total Property Value]]</f>
        <v>2.3239336396802721E-6</v>
      </c>
    </row>
    <row r="20" spans="1:8" x14ac:dyDescent="0.3">
      <c r="A20">
        <v>1975</v>
      </c>
      <c r="B20" cm="1">
        <f t="array" ref="B20">SUMPRODUCT(--(HazardData[Year]=A20), --(HazardData[Region]=$B$3), HazardData[Property Damage])</f>
        <v>909913</v>
      </c>
      <c r="C20" s="25">
        <v>8.8999999999999996E-2</v>
      </c>
      <c r="D20" s="25">
        <f>D19*(1+Region3[[#This Row],[Inflation Rate]])</f>
        <v>1.888624809900965</v>
      </c>
      <c r="E20" s="28">
        <f>Region3[[#This Row],[Damage]]*$D$66/Region3[[#This Row],[Inflation Index]]</f>
        <v>4431721.9065716239</v>
      </c>
      <c r="F20" s="23">
        <f>F21/(1+Region3[[#This Row],[Inflation Rate]])</f>
        <v>134937741270.07491</v>
      </c>
      <c r="G20" s="40">
        <f>Region3[[#This Row],[Adj. Damage]]/Region3[[#This Row],[Total Property Value]]</f>
        <v>3.2842715943359619E-5</v>
      </c>
      <c r="H20" s="40">
        <f>Region3[[#This Row],[Damage]]/Region3[[#This Row],[Total Property Value]]</f>
        <v>6.7432060996102587E-6</v>
      </c>
    </row>
    <row r="21" spans="1:8" x14ac:dyDescent="0.3">
      <c r="A21">
        <v>1976</v>
      </c>
      <c r="B21" cm="1">
        <f t="array" ref="B21">SUMPRODUCT(--(HazardData[Year]=A21), --(HazardData[Region]=$B$3), HazardData[Property Damage])</f>
        <v>1036358</v>
      </c>
      <c r="C21" s="25">
        <v>6.4299999999999996E-2</v>
      </c>
      <c r="D21" s="25">
        <f>D20*(1+Region3[[#This Row],[Inflation Rate]])</f>
        <v>2.0100633851775971</v>
      </c>
      <c r="E21" s="28">
        <f>Region3[[#This Row],[Damage]]*$D$66/Region3[[#This Row],[Inflation Index]]</f>
        <v>4742620.4814244863</v>
      </c>
      <c r="F21" s="23">
        <f>F22/(1+Region3[[#This Row],[Inflation Rate]])</f>
        <v>146947200243.11157</v>
      </c>
      <c r="G21" s="40">
        <f>Region3[[#This Row],[Adj. Damage]]/Region3[[#This Row],[Total Property Value]]</f>
        <v>3.2274316717693334E-5</v>
      </c>
      <c r="H21" s="40">
        <f>Region3[[#This Row],[Damage]]/Region3[[#This Row],[Total Property Value]]</f>
        <v>7.0525875844210329E-6</v>
      </c>
    </row>
    <row r="22" spans="1:8" x14ac:dyDescent="0.3">
      <c r="A22">
        <v>1977</v>
      </c>
      <c r="B22" cm="1">
        <f t="array" ref="B22">SUMPRODUCT(--(HazardData[Year]=A22), --(HazardData[Region]=$B$3), HazardData[Property Damage])</f>
        <v>147526</v>
      </c>
      <c r="C22" s="25">
        <v>6.8599999999999994E-2</v>
      </c>
      <c r="D22" s="25">
        <f>D21*(1+Region3[[#This Row],[Inflation Rate]])</f>
        <v>2.1479537334007803</v>
      </c>
      <c r="E22" s="28">
        <f>Region3[[#This Row],[Damage]]*$D$66/Region3[[#This Row],[Inflation Index]]</f>
        <v>631774.31510970008</v>
      </c>
      <c r="F22" s="23">
        <f>F23/(1+Region3[[#This Row],[Inflation Rate]])</f>
        <v>156395905218.74365</v>
      </c>
      <c r="G22" s="40">
        <f>Region3[[#This Row],[Adj. Damage]]/Region3[[#This Row],[Total Property Value]]</f>
        <v>4.0395834803095825E-6</v>
      </c>
      <c r="H22" s="40">
        <f>Region3[[#This Row],[Damage]]/Region3[[#This Row],[Total Property Value]]</f>
        <v>9.4328556616403903E-7</v>
      </c>
    </row>
    <row r="23" spans="1:8" x14ac:dyDescent="0.3">
      <c r="A23">
        <v>1978</v>
      </c>
      <c r="B23" cm="1">
        <f t="array" ref="B23">SUMPRODUCT(--(HazardData[Year]=A23), --(HazardData[Region]=$B$3), HazardData[Property Damage])</f>
        <v>273810</v>
      </c>
      <c r="C23" s="25">
        <v>6.7599999999999993E-2</v>
      </c>
      <c r="D23" s="25">
        <f>D22*(1+Region3[[#This Row],[Inflation Rate]])</f>
        <v>2.2931554057786734</v>
      </c>
      <c r="E23" s="28">
        <f>Region3[[#This Row],[Damage]]*$D$66/Region3[[#This Row],[Inflation Index]]</f>
        <v>1098333.2685043793</v>
      </c>
      <c r="F23" s="23">
        <f>F24/(1+Region3[[#This Row],[Inflation Rate]])</f>
        <v>167124664316.74948</v>
      </c>
      <c r="G23" s="40">
        <f>Region3[[#This Row],[Adj. Damage]]/Region3[[#This Row],[Total Property Value]]</f>
        <v>6.5719400125329239E-6</v>
      </c>
      <c r="H23" s="40">
        <f>Region3[[#This Row],[Damage]]/Region3[[#This Row],[Total Property Value]]</f>
        <v>1.6383578158221518E-6</v>
      </c>
    </row>
    <row r="24" spans="1:8" x14ac:dyDescent="0.3">
      <c r="A24">
        <v>1979</v>
      </c>
      <c r="B24" cm="1">
        <f t="array" ref="B24">SUMPRODUCT(--(HazardData[Year]=A24), --(HazardData[Region]=$B$3), HazardData[Property Damage])</f>
        <v>6818665</v>
      </c>
      <c r="C24" s="25">
        <v>9.11E-2</v>
      </c>
      <c r="D24" s="25">
        <f>D23*(1+Region3[[#This Row],[Inflation Rate]])</f>
        <v>2.5020618632451104</v>
      </c>
      <c r="E24" s="28">
        <f>Region3[[#This Row],[Damage]]*$D$66/Region3[[#This Row],[Inflation Index]]</f>
        <v>25067996.863970689</v>
      </c>
      <c r="F24" s="23">
        <f>F25/(1+Region3[[#This Row],[Inflation Rate]])</f>
        <v>178422291624.56177</v>
      </c>
      <c r="G24" s="40">
        <f>Region3[[#This Row],[Adj. Damage]]/Region3[[#This Row],[Total Property Value]]</f>
        <v>1.4049812181943642E-4</v>
      </c>
      <c r="H24" s="40">
        <f>Region3[[#This Row],[Damage]]/Region3[[#This Row],[Total Property Value]]</f>
        <v>3.8216441106741934E-5</v>
      </c>
    </row>
    <row r="25" spans="1:8" x14ac:dyDescent="0.3">
      <c r="A25">
        <v>1980</v>
      </c>
      <c r="B25" cm="1">
        <f t="array" ref="B25">SUMPRODUCT(--(HazardData[Year]=A25), --(HazardData[Region]=$B$3), HazardData[Property Damage])</f>
        <v>1292710</v>
      </c>
      <c r="C25" s="25">
        <v>0.1188</v>
      </c>
      <c r="D25" s="25">
        <f>D24*(1+Region3[[#This Row],[Inflation Rate]])</f>
        <v>2.7993068125986293</v>
      </c>
      <c r="E25" s="28">
        <f>Region3[[#This Row],[Damage]]*$D$66/Region3[[#This Row],[Inflation Index]]</f>
        <v>4247847.610437084</v>
      </c>
      <c r="F25" s="23">
        <f>F26/(1+Region3[[#This Row],[Inflation Rate]])</f>
        <v>194676562391.55933</v>
      </c>
      <c r="G25" s="40">
        <f>Region3[[#This Row],[Adj. Damage]]/Region3[[#This Row],[Total Property Value]]</f>
        <v>2.1820025781497259E-5</v>
      </c>
      <c r="H25" s="40">
        <f>Region3[[#This Row],[Damage]]/Region3[[#This Row],[Total Property Value]]</f>
        <v>6.6402960074871788E-6</v>
      </c>
    </row>
    <row r="26" spans="1:8" x14ac:dyDescent="0.3">
      <c r="A26">
        <v>1981</v>
      </c>
      <c r="B26" cm="1">
        <f t="array" ref="B26">SUMPRODUCT(--(HazardData[Year]=A26), --(HazardData[Region]=$B$3), HazardData[Property Damage])</f>
        <v>290214</v>
      </c>
      <c r="C26" s="25">
        <v>9.98E-2</v>
      </c>
      <c r="D26" s="25">
        <f>D25*(1+Region3[[#This Row],[Inflation Rate]])</f>
        <v>3.0786776324959728</v>
      </c>
      <c r="E26" s="28">
        <f>Region3[[#This Row],[Damage]]*$D$66/Region3[[#This Row],[Inflation Index]]</f>
        <v>867106.54353002261</v>
      </c>
      <c r="F26" s="23">
        <f>F27/(1+Region3[[#This Row],[Inflation Rate]])</f>
        <v>217804138003.67657</v>
      </c>
      <c r="G26" s="40">
        <f>Region3[[#This Row],[Adj. Damage]]/Region3[[#This Row],[Total Property Value]]</f>
        <v>3.9811297961445783E-6</v>
      </c>
      <c r="H26" s="40">
        <f>Region3[[#This Row],[Damage]]/Region3[[#This Row],[Total Property Value]]</f>
        <v>1.3324540234175952E-6</v>
      </c>
    </row>
    <row r="27" spans="1:8" x14ac:dyDescent="0.3">
      <c r="A27">
        <v>1982</v>
      </c>
      <c r="B27" cm="1">
        <f t="array" ref="B27">SUMPRODUCT(--(HazardData[Year]=A27), --(HazardData[Region]=$B$3), HazardData[Property Damage])</f>
        <v>2641003</v>
      </c>
      <c r="C27" s="25">
        <v>6.8900000000000003E-2</v>
      </c>
      <c r="D27" s="25">
        <f>D26*(1+Region3[[#This Row],[Inflation Rate]])</f>
        <v>3.2907985213749451</v>
      </c>
      <c r="E27" s="28">
        <f>Region3[[#This Row],[Damage]]*$D$66/Region3[[#This Row],[Inflation Index]]</f>
        <v>7382201.9541497687</v>
      </c>
      <c r="F27" s="23">
        <f>F28/(1+Region3[[#This Row],[Inflation Rate]])</f>
        <v>239540990976.44351</v>
      </c>
      <c r="G27" s="40">
        <f>Region3[[#This Row],[Adj. Damage]]/Region3[[#This Row],[Total Property Value]]</f>
        <v>3.0818115613772904E-5</v>
      </c>
      <c r="H27" s="40">
        <f>Region3[[#This Row],[Damage]]/Region3[[#This Row],[Total Property Value]]</f>
        <v>1.1025265401276213E-5</v>
      </c>
    </row>
    <row r="28" spans="1:8" x14ac:dyDescent="0.3">
      <c r="A28">
        <v>1983</v>
      </c>
      <c r="B28" cm="1">
        <f t="array" ref="B28">SUMPRODUCT(--(HazardData[Year]=A28), --(HazardData[Region]=$B$3), HazardData[Property Damage])</f>
        <v>580735</v>
      </c>
      <c r="C28" s="25">
        <v>4.6899999999999997E-2</v>
      </c>
      <c r="D28" s="25">
        <f>D27*(1+Region3[[#This Row],[Inflation Rate]])</f>
        <v>3.4451369720274299</v>
      </c>
      <c r="E28" s="28">
        <f>Region3[[#This Row],[Damage]]*$D$66/Region3[[#This Row],[Inflation Index]]</f>
        <v>1550564.4717448123</v>
      </c>
      <c r="F28" s="23">
        <f>F29/(1+Region3[[#This Row],[Inflation Rate]])</f>
        <v>256045365254.72046</v>
      </c>
      <c r="G28" s="40">
        <f>Region3[[#This Row],[Adj. Damage]]/Region3[[#This Row],[Total Property Value]]</f>
        <v>6.0558193279627275E-6</v>
      </c>
      <c r="H28" s="40">
        <f>Region3[[#This Row],[Damage]]/Region3[[#This Row],[Total Property Value]]</f>
        <v>2.2680941692589124E-6</v>
      </c>
    </row>
    <row r="29" spans="1:8" x14ac:dyDescent="0.3">
      <c r="A29">
        <v>1984</v>
      </c>
      <c r="B29" cm="1">
        <f t="array" ref="B29">SUMPRODUCT(--(HazardData[Year]=A29), --(HazardData[Region]=$B$3), HazardData[Property Damage])</f>
        <v>1953074</v>
      </c>
      <c r="C29" s="25">
        <v>4.8500000000000001E-2</v>
      </c>
      <c r="D29" s="25">
        <f>D28*(1+Region3[[#This Row],[Inflation Rate]])</f>
        <v>3.6122261151707602</v>
      </c>
      <c r="E29" s="28">
        <f>Region3[[#This Row],[Damage]]*$D$66/Region3[[#This Row],[Inflation Index]]</f>
        <v>4973499.646489582</v>
      </c>
      <c r="F29" s="23">
        <f>F30/(1+Region3[[#This Row],[Inflation Rate]])</f>
        <v>268053892885.16684</v>
      </c>
      <c r="G29" s="40">
        <f>Region3[[#This Row],[Adj. Damage]]/Region3[[#This Row],[Total Property Value]]</f>
        <v>1.8554103404199424E-5</v>
      </c>
      <c r="H29" s="40">
        <f>Region3[[#This Row],[Damage]]/Region3[[#This Row],[Total Property Value]]</f>
        <v>7.2861243646876962E-6</v>
      </c>
    </row>
    <row r="30" spans="1:8" x14ac:dyDescent="0.3">
      <c r="A30">
        <v>1985</v>
      </c>
      <c r="B30" cm="1">
        <f t="array" ref="B30">SUMPRODUCT(--(HazardData[Year]=A30), --(HazardData[Region]=$B$3), HazardData[Property Damage])</f>
        <v>473890</v>
      </c>
      <c r="C30" s="25">
        <v>3.7699999999999997E-2</v>
      </c>
      <c r="D30" s="25">
        <f>D29*(1+Region3[[#This Row],[Inflation Rate]])</f>
        <v>3.7484070397126983</v>
      </c>
      <c r="E30" s="28">
        <f>Region3[[#This Row],[Damage]]*$D$66/Region3[[#This Row],[Inflation Index]]</f>
        <v>1162918.0742281287</v>
      </c>
      <c r="F30" s="23">
        <f>F31/(1+Region3[[#This Row],[Inflation Rate]])</f>
        <v>281054506690.09741</v>
      </c>
      <c r="G30" s="40">
        <f>Region3[[#This Row],[Adj. Damage]]/Region3[[#This Row],[Total Property Value]]</f>
        <v>4.1376958794345586E-6</v>
      </c>
      <c r="H30" s="40">
        <f>Region3[[#This Row],[Damage]]/Region3[[#This Row],[Total Property Value]]</f>
        <v>1.6861142188427213E-6</v>
      </c>
    </row>
    <row r="31" spans="1:8" x14ac:dyDescent="0.3">
      <c r="A31">
        <v>1986</v>
      </c>
      <c r="B31" cm="1">
        <f t="array" ref="B31">SUMPRODUCT(--(HazardData[Year]=A31), --(HazardData[Region]=$B$3), HazardData[Property Damage])</f>
        <v>12882303</v>
      </c>
      <c r="C31" s="25">
        <v>0.02</v>
      </c>
      <c r="D31" s="25">
        <f>D30*(1+Region3[[#This Row],[Inflation Rate]])</f>
        <v>3.8233751805069525</v>
      </c>
      <c r="E31" s="28">
        <f>Region3[[#This Row],[Damage]]*$D$66/Region3[[#This Row],[Inflation Index]]</f>
        <v>30993092.623015527</v>
      </c>
      <c r="F31" s="23">
        <f>F32/(1+Region3[[#This Row],[Inflation Rate]])</f>
        <v>291650261592.31409</v>
      </c>
      <c r="G31" s="40">
        <f>Region3[[#This Row],[Adj. Damage]]/Region3[[#This Row],[Total Property Value]]</f>
        <v>1.0626800899750091E-4</v>
      </c>
      <c r="H31" s="40">
        <f>Region3[[#This Row],[Damage]]/Region3[[#This Row],[Total Property Value]]</f>
        <v>4.4170380405856248E-5</v>
      </c>
    </row>
    <row r="32" spans="1:8" x14ac:dyDescent="0.3">
      <c r="A32">
        <v>1987</v>
      </c>
      <c r="B32" cm="1">
        <f t="array" ref="B32">SUMPRODUCT(--(HazardData[Year]=A32), --(HazardData[Region]=$B$3), HazardData[Property Damage])</f>
        <v>879890</v>
      </c>
      <c r="C32" s="25">
        <v>3.1300000000000001E-2</v>
      </c>
      <c r="D32" s="25">
        <f>D31*(1+Region3[[#This Row],[Inflation Rate]])</f>
        <v>3.9430468236568204</v>
      </c>
      <c r="E32" s="28">
        <f>Region3[[#This Row],[Damage]]*$D$66/Region3[[#This Row],[Inflation Index]]</f>
        <v>2052649.361748521</v>
      </c>
      <c r="F32" s="23">
        <f>F33/(1+Region3[[#This Row],[Inflation Rate]])</f>
        <v>297483266824.1604</v>
      </c>
      <c r="G32" s="40">
        <f>Region3[[#This Row],[Adj. Damage]]/Region3[[#This Row],[Total Property Value]]</f>
        <v>6.900049820152819E-6</v>
      </c>
      <c r="H32" s="40">
        <f>Region3[[#This Row],[Damage]]/Region3[[#This Row],[Total Property Value]]</f>
        <v>2.9577798085701903E-6</v>
      </c>
    </row>
    <row r="33" spans="1:8" x14ac:dyDescent="0.3">
      <c r="A33">
        <v>1988</v>
      </c>
      <c r="B33" cm="1">
        <f t="array" ref="B33">SUMPRODUCT(--(HazardData[Year]=A33), --(HazardData[Region]=$B$3), HazardData[Property Damage])</f>
        <v>1185897</v>
      </c>
      <c r="C33" s="25">
        <v>3.6799999999999999E-2</v>
      </c>
      <c r="D33" s="25">
        <f>D32*(1+Region3[[#This Row],[Inflation Rate]])</f>
        <v>4.0881509467673913</v>
      </c>
      <c r="E33" s="28">
        <f>Region3[[#This Row],[Damage]]*$D$66/Region3[[#This Row],[Inflation Index]]</f>
        <v>2668322.8081916324</v>
      </c>
      <c r="F33" s="23">
        <f>F34/(1+Region3[[#This Row],[Inflation Rate]])</f>
        <v>306794493075.75665</v>
      </c>
      <c r="G33" s="40">
        <f>Region3[[#This Row],[Adj. Damage]]/Region3[[#This Row],[Total Property Value]]</f>
        <v>8.6974273281129078E-6</v>
      </c>
      <c r="H33" s="40">
        <f>Region3[[#This Row],[Damage]]/Region3[[#This Row],[Total Property Value]]</f>
        <v>3.8654442200406993E-6</v>
      </c>
    </row>
    <row r="34" spans="1:8" x14ac:dyDescent="0.3">
      <c r="A34">
        <v>1989</v>
      </c>
      <c r="B34" cm="1">
        <f t="array" ref="B34">SUMPRODUCT(--(HazardData[Year]=A34), --(HazardData[Region]=$B$3), HazardData[Property Damage])</f>
        <v>504029945</v>
      </c>
      <c r="C34" s="25">
        <v>4.8300000000000003E-2</v>
      </c>
      <c r="D34" s="25">
        <f>D33*(1+Region3[[#This Row],[Inflation Rate]])</f>
        <v>4.2856086374962565</v>
      </c>
      <c r="E34" s="28">
        <f>Region3[[#This Row],[Damage]]*$D$66/Region3[[#This Row],[Inflation Index]]</f>
        <v>1081837798.8864851</v>
      </c>
      <c r="F34" s="23">
        <f>F35/(1+Region3[[#This Row],[Inflation Rate]])</f>
        <v>318084530420.94446</v>
      </c>
      <c r="G34" s="40">
        <f>Region3[[#This Row],[Adj. Damage]]/Region3[[#This Row],[Total Property Value]]</f>
        <v>3.4011015796801252E-3</v>
      </c>
      <c r="H34" s="40">
        <f>Region3[[#This Row],[Damage]]/Region3[[#This Row],[Total Property Value]]</f>
        <v>1.5845786160458052E-3</v>
      </c>
    </row>
    <row r="35" spans="1:8" x14ac:dyDescent="0.3">
      <c r="A35">
        <v>1990</v>
      </c>
      <c r="B35" cm="1">
        <f t="array" ref="B35">SUMPRODUCT(--(HazardData[Year]=A35), --(HazardData[Region]=$B$3), HazardData[Property Damage])</f>
        <v>3967</v>
      </c>
      <c r="C35" s="25">
        <v>5.0999999999999997E-2</v>
      </c>
      <c r="D35" s="25">
        <f>D34*(1+Region3[[#This Row],[Inflation Rate]])</f>
        <v>4.5041746780085656</v>
      </c>
      <c r="E35" s="28">
        <f>Region3[[#This Row],[Damage]]*$D$66/Region3[[#This Row],[Inflation Index]]</f>
        <v>8101.4973952941082</v>
      </c>
      <c r="F35" s="23">
        <f>F36/(1+Region3[[#This Row],[Inflation Rate]])</f>
        <v>333448013240.27606</v>
      </c>
      <c r="G35" s="40">
        <f>Region3[[#This Row],[Adj. Damage]]/Region3[[#This Row],[Total Property Value]]</f>
        <v>2.4296133350947059E-8</v>
      </c>
      <c r="H35" s="40">
        <f>Region3[[#This Row],[Damage]]/Region3[[#This Row],[Total Property Value]]</f>
        <v>1.1896906991439945E-8</v>
      </c>
    </row>
    <row r="36" spans="1:8" x14ac:dyDescent="0.3">
      <c r="A36">
        <v>1991</v>
      </c>
      <c r="B36" cm="1">
        <f t="array" ref="B36">SUMPRODUCT(--(HazardData[Year]=A36), --(HazardData[Region]=$B$3), HazardData[Property Damage])</f>
        <v>11851983</v>
      </c>
      <c r="C36" s="25">
        <v>4.53E-2</v>
      </c>
      <c r="D36" s="25">
        <f>D35*(1+Region3[[#This Row],[Inflation Rate]])</f>
        <v>4.7082137909223531</v>
      </c>
      <c r="E36" s="28">
        <f>Region3[[#This Row],[Damage]]*$D$66/Region3[[#This Row],[Inflation Index]]</f>
        <v>23155446.815730892</v>
      </c>
      <c r="F36" s="23">
        <f>F37/(1+Region3[[#This Row],[Inflation Rate]])</f>
        <v>350453861915.53009</v>
      </c>
      <c r="G36" s="40">
        <f>Region3[[#This Row],[Adj. Damage]]/Region3[[#This Row],[Total Property Value]]</f>
        <v>6.6072739758570698E-5</v>
      </c>
      <c r="H36" s="40">
        <f>Region3[[#This Row],[Damage]]/Region3[[#This Row],[Total Property Value]]</f>
        <v>3.3818953899434228E-5</v>
      </c>
    </row>
    <row r="37" spans="1:8" x14ac:dyDescent="0.3">
      <c r="A37">
        <v>1992</v>
      </c>
      <c r="B37" cm="1">
        <f t="array" ref="B37">SUMPRODUCT(--(HazardData[Year]=A37), --(HazardData[Region]=$B$3), HazardData[Property Damage])</f>
        <v>0</v>
      </c>
      <c r="C37" s="25">
        <v>4.2599999999999999E-2</v>
      </c>
      <c r="D37" s="25">
        <f>D36*(1+Region3[[#This Row],[Inflation Rate]])</f>
        <v>4.908783698415645</v>
      </c>
      <c r="E37" s="28">
        <f>Region3[[#This Row],[Damage]]*$D$66/Region3[[#This Row],[Inflation Index]]</f>
        <v>0</v>
      </c>
      <c r="F37" s="23">
        <f>F38/(1+Region3[[#This Row],[Inflation Rate]])</f>
        <v>366329421860.30359</v>
      </c>
      <c r="G37" s="40">
        <f>Region3[[#This Row],[Adj. Damage]]/Region3[[#This Row],[Total Property Value]]</f>
        <v>0</v>
      </c>
      <c r="H37" s="40">
        <f>Region3[[#This Row],[Damage]]/Region3[[#This Row],[Total Property Value]]</f>
        <v>0</v>
      </c>
    </row>
    <row r="38" spans="1:8" x14ac:dyDescent="0.3">
      <c r="A38">
        <v>1993</v>
      </c>
      <c r="B38" cm="1">
        <f t="array" ref="B38">SUMPRODUCT(--(HazardData[Year]=A38), --(HazardData[Region]=$B$3), HazardData[Property Damage])</f>
        <v>92753117</v>
      </c>
      <c r="C38" s="25">
        <v>3.7400000000000003E-2</v>
      </c>
      <c r="D38" s="25">
        <f>D37*(1+Region3[[#This Row],[Inflation Rate]])</f>
        <v>5.092372208736391</v>
      </c>
      <c r="E38" s="28">
        <f>Region3[[#This Row],[Damage]]*$D$66/Region3[[#This Row],[Inflation Index]]</f>
        <v>167543157.06977308</v>
      </c>
      <c r="F38" s="23">
        <f>F39/(1+Region3[[#This Row],[Inflation Rate]])</f>
        <v>381935055231.55249</v>
      </c>
      <c r="G38" s="40">
        <f>Region3[[#This Row],[Adj. Damage]]/Region3[[#This Row],[Total Property Value]]</f>
        <v>4.3866923126026786E-4</v>
      </c>
      <c r="H38" s="40">
        <f>Region3[[#This Row],[Damage]]/Region3[[#This Row],[Total Property Value]]</f>
        <v>2.4285049442179996E-4</v>
      </c>
    </row>
    <row r="39" spans="1:8" x14ac:dyDescent="0.3">
      <c r="A39">
        <v>1994</v>
      </c>
      <c r="B39" cm="1">
        <f t="array" ref="B39">SUMPRODUCT(--(HazardData[Year]=A39), --(HazardData[Region]=$B$3), HazardData[Property Damage])</f>
        <v>169859</v>
      </c>
      <c r="C39" s="25">
        <v>3.1899999999999998E-2</v>
      </c>
      <c r="D39" s="25">
        <f>D38*(1+Region3[[#This Row],[Inflation Rate]])</f>
        <v>5.2548188821950816</v>
      </c>
      <c r="E39" s="28">
        <f>Region3[[#This Row],[Damage]]*$D$66/Region3[[#This Row],[Inflation Index]]</f>
        <v>297337.12106178835</v>
      </c>
      <c r="F39" s="23">
        <f>F40/(1+Region3[[#This Row],[Inflation Rate]])</f>
        <v>396219426297.21259</v>
      </c>
      <c r="G39" s="40">
        <f>Region3[[#This Row],[Adj. Damage]]/Region3[[#This Row],[Total Property Value]]</f>
        <v>7.5043549439382982E-7</v>
      </c>
      <c r="H39" s="40">
        <f>Region3[[#This Row],[Damage]]/Region3[[#This Row],[Total Property Value]]</f>
        <v>4.2869932347180063E-7</v>
      </c>
    </row>
    <row r="40" spans="1:8" x14ac:dyDescent="0.3">
      <c r="A40">
        <v>1995</v>
      </c>
      <c r="B40" cm="1">
        <f t="array" ref="B40">SUMPRODUCT(--(HazardData[Year]=A40), --(HazardData[Region]=$B$3), HazardData[Property Damage])</f>
        <v>170252912</v>
      </c>
      <c r="C40" s="25">
        <v>3.04E-2</v>
      </c>
      <c r="D40" s="25">
        <f>D39*(1+Region3[[#This Row],[Inflation Rate]])</f>
        <v>5.4145653762138117</v>
      </c>
      <c r="E40" s="28">
        <f>Region3[[#This Row],[Damage]]*$D$66/Region3[[#This Row],[Inflation Index]]</f>
        <v>289233949.49846101</v>
      </c>
      <c r="F40" s="23">
        <f>F41/(1+Region3[[#This Row],[Inflation Rate]])</f>
        <v>408858825996.09369</v>
      </c>
      <c r="G40" s="40">
        <f>Region3[[#This Row],[Adj. Damage]]/Region3[[#This Row],[Total Property Value]]</f>
        <v>7.0741764909637637E-4</v>
      </c>
      <c r="H40" s="40">
        <f>Region3[[#This Row],[Damage]]/Region3[[#This Row],[Total Property Value]]</f>
        <v>4.164100202196115E-4</v>
      </c>
    </row>
    <row r="41" spans="1:8" x14ac:dyDescent="0.3">
      <c r="A41">
        <v>1996</v>
      </c>
      <c r="B41" cm="1">
        <f t="array" ref="B41">SUMPRODUCT(--(HazardData[Year]=A41), --(HazardData[Region]=$B$3), HazardData[Property Damage])</f>
        <v>1818965</v>
      </c>
      <c r="C41" s="25">
        <v>2.8299999999999999E-2</v>
      </c>
      <c r="D41" s="25">
        <f>D40*(1+Region3[[#This Row],[Inflation Rate]])</f>
        <v>5.5677975763606629</v>
      </c>
      <c r="E41" s="28">
        <f>Region3[[#This Row],[Damage]]*$D$66/Region3[[#This Row],[Inflation Index]]</f>
        <v>3005102.0578310303</v>
      </c>
      <c r="F41" s="23">
        <f>F42/(1+Region3[[#This Row],[Inflation Rate]])</f>
        <v>421288134306.37494</v>
      </c>
      <c r="G41" s="40">
        <f>Region3[[#This Row],[Adj. Damage]]/Region3[[#This Row],[Total Property Value]]</f>
        <v>7.1331276936597005E-6</v>
      </c>
      <c r="H41" s="40">
        <f>Region3[[#This Row],[Damage]]/Region3[[#This Row],[Total Property Value]]</f>
        <v>4.3176269443116745E-6</v>
      </c>
    </row>
    <row r="42" spans="1:8" x14ac:dyDescent="0.3">
      <c r="A42">
        <v>1997</v>
      </c>
      <c r="B42" cm="1">
        <f t="array" ref="B42">SUMPRODUCT(--(HazardData[Year]=A42), --(HazardData[Region]=$B$3), HazardData[Property Damage])</f>
        <v>3829401</v>
      </c>
      <c r="C42" s="25">
        <v>2.47E-2</v>
      </c>
      <c r="D42" s="25">
        <f>D41*(1+Region3[[#This Row],[Inflation Rate]])</f>
        <v>5.7053221764967708</v>
      </c>
      <c r="E42" s="28">
        <f>Region3[[#This Row],[Damage]]*$D$66/Region3[[#This Row],[Inflation Index]]</f>
        <v>6174033.6685467158</v>
      </c>
      <c r="F42" s="23">
        <f>F43/(1+Region3[[#This Row],[Inflation Rate]])</f>
        <v>433210588507.24536</v>
      </c>
      <c r="G42" s="40">
        <f>Region3[[#This Row],[Adj. Damage]]/Region3[[#This Row],[Total Property Value]]</f>
        <v>1.4251806932561751E-5</v>
      </c>
      <c r="H42" s="40">
        <f>Region3[[#This Row],[Damage]]/Region3[[#This Row],[Total Property Value]]</f>
        <v>8.8395831071334821E-6</v>
      </c>
    </row>
    <row r="43" spans="1:8" x14ac:dyDescent="0.3">
      <c r="A43">
        <v>1998</v>
      </c>
      <c r="B43" cm="1">
        <f t="array" ref="B43">SUMPRODUCT(--(HazardData[Year]=A43), --(HazardData[Region]=$B$3), HazardData[Property Damage])</f>
        <v>0</v>
      </c>
      <c r="C43" s="25">
        <v>1.66E-2</v>
      </c>
      <c r="D43" s="25">
        <f>D42*(1+Region3[[#This Row],[Inflation Rate]])</f>
        <v>5.8000305246266173</v>
      </c>
      <c r="E43" s="28">
        <f>Region3[[#This Row],[Damage]]*$D$66/Region3[[#This Row],[Inflation Index]]</f>
        <v>0</v>
      </c>
      <c r="F43" s="23">
        <f>F44/(1+Region3[[#This Row],[Inflation Rate]])</f>
        <v>443910890043.37433</v>
      </c>
      <c r="G43" s="40">
        <f>Region3[[#This Row],[Adj. Damage]]/Region3[[#This Row],[Total Property Value]]</f>
        <v>0</v>
      </c>
      <c r="H43" s="40">
        <f>Region3[[#This Row],[Damage]]/Region3[[#This Row],[Total Property Value]]</f>
        <v>0</v>
      </c>
    </row>
    <row r="44" spans="1:8" x14ac:dyDescent="0.3">
      <c r="A44">
        <v>1999</v>
      </c>
      <c r="B44" cm="1">
        <f t="array" ref="B44">SUMPRODUCT(--(HazardData[Year]=A44), --(HazardData[Region]=$B$3), HazardData[Property Damage])</f>
        <v>0</v>
      </c>
      <c r="C44" s="25">
        <v>1.89E-2</v>
      </c>
      <c r="D44" s="25">
        <f>D43*(1+Region3[[#This Row],[Inflation Rate]])</f>
        <v>5.9096511015420603</v>
      </c>
      <c r="E44" s="28">
        <f>Region3[[#This Row],[Damage]]*$D$66/Region3[[#This Row],[Inflation Index]]</f>
        <v>0</v>
      </c>
      <c r="F44" s="23">
        <f>F45/(1+Region3[[#This Row],[Inflation Rate]])</f>
        <v>451279810818.0943</v>
      </c>
      <c r="G44" s="40">
        <f>Region3[[#This Row],[Adj. Damage]]/Region3[[#This Row],[Total Property Value]]</f>
        <v>0</v>
      </c>
      <c r="H44" s="40">
        <f>Region3[[#This Row],[Damage]]/Region3[[#This Row],[Total Property Value]]</f>
        <v>0</v>
      </c>
    </row>
    <row r="45" spans="1:8" x14ac:dyDescent="0.3">
      <c r="A45">
        <v>2000</v>
      </c>
      <c r="B45" cm="1">
        <f t="array" ref="B45">SUMPRODUCT(--(HazardData[Year]=A45), --(HazardData[Region]=$B$3), HazardData[Property Damage])</f>
        <v>0</v>
      </c>
      <c r="C45" s="25">
        <v>2.9600000000000001E-2</v>
      </c>
      <c r="D45" s="25">
        <f>D44*(1+Region3[[#This Row],[Inflation Rate]])</f>
        <v>6.0845767741477061</v>
      </c>
      <c r="E45" s="28">
        <f>Region3[[#This Row],[Damage]]*$D$66/Region3[[#This Row],[Inflation Index]]</f>
        <v>0</v>
      </c>
      <c r="F45" s="23">
        <f>F46/(1+Region3[[#This Row],[Inflation Rate]])</f>
        <v>459808999242.55627</v>
      </c>
      <c r="G45" s="40">
        <f>Region3[[#This Row],[Adj. Damage]]/Region3[[#This Row],[Total Property Value]]</f>
        <v>0</v>
      </c>
      <c r="H45" s="40">
        <f>Region3[[#This Row],[Damage]]/Region3[[#This Row],[Total Property Value]]</f>
        <v>0</v>
      </c>
    </row>
    <row r="46" spans="1:8" x14ac:dyDescent="0.3">
      <c r="A46">
        <v>2001</v>
      </c>
      <c r="B46" cm="1">
        <f t="array" ref="B46">SUMPRODUCT(--(HazardData[Year]=A46), --(HazardData[Region]=$B$3), HazardData[Property Damage])</f>
        <v>0</v>
      </c>
      <c r="C46" s="25">
        <v>2.8199999999999999E-2</v>
      </c>
      <c r="D46" s="25">
        <f>D45*(1+Region3[[#This Row],[Inflation Rate]])</f>
        <v>6.2561618391786711</v>
      </c>
      <c r="E46" s="28">
        <f>Region3[[#This Row],[Damage]]*$D$66/Region3[[#This Row],[Inflation Index]]</f>
        <v>0</v>
      </c>
      <c r="F46" s="23">
        <f>F47/(1+Region3[[#This Row],[Inflation Rate]])</f>
        <v>473419345620.13599</v>
      </c>
      <c r="G46" s="40">
        <f>Region3[[#This Row],[Adj. Damage]]/Region3[[#This Row],[Total Property Value]]</f>
        <v>0</v>
      </c>
      <c r="H46" s="40">
        <f>Region3[[#This Row],[Damage]]/Region3[[#This Row],[Total Property Value]]</f>
        <v>0</v>
      </c>
    </row>
    <row r="47" spans="1:8" x14ac:dyDescent="0.3">
      <c r="A47">
        <v>2002</v>
      </c>
      <c r="B47" cm="1">
        <f t="array" ref="B47">SUMPRODUCT(--(HazardData[Year]=A47), --(HazardData[Region]=$B$3), HazardData[Property Damage])</f>
        <v>46676</v>
      </c>
      <c r="C47" s="25">
        <v>1.78E-2</v>
      </c>
      <c r="D47" s="25">
        <f>D46*(1+Region3[[#This Row],[Inflation Rate]])</f>
        <v>6.3675215199160515</v>
      </c>
      <c r="E47" s="28">
        <f>Region3[[#This Row],[Damage]]*$D$66/Region3[[#This Row],[Inflation Index]]</f>
        <v>67428.194471761555</v>
      </c>
      <c r="F47" s="23">
        <f>F48/(1+Region3[[#This Row],[Inflation Rate]])</f>
        <v>486769771166.62384</v>
      </c>
      <c r="G47" s="40">
        <f>Region3[[#This Row],[Adj. Damage]]/Region3[[#This Row],[Total Property Value]]</f>
        <v>1.3852173751496276E-7</v>
      </c>
      <c r="H47" s="40">
        <f>Region3[[#This Row],[Damage]]/Region3[[#This Row],[Total Property Value]]</f>
        <v>9.5889274077421214E-8</v>
      </c>
    </row>
    <row r="48" spans="1:8" x14ac:dyDescent="0.3">
      <c r="A48">
        <v>2003</v>
      </c>
      <c r="B48" cm="1">
        <f t="array" ref="B48">SUMPRODUCT(--(HazardData[Year]=A48), --(HazardData[Region]=$B$3), HazardData[Property Damage])</f>
        <v>4896665</v>
      </c>
      <c r="C48" s="27">
        <f>AVERAGE(C43:C47)</f>
        <v>2.222E-2</v>
      </c>
      <c r="D48" s="25">
        <f>D47*(1+Region3[[#This Row],[Inflation Rate]])</f>
        <v>6.5090078480885856</v>
      </c>
      <c r="E48" s="28">
        <f>Region3[[#This Row],[Damage]]*$D$66/Region3[[#This Row],[Inflation Index]]</f>
        <v>6919965.3366073435</v>
      </c>
      <c r="F48" s="23">
        <f>F49/(1+Region3[[#This Row],[Inflation Rate]])</f>
        <v>495434273093.38977</v>
      </c>
      <c r="G48" s="40">
        <f>Region3[[#This Row],[Adj. Damage]]/Region3[[#This Row],[Total Property Value]]</f>
        <v>1.3967474017089093E-5</v>
      </c>
      <c r="H48" s="40">
        <f>Region3[[#This Row],[Damage]]/Region3[[#This Row],[Total Property Value]]</f>
        <v>9.8835814676813333E-6</v>
      </c>
    </row>
    <row r="49" spans="1:8" x14ac:dyDescent="0.3">
      <c r="A49">
        <v>2004</v>
      </c>
      <c r="B49" cm="1">
        <f t="array" ref="B49">SUMPRODUCT(--(HazardData[Year]=A49), --(HazardData[Region]=$B$3), HazardData[Property Damage])</f>
        <v>11153985</v>
      </c>
      <c r="C49" s="25">
        <v>2.3900000000000001E-2</v>
      </c>
      <c r="D49" s="25">
        <f>D48*(1+Region3[[#This Row],[Inflation Rate]])</f>
        <v>6.6645731356579025</v>
      </c>
      <c r="E49" s="28">
        <f>Region3[[#This Row],[Damage]]*$D$66/Region3[[#This Row],[Inflation Index]]</f>
        <v>15394870.459141169</v>
      </c>
      <c r="F49" s="23">
        <f>F50/(1+Region3[[#This Row],[Inflation Rate]])</f>
        <v>506442822641.52484</v>
      </c>
      <c r="G49" s="40">
        <f>Region3[[#This Row],[Adj. Damage]]/Region3[[#This Row],[Total Property Value]]</f>
        <v>3.0398042525006048E-5</v>
      </c>
      <c r="H49" s="40">
        <f>Region3[[#This Row],[Damage]]/Region3[[#This Row],[Total Property Value]]</f>
        <v>2.2024174302288651E-5</v>
      </c>
    </row>
    <row r="50" spans="1:8" x14ac:dyDescent="0.3">
      <c r="A50">
        <v>2005</v>
      </c>
      <c r="B50" cm="1">
        <f t="array" ref="B50">SUMPRODUCT(--(HazardData[Year]=A50), --(HazardData[Region]=$B$3), HazardData[Property Damage])</f>
        <v>16343379</v>
      </c>
      <c r="C50" s="25">
        <v>2.81E-2</v>
      </c>
      <c r="D50" s="25">
        <f>D49*(1+Region3[[#This Row],[Inflation Rate]])</f>
        <v>6.8518476407698898</v>
      </c>
      <c r="E50" s="28">
        <f>Region3[[#This Row],[Damage]]*$D$66/Region3[[#This Row],[Inflation Index]]</f>
        <v>21940800.857366543</v>
      </c>
      <c r="F50" s="23">
        <f>F51/(1+Region3[[#This Row],[Inflation Rate]])</f>
        <v>518546806102.65729</v>
      </c>
      <c r="G50" s="40">
        <f>Region3[[#This Row],[Adj. Damage]]/Region3[[#This Row],[Total Property Value]]</f>
        <v>4.2312093333042145E-5</v>
      </c>
      <c r="H50" s="40">
        <f>Region3[[#This Row],[Damage]]/Region3[[#This Row],[Total Property Value]]</f>
        <v>3.1517654351851285E-5</v>
      </c>
    </row>
    <row r="51" spans="1:8" x14ac:dyDescent="0.3">
      <c r="A51">
        <v>2006</v>
      </c>
      <c r="B51" cm="1">
        <f t="array" ref="B51">SUMPRODUCT(--(HazardData[Year]=A51), --(HazardData[Region]=$B$3), HazardData[Property Damage])</f>
        <v>25342592</v>
      </c>
      <c r="C51" s="25">
        <v>2.7799999999999998E-2</v>
      </c>
      <c r="D51" s="25">
        <f>D50*(1+Region3[[#This Row],[Inflation Rate]])</f>
        <v>7.0423290051832934</v>
      </c>
      <c r="E51" s="28">
        <f>Region3[[#This Row],[Damage]]*$D$66/Region3[[#This Row],[Inflation Index]]</f>
        <v>33101909.121228751</v>
      </c>
      <c r="F51" s="23">
        <f>F52/(1+Region3[[#This Row],[Inflation Rate]])</f>
        <v>533117971354.14197</v>
      </c>
      <c r="G51" s="40">
        <f>Region3[[#This Row],[Adj. Damage]]/Region3[[#This Row],[Total Property Value]]</f>
        <v>6.209115223999768E-5</v>
      </c>
      <c r="H51" s="40">
        <f>Region3[[#This Row],[Damage]]/Region3[[#This Row],[Total Property Value]]</f>
        <v>4.7536555437493044E-5</v>
      </c>
    </row>
    <row r="52" spans="1:8" x14ac:dyDescent="0.3">
      <c r="A52">
        <v>2007</v>
      </c>
      <c r="B52" cm="1">
        <f t="array" ref="B52">SUMPRODUCT(--(HazardData[Year]=A52), --(HazardData[Region]=$B$3), HazardData[Property Damage])</f>
        <v>849667</v>
      </c>
      <c r="C52" s="25">
        <v>2.6599999999999999E-2</v>
      </c>
      <c r="D52" s="25">
        <f>D51*(1+Region3[[#This Row],[Inflation Rate]])</f>
        <v>7.229654956721169</v>
      </c>
      <c r="E52" s="28">
        <f>Region3[[#This Row],[Damage]]*$D$66/Region3[[#This Row],[Inflation Index]]</f>
        <v>1081059.2607475466</v>
      </c>
      <c r="F52" s="23">
        <f>F53/(1+Region3[[#This Row],[Inflation Rate]])</f>
        <v>547938650957.78717</v>
      </c>
      <c r="G52" s="40">
        <f>Region3[[#This Row],[Adj. Damage]]/Region3[[#This Row],[Total Property Value]]</f>
        <v>1.9729567513769541E-6</v>
      </c>
      <c r="H52" s="40">
        <f>Region3[[#This Row],[Damage]]/Region3[[#This Row],[Total Property Value]]</f>
        <v>1.5506608240079378E-6</v>
      </c>
    </row>
    <row r="53" spans="1:8" x14ac:dyDescent="0.3">
      <c r="A53">
        <v>2008</v>
      </c>
      <c r="B53" cm="1">
        <f t="array" ref="B53">SUMPRODUCT(--(HazardData[Year]=A53), --(HazardData[Region]=$B$3), HazardData[Property Damage])</f>
        <v>2930259</v>
      </c>
      <c r="C53" s="25">
        <v>3.6999999999999998E-2</v>
      </c>
      <c r="D53" s="25">
        <f>D52*(1+Region3[[#This Row],[Inflation Rate]])</f>
        <v>7.4971521901198512</v>
      </c>
      <c r="E53" s="28">
        <f>Region3[[#This Row],[Damage]]*$D$66/Region3[[#This Row],[Inflation Index]]</f>
        <v>3595240.9558579195</v>
      </c>
      <c r="F53" s="23">
        <f>F54/(1+Region3[[#This Row],[Inflation Rate]])</f>
        <v>562513819073.26428</v>
      </c>
      <c r="G53" s="40">
        <f>Region3[[#This Row],[Adj. Damage]]/Region3[[#This Row],[Total Property Value]]</f>
        <v>6.3913824584452734E-6</v>
      </c>
      <c r="H53" s="40">
        <f>Region3[[#This Row],[Damage]]/Region3[[#This Row],[Total Property Value]]</f>
        <v>5.2092213571349615E-6</v>
      </c>
    </row>
    <row r="54" spans="1:8" x14ac:dyDescent="0.3">
      <c r="A54">
        <v>2009</v>
      </c>
      <c r="B54" cm="1">
        <f t="array" ref="B54">SUMPRODUCT(--(HazardData[Year]=A54), --(HazardData[Region]=$B$3), HazardData[Property Damage])</f>
        <v>18713958</v>
      </c>
      <c r="C54" s="25">
        <v>8.0000000000000004E-4</v>
      </c>
      <c r="D54" s="25">
        <f>D53*(1+Region3[[#This Row],[Inflation Rate]])</f>
        <v>7.5031499118719465</v>
      </c>
      <c r="E54" s="28">
        <f>Region3[[#This Row],[Damage]]*$D$66/Region3[[#This Row],[Inflation Index]]</f>
        <v>22942479.256184101</v>
      </c>
      <c r="F54" s="23">
        <f>F55/(1+Region3[[#This Row],[Inflation Rate]])</f>
        <v>583326830378.97498</v>
      </c>
      <c r="G54" s="40">
        <f>Region3[[#This Row],[Adj. Damage]]/Region3[[#This Row],[Total Property Value]]</f>
        <v>3.9330402891426856E-5</v>
      </c>
      <c r="H54" s="40">
        <f>Region3[[#This Row],[Damage]]/Region3[[#This Row],[Total Property Value]]</f>
        <v>3.2081428498397619E-5</v>
      </c>
    </row>
    <row r="55" spans="1:8" x14ac:dyDescent="0.3">
      <c r="A55">
        <v>2010</v>
      </c>
      <c r="B55" cm="1">
        <f t="array" ref="B55">SUMPRODUCT(--(HazardData[Year]=A55), --(HazardData[Region]=$B$3), HazardData[Property Damage])</f>
        <v>7814815</v>
      </c>
      <c r="C55" s="25">
        <v>1.5100000000000001E-2</v>
      </c>
      <c r="D55" s="25">
        <f>D54*(1+Region3[[#This Row],[Inflation Rate]])</f>
        <v>7.6164474755412117</v>
      </c>
      <c r="E55" s="28">
        <f>Region3[[#This Row],[Damage]]*$D$66/Region3[[#This Row],[Inflation Index]]</f>
        <v>9438099.921191927</v>
      </c>
      <c r="F55" s="23">
        <f>F56/(1+Region3[[#This Row],[Inflation Rate]])</f>
        <v>583793491843.27808</v>
      </c>
      <c r="G55" s="40">
        <f>Region3[[#This Row],[Adj. Damage]]/Region3[[#This Row],[Total Property Value]]</f>
        <v>1.6166846758417832E-5</v>
      </c>
      <c r="H55" s="40">
        <f>Region3[[#This Row],[Damage]]/Region3[[#This Row],[Total Property Value]]</f>
        <v>1.3386266049875598E-5</v>
      </c>
    </row>
    <row r="56" spans="1:8" x14ac:dyDescent="0.3">
      <c r="A56">
        <v>2011</v>
      </c>
      <c r="B56" cm="1">
        <f t="array" ref="B56">SUMPRODUCT(--(HazardData[Year]=A56), --(HazardData[Region]=$B$3), HazardData[Property Damage])</f>
        <v>26014743</v>
      </c>
      <c r="C56" s="25">
        <v>0.03</v>
      </c>
      <c r="D56" s="25">
        <f>D55*(1+Region3[[#This Row],[Inflation Rate]])</f>
        <v>7.8449408998074484</v>
      </c>
      <c r="E56" s="28">
        <f>Region3[[#This Row],[Damage]]*$D$66/Region3[[#This Row],[Inflation Index]]</f>
        <v>30503395.422063112</v>
      </c>
      <c r="F56" s="23">
        <f>F57/(1+Region3[[#This Row],[Inflation Rate]])</f>
        <v>592608773570.11157</v>
      </c>
      <c r="G56" s="40">
        <f>Region3[[#This Row],[Adj. Damage]]/Region3[[#This Row],[Total Property Value]]</f>
        <v>5.1473074281871486E-5</v>
      </c>
      <c r="H56" s="40">
        <f>Region3[[#This Row],[Damage]]/Region3[[#This Row],[Total Property Value]]</f>
        <v>4.3898680141498438E-5</v>
      </c>
    </row>
    <row r="57" spans="1:8" x14ac:dyDescent="0.3">
      <c r="A57">
        <v>2012</v>
      </c>
      <c r="B57" cm="1">
        <f t="array" ref="B57">SUMPRODUCT(--(HazardData[Year]=A57), --(HazardData[Region]=$B$3), HazardData[Property Damage])</f>
        <v>4011843</v>
      </c>
      <c r="C57" s="25">
        <v>2.2200000000000001E-2</v>
      </c>
      <c r="D57" s="25">
        <f>D56*(1+Region3[[#This Row],[Inflation Rate]])</f>
        <v>8.0190985877831729</v>
      </c>
      <c r="E57" s="28">
        <f>Region3[[#This Row],[Damage]]*$D$66/Region3[[#This Row],[Inflation Index]]</f>
        <v>4601894.9132404914</v>
      </c>
      <c r="F57" s="23">
        <f>F58/(1+Region3[[#This Row],[Inflation Rate]])</f>
        <v>610387036777.21497</v>
      </c>
      <c r="G57" s="40">
        <f>Region3[[#This Row],[Adj. Damage]]/Region3[[#This Row],[Total Property Value]]</f>
        <v>7.5393064334033951E-6</v>
      </c>
      <c r="H57" s="40">
        <f>Region3[[#This Row],[Damage]]/Region3[[#This Row],[Total Property Value]]</f>
        <v>6.5726215634954278E-6</v>
      </c>
    </row>
    <row r="58" spans="1:8" x14ac:dyDescent="0.3">
      <c r="A58">
        <v>2013</v>
      </c>
      <c r="B58" cm="1">
        <f t="array" ref="B58">SUMPRODUCT(--(HazardData[Year]=A58), --(HazardData[Region]=$B$3), HazardData[Property Damage])</f>
        <v>16076808</v>
      </c>
      <c r="C58" s="25">
        <v>1.4E-2</v>
      </c>
      <c r="D58" s="25">
        <f>D57*(1+Region3[[#This Row],[Inflation Rate]])</f>
        <v>8.1313659680121368</v>
      </c>
      <c r="E58" s="28">
        <f>Region3[[#This Row],[Damage]]*$D$66/Region3[[#This Row],[Inflation Index]]</f>
        <v>18186730.795658696</v>
      </c>
      <c r="F58" s="23">
        <f>F59/(1+Region3[[#This Row],[Inflation Rate]])</f>
        <v>623937628993.66919</v>
      </c>
      <c r="G58" s="40">
        <f>Region3[[#This Row],[Adj. Damage]]/Region3[[#This Row],[Total Property Value]]</f>
        <v>2.914831539330549E-5</v>
      </c>
      <c r="H58" s="40">
        <f>Region3[[#This Row],[Damage]]/Region3[[#This Row],[Total Property Value]]</f>
        <v>2.5766690856472009E-5</v>
      </c>
    </row>
    <row r="59" spans="1:8" x14ac:dyDescent="0.3">
      <c r="A59">
        <v>2014</v>
      </c>
      <c r="B59" cm="1">
        <f t="array" ref="B59">SUMPRODUCT(--(HazardData[Year]=A59), --(HazardData[Region]=$B$3), HazardData[Property Damage])</f>
        <v>1705265</v>
      </c>
      <c r="C59" s="25">
        <v>1.11E-2</v>
      </c>
      <c r="D59" s="25">
        <f>D58*(1+Region3[[#This Row],[Inflation Rate]])</f>
        <v>8.2216241302570729</v>
      </c>
      <c r="E59" s="28">
        <f>Region3[[#This Row],[Damage]]*$D$66/Region3[[#This Row],[Inflation Index]]</f>
        <v>1907886.7028305277</v>
      </c>
      <c r="F59" s="23">
        <f>F60/(1+Region3[[#This Row],[Inflation Rate]])</f>
        <v>632672755799.58057</v>
      </c>
      <c r="G59" s="40">
        <f>Region3[[#This Row],[Adj. Damage]]/Region3[[#This Row],[Total Property Value]]</f>
        <v>3.015598009146631E-6</v>
      </c>
      <c r="H59" s="40">
        <f>Region3[[#This Row],[Damage]]/Region3[[#This Row],[Total Property Value]]</f>
        <v>2.6953349648268994E-6</v>
      </c>
    </row>
    <row r="60" spans="1:8" x14ac:dyDescent="0.3">
      <c r="A60">
        <v>2015</v>
      </c>
      <c r="B60" cm="1">
        <f t="array" ref="B60">SUMPRODUCT(--(HazardData[Year]=A60), --(HazardData[Region]=$B$3), HazardData[Property Damage])</f>
        <v>434779968</v>
      </c>
      <c r="C60" s="25">
        <v>1.4E-3</v>
      </c>
      <c r="D60" s="25">
        <f>D59*(1+Region3[[#This Row],[Inflation Rate]])</f>
        <v>8.2331344040394328</v>
      </c>
      <c r="E60" s="28">
        <f>Region3[[#This Row],[Damage]]*$D$66/Region3[[#This Row],[Inflation Index]]</f>
        <v>485760997.78347826</v>
      </c>
      <c r="F60" s="23">
        <f>F61/(1+Region3[[#This Row],[Inflation Rate]])</f>
        <v>639695423388.95593</v>
      </c>
      <c r="G60" s="40">
        <f>Region3[[#This Row],[Adj. Damage]]/Region3[[#This Row],[Total Property Value]]</f>
        <v>7.5936294058511584E-4</v>
      </c>
      <c r="H60" s="40">
        <f>Region3[[#This Row],[Damage]]/Region3[[#This Row],[Total Property Value]]</f>
        <v>6.7966715424762293E-4</v>
      </c>
    </row>
    <row r="61" spans="1:8" x14ac:dyDescent="0.3">
      <c r="A61">
        <v>2016</v>
      </c>
      <c r="B61" cm="1">
        <f t="array" ref="B61">SUMPRODUCT(--(HazardData[Year]=A61), --(HazardData[Region]=$B$3), HazardData[Property Damage])</f>
        <v>47250754</v>
      </c>
      <c r="C61" s="25">
        <v>8.3000000000000001E-3</v>
      </c>
      <c r="D61" s="25">
        <f>D60*(1+Region3[[#This Row],[Inflation Rate]])</f>
        <v>8.3014694195929604</v>
      </c>
      <c r="E61" s="28">
        <f>Region3[[#This Row],[Damage]]*$D$66/Region3[[#This Row],[Inflation Index]]</f>
        <v>52356679.037701003</v>
      </c>
      <c r="F61" s="23">
        <f>F62/(1+Region3[[#This Row],[Inflation Rate]])</f>
        <v>640590996981.70056</v>
      </c>
      <c r="G61" s="40">
        <f>Region3[[#This Row],[Adj. Damage]]/Region3[[#This Row],[Total Property Value]]</f>
        <v>8.1731837138505157E-5</v>
      </c>
      <c r="H61" s="40">
        <f>Region3[[#This Row],[Damage]]/Region3[[#This Row],[Total Property Value]]</f>
        <v>7.3761189624320912E-5</v>
      </c>
    </row>
    <row r="62" spans="1:8" x14ac:dyDescent="0.3">
      <c r="A62">
        <v>2017</v>
      </c>
      <c r="B62" cm="1">
        <f t="array" ref="B62">SUMPRODUCT(--(HazardData[Year]=A62), --(HazardData[Region]=$B$3), HazardData[Property Damage])</f>
        <v>165396</v>
      </c>
      <c r="C62" s="25">
        <v>1.83E-2</v>
      </c>
      <c r="D62" s="25">
        <f>D61*(1+Region3[[#This Row],[Inflation Rate]])</f>
        <v>8.4533863099715116</v>
      </c>
      <c r="E62" s="28">
        <f>Region3[[#This Row],[Damage]]*$D$66/Region3[[#This Row],[Inflation Index]]</f>
        <v>179975.17600406558</v>
      </c>
      <c r="F62" s="23">
        <f>F63/(1+Region3[[#This Row],[Inflation Rate]])</f>
        <v>645907902256.64868</v>
      </c>
      <c r="G62" s="40">
        <f>Region3[[#This Row],[Adj. Damage]]/Region3[[#This Row],[Total Property Value]]</f>
        <v>2.7863906816323984E-7</v>
      </c>
      <c r="H62" s="40">
        <f>Region3[[#This Row],[Damage]]/Region3[[#This Row],[Total Property Value]]</f>
        <v>2.5606746630927673E-7</v>
      </c>
    </row>
    <row r="63" spans="1:8" x14ac:dyDescent="0.3">
      <c r="A63">
        <v>2018</v>
      </c>
      <c r="B63" cm="1">
        <f t="array" ref="B63">SUMPRODUCT(--(HazardData[Year]=A63), --(HazardData[Region]=$B$3), HazardData[Property Damage])</f>
        <v>97180</v>
      </c>
      <c r="C63" s="25">
        <v>2.12E-2</v>
      </c>
      <c r="D63" s="25">
        <f>D62*(1+Region3[[#This Row],[Inflation Rate]])</f>
        <v>8.6325980997429088</v>
      </c>
      <c r="E63" s="28">
        <f>Region3[[#This Row],[Damage]]*$D$66/Region3[[#This Row],[Inflation Index]]</f>
        <v>103550.856003936</v>
      </c>
      <c r="F63" s="23">
        <f>F64/(1+Region3[[#This Row],[Inflation Rate]])</f>
        <v>657728016867.94531</v>
      </c>
      <c r="G63" s="40">
        <f>Region3[[#This Row],[Adj. Damage]]/Region3[[#This Row],[Total Property Value]]</f>
        <v>1.5743719797286105E-7</v>
      </c>
      <c r="H63" s="40">
        <f>Region3[[#This Row],[Damage]]/Region3[[#This Row],[Total Property Value]]</f>
        <v>1.4775104223591438E-7</v>
      </c>
    </row>
    <row r="64" spans="1:8" x14ac:dyDescent="0.3">
      <c r="A64">
        <v>2019</v>
      </c>
      <c r="B64" cm="1">
        <f t="array" ref="B64">SUMPRODUCT(--(HazardData[Year]=A64), --(HazardData[Region]=$B$3), HazardData[Property Damage])</f>
        <v>66227</v>
      </c>
      <c r="C64" s="25">
        <v>1.7000000000000001E-2</v>
      </c>
      <c r="D64" s="25">
        <f>D63*(1+Region3[[#This Row],[Inflation Rate]])</f>
        <v>8.7793522674385382</v>
      </c>
      <c r="E64" s="28">
        <f>Region3[[#This Row],[Damage]]*$D$66/Region3[[#This Row],[Inflation Index]]</f>
        <v>69389.047851199997</v>
      </c>
      <c r="F64" s="23">
        <f>F65/(1+Region3[[#This Row],[Inflation Rate]])</f>
        <v>671671850825.54578</v>
      </c>
      <c r="G64" s="40">
        <f>Region3[[#This Row],[Adj. Damage]]/Region3[[#This Row],[Total Property Value]]</f>
        <v>1.0330795873895049E-7</v>
      </c>
      <c r="H64" s="40">
        <f>Region3[[#This Row],[Damage]]/Region3[[#This Row],[Total Property Value]]</f>
        <v>9.8600231524666396E-8</v>
      </c>
    </row>
    <row r="65" spans="1:8" x14ac:dyDescent="0.3">
      <c r="A65">
        <v>2020</v>
      </c>
      <c r="B65" cm="1">
        <f t="array" ref="B65">SUMPRODUCT(--(HazardData[Year]=A65), --(HazardData[Region]=$B$3), HazardData[Property Damage])</f>
        <v>715409</v>
      </c>
      <c r="C65" s="25">
        <v>8.9999999999999993E-3</v>
      </c>
      <c r="D65" s="25">
        <f>D64*(1+Region3[[#This Row],[Inflation Rate]])</f>
        <v>8.8583664378454845</v>
      </c>
      <c r="E65" s="28">
        <f>Region3[[#This Row],[Damage]]*$D$66/Region3[[#This Row],[Inflation Index]]</f>
        <v>742880.7056000001</v>
      </c>
      <c r="F65" s="23">
        <f>F66*(1+Region3[[#This Row],[Inflation Rate]])</f>
        <v>683090272289.57996</v>
      </c>
      <c r="G65" s="40">
        <f>Region3[[#This Row],[Adj. Damage]]/Region3[[#This Row],[Total Property Value]]</f>
        <v>1.087529329191023E-6</v>
      </c>
      <c r="H65" s="40">
        <f>Region3[[#This Row],[Damage]]/Region3[[#This Row],[Total Property Value]]</f>
        <v>1.0473125281115397E-6</v>
      </c>
    </row>
    <row r="66" spans="1:8" x14ac:dyDescent="0.3">
      <c r="A66">
        <v>2021</v>
      </c>
      <c r="C66" s="25">
        <v>3.8399999999999997E-2</v>
      </c>
      <c r="D66" s="25">
        <f>D65*(1+Region3[[#This Row],[Inflation Rate]])</f>
        <v>9.1985277090587516</v>
      </c>
      <c r="E66" s="28"/>
      <c r="F66" s="23">
        <f>'Sum Insured data'!D28</f>
        <v>676997296620</v>
      </c>
    </row>
    <row r="68" spans="1:8" x14ac:dyDescent="0.3">
      <c r="A68" s="37" t="s">
        <v>139</v>
      </c>
      <c r="F68" s="28"/>
      <c r="G68" s="42">
        <f>AVERAGE(G5:G65)</f>
        <v>1.1207148504687466E-4</v>
      </c>
      <c r="H68" s="42">
        <f>AVERAGE(H5:H65)</f>
        <v>5.7544119606352908E-5</v>
      </c>
    </row>
  </sheetData>
  <pageMargins left="0.7" right="0.7" top="0.75" bottom="0.75" header="0.3" footer="0.3"/>
  <drawing r:id="rId1"/>
  <legacyDrawing r:id="rId2"/>
  <tableParts count="1">
    <tablePart r:id="rId3"/>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53AC9-9307-41D8-A5E9-6EE7669E2DFB}">
  <dimension ref="A1:H68"/>
  <sheetViews>
    <sheetView workbookViewId="0">
      <selection activeCell="B12" sqref="B12"/>
    </sheetView>
  </sheetViews>
  <sheetFormatPr defaultRowHeight="13.8" x14ac:dyDescent="0.3"/>
  <cols>
    <col min="1" max="1" width="7.88671875" bestFit="1" customWidth="1"/>
    <col min="2" max="2" width="10" bestFit="1" customWidth="1"/>
    <col min="3" max="4" width="16" bestFit="1" customWidth="1"/>
    <col min="5" max="5" width="14" bestFit="1" customWidth="1"/>
    <col min="6" max="6" width="21.44140625" bestFit="1" customWidth="1"/>
    <col min="7" max="7" width="25.5546875" bestFit="1" customWidth="1"/>
    <col min="8" max="8" width="27.77734375" bestFit="1" customWidth="1"/>
  </cols>
  <sheetData>
    <row r="1" spans="1:8" ht="20.399999999999999" thickBot="1" x14ac:dyDescent="0.45">
      <c r="A1" s="44" t="s">
        <v>143</v>
      </c>
      <c r="B1" s="44"/>
      <c r="C1" s="44"/>
    </row>
    <row r="2" spans="1:8" ht="14.4" thickTop="1" x14ac:dyDescent="0.3"/>
    <row r="3" spans="1:8" x14ac:dyDescent="0.3">
      <c r="A3" s="43" t="s">
        <v>100</v>
      </c>
      <c r="B3" s="43">
        <v>4</v>
      </c>
      <c r="F3" s="37" t="s">
        <v>102</v>
      </c>
      <c r="H3" s="37" t="s">
        <v>142</v>
      </c>
    </row>
    <row r="4" spans="1:8" x14ac:dyDescent="0.3">
      <c r="A4" t="s">
        <v>4</v>
      </c>
      <c r="B4" t="s">
        <v>79</v>
      </c>
      <c r="C4" t="s">
        <v>101</v>
      </c>
      <c r="D4" t="s">
        <v>98</v>
      </c>
      <c r="E4" t="s">
        <v>97</v>
      </c>
      <c r="F4" t="s">
        <v>99</v>
      </c>
      <c r="G4" t="s">
        <v>141</v>
      </c>
      <c r="H4" t="s">
        <v>140</v>
      </c>
    </row>
    <row r="5" spans="1:8" x14ac:dyDescent="0.3">
      <c r="A5">
        <v>1960</v>
      </c>
      <c r="B5" cm="1">
        <f t="array" ref="B5">SUMPRODUCT(--(HazardData[Year]=A5), --(HazardData[Region]=$B$3), HazardData[Property Damage])</f>
        <v>94869</v>
      </c>
      <c r="C5" s="25"/>
      <c r="D5" s="25">
        <v>1</v>
      </c>
      <c r="E5" s="28">
        <f>Region4[[#This Row],[Damage]]*$D$66/Region4[[#This Row],[Inflation Index]]</f>
        <v>872655.12523069466</v>
      </c>
      <c r="F5" s="23">
        <f>F6/(1+Region4[[#This Row],[Inflation Rate]])</f>
        <v>10790064407.05657</v>
      </c>
      <c r="G5" s="40">
        <f>Region4[[#This Row],[Adj. Damage]]/Region4[[#This Row],[Total Property Value]]</f>
        <v>8.0875803175001334E-5</v>
      </c>
      <c r="H5" s="40">
        <f>Region4[[#This Row],[Damage]]/Region4[[#This Row],[Total Property Value]]</f>
        <v>8.7922552100761165E-6</v>
      </c>
    </row>
    <row r="6" spans="1:8" x14ac:dyDescent="0.3">
      <c r="A6">
        <v>1961</v>
      </c>
      <c r="B6" cm="1">
        <f t="array" ref="B6">SUMPRODUCT(--(HazardData[Year]=A6), --(HazardData[Region]=$B$3), HazardData[Property Damage])</f>
        <v>38259</v>
      </c>
      <c r="C6" s="25">
        <f>AVERAGE(C7:C11)</f>
        <v>2.4059999999999998E-2</v>
      </c>
      <c r="D6" s="25">
        <f>D5*(1+Region4[[#This Row],[Inflation Rate]])</f>
        <v>1.02406</v>
      </c>
      <c r="E6" s="28">
        <f>Region4[[#This Row],[Damage]]*$D$66/Region4[[#This Row],[Inflation Index]]</f>
        <v>343658.05872788589</v>
      </c>
      <c r="F6" s="23">
        <f>F7/(1+Region4[[#This Row],[Inflation Rate]])</f>
        <v>10790064407.05657</v>
      </c>
      <c r="G6" s="40">
        <f>Region4[[#This Row],[Adj. Damage]]/Region4[[#This Row],[Total Property Value]]</f>
        <v>3.1849490954209476E-5</v>
      </c>
      <c r="H6" s="40">
        <f>Region4[[#This Row],[Damage]]/Region4[[#This Row],[Total Property Value]]</f>
        <v>3.5457619673687103E-6</v>
      </c>
    </row>
    <row r="7" spans="1:8" x14ac:dyDescent="0.3">
      <c r="A7">
        <v>1962</v>
      </c>
      <c r="B7" cm="1">
        <f t="array" ref="B7">SUMPRODUCT(--(HazardData[Year]=A7), --(HazardData[Region]=$B$3), HazardData[Property Damage])</f>
        <v>12731</v>
      </c>
      <c r="C7" s="25">
        <v>2.1299999999999999E-2</v>
      </c>
      <c r="D7" s="25">
        <f>D6*(1+Region4[[#This Row],[Inflation Rate]])</f>
        <v>1.0458724780000002</v>
      </c>
      <c r="E7" s="28">
        <f>Region4[[#This Row],[Damage]]*$D$66/Region4[[#This Row],[Inflation Index]]</f>
        <v>111970.10986269299</v>
      </c>
      <c r="F7" s="23">
        <f>F8/(1+Region4[[#This Row],[Inflation Rate]])</f>
        <v>11049673356.690351</v>
      </c>
      <c r="G7" s="40">
        <f>Region4[[#This Row],[Adj. Damage]]/Region4[[#This Row],[Total Property Value]]</f>
        <v>1.0133341162967263E-5</v>
      </c>
      <c r="H7" s="40">
        <f>Region4[[#This Row],[Damage]]/Region4[[#This Row],[Total Property Value]]</f>
        <v>1.1521607552581308E-6</v>
      </c>
    </row>
    <row r="8" spans="1:8" x14ac:dyDescent="0.3">
      <c r="A8">
        <v>1963</v>
      </c>
      <c r="B8" cm="1">
        <f t="array" ref="B8">SUMPRODUCT(--(HazardData[Year]=A8), --(HazardData[Region]=$B$3), HazardData[Property Damage])</f>
        <v>548801</v>
      </c>
      <c r="C8" s="25">
        <v>2.01E-2</v>
      </c>
      <c r="D8" s="25">
        <f>D7*(1+Region4[[#This Row],[Inflation Rate]])</f>
        <v>1.0668945148078002</v>
      </c>
      <c r="E8" s="28">
        <f>Region4[[#This Row],[Damage]]*$D$66/Region4[[#This Row],[Inflation Index]]</f>
        <v>4731640.4154243609</v>
      </c>
      <c r="F8" s="23">
        <f>F9/(1+Region4[[#This Row],[Inflation Rate]])</f>
        <v>11285031399.187857</v>
      </c>
      <c r="G8" s="40">
        <f>Region4[[#This Row],[Adj. Damage]]/Region4[[#This Row],[Total Property Value]]</f>
        <v>4.192846477826265E-4</v>
      </c>
      <c r="H8" s="40">
        <f>Region4[[#This Row],[Damage]]/Region4[[#This Row],[Total Property Value]]</f>
        <v>4.8630879311465207E-5</v>
      </c>
    </row>
    <row r="9" spans="1:8" x14ac:dyDescent="0.3">
      <c r="A9">
        <v>1964</v>
      </c>
      <c r="B9" cm="1">
        <f t="array" ref="B9">SUMPRODUCT(--(HazardData[Year]=A9), --(HazardData[Region]=$B$3), HazardData[Property Damage])</f>
        <v>248263</v>
      </c>
      <c r="C9" s="25">
        <v>2.0500000000000001E-2</v>
      </c>
      <c r="D9" s="25">
        <f>D8*(1+Region4[[#This Row],[Inflation Rate]])</f>
        <v>1.0887658523613601</v>
      </c>
      <c r="E9" s="28">
        <f>Region4[[#This Row],[Damage]]*$D$66/Region4[[#This Row],[Inflation Index]]</f>
        <v>2097470.3419299661</v>
      </c>
      <c r="F9" s="23">
        <f>F10/(1+Region4[[#This Row],[Inflation Rate]])</f>
        <v>11511860530.311533</v>
      </c>
      <c r="G9" s="40">
        <f>Region4[[#This Row],[Adj. Damage]]/Region4[[#This Row],[Total Property Value]]</f>
        <v>1.8220081249309617E-4</v>
      </c>
      <c r="H9" s="40">
        <f>Region4[[#This Row],[Damage]]/Region4[[#This Row],[Total Property Value]]</f>
        <v>2.1565845012307625E-5</v>
      </c>
    </row>
    <row r="10" spans="1:8" x14ac:dyDescent="0.3">
      <c r="A10">
        <v>1965</v>
      </c>
      <c r="B10" cm="1">
        <f t="array" ref="B10">SUMPRODUCT(--(HazardData[Year]=A10), --(HazardData[Region]=$B$3), HazardData[Property Damage])</f>
        <v>21029</v>
      </c>
      <c r="C10" s="25">
        <v>2.5399999999999999E-2</v>
      </c>
      <c r="D10" s="25">
        <f>D9*(1+Region4[[#This Row],[Inflation Rate]])</f>
        <v>1.1164205050113387</v>
      </c>
      <c r="E10" s="28">
        <f>Region4[[#This Row],[Damage]]*$D$66/Region4[[#This Row],[Inflation Index]]</f>
        <v>173264.31960494301</v>
      </c>
      <c r="F10" s="23">
        <f>F11/(1+Region4[[#This Row],[Inflation Rate]])</f>
        <v>11747853671.182919</v>
      </c>
      <c r="G10" s="40">
        <f>Region4[[#This Row],[Adj. Damage]]/Region4[[#This Row],[Total Property Value]]</f>
        <v>1.4748593611610471E-5</v>
      </c>
      <c r="H10" s="40">
        <f>Region4[[#This Row],[Damage]]/Region4[[#This Row],[Total Property Value]]</f>
        <v>1.7900291056215158E-6</v>
      </c>
    </row>
    <row r="11" spans="1:8" x14ac:dyDescent="0.3">
      <c r="A11">
        <v>1966</v>
      </c>
      <c r="B11" cm="1">
        <f t="array" ref="B11">SUMPRODUCT(--(HazardData[Year]=A11), --(HazardData[Region]=$B$3), HazardData[Property Damage])</f>
        <v>568208</v>
      </c>
      <c r="C11" s="25">
        <v>3.3000000000000002E-2</v>
      </c>
      <c r="D11" s="25">
        <f>D10*(1+Region4[[#This Row],[Inflation Rate]])</f>
        <v>1.1532623816767129</v>
      </c>
      <c r="E11" s="28">
        <f>Region4[[#This Row],[Damage]]*$D$66/Region4[[#This Row],[Inflation Index]]</f>
        <v>4532079.7032413892</v>
      </c>
      <c r="F11" s="23">
        <f>F12/(1+Region4[[#This Row],[Inflation Rate]])</f>
        <v>12046249154.430965</v>
      </c>
      <c r="G11" s="40">
        <f>Region4[[#This Row],[Adj. Damage]]/Region4[[#This Row],[Total Property Value]]</f>
        <v>3.7622330778160578E-4</v>
      </c>
      <c r="H11" s="40">
        <f>Region4[[#This Row],[Damage]]/Region4[[#This Row],[Total Property Value]]</f>
        <v>4.7168873291234919E-5</v>
      </c>
    </row>
    <row r="12" spans="1:8" x14ac:dyDescent="0.3">
      <c r="A12">
        <v>1967</v>
      </c>
      <c r="B12" cm="1">
        <f t="array" ref="B12">SUMPRODUCT(--(HazardData[Year]=A12), --(HazardData[Region]=$B$3), HazardData[Property Damage])</f>
        <v>192857</v>
      </c>
      <c r="C12" s="25">
        <v>2.7400000000000001E-2</v>
      </c>
      <c r="D12" s="25">
        <f>D11*(1+Region4[[#This Row],[Inflation Rate]])</f>
        <v>1.1848617709346549</v>
      </c>
      <c r="E12" s="28">
        <f>Region4[[#This Row],[Damage]]*$D$66/Region4[[#This Row],[Inflation Index]]</f>
        <v>1497221.4497110143</v>
      </c>
      <c r="F12" s="23">
        <f>F13/(1+Region4[[#This Row],[Inflation Rate]])</f>
        <v>12443775376.527185</v>
      </c>
      <c r="G12" s="40">
        <f>Region4[[#This Row],[Adj. Damage]]/Region4[[#This Row],[Total Property Value]]</f>
        <v>1.2031890679537961E-4</v>
      </c>
      <c r="H12" s="40">
        <f>Region4[[#This Row],[Damage]]/Region4[[#This Row],[Total Property Value]]</f>
        <v>1.5498270755014434E-5</v>
      </c>
    </row>
    <row r="13" spans="1:8" x14ac:dyDescent="0.3">
      <c r="A13">
        <v>1968</v>
      </c>
      <c r="B13" cm="1">
        <f t="array" ref="B13">SUMPRODUCT(--(HazardData[Year]=A13), --(HazardData[Region]=$B$3), HazardData[Property Damage])</f>
        <v>1620</v>
      </c>
      <c r="C13" s="25">
        <v>3.4799999999999998E-2</v>
      </c>
      <c r="D13" s="25">
        <f>D12*(1+Region4[[#This Row],[Inflation Rate]])</f>
        <v>1.2260949605631808</v>
      </c>
      <c r="E13" s="28">
        <f>Region4[[#This Row],[Damage]]*$D$66/Region4[[#This Row],[Inflation Index]]</f>
        <v>12153.720036358714</v>
      </c>
      <c r="F13" s="23">
        <f>F14/(1+Region4[[#This Row],[Inflation Rate]])</f>
        <v>12784734821.844032</v>
      </c>
      <c r="G13" s="40">
        <f>Region4[[#This Row],[Adj. Damage]]/Region4[[#This Row],[Total Property Value]]</f>
        <v>9.5064310724637292E-7</v>
      </c>
      <c r="H13" s="40">
        <f>Region4[[#This Row],[Damage]]/Region4[[#This Row],[Total Property Value]]</f>
        <v>1.2671361765220689E-7</v>
      </c>
    </row>
    <row r="14" spans="1:8" x14ac:dyDescent="0.3">
      <c r="A14">
        <v>1969</v>
      </c>
      <c r="B14" cm="1">
        <f t="array" ref="B14">SUMPRODUCT(--(HazardData[Year]=A14), --(HazardData[Region]=$B$3), HazardData[Property Damage])</f>
        <v>185099</v>
      </c>
      <c r="C14" s="25">
        <v>4.0599999999999997E-2</v>
      </c>
      <c r="D14" s="25">
        <f>D13*(1+Region4[[#This Row],[Inflation Rate]])</f>
        <v>1.2758744159620459</v>
      </c>
      <c r="E14" s="28">
        <f>Region4[[#This Row],[Damage]]*$D$66/Region4[[#This Row],[Inflation Index]]</f>
        <v>1334487.3595064823</v>
      </c>
      <c r="F14" s="23">
        <f>F15/(1+Region4[[#This Row],[Inflation Rate]])</f>
        <v>13229643593.644203</v>
      </c>
      <c r="G14" s="40">
        <f>Region4[[#This Row],[Adj. Damage]]/Region4[[#This Row],[Total Property Value]]</f>
        <v>1.0087099853147955E-4</v>
      </c>
      <c r="H14" s="40">
        <f>Region4[[#This Row],[Damage]]/Region4[[#This Row],[Total Property Value]]</f>
        <v>1.3991231032778949E-5</v>
      </c>
    </row>
    <row r="15" spans="1:8" x14ac:dyDescent="0.3">
      <c r="A15">
        <v>1970</v>
      </c>
      <c r="B15" cm="1">
        <f t="array" ref="B15">SUMPRODUCT(--(HazardData[Year]=A15), --(HazardData[Region]=$B$3), HazardData[Property Damage])</f>
        <v>122335</v>
      </c>
      <c r="C15" s="25">
        <v>5.04E-2</v>
      </c>
      <c r="D15" s="25">
        <f>D14*(1+Region4[[#This Row],[Inflation Rate]])</f>
        <v>1.3401784865265329</v>
      </c>
      <c r="E15" s="28">
        <f>Region4[[#This Row],[Damage]]*$D$66/Region4[[#This Row],[Inflation Index]]</f>
        <v>839665.6852806625</v>
      </c>
      <c r="F15" s="23">
        <f>F16/(1+Region4[[#This Row],[Inflation Rate]])</f>
        <v>13766767123.546158</v>
      </c>
      <c r="G15" s="40">
        <f>Region4[[#This Row],[Adj. Damage]]/Region4[[#This Row],[Total Property Value]]</f>
        <v>6.0992219723433114E-5</v>
      </c>
      <c r="H15" s="40">
        <f>Region4[[#This Row],[Damage]]/Region4[[#This Row],[Total Property Value]]</f>
        <v>8.8862547686132385E-6</v>
      </c>
    </row>
    <row r="16" spans="1:8" x14ac:dyDescent="0.3">
      <c r="A16">
        <v>1971</v>
      </c>
      <c r="B16" cm="1">
        <f t="array" ref="B16">SUMPRODUCT(--(HazardData[Year]=A16), --(HazardData[Region]=$B$3), HazardData[Property Damage])</f>
        <v>1612743</v>
      </c>
      <c r="C16" s="25">
        <v>4.7199999999999999E-2</v>
      </c>
      <c r="D16" s="25">
        <f>D15*(1+Region4[[#This Row],[Inflation Rate]])</f>
        <v>1.4034349110905853</v>
      </c>
      <c r="E16" s="28">
        <f>Region4[[#This Row],[Damage]]*$D$66/Region4[[#This Row],[Inflation Index]]</f>
        <v>10570394.861819863</v>
      </c>
      <c r="F16" s="23">
        <f>F17/(1+Region4[[#This Row],[Inflation Rate]])</f>
        <v>14460612186.572884</v>
      </c>
      <c r="G16" s="40">
        <f>Region4[[#This Row],[Adj. Damage]]/Region4[[#This Row],[Total Property Value]]</f>
        <v>7.3097837943782184E-4</v>
      </c>
      <c r="H16" s="40">
        <f>Region4[[#This Row],[Damage]]/Region4[[#This Row],[Total Property Value]]</f>
        <v>1.1152660614863046E-4</v>
      </c>
    </row>
    <row r="17" spans="1:8" x14ac:dyDescent="0.3">
      <c r="A17">
        <v>1972</v>
      </c>
      <c r="B17" cm="1">
        <f t="array" ref="B17">SUMPRODUCT(--(HazardData[Year]=A17), --(HazardData[Region]=$B$3), HazardData[Property Damage])</f>
        <v>159634</v>
      </c>
      <c r="C17" s="25">
        <v>4.41E-2</v>
      </c>
      <c r="D17" s="25">
        <f>D16*(1+Region4[[#This Row],[Inflation Rate]])</f>
        <v>1.4653263906696801</v>
      </c>
      <c r="E17" s="28">
        <f>Region4[[#This Row],[Damage]]*$D$66/Region4[[#This Row],[Inflation Index]]</f>
        <v>1002096.0392563468</v>
      </c>
      <c r="F17" s="23">
        <f>F18/(1+Region4[[#This Row],[Inflation Rate]])</f>
        <v>15143153081.779121</v>
      </c>
      <c r="G17" s="40">
        <f>Region4[[#This Row],[Adj. Damage]]/Region4[[#This Row],[Total Property Value]]</f>
        <v>6.6174860271478789E-5</v>
      </c>
      <c r="H17" s="40">
        <f>Region4[[#This Row],[Damage]]/Region4[[#This Row],[Total Property Value]]</f>
        <v>1.0541661907392216E-5</v>
      </c>
    </row>
    <row r="18" spans="1:8" x14ac:dyDescent="0.3">
      <c r="A18">
        <v>1973</v>
      </c>
      <c r="B18" cm="1">
        <f t="array" ref="B18">SUMPRODUCT(--(HazardData[Year]=A18), --(HazardData[Region]=$B$3), HazardData[Property Damage])</f>
        <v>2038257</v>
      </c>
      <c r="C18" s="25">
        <v>6.7599999999999993E-2</v>
      </c>
      <c r="D18" s="25">
        <f>D17*(1+Region4[[#This Row],[Inflation Rate]])</f>
        <v>1.5643824546789507</v>
      </c>
      <c r="E18" s="28">
        <f>Region4[[#This Row],[Damage]]*$D$66/Region4[[#This Row],[Inflation Index]]</f>
        <v>11984897.578342317</v>
      </c>
      <c r="F18" s="23">
        <f>F19/(1+Region4[[#This Row],[Inflation Rate]])</f>
        <v>15810966132.685581</v>
      </c>
      <c r="G18" s="40">
        <f>Region4[[#This Row],[Adj. Damage]]/Region4[[#This Row],[Total Property Value]]</f>
        <v>7.5801171653680694E-4</v>
      </c>
      <c r="H18" s="40">
        <f>Region4[[#This Row],[Damage]]/Region4[[#This Row],[Total Property Value]]</f>
        <v>1.2891413357633892E-4</v>
      </c>
    </row>
    <row r="19" spans="1:8" x14ac:dyDescent="0.3">
      <c r="A19">
        <v>1974</v>
      </c>
      <c r="B19" cm="1">
        <f t="array" ref="B19">SUMPRODUCT(--(HazardData[Year]=A19), --(HazardData[Region]=$B$3), HazardData[Property Damage])</f>
        <v>131152</v>
      </c>
      <c r="C19" s="25">
        <v>0.1086</v>
      </c>
      <c r="D19" s="25">
        <f>D18*(1+Region4[[#This Row],[Inflation Rate]])</f>
        <v>1.7342743892570847</v>
      </c>
      <c r="E19" s="28">
        <f>Region4[[#This Row],[Damage]]*$D$66/Region4[[#This Row],[Inflation Index]]</f>
        <v>695625.39444249321</v>
      </c>
      <c r="F19" s="23">
        <f>F20/(1+Region4[[#This Row],[Inflation Rate]])</f>
        <v>16879787443.255129</v>
      </c>
      <c r="G19" s="40">
        <f>Region4[[#This Row],[Adj. Damage]]/Region4[[#This Row],[Total Property Value]]</f>
        <v>4.121055414832567E-5</v>
      </c>
      <c r="H19" s="40">
        <f>Region4[[#This Row],[Damage]]/Region4[[#This Row],[Total Property Value]]</f>
        <v>7.7697660850821946E-6</v>
      </c>
    </row>
    <row r="20" spans="1:8" x14ac:dyDescent="0.3">
      <c r="A20">
        <v>1975</v>
      </c>
      <c r="B20" cm="1">
        <f t="array" ref="B20">SUMPRODUCT(--(HazardData[Year]=A20), --(HazardData[Region]=$B$3), HazardData[Property Damage])</f>
        <v>155318</v>
      </c>
      <c r="C20" s="25">
        <v>8.8999999999999996E-2</v>
      </c>
      <c r="D20" s="25">
        <f>D19*(1+Region4[[#This Row],[Inflation Rate]])</f>
        <v>1.888624809900965</v>
      </c>
      <c r="E20" s="28">
        <f>Region4[[#This Row],[Damage]]*$D$66/Region4[[#This Row],[Inflation Index]]</f>
        <v>756474.72130290652</v>
      </c>
      <c r="F20" s="23">
        <f>F21/(1+Region4[[#This Row],[Inflation Rate]])</f>
        <v>18712932359.592636</v>
      </c>
      <c r="G20" s="40">
        <f>Region4[[#This Row],[Adj. Damage]]/Region4[[#This Row],[Total Property Value]]</f>
        <v>4.0425236770287472E-5</v>
      </c>
      <c r="H20" s="40">
        <f>Region4[[#This Row],[Damage]]/Region4[[#This Row],[Total Property Value]]</f>
        <v>8.3000353453626842E-6</v>
      </c>
    </row>
    <row r="21" spans="1:8" x14ac:dyDescent="0.3">
      <c r="A21">
        <v>1976</v>
      </c>
      <c r="B21" cm="1">
        <f t="array" ref="B21">SUMPRODUCT(--(HazardData[Year]=A21), --(HazardData[Region]=$B$3), HazardData[Property Damage])</f>
        <v>1666779</v>
      </c>
      <c r="C21" s="25">
        <v>6.4299999999999996E-2</v>
      </c>
      <c r="D21" s="25">
        <f>D20*(1+Region4[[#This Row],[Inflation Rate]])</f>
        <v>2.0100633851775971</v>
      </c>
      <c r="E21" s="28">
        <f>Region4[[#This Row],[Damage]]*$D$66/Region4[[#This Row],[Inflation Index]]</f>
        <v>7627576.7866009865</v>
      </c>
      <c r="F21" s="23">
        <f>F22/(1+Region4[[#This Row],[Inflation Rate]])</f>
        <v>20378383339.596382</v>
      </c>
      <c r="G21" s="40">
        <f>Region4[[#This Row],[Adj. Damage]]/Region4[[#This Row],[Total Property Value]]</f>
        <v>3.7429744349642112E-4</v>
      </c>
      <c r="H21" s="40">
        <f>Region4[[#This Row],[Damage]]/Region4[[#This Row],[Total Property Value]]</f>
        <v>8.1791522527763601E-5</v>
      </c>
    </row>
    <row r="22" spans="1:8" x14ac:dyDescent="0.3">
      <c r="A22">
        <v>1977</v>
      </c>
      <c r="B22" cm="1">
        <f t="array" ref="B22">SUMPRODUCT(--(HazardData[Year]=A22), --(HazardData[Region]=$B$3), HazardData[Property Damage])</f>
        <v>7415076</v>
      </c>
      <c r="C22" s="25">
        <v>6.8599999999999994E-2</v>
      </c>
      <c r="D22" s="25">
        <f>D21*(1+Region4[[#This Row],[Inflation Rate]])</f>
        <v>2.1479537334007803</v>
      </c>
      <c r="E22" s="28">
        <f>Region4[[#This Row],[Damage]]*$D$66/Region4[[#This Row],[Inflation Index]]</f>
        <v>31754772.456288207</v>
      </c>
      <c r="F22" s="23">
        <f>F23/(1+Region4[[#This Row],[Inflation Rate]])</f>
        <v>21688713388.332432</v>
      </c>
      <c r="G22" s="40">
        <f>Region4[[#This Row],[Adj. Damage]]/Region4[[#This Row],[Total Property Value]]</f>
        <v>1.4641150854697942E-3</v>
      </c>
      <c r="H22" s="40">
        <f>Region4[[#This Row],[Damage]]/Region4[[#This Row],[Total Property Value]]</f>
        <v>3.4188639350036241E-4</v>
      </c>
    </row>
    <row r="23" spans="1:8" x14ac:dyDescent="0.3">
      <c r="A23">
        <v>1978</v>
      </c>
      <c r="B23" cm="1">
        <f t="array" ref="B23">SUMPRODUCT(--(HazardData[Year]=A23), --(HazardData[Region]=$B$3), HazardData[Property Damage])</f>
        <v>366969</v>
      </c>
      <c r="C23" s="25">
        <v>6.7599999999999993E-2</v>
      </c>
      <c r="D23" s="25">
        <f>D22*(1+Region4[[#This Row],[Inflation Rate]])</f>
        <v>2.2931554057786734</v>
      </c>
      <c r="E23" s="28">
        <f>Region4[[#This Row],[Damage]]*$D$66/Region4[[#This Row],[Inflation Index]]</f>
        <v>1472021.6982936475</v>
      </c>
      <c r="F23" s="23">
        <f>F24/(1+Region4[[#This Row],[Inflation Rate]])</f>
        <v>23176559126.772038</v>
      </c>
      <c r="G23" s="40">
        <f>Region4[[#This Row],[Adj. Damage]]/Region4[[#This Row],[Total Property Value]]</f>
        <v>6.3513383942884985E-5</v>
      </c>
      <c r="H23" s="40">
        <f>Region4[[#This Row],[Damage]]/Region4[[#This Row],[Total Property Value]]</f>
        <v>1.583362732978346E-5</v>
      </c>
    </row>
    <row r="24" spans="1:8" x14ac:dyDescent="0.3">
      <c r="A24">
        <v>1979</v>
      </c>
      <c r="B24" cm="1">
        <f t="array" ref="B24">SUMPRODUCT(--(HazardData[Year]=A24), --(HazardData[Region]=$B$3), HazardData[Property Damage])</f>
        <v>6193298</v>
      </c>
      <c r="C24" s="25">
        <v>9.11E-2</v>
      </c>
      <c r="D24" s="25">
        <f>D23*(1+Region4[[#This Row],[Inflation Rate]])</f>
        <v>2.5020618632451104</v>
      </c>
      <c r="E24" s="28">
        <f>Region4[[#This Row],[Damage]]*$D$66/Region4[[#This Row],[Inflation Index]]</f>
        <v>22768910.753297891</v>
      </c>
      <c r="F24" s="23">
        <f>F25/(1+Region4[[#This Row],[Inflation Rate]])</f>
        <v>24743294523.741829</v>
      </c>
      <c r="G24" s="40">
        <f>Region4[[#This Row],[Adj. Damage]]/Region4[[#This Row],[Total Property Value]]</f>
        <v>9.2020529972071971E-4</v>
      </c>
      <c r="H24" s="40">
        <f>Region4[[#This Row],[Damage]]/Region4[[#This Row],[Total Property Value]]</f>
        <v>2.5030207655077504E-4</v>
      </c>
    </row>
    <row r="25" spans="1:8" x14ac:dyDescent="0.3">
      <c r="A25">
        <v>1980</v>
      </c>
      <c r="B25" cm="1">
        <f t="array" ref="B25">SUMPRODUCT(--(HazardData[Year]=A25), --(HazardData[Region]=$B$3), HazardData[Property Damage])</f>
        <v>956412</v>
      </c>
      <c r="C25" s="25">
        <v>0.1188</v>
      </c>
      <c r="D25" s="25">
        <f>D24*(1+Region4[[#This Row],[Inflation Rate]])</f>
        <v>2.7993068125986293</v>
      </c>
      <c r="E25" s="28">
        <f>Region4[[#This Row],[Damage]]*$D$66/Region4[[#This Row],[Inflation Index]]</f>
        <v>3142771.7189418762</v>
      </c>
      <c r="F25" s="23">
        <f>F26/(1+Region4[[#This Row],[Inflation Rate]])</f>
        <v>26997408654.85471</v>
      </c>
      <c r="G25" s="40">
        <f>Region4[[#This Row],[Adj. Damage]]/Region4[[#This Row],[Total Property Value]]</f>
        <v>1.1641012510201563E-4</v>
      </c>
      <c r="H25" s="40">
        <f>Region4[[#This Row],[Damage]]/Region4[[#This Row],[Total Property Value]]</f>
        <v>3.5426066709851309E-5</v>
      </c>
    </row>
    <row r="26" spans="1:8" x14ac:dyDescent="0.3">
      <c r="A26">
        <v>1981</v>
      </c>
      <c r="B26" cm="1">
        <f t="array" ref="B26">SUMPRODUCT(--(HazardData[Year]=A26), --(HazardData[Region]=$B$3), HazardData[Property Damage])</f>
        <v>131599</v>
      </c>
      <c r="C26" s="25">
        <v>9.98E-2</v>
      </c>
      <c r="D26" s="25">
        <f>D25*(1+Region4[[#This Row],[Inflation Rate]])</f>
        <v>3.0786776324959728</v>
      </c>
      <c r="E26" s="28">
        <f>Region4[[#This Row],[Damage]]*$D$66/Region4[[#This Row],[Inflation Index]]</f>
        <v>393193.82945690927</v>
      </c>
      <c r="F26" s="23">
        <f>F27/(1+Region4[[#This Row],[Inflation Rate]])</f>
        <v>30204700803.051449</v>
      </c>
      <c r="G26" s="40">
        <f>Region4[[#This Row],[Adj. Damage]]/Region4[[#This Row],[Total Property Value]]</f>
        <v>1.3017636957264169E-5</v>
      </c>
      <c r="H26" s="40">
        <f>Region4[[#This Row],[Damage]]/Region4[[#This Row],[Total Property Value]]</f>
        <v>4.3569046042894463E-6</v>
      </c>
    </row>
    <row r="27" spans="1:8" x14ac:dyDescent="0.3">
      <c r="A27">
        <v>1982</v>
      </c>
      <c r="B27" cm="1">
        <f t="array" ref="B27">SUMPRODUCT(--(HazardData[Year]=A27), --(HazardData[Region]=$B$3), HazardData[Property Damage])</f>
        <v>2170104</v>
      </c>
      <c r="C27" s="25">
        <v>6.8900000000000003E-2</v>
      </c>
      <c r="D27" s="25">
        <f>D26*(1+Region4[[#This Row],[Inflation Rate]])</f>
        <v>3.2907985213749451</v>
      </c>
      <c r="E27" s="28">
        <f>Region4[[#This Row],[Damage]]*$D$66/Region4[[#This Row],[Inflation Index]]</f>
        <v>6065932.5224197898</v>
      </c>
      <c r="F27" s="23">
        <f>F28/(1+Region4[[#This Row],[Inflation Rate]])</f>
        <v>33219129943.195988</v>
      </c>
      <c r="G27" s="40">
        <f>Region4[[#This Row],[Adj. Damage]]/Region4[[#This Row],[Total Property Value]]</f>
        <v>1.8260359415771596E-4</v>
      </c>
      <c r="H27" s="40">
        <f>Region4[[#This Row],[Damage]]/Region4[[#This Row],[Total Property Value]]</f>
        <v>6.5326936729253061E-5</v>
      </c>
    </row>
    <row r="28" spans="1:8" x14ac:dyDescent="0.3">
      <c r="A28">
        <v>1983</v>
      </c>
      <c r="B28" cm="1">
        <f t="array" ref="B28">SUMPRODUCT(--(HazardData[Year]=A28), --(HazardData[Region]=$B$3), HazardData[Property Damage])</f>
        <v>4200886</v>
      </c>
      <c r="C28" s="25">
        <v>4.6899999999999997E-2</v>
      </c>
      <c r="D28" s="25">
        <f>D27*(1+Region4[[#This Row],[Inflation Rate]])</f>
        <v>3.4451369720274299</v>
      </c>
      <c r="E28" s="28">
        <f>Region4[[#This Row],[Damage]]*$D$66/Region4[[#This Row],[Inflation Index]]</f>
        <v>11216380.244776322</v>
      </c>
      <c r="F28" s="23">
        <f>F29/(1+Region4[[#This Row],[Inflation Rate]])</f>
        <v>35507927996.282188</v>
      </c>
      <c r="G28" s="40">
        <f>Region4[[#This Row],[Adj. Damage]]/Region4[[#This Row],[Total Property Value]]</f>
        <v>3.1588382870300735E-4</v>
      </c>
      <c r="H28" s="40">
        <f>Region4[[#This Row],[Damage]]/Region4[[#This Row],[Total Property Value]]</f>
        <v>1.1830839581627653E-4</v>
      </c>
    </row>
    <row r="29" spans="1:8" x14ac:dyDescent="0.3">
      <c r="A29">
        <v>1984</v>
      </c>
      <c r="B29" cm="1">
        <f t="array" ref="B29">SUMPRODUCT(--(HazardData[Year]=A29), --(HazardData[Region]=$B$3), HazardData[Property Damage])</f>
        <v>2576226</v>
      </c>
      <c r="C29" s="25">
        <v>4.8500000000000001E-2</v>
      </c>
      <c r="D29" s="25">
        <f>D28*(1+Region4[[#This Row],[Inflation Rate]])</f>
        <v>3.6122261151707602</v>
      </c>
      <c r="E29" s="28">
        <f>Region4[[#This Row],[Damage]]*$D$66/Region4[[#This Row],[Inflation Index]]</f>
        <v>6560355.1633359874</v>
      </c>
      <c r="F29" s="23">
        <f>F30/(1+Region4[[#This Row],[Inflation Rate]])</f>
        <v>37173249819.307823</v>
      </c>
      <c r="G29" s="40">
        <f>Region4[[#This Row],[Adj. Damage]]/Region4[[#This Row],[Total Property Value]]</f>
        <v>1.7648053896887251E-4</v>
      </c>
      <c r="H29" s="40">
        <f>Region4[[#This Row],[Damage]]/Region4[[#This Row],[Total Property Value]]</f>
        <v>6.9303222411883544E-5</v>
      </c>
    </row>
    <row r="30" spans="1:8" x14ac:dyDescent="0.3">
      <c r="A30">
        <v>1985</v>
      </c>
      <c r="B30" cm="1">
        <f t="array" ref="B30">SUMPRODUCT(--(HazardData[Year]=A30), --(HazardData[Region]=$B$3), HazardData[Property Damage])</f>
        <v>484896</v>
      </c>
      <c r="C30" s="25">
        <v>3.7699999999999997E-2</v>
      </c>
      <c r="D30" s="25">
        <f>D29*(1+Region4[[#This Row],[Inflation Rate]])</f>
        <v>3.7484070397126983</v>
      </c>
      <c r="E30" s="28">
        <f>Region4[[#This Row],[Damage]]*$D$66/Region4[[#This Row],[Inflation Index]]</f>
        <v>1189926.6127601822</v>
      </c>
      <c r="F30" s="23">
        <f>F31/(1+Region4[[#This Row],[Inflation Rate]])</f>
        <v>38976152435.54425</v>
      </c>
      <c r="G30" s="40">
        <f>Region4[[#This Row],[Adj. Damage]]/Region4[[#This Row],[Total Property Value]]</f>
        <v>3.0529606910994895E-5</v>
      </c>
      <c r="H30" s="40">
        <f>Region4[[#This Row],[Damage]]/Region4[[#This Row],[Total Property Value]]</f>
        <v>1.2440838043259492E-5</v>
      </c>
    </row>
    <row r="31" spans="1:8" x14ac:dyDescent="0.3">
      <c r="A31">
        <v>1986</v>
      </c>
      <c r="B31" cm="1">
        <f t="array" ref="B31">SUMPRODUCT(--(HazardData[Year]=A31), --(HazardData[Region]=$B$3), HazardData[Property Damage])</f>
        <v>2551500</v>
      </c>
      <c r="C31" s="25">
        <v>0.02</v>
      </c>
      <c r="D31" s="25">
        <f>D30*(1+Region4[[#This Row],[Inflation Rate]])</f>
        <v>3.8233751805069525</v>
      </c>
      <c r="E31" s="28">
        <f>Region4[[#This Row],[Damage]]*$D$66/Region4[[#This Row],[Inflation Index]]</f>
        <v>6138566.6699210629</v>
      </c>
      <c r="F31" s="23">
        <f>F32/(1+Region4[[#This Row],[Inflation Rate]])</f>
        <v>40445553382.364273</v>
      </c>
      <c r="G31" s="40">
        <f>Region4[[#This Row],[Adj. Damage]]/Region4[[#This Row],[Total Property Value]]</f>
        <v>1.5177358588441765E-4</v>
      </c>
      <c r="H31" s="40">
        <f>Region4[[#This Row],[Damage]]/Region4[[#This Row],[Total Property Value]]</f>
        <v>6.3084808752117272E-5</v>
      </c>
    </row>
    <row r="32" spans="1:8" x14ac:dyDescent="0.3">
      <c r="A32">
        <v>1987</v>
      </c>
      <c r="B32" cm="1">
        <f t="array" ref="B32">SUMPRODUCT(--(HazardData[Year]=A32), --(HazardData[Region]=$B$3), HazardData[Property Damage])</f>
        <v>2507142</v>
      </c>
      <c r="C32" s="25">
        <v>3.1300000000000001E-2</v>
      </c>
      <c r="D32" s="25">
        <f>D31*(1+Region4[[#This Row],[Inflation Rate]])</f>
        <v>3.9430468236568204</v>
      </c>
      <c r="E32" s="28">
        <f>Region4[[#This Row],[Damage]]*$D$66/Region4[[#This Row],[Inflation Index]]</f>
        <v>5848780.4454112565</v>
      </c>
      <c r="F32" s="23">
        <f>F33/(1+Region4[[#This Row],[Inflation Rate]])</f>
        <v>41254464450.011559</v>
      </c>
      <c r="G32" s="40">
        <f>Region4[[#This Row],[Adj. Damage]]/Region4[[#This Row],[Total Property Value]]</f>
        <v>1.4177327286597749E-4</v>
      </c>
      <c r="H32" s="40">
        <f>Region4[[#This Row],[Damage]]/Region4[[#This Row],[Total Property Value]]</f>
        <v>6.0772622634283101E-5</v>
      </c>
    </row>
    <row r="33" spans="1:8" x14ac:dyDescent="0.3">
      <c r="A33">
        <v>1988</v>
      </c>
      <c r="B33" cm="1">
        <f t="array" ref="B33">SUMPRODUCT(--(HazardData[Year]=A33), --(HazardData[Region]=$B$3), HazardData[Property Damage])</f>
        <v>393734</v>
      </c>
      <c r="C33" s="25">
        <v>3.6799999999999999E-2</v>
      </c>
      <c r="D33" s="25">
        <f>D32*(1+Region4[[#This Row],[Inflation Rate]])</f>
        <v>4.0881509467673913</v>
      </c>
      <c r="E33" s="28">
        <f>Region4[[#This Row],[Damage]]*$D$66/Region4[[#This Row],[Inflation Index]]</f>
        <v>885919.61406473257</v>
      </c>
      <c r="F33" s="23">
        <f>F34/(1+Region4[[#This Row],[Inflation Rate]])</f>
        <v>42545729187.296928</v>
      </c>
      <c r="G33" s="40">
        <f>Region4[[#This Row],[Adj. Damage]]/Region4[[#This Row],[Total Property Value]]</f>
        <v>2.0822762495494978E-5</v>
      </c>
      <c r="H33" s="40">
        <f>Region4[[#This Row],[Damage]]/Region4[[#This Row],[Total Property Value]]</f>
        <v>9.2543718845829289E-6</v>
      </c>
    </row>
    <row r="34" spans="1:8" x14ac:dyDescent="0.3">
      <c r="A34">
        <v>1989</v>
      </c>
      <c r="B34" cm="1">
        <f t="array" ref="B34">SUMPRODUCT(--(HazardData[Year]=A34), --(HazardData[Region]=$B$3), HazardData[Property Damage])</f>
        <v>544076543</v>
      </c>
      <c r="C34" s="25">
        <v>4.8300000000000003E-2</v>
      </c>
      <c r="D34" s="25">
        <f>D33*(1+Region4[[#This Row],[Inflation Rate]])</f>
        <v>4.2856086374962565</v>
      </c>
      <c r="E34" s="28">
        <f>Region4[[#This Row],[Damage]]*$D$66/Region4[[#This Row],[Inflation Index]]</f>
        <v>1167792857.4360559</v>
      </c>
      <c r="F34" s="23">
        <f>F35/(1+Region4[[#This Row],[Inflation Rate]])</f>
        <v>44111412021.38945</v>
      </c>
      <c r="G34" s="40">
        <f>Region4[[#This Row],[Adj. Damage]]/Region4[[#This Row],[Total Property Value]]</f>
        <v>2.647371289927871E-2</v>
      </c>
      <c r="H34" s="40">
        <f>Region4[[#This Row],[Damage]]/Region4[[#This Row],[Total Property Value]]</f>
        <v>1.233414479536904E-2</v>
      </c>
    </row>
    <row r="35" spans="1:8" x14ac:dyDescent="0.3">
      <c r="A35">
        <v>1990</v>
      </c>
      <c r="B35" cm="1">
        <f t="array" ref="B35">SUMPRODUCT(--(HazardData[Year]=A35), --(HazardData[Region]=$B$3), HazardData[Property Damage])</f>
        <v>5885150</v>
      </c>
      <c r="C35" s="25">
        <v>5.0999999999999997E-2</v>
      </c>
      <c r="D35" s="25">
        <f>D34*(1+Region4[[#This Row],[Inflation Rate]])</f>
        <v>4.5041746780085656</v>
      </c>
      <c r="E35" s="28">
        <f>Region4[[#This Row],[Damage]]*$D$66/Region4[[#This Row],[Inflation Index]]</f>
        <v>12018786.840412179</v>
      </c>
      <c r="F35" s="23">
        <f>F36/(1+Region4[[#This Row],[Inflation Rate]])</f>
        <v>46241993222.02256</v>
      </c>
      <c r="G35" s="40">
        <f>Region4[[#This Row],[Adj. Damage]]/Region4[[#This Row],[Total Property Value]]</f>
        <v>2.5991065702350133E-4</v>
      </c>
      <c r="H35" s="40">
        <f>Region4[[#This Row],[Damage]]/Region4[[#This Row],[Total Property Value]]</f>
        <v>1.2726851915192145E-4</v>
      </c>
    </row>
    <row r="36" spans="1:8" x14ac:dyDescent="0.3">
      <c r="A36">
        <v>1991</v>
      </c>
      <c r="B36" cm="1">
        <f t="array" ref="B36">SUMPRODUCT(--(HazardData[Year]=A36), --(HazardData[Region]=$B$3), HazardData[Property Damage])</f>
        <v>108292</v>
      </c>
      <c r="C36" s="25">
        <v>4.53E-2</v>
      </c>
      <c r="D36" s="25">
        <f>D35*(1+Region4[[#This Row],[Inflation Rate]])</f>
        <v>4.7082137909223531</v>
      </c>
      <c r="E36" s="28">
        <f>Region4[[#This Row],[Damage]]*$D$66/Region4[[#This Row],[Inflation Index]]</f>
        <v>211572.16025108454</v>
      </c>
      <c r="F36" s="23">
        <f>F37/(1+Region4[[#This Row],[Inflation Rate]])</f>
        <v>48600334876.345711</v>
      </c>
      <c r="G36" s="40">
        <f>Region4[[#This Row],[Adj. Damage]]/Region4[[#This Row],[Total Property Value]]</f>
        <v>4.3533066343964415E-6</v>
      </c>
      <c r="H36" s="40">
        <f>Region4[[#This Row],[Damage]]/Region4[[#This Row],[Total Property Value]]</f>
        <v>2.2282150992483559E-6</v>
      </c>
    </row>
    <row r="37" spans="1:8" x14ac:dyDescent="0.3">
      <c r="A37">
        <v>1992</v>
      </c>
      <c r="B37" cm="1">
        <f t="array" ref="B37">SUMPRODUCT(--(HazardData[Year]=A37), --(HazardData[Region]=$B$3), HazardData[Property Damage])</f>
        <v>0</v>
      </c>
      <c r="C37" s="25">
        <v>4.2599999999999999E-2</v>
      </c>
      <c r="D37" s="25">
        <f>D36*(1+Region4[[#This Row],[Inflation Rate]])</f>
        <v>4.908783698415645</v>
      </c>
      <c r="E37" s="28">
        <f>Region4[[#This Row],[Damage]]*$D$66/Region4[[#This Row],[Inflation Index]]</f>
        <v>0</v>
      </c>
      <c r="F37" s="23">
        <f>F38/(1+Region4[[#This Row],[Inflation Rate]])</f>
        <v>50801930046.244164</v>
      </c>
      <c r="G37" s="40">
        <f>Region4[[#This Row],[Adj. Damage]]/Region4[[#This Row],[Total Property Value]]</f>
        <v>0</v>
      </c>
      <c r="H37" s="40">
        <f>Region4[[#This Row],[Damage]]/Region4[[#This Row],[Total Property Value]]</f>
        <v>0</v>
      </c>
    </row>
    <row r="38" spans="1:8" x14ac:dyDescent="0.3">
      <c r="A38">
        <v>1993</v>
      </c>
      <c r="B38" cm="1">
        <f t="array" ref="B38">SUMPRODUCT(--(HazardData[Year]=A38), --(HazardData[Region]=$B$3), HazardData[Property Damage])</f>
        <v>85649700</v>
      </c>
      <c r="C38" s="25">
        <v>3.7400000000000003E-2</v>
      </c>
      <c r="D38" s="25">
        <f>D37*(1+Region4[[#This Row],[Inflation Rate]])</f>
        <v>5.092372208736391</v>
      </c>
      <c r="E38" s="28">
        <f>Region4[[#This Row],[Damage]]*$D$66/Region4[[#This Row],[Inflation Index]]</f>
        <v>154712009.73309547</v>
      </c>
      <c r="F38" s="23">
        <f>F39/(1+Region4[[#This Row],[Inflation Rate]])</f>
        <v>52966092266.214165</v>
      </c>
      <c r="G38" s="40">
        <f>Region4[[#This Row],[Adj. Damage]]/Region4[[#This Row],[Total Property Value]]</f>
        <v>2.9209632637328363E-3</v>
      </c>
      <c r="H38" s="40">
        <f>Region4[[#This Row],[Damage]]/Region4[[#This Row],[Total Property Value]]</f>
        <v>1.6170666238602984E-3</v>
      </c>
    </row>
    <row r="39" spans="1:8" x14ac:dyDescent="0.3">
      <c r="A39">
        <v>1994</v>
      </c>
      <c r="B39" cm="1">
        <f t="array" ref="B39">SUMPRODUCT(--(HazardData[Year]=A39), --(HazardData[Region]=$B$3), HazardData[Property Damage])</f>
        <v>1809272</v>
      </c>
      <c r="C39" s="25">
        <v>3.1899999999999998E-2</v>
      </c>
      <c r="D39" s="25">
        <f>D38*(1+Region4[[#This Row],[Inflation Rate]])</f>
        <v>5.2548188821950816</v>
      </c>
      <c r="E39" s="28">
        <f>Region4[[#This Row],[Damage]]*$D$66/Region4[[#This Row],[Inflation Index]]</f>
        <v>3167119.3619278576</v>
      </c>
      <c r="F39" s="23">
        <f>F40/(1+Region4[[#This Row],[Inflation Rate]])</f>
        <v>54947024116.970581</v>
      </c>
      <c r="G39" s="40">
        <f>Region4[[#This Row],[Adj. Damage]]/Region4[[#This Row],[Total Property Value]]</f>
        <v>5.763950664890843E-5</v>
      </c>
      <c r="H39" s="40">
        <f>Region4[[#This Row],[Damage]]/Region4[[#This Row],[Total Property Value]]</f>
        <v>3.2927570311149934E-5</v>
      </c>
    </row>
    <row r="40" spans="1:8" x14ac:dyDescent="0.3">
      <c r="A40">
        <v>1995</v>
      </c>
      <c r="B40" cm="1">
        <f t="array" ref="B40">SUMPRODUCT(--(HazardData[Year]=A40), --(HazardData[Region]=$B$3), HazardData[Property Damage])</f>
        <v>8508226</v>
      </c>
      <c r="C40" s="25">
        <v>3.04E-2</v>
      </c>
      <c r="D40" s="25">
        <f>D39*(1+Region4[[#This Row],[Inflation Rate]])</f>
        <v>5.4145653762138117</v>
      </c>
      <c r="E40" s="28">
        <f>Region4[[#This Row],[Damage]]*$D$66/Region4[[#This Row],[Inflation Index]]</f>
        <v>14454189.242915815</v>
      </c>
      <c r="F40" s="23">
        <f>F41/(1+Region4[[#This Row],[Inflation Rate]])</f>
        <v>56699834186.301941</v>
      </c>
      <c r="G40" s="40">
        <f>Region4[[#This Row],[Adj. Damage]]/Region4[[#This Row],[Total Property Value]]</f>
        <v>2.5492471804102363E-4</v>
      </c>
      <c r="H40" s="40">
        <f>Region4[[#This Row],[Damage]]/Region4[[#This Row],[Total Property Value]]</f>
        <v>1.5005733477180952E-4</v>
      </c>
    </row>
    <row r="41" spans="1:8" x14ac:dyDescent="0.3">
      <c r="A41">
        <v>1996</v>
      </c>
      <c r="B41" cm="1">
        <f t="array" ref="B41">SUMPRODUCT(--(HazardData[Year]=A41), --(HazardData[Region]=$B$3), HazardData[Property Damage])</f>
        <v>3636751</v>
      </c>
      <c r="C41" s="25">
        <v>2.8299999999999999E-2</v>
      </c>
      <c r="D41" s="25">
        <f>D40*(1+Region4[[#This Row],[Inflation Rate]])</f>
        <v>5.5677975763606629</v>
      </c>
      <c r="E41" s="28">
        <f>Region4[[#This Row],[Damage]]*$D$66/Region4[[#This Row],[Inflation Index]]</f>
        <v>6008256.2962558698</v>
      </c>
      <c r="F41" s="23">
        <f>F42/(1+Region4[[#This Row],[Inflation Rate]])</f>
        <v>58423509145.565521</v>
      </c>
      <c r="G41" s="40">
        <f>Region4[[#This Row],[Adj. Damage]]/Region4[[#This Row],[Total Property Value]]</f>
        <v>1.028397024438562E-4</v>
      </c>
      <c r="H41" s="40">
        <f>Region4[[#This Row],[Damage]]/Region4[[#This Row],[Total Property Value]]</f>
        <v>6.2248075358479864E-5</v>
      </c>
    </row>
    <row r="42" spans="1:8" x14ac:dyDescent="0.3">
      <c r="A42">
        <v>1997</v>
      </c>
      <c r="B42" cm="1">
        <f t="array" ref="B42">SUMPRODUCT(--(HazardData[Year]=A42), --(HazardData[Region]=$B$3), HazardData[Property Damage])</f>
        <v>5135524</v>
      </c>
      <c r="C42" s="25">
        <v>2.47E-2</v>
      </c>
      <c r="D42" s="25">
        <f>D41*(1+Region4[[#This Row],[Inflation Rate]])</f>
        <v>5.7053221764967708</v>
      </c>
      <c r="E42" s="28">
        <f>Region4[[#This Row],[Damage]]*$D$66/Region4[[#This Row],[Inflation Index]]</f>
        <v>8279858.4117019102</v>
      </c>
      <c r="F42" s="23">
        <f>F43/(1+Region4[[#This Row],[Inflation Rate]])</f>
        <v>60076894454.385025</v>
      </c>
      <c r="G42" s="40">
        <f>Region4[[#This Row],[Adj. Damage]]/Region4[[#This Row],[Total Property Value]]</f>
        <v>1.3782101233592579E-4</v>
      </c>
      <c r="H42" s="40">
        <f>Region4[[#This Row],[Damage]]/Region4[[#This Row],[Total Property Value]]</f>
        <v>8.5482514478162362E-5</v>
      </c>
    </row>
    <row r="43" spans="1:8" x14ac:dyDescent="0.3">
      <c r="A43">
        <v>1998</v>
      </c>
      <c r="B43" cm="1">
        <f t="array" ref="B43">SUMPRODUCT(--(HazardData[Year]=A43), --(HazardData[Region]=$B$3), HazardData[Property Damage])</f>
        <v>4669269</v>
      </c>
      <c r="C43" s="25">
        <v>1.66E-2</v>
      </c>
      <c r="D43" s="25">
        <f>D42*(1+Region4[[#This Row],[Inflation Rate]])</f>
        <v>5.8000305246266173</v>
      </c>
      <c r="E43" s="28">
        <f>Region4[[#This Row],[Damage]]*$D$66/Region4[[#This Row],[Inflation Index]]</f>
        <v>7405202.4545705346</v>
      </c>
      <c r="F43" s="23">
        <f>F44/(1+Region4[[#This Row],[Inflation Rate]])</f>
        <v>61560793747.408333</v>
      </c>
      <c r="G43" s="40">
        <f>Region4[[#This Row],[Adj. Damage]]/Region4[[#This Row],[Total Property Value]]</f>
        <v>1.2029088651707465E-4</v>
      </c>
      <c r="H43" s="40">
        <f>Region4[[#This Row],[Damage]]/Region4[[#This Row],[Total Property Value]]</f>
        <v>7.5848096097633129E-5</v>
      </c>
    </row>
    <row r="44" spans="1:8" x14ac:dyDescent="0.3">
      <c r="A44">
        <v>1999</v>
      </c>
      <c r="B44" cm="1">
        <f t="array" ref="B44">SUMPRODUCT(--(HazardData[Year]=A44), --(HazardData[Region]=$B$3), HazardData[Property Damage])</f>
        <v>8282</v>
      </c>
      <c r="C44" s="25">
        <v>1.89E-2</v>
      </c>
      <c r="D44" s="25">
        <f>D43*(1+Region4[[#This Row],[Inflation Rate]])</f>
        <v>5.9096511015420603</v>
      </c>
      <c r="E44" s="28">
        <f>Region4[[#This Row],[Damage]]*$D$66/Region4[[#This Row],[Inflation Index]]</f>
        <v>12891.151301054921</v>
      </c>
      <c r="F44" s="23">
        <f>F45/(1+Region4[[#This Row],[Inflation Rate]])</f>
        <v>62582702923.615311</v>
      </c>
      <c r="G44" s="40">
        <f>Region4[[#This Row],[Adj. Damage]]/Region4[[#This Row],[Total Property Value]]</f>
        <v>2.0598585070365347E-7</v>
      </c>
      <c r="H44" s="40">
        <f>Region4[[#This Row],[Damage]]/Region4[[#This Row],[Total Property Value]]</f>
        <v>1.3233688564248355E-7</v>
      </c>
    </row>
    <row r="45" spans="1:8" x14ac:dyDescent="0.3">
      <c r="A45">
        <v>2000</v>
      </c>
      <c r="B45" cm="1">
        <f t="array" ref="B45">SUMPRODUCT(--(HazardData[Year]=A45), --(HazardData[Region]=$B$3), HazardData[Property Damage])</f>
        <v>0</v>
      </c>
      <c r="C45" s="25">
        <v>2.9600000000000001E-2</v>
      </c>
      <c r="D45" s="25">
        <f>D44*(1+Region4[[#This Row],[Inflation Rate]])</f>
        <v>6.0845767741477061</v>
      </c>
      <c r="E45" s="28">
        <f>Region4[[#This Row],[Damage]]*$D$66/Region4[[#This Row],[Inflation Index]]</f>
        <v>0</v>
      </c>
      <c r="F45" s="23">
        <f>F46/(1+Region4[[#This Row],[Inflation Rate]])</f>
        <v>63765516008.871635</v>
      </c>
      <c r="G45" s="40">
        <f>Region4[[#This Row],[Adj. Damage]]/Region4[[#This Row],[Total Property Value]]</f>
        <v>0</v>
      </c>
      <c r="H45" s="40">
        <f>Region4[[#This Row],[Damage]]/Region4[[#This Row],[Total Property Value]]</f>
        <v>0</v>
      </c>
    </row>
    <row r="46" spans="1:8" x14ac:dyDescent="0.3">
      <c r="A46">
        <v>2001</v>
      </c>
      <c r="B46" cm="1">
        <f t="array" ref="B46">SUMPRODUCT(--(HazardData[Year]=A46), --(HazardData[Region]=$B$3), HazardData[Property Damage])</f>
        <v>0</v>
      </c>
      <c r="C46" s="25">
        <v>2.8199999999999999E-2</v>
      </c>
      <c r="D46" s="25">
        <f>D45*(1+Region4[[#This Row],[Inflation Rate]])</f>
        <v>6.2561618391786711</v>
      </c>
      <c r="E46" s="28">
        <f>Region4[[#This Row],[Damage]]*$D$66/Region4[[#This Row],[Inflation Index]]</f>
        <v>0</v>
      </c>
      <c r="F46" s="23">
        <f>F47/(1+Region4[[#This Row],[Inflation Rate]])</f>
        <v>65652975282.734238</v>
      </c>
      <c r="G46" s="40">
        <f>Region4[[#This Row],[Adj. Damage]]/Region4[[#This Row],[Total Property Value]]</f>
        <v>0</v>
      </c>
      <c r="H46" s="40">
        <f>Region4[[#This Row],[Damage]]/Region4[[#This Row],[Total Property Value]]</f>
        <v>0</v>
      </c>
    </row>
    <row r="47" spans="1:8" x14ac:dyDescent="0.3">
      <c r="A47">
        <v>2002</v>
      </c>
      <c r="B47" cm="1">
        <f t="array" ref="B47">SUMPRODUCT(--(HazardData[Year]=A47), --(HazardData[Region]=$B$3), HazardData[Property Damage])</f>
        <v>279021</v>
      </c>
      <c r="C47" s="25">
        <v>1.78E-2</v>
      </c>
      <c r="D47" s="25">
        <f>D46*(1+Region4[[#This Row],[Inflation Rate]])</f>
        <v>6.3675215199160515</v>
      </c>
      <c r="E47" s="28">
        <f>Region4[[#This Row],[Damage]]*$D$66/Region4[[#This Row],[Inflation Index]]</f>
        <v>403074.00483557681</v>
      </c>
      <c r="F47" s="23">
        <f>F48/(1+Region4[[#This Row],[Inflation Rate]])</f>
        <v>67504389185.707344</v>
      </c>
      <c r="G47" s="40">
        <f>Region4[[#This Row],[Adj. Damage]]/Region4[[#This Row],[Total Property Value]]</f>
        <v>5.9710784690859688E-6</v>
      </c>
      <c r="H47" s="40">
        <f>Region4[[#This Row],[Damage]]/Region4[[#This Row],[Total Property Value]]</f>
        <v>4.133375671801159E-6</v>
      </c>
    </row>
    <row r="48" spans="1:8" x14ac:dyDescent="0.3">
      <c r="A48">
        <v>2003</v>
      </c>
      <c r="B48" cm="1">
        <f t="array" ref="B48">SUMPRODUCT(--(HazardData[Year]=A48), --(HazardData[Region]=$B$3), HazardData[Property Damage])</f>
        <v>0</v>
      </c>
      <c r="C48" s="27">
        <f>AVERAGE(C43:C47)</f>
        <v>2.222E-2</v>
      </c>
      <c r="D48" s="25">
        <f>D47*(1+Region4[[#This Row],[Inflation Rate]])</f>
        <v>6.5090078480885856</v>
      </c>
      <c r="E48" s="28">
        <f>Region4[[#This Row],[Damage]]*$D$66/Region4[[#This Row],[Inflation Index]]</f>
        <v>0</v>
      </c>
      <c r="F48" s="23">
        <f>F49/(1+Region4[[#This Row],[Inflation Rate]])</f>
        <v>68705967313.212936</v>
      </c>
      <c r="G48" s="40">
        <f>Region4[[#This Row],[Adj. Damage]]/Region4[[#This Row],[Total Property Value]]</f>
        <v>0</v>
      </c>
      <c r="H48" s="40">
        <f>Region4[[#This Row],[Damage]]/Region4[[#This Row],[Total Property Value]]</f>
        <v>0</v>
      </c>
    </row>
    <row r="49" spans="1:8" x14ac:dyDescent="0.3">
      <c r="A49">
        <v>2004</v>
      </c>
      <c r="B49" cm="1">
        <f t="array" ref="B49">SUMPRODUCT(--(HazardData[Year]=A49), --(HazardData[Region]=$B$3), HazardData[Property Damage])</f>
        <v>2407522</v>
      </c>
      <c r="C49" s="25">
        <v>2.3900000000000001E-2</v>
      </c>
      <c r="D49" s="25">
        <f>D48*(1+Region4[[#This Row],[Inflation Rate]])</f>
        <v>6.6645731356579025</v>
      </c>
      <c r="E49" s="28">
        <f>Region4[[#This Row],[Damage]]*$D$66/Region4[[#This Row],[Inflation Index]]</f>
        <v>3322892.1607418754</v>
      </c>
      <c r="F49" s="23">
        <f>F50/(1+Region4[[#This Row],[Inflation Rate]])</f>
        <v>70232613906.912521</v>
      </c>
      <c r="G49" s="40">
        <f>Region4[[#This Row],[Adj. Damage]]/Region4[[#This Row],[Total Property Value]]</f>
        <v>4.7312665382867453E-5</v>
      </c>
      <c r="H49" s="40">
        <f>Region4[[#This Row],[Damage]]/Region4[[#This Row],[Total Property Value]]</f>
        <v>3.4279259535904075E-5</v>
      </c>
    </row>
    <row r="50" spans="1:8" x14ac:dyDescent="0.3">
      <c r="A50">
        <v>2005</v>
      </c>
      <c r="B50" cm="1">
        <f t="array" ref="B50">SUMPRODUCT(--(HazardData[Year]=A50), --(HazardData[Region]=$B$3), HazardData[Property Damage])</f>
        <v>0</v>
      </c>
      <c r="C50" s="25">
        <v>2.81E-2</v>
      </c>
      <c r="D50" s="25">
        <f>D49*(1+Region4[[#This Row],[Inflation Rate]])</f>
        <v>6.8518476407698898</v>
      </c>
      <c r="E50" s="28">
        <f>Region4[[#This Row],[Damage]]*$D$66/Region4[[#This Row],[Inflation Index]]</f>
        <v>0</v>
      </c>
      <c r="F50" s="23">
        <f>F51/(1+Region4[[#This Row],[Inflation Rate]])</f>
        <v>71911173379.287735</v>
      </c>
      <c r="G50" s="40">
        <f>Region4[[#This Row],[Adj. Damage]]/Region4[[#This Row],[Total Property Value]]</f>
        <v>0</v>
      </c>
      <c r="H50" s="40">
        <f>Region4[[#This Row],[Damage]]/Region4[[#This Row],[Total Property Value]]</f>
        <v>0</v>
      </c>
    </row>
    <row r="51" spans="1:8" x14ac:dyDescent="0.3">
      <c r="A51">
        <v>2006</v>
      </c>
      <c r="B51" cm="1">
        <f t="array" ref="B51">SUMPRODUCT(--(HazardData[Year]=A51), --(HazardData[Region]=$B$3), HazardData[Property Damage])</f>
        <v>846416</v>
      </c>
      <c r="C51" s="25">
        <v>2.7799999999999998E-2</v>
      </c>
      <c r="D51" s="25">
        <f>D50*(1+Region4[[#This Row],[Inflation Rate]])</f>
        <v>7.0423290051832934</v>
      </c>
      <c r="E51" s="28">
        <f>Region4[[#This Row],[Damage]]*$D$66/Region4[[#This Row],[Inflation Index]]</f>
        <v>1105569.0558706052</v>
      </c>
      <c r="F51" s="23">
        <f>F52/(1+Region4[[#This Row],[Inflation Rate]])</f>
        <v>73931877351.245728</v>
      </c>
      <c r="G51" s="40">
        <f>Region4[[#This Row],[Adj. Damage]]/Region4[[#This Row],[Total Property Value]]</f>
        <v>1.4953888572558703E-5</v>
      </c>
      <c r="H51" s="40">
        <f>Region4[[#This Row],[Damage]]/Region4[[#This Row],[Total Property Value]]</f>
        <v>1.1448593358163089E-5</v>
      </c>
    </row>
    <row r="52" spans="1:8" x14ac:dyDescent="0.3">
      <c r="A52">
        <v>2007</v>
      </c>
      <c r="B52" cm="1">
        <f t="array" ref="B52">SUMPRODUCT(--(HazardData[Year]=A52), --(HazardData[Region]=$B$3), HazardData[Property Damage])</f>
        <v>14645</v>
      </c>
      <c r="C52" s="25">
        <v>2.6599999999999999E-2</v>
      </c>
      <c r="D52" s="25">
        <f>D51*(1+Region4[[#This Row],[Inflation Rate]])</f>
        <v>7.229654956721169</v>
      </c>
      <c r="E52" s="28">
        <f>Region4[[#This Row],[Damage]]*$D$66/Region4[[#This Row],[Inflation Index]]</f>
        <v>18633.3150206467</v>
      </c>
      <c r="F52" s="23">
        <f>F53/(1+Region4[[#This Row],[Inflation Rate]])</f>
        <v>75987183541.610367</v>
      </c>
      <c r="G52" s="40">
        <f>Region4[[#This Row],[Adj. Damage]]/Region4[[#This Row],[Total Property Value]]</f>
        <v>2.4521655037317116E-7</v>
      </c>
      <c r="H52" s="40">
        <f>Region4[[#This Row],[Damage]]/Region4[[#This Row],[Total Property Value]]</f>
        <v>1.9272986992576768E-7</v>
      </c>
    </row>
    <row r="53" spans="1:8" x14ac:dyDescent="0.3">
      <c r="A53">
        <v>2008</v>
      </c>
      <c r="B53" cm="1">
        <f t="array" ref="B53">SUMPRODUCT(--(HazardData[Year]=A53), --(HazardData[Region]=$B$3), HazardData[Property Damage])</f>
        <v>330867</v>
      </c>
      <c r="C53" s="25">
        <v>3.6999999999999998E-2</v>
      </c>
      <c r="D53" s="25">
        <f>D52*(1+Region4[[#This Row],[Inflation Rate]])</f>
        <v>7.4971521901198512</v>
      </c>
      <c r="E53" s="28">
        <f>Region4[[#This Row],[Damage]]*$D$66/Region4[[#This Row],[Inflation Index]]</f>
        <v>405952.71248781838</v>
      </c>
      <c r="F53" s="23">
        <f>F54/(1+Region4[[#This Row],[Inflation Rate]])</f>
        <v>78008442623.8172</v>
      </c>
      <c r="G53" s="40">
        <f>Region4[[#This Row],[Adj. Damage]]/Region4[[#This Row],[Total Property Value]]</f>
        <v>5.203958684901045E-6</v>
      </c>
      <c r="H53" s="40">
        <f>Region4[[#This Row],[Damage]]/Region4[[#This Row],[Total Property Value]]</f>
        <v>4.2414255287155438E-6</v>
      </c>
    </row>
    <row r="54" spans="1:8" x14ac:dyDescent="0.3">
      <c r="A54">
        <v>2009</v>
      </c>
      <c r="B54" cm="1">
        <f t="array" ref="B54">SUMPRODUCT(--(HazardData[Year]=A54), --(HazardData[Region]=$B$3), HazardData[Property Damage])</f>
        <v>1797388</v>
      </c>
      <c r="C54" s="25">
        <v>8.0000000000000004E-4</v>
      </c>
      <c r="D54" s="25">
        <f>D53*(1+Region4[[#This Row],[Inflation Rate]])</f>
        <v>7.5031499118719465</v>
      </c>
      <c r="E54" s="28">
        <f>Region4[[#This Row],[Damage]]*$D$66/Region4[[#This Row],[Inflation Index]]</f>
        <v>2203517.6580664674</v>
      </c>
      <c r="F54" s="23">
        <f>F55/(1+Region4[[#This Row],[Inflation Rate]])</f>
        <v>80894755000.898422</v>
      </c>
      <c r="G54" s="40">
        <f>Region4[[#This Row],[Adj. Damage]]/Region4[[#This Row],[Total Property Value]]</f>
        <v>2.7239314317003555E-5</v>
      </c>
      <c r="H54" s="40">
        <f>Region4[[#This Row],[Damage]]/Region4[[#This Row],[Total Property Value]]</f>
        <v>2.221884471966122E-5</v>
      </c>
    </row>
    <row r="55" spans="1:8" x14ac:dyDescent="0.3">
      <c r="A55">
        <v>2010</v>
      </c>
      <c r="B55" cm="1">
        <f t="array" ref="B55">SUMPRODUCT(--(HazardData[Year]=A55), --(HazardData[Region]=$B$3), HazardData[Property Damage])</f>
        <v>1649109</v>
      </c>
      <c r="C55" s="25">
        <v>1.5100000000000001E-2</v>
      </c>
      <c r="D55" s="25">
        <f>D54*(1+Region4[[#This Row],[Inflation Rate]])</f>
        <v>7.6164474755412117</v>
      </c>
      <c r="E55" s="28">
        <f>Region4[[#This Row],[Damage]]*$D$66/Region4[[#This Row],[Inflation Index]]</f>
        <v>1991660.1382037706</v>
      </c>
      <c r="F55" s="23">
        <f>F56/(1+Region4[[#This Row],[Inflation Rate]])</f>
        <v>80959470804.899139</v>
      </c>
      <c r="G55" s="40">
        <f>Region4[[#This Row],[Adj. Damage]]/Region4[[#This Row],[Total Property Value]]</f>
        <v>2.4600705987856437E-5</v>
      </c>
      <c r="H55" s="40">
        <f>Region4[[#This Row],[Damage]]/Region4[[#This Row],[Total Property Value]]</f>
        <v>2.0369562493486638E-5</v>
      </c>
    </row>
    <row r="56" spans="1:8" x14ac:dyDescent="0.3">
      <c r="A56">
        <v>2011</v>
      </c>
      <c r="B56" cm="1">
        <f t="array" ref="B56">SUMPRODUCT(--(HazardData[Year]=A56), --(HazardData[Region]=$B$3), HazardData[Property Damage])</f>
        <v>3304160</v>
      </c>
      <c r="C56" s="25">
        <v>0.03</v>
      </c>
      <c r="D56" s="25">
        <f>D55*(1+Region4[[#This Row],[Inflation Rate]])</f>
        <v>7.8449408998074484</v>
      </c>
      <c r="E56" s="28">
        <f>Region4[[#This Row],[Damage]]*$D$66/Region4[[#This Row],[Inflation Index]]</f>
        <v>3874268.4875942864</v>
      </c>
      <c r="F56" s="23">
        <f>F57/(1+Region4[[#This Row],[Inflation Rate]])</f>
        <v>82181958814.053101</v>
      </c>
      <c r="G56" s="40">
        <f>Region4[[#This Row],[Adj. Damage]]/Region4[[#This Row],[Total Property Value]]</f>
        <v>4.7142566854123066E-5</v>
      </c>
      <c r="H56" s="40">
        <f>Region4[[#This Row],[Damage]]/Region4[[#This Row],[Total Property Value]]</f>
        <v>4.0205417924827915E-5</v>
      </c>
    </row>
    <row r="57" spans="1:8" x14ac:dyDescent="0.3">
      <c r="A57">
        <v>2012</v>
      </c>
      <c r="B57" cm="1">
        <f t="array" ref="B57">SUMPRODUCT(--(HazardData[Year]=A57), --(HazardData[Region]=$B$3), HazardData[Property Damage])</f>
        <v>2733299</v>
      </c>
      <c r="C57" s="25">
        <v>2.2200000000000001E-2</v>
      </c>
      <c r="D57" s="25">
        <f>D56*(1+Region4[[#This Row],[Inflation Rate]])</f>
        <v>8.0190985877831729</v>
      </c>
      <c r="E57" s="28">
        <f>Region4[[#This Row],[Damage]]*$D$66/Region4[[#This Row],[Inflation Index]]</f>
        <v>3135305.8343672277</v>
      </c>
      <c r="F57" s="23">
        <f>F58/(1+Region4[[#This Row],[Inflation Rate]])</f>
        <v>84647417578.474701</v>
      </c>
      <c r="G57" s="40">
        <f>Region4[[#This Row],[Adj. Damage]]/Region4[[#This Row],[Total Property Value]]</f>
        <v>3.7039592276522276E-5</v>
      </c>
      <c r="H57" s="40">
        <f>Region4[[#This Row],[Damage]]/Region4[[#This Row],[Total Property Value]]</f>
        <v>3.2290400323979415E-5</v>
      </c>
    </row>
    <row r="58" spans="1:8" x14ac:dyDescent="0.3">
      <c r="A58">
        <v>2013</v>
      </c>
      <c r="B58" cm="1">
        <f t="array" ref="B58">SUMPRODUCT(--(HazardData[Year]=A58), --(HazardData[Region]=$B$3), HazardData[Property Damage])</f>
        <v>12329923</v>
      </c>
      <c r="C58" s="25">
        <v>1.4E-2</v>
      </c>
      <c r="D58" s="25">
        <f>D57*(1+Region4[[#This Row],[Inflation Rate]])</f>
        <v>8.1313659680121368</v>
      </c>
      <c r="E58" s="28">
        <f>Region4[[#This Row],[Damage]]*$D$66/Region4[[#This Row],[Inflation Index]]</f>
        <v>13948104.022402983</v>
      </c>
      <c r="F58" s="23">
        <f>F59/(1+Region4[[#This Row],[Inflation Rate]])</f>
        <v>86526590248.716843</v>
      </c>
      <c r="G58" s="40">
        <f>Region4[[#This Row],[Adj. Damage]]/Region4[[#This Row],[Total Property Value]]</f>
        <v>1.6120020426448999E-4</v>
      </c>
      <c r="H58" s="40">
        <f>Region4[[#This Row],[Damage]]/Region4[[#This Row],[Total Property Value]]</f>
        <v>1.4249865809525355E-4</v>
      </c>
    </row>
    <row r="59" spans="1:8" x14ac:dyDescent="0.3">
      <c r="A59">
        <v>2014</v>
      </c>
      <c r="B59" cm="1">
        <f t="array" ref="B59">SUMPRODUCT(--(HazardData[Year]=A59), --(HazardData[Region]=$B$3), HazardData[Property Damage])</f>
        <v>862732</v>
      </c>
      <c r="C59" s="25">
        <v>1.11E-2</v>
      </c>
      <c r="D59" s="25">
        <f>D58*(1+Region4[[#This Row],[Inflation Rate]])</f>
        <v>8.2216241302570729</v>
      </c>
      <c r="E59" s="28">
        <f>Region4[[#This Row],[Damage]]*$D$66/Region4[[#This Row],[Inflation Index]]</f>
        <v>965242.88653457782</v>
      </c>
      <c r="F59" s="23">
        <f>F60/(1+Region4[[#This Row],[Inflation Rate]])</f>
        <v>87737962512.198883</v>
      </c>
      <c r="G59" s="40">
        <f>Region4[[#This Row],[Adj. Damage]]/Region4[[#This Row],[Total Property Value]]</f>
        <v>1.1001428103603074E-5</v>
      </c>
      <c r="H59" s="40">
        <f>Region4[[#This Row],[Damage]]/Region4[[#This Row],[Total Property Value]]</f>
        <v>9.833052595449179E-6</v>
      </c>
    </row>
    <row r="60" spans="1:8" x14ac:dyDescent="0.3">
      <c r="A60">
        <v>2015</v>
      </c>
      <c r="B60" cm="1">
        <f t="array" ref="B60">SUMPRODUCT(--(HazardData[Year]=A60), --(HazardData[Region]=$B$3), HazardData[Property Damage])</f>
        <v>324952710</v>
      </c>
      <c r="C60" s="25">
        <v>1.4E-3</v>
      </c>
      <c r="D60" s="25">
        <f>D59*(1+Region4[[#This Row],[Inflation Rate]])</f>
        <v>8.2331344040394328</v>
      </c>
      <c r="E60" s="28">
        <f>Region4[[#This Row],[Damage]]*$D$66/Region4[[#This Row],[Inflation Index]]</f>
        <v>363055716.13190156</v>
      </c>
      <c r="F60" s="23">
        <f>F61/(1+Region4[[#This Row],[Inflation Rate]])</f>
        <v>88711853896.084305</v>
      </c>
      <c r="G60" s="40">
        <f>Region4[[#This Row],[Adj. Damage]]/Region4[[#This Row],[Total Property Value]]</f>
        <v>4.0925276632949124E-3</v>
      </c>
      <c r="H60" s="40">
        <f>Region4[[#This Row],[Damage]]/Region4[[#This Row],[Total Property Value]]</f>
        <v>3.6630134049576348E-3</v>
      </c>
    </row>
    <row r="61" spans="1:8" x14ac:dyDescent="0.3">
      <c r="A61">
        <v>2016</v>
      </c>
      <c r="B61" cm="1">
        <f t="array" ref="B61">SUMPRODUCT(--(HazardData[Year]=A61), --(HazardData[Region]=$B$3), HazardData[Property Damage])</f>
        <v>22775207</v>
      </c>
      <c r="C61" s="25">
        <v>8.3000000000000001E-3</v>
      </c>
      <c r="D61" s="25">
        <f>D60*(1+Region4[[#This Row],[Inflation Rate]])</f>
        <v>8.3014694195929604</v>
      </c>
      <c r="E61" s="28">
        <f>Region4[[#This Row],[Damage]]*$D$66/Region4[[#This Row],[Inflation Index]]</f>
        <v>25236299.994624447</v>
      </c>
      <c r="F61" s="23">
        <f>F62/(1+Region4[[#This Row],[Inflation Rate]])</f>
        <v>88836050491.538834</v>
      </c>
      <c r="G61" s="40">
        <f>Region4[[#This Row],[Adj. Damage]]/Region4[[#This Row],[Total Property Value]]</f>
        <v>2.8407723953270605E-4</v>
      </c>
      <c r="H61" s="40">
        <f>Region4[[#This Row],[Damage]]/Region4[[#This Row],[Total Property Value]]</f>
        <v>2.5637347534005037E-4</v>
      </c>
    </row>
    <row r="62" spans="1:8" x14ac:dyDescent="0.3">
      <c r="A62">
        <v>2017</v>
      </c>
      <c r="B62" cm="1">
        <f t="array" ref="B62">SUMPRODUCT(--(HazardData[Year]=A62), --(HazardData[Region]=$B$3), HazardData[Property Damage])</f>
        <v>16229</v>
      </c>
      <c r="C62" s="25">
        <v>1.83E-2</v>
      </c>
      <c r="D62" s="25">
        <f>D61*(1+Region4[[#This Row],[Inflation Rate]])</f>
        <v>8.4533863099715116</v>
      </c>
      <c r="E62" s="28">
        <f>Region4[[#This Row],[Damage]]*$D$66/Region4[[#This Row],[Inflation Index]]</f>
        <v>17659.539114428284</v>
      </c>
      <c r="F62" s="23">
        <f>F63/(1+Region4[[#This Row],[Inflation Rate]])</f>
        <v>89573389710.618607</v>
      </c>
      <c r="G62" s="40">
        <f>Region4[[#This Row],[Adj. Damage]]/Region4[[#This Row],[Total Property Value]]</f>
        <v>1.9715162250173065E-7</v>
      </c>
      <c r="H62" s="40">
        <f>Region4[[#This Row],[Damage]]/Region4[[#This Row],[Total Property Value]]</f>
        <v>1.8118104107068429E-7</v>
      </c>
    </row>
    <row r="63" spans="1:8" x14ac:dyDescent="0.3">
      <c r="A63">
        <v>2018</v>
      </c>
      <c r="B63" cm="1">
        <f t="array" ref="B63">SUMPRODUCT(--(HazardData[Year]=A63), --(HazardData[Region]=$B$3), HazardData[Property Damage])</f>
        <v>4669</v>
      </c>
      <c r="C63" s="25">
        <v>2.12E-2</v>
      </c>
      <c r="D63" s="25">
        <f>D62*(1+Region4[[#This Row],[Inflation Rate]])</f>
        <v>8.6325980997429088</v>
      </c>
      <c r="E63" s="28">
        <f>Region4[[#This Row],[Damage]]*$D$66/Region4[[#This Row],[Inflation Index]]</f>
        <v>4975.0869179088004</v>
      </c>
      <c r="F63" s="23">
        <f>F64/(1+Region4[[#This Row],[Inflation Rate]])</f>
        <v>91212582742.322922</v>
      </c>
      <c r="G63" s="40">
        <f>Region4[[#This Row],[Adj. Damage]]/Region4[[#This Row],[Total Property Value]]</f>
        <v>5.4543866299274792E-8</v>
      </c>
      <c r="H63" s="40">
        <f>Region4[[#This Row],[Damage]]/Region4[[#This Row],[Total Property Value]]</f>
        <v>5.1188113082928517E-8</v>
      </c>
    </row>
    <row r="64" spans="1:8" x14ac:dyDescent="0.3">
      <c r="A64">
        <v>2019</v>
      </c>
      <c r="B64" cm="1">
        <f t="array" ref="B64">SUMPRODUCT(--(HazardData[Year]=A64), --(HazardData[Region]=$B$3), HazardData[Property Damage])</f>
        <v>5205</v>
      </c>
      <c r="C64" s="25">
        <v>1.7000000000000001E-2</v>
      </c>
      <c r="D64" s="25">
        <f>D63*(1+Region4[[#This Row],[Inflation Rate]])</f>
        <v>8.7793522674385382</v>
      </c>
      <c r="E64" s="28">
        <f>Region4[[#This Row],[Damage]]*$D$66/Region4[[#This Row],[Inflation Index]]</f>
        <v>5453.515848</v>
      </c>
      <c r="F64" s="23">
        <f>F65/(1+Region4[[#This Row],[Inflation Rate]])</f>
        <v>93146289496.460175</v>
      </c>
      <c r="G64" s="40">
        <f>Region4[[#This Row],[Adj. Damage]]/Region4[[#This Row],[Total Property Value]]</f>
        <v>5.8547859259678286E-8</v>
      </c>
      <c r="H64" s="40">
        <f>Region4[[#This Row],[Damage]]/Region4[[#This Row],[Total Property Value]]</f>
        <v>5.587984264470143E-8</v>
      </c>
    </row>
    <row r="65" spans="1:8" x14ac:dyDescent="0.3">
      <c r="A65">
        <v>2020</v>
      </c>
      <c r="B65" cm="1">
        <f t="array" ref="B65">SUMPRODUCT(--(HazardData[Year]=A65), --(HazardData[Region]=$B$3), HazardData[Property Damage])</f>
        <v>50149</v>
      </c>
      <c r="C65" s="25">
        <v>8.9999999999999993E-3</v>
      </c>
      <c r="D65" s="25">
        <f>D64*(1+Region4[[#This Row],[Inflation Rate]])</f>
        <v>8.8583664378454845</v>
      </c>
      <c r="E65" s="28">
        <f>Region4[[#This Row],[Damage]]*$D$66/Region4[[#This Row],[Inflation Index]]</f>
        <v>52074.721599999997</v>
      </c>
      <c r="F65" s="23">
        <f>F66*(1+Region4[[#This Row],[Inflation Rate]])</f>
        <v>94729776417.899994</v>
      </c>
      <c r="G65" s="40">
        <f>Region4[[#This Row],[Adj. Damage]]/Region4[[#This Row],[Total Property Value]]</f>
        <v>5.4971861614317121E-7</v>
      </c>
      <c r="H65" s="40">
        <f>Region4[[#This Row],[Damage]]/Region4[[#This Row],[Total Property Value]]</f>
        <v>5.2939003865867795E-7</v>
      </c>
    </row>
    <row r="66" spans="1:8" x14ac:dyDescent="0.3">
      <c r="A66">
        <v>2021</v>
      </c>
      <c r="C66" s="25">
        <v>3.8399999999999997E-2</v>
      </c>
      <c r="D66" s="25">
        <f>D65*(1+Region4[[#This Row],[Inflation Rate]])</f>
        <v>9.1985277090587516</v>
      </c>
      <c r="E66" s="28"/>
      <c r="F66" s="23">
        <f>'Sum Insured data'!E28</f>
        <v>93884813100</v>
      </c>
    </row>
    <row r="68" spans="1:8" x14ac:dyDescent="0.3">
      <c r="A68" s="37" t="s">
        <v>139</v>
      </c>
      <c r="F68" s="28"/>
      <c r="G68" s="42">
        <f>AVERAGE(G5:G65)</f>
        <v>6.9014283770034586E-4</v>
      </c>
      <c r="H68" s="42">
        <f>AVERAGE(H5:H65)</f>
        <v>3.3271488829866175E-4</v>
      </c>
    </row>
  </sheetData>
  <pageMargins left="0.7" right="0.7" top="0.75" bottom="0.75" header="0.3" footer="0.3"/>
  <drawing r:id="rId1"/>
  <legacyDrawing r:id="rId2"/>
  <tableParts count="1">
    <tablePart r:id="rId3"/>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E9497-CFB5-46DF-B1CE-C43FBBE0E7F1}">
  <dimension ref="A1:H68"/>
  <sheetViews>
    <sheetView workbookViewId="0">
      <selection activeCell="D14" sqref="D14"/>
    </sheetView>
  </sheetViews>
  <sheetFormatPr defaultRowHeight="13.8" x14ac:dyDescent="0.3"/>
  <cols>
    <col min="1" max="1" width="7.88671875" bestFit="1" customWidth="1"/>
    <col min="2" max="2" width="10" bestFit="1" customWidth="1"/>
    <col min="3" max="4" width="16" bestFit="1" customWidth="1"/>
    <col min="5" max="5" width="14" bestFit="1" customWidth="1"/>
    <col min="6" max="6" width="21.44140625" bestFit="1" customWidth="1"/>
    <col min="7" max="7" width="25.5546875" bestFit="1" customWidth="1"/>
    <col min="8" max="8" width="27.77734375" bestFit="1" customWidth="1"/>
  </cols>
  <sheetData>
    <row r="1" spans="1:8" ht="20.399999999999999" thickBot="1" x14ac:dyDescent="0.45">
      <c r="A1" s="44" t="s">
        <v>143</v>
      </c>
      <c r="B1" s="44"/>
      <c r="C1" s="44"/>
    </row>
    <row r="2" spans="1:8" ht="14.4" thickTop="1" x14ac:dyDescent="0.3"/>
    <row r="3" spans="1:8" x14ac:dyDescent="0.3">
      <c r="A3" s="43" t="s">
        <v>100</v>
      </c>
      <c r="B3" s="43">
        <v>5</v>
      </c>
      <c r="F3" s="37" t="s">
        <v>102</v>
      </c>
      <c r="H3" s="37" t="s">
        <v>142</v>
      </c>
    </row>
    <row r="4" spans="1:8" x14ac:dyDescent="0.3">
      <c r="A4" t="s">
        <v>4</v>
      </c>
      <c r="B4" t="s">
        <v>79</v>
      </c>
      <c r="C4" t="s">
        <v>101</v>
      </c>
      <c r="D4" t="s">
        <v>98</v>
      </c>
      <c r="E4" t="s">
        <v>97</v>
      </c>
      <c r="F4" t="s">
        <v>99</v>
      </c>
      <c r="G4" t="s">
        <v>141</v>
      </c>
      <c r="H4" t="s">
        <v>140</v>
      </c>
    </row>
    <row r="5" spans="1:8" x14ac:dyDescent="0.3">
      <c r="A5">
        <v>1960</v>
      </c>
      <c r="B5" cm="1">
        <f t="array" ref="B5">SUMPRODUCT(--(HazardData[Year]=A5), --(HazardData[Region]=$B$3), HazardData[Property Damage])</f>
        <v>24451</v>
      </c>
      <c r="C5" s="25"/>
      <c r="D5" s="25">
        <v>1</v>
      </c>
      <c r="E5" s="28">
        <f>Region5[[#This Row],[Damage]]*$D$66/Region5[[#This Row],[Inflation Index]]</f>
        <v>224913.20101419554</v>
      </c>
      <c r="F5" s="23">
        <f>F6/(1+Region5[[#This Row],[Inflation Rate]])</f>
        <v>13595438598.681974</v>
      </c>
      <c r="G5" s="40">
        <f>Region5[[#This Row],[Adj. Damage]]/Region5[[#This Row],[Total Property Value]]</f>
        <v>1.6543283939070566E-5</v>
      </c>
      <c r="H5" s="40">
        <f>Region5[[#This Row],[Damage]]/Region5[[#This Row],[Total Property Value]]</f>
        <v>1.7984708490662766E-6</v>
      </c>
    </row>
    <row r="6" spans="1:8" x14ac:dyDescent="0.3">
      <c r="A6">
        <v>1961</v>
      </c>
      <c r="B6" cm="1">
        <f t="array" ref="B6">SUMPRODUCT(--(HazardData[Year]=A6), --(HazardData[Region]=$B$3), HazardData[Property Damage])</f>
        <v>29235</v>
      </c>
      <c r="C6" s="25">
        <f>AVERAGE(C7:C11)</f>
        <v>2.4059999999999998E-2</v>
      </c>
      <c r="D6" s="25">
        <f>D5*(1+Region5[[#This Row],[Inflation Rate]])</f>
        <v>1.02406</v>
      </c>
      <c r="E6" s="28">
        <f>Region5[[#This Row],[Damage]]*$D$66/Region5[[#This Row],[Inflation Index]]</f>
        <v>262600.78274157044</v>
      </c>
      <c r="F6" s="23">
        <f>F7/(1+Region5[[#This Row],[Inflation Rate]])</f>
        <v>13595438598.681974</v>
      </c>
      <c r="G6" s="40">
        <f>Region5[[#This Row],[Adj. Damage]]/Region5[[#This Row],[Total Property Value]]</f>
        <v>1.9315359400543987E-5</v>
      </c>
      <c r="H6" s="40">
        <f>Region5[[#This Row],[Damage]]/Region5[[#This Row],[Total Property Value]]</f>
        <v>2.1503535754141996E-6</v>
      </c>
    </row>
    <row r="7" spans="1:8" x14ac:dyDescent="0.3">
      <c r="A7">
        <v>1962</v>
      </c>
      <c r="B7" cm="1">
        <f t="array" ref="B7">SUMPRODUCT(--(HazardData[Year]=A7), --(HazardData[Region]=$B$3), HazardData[Property Damage])</f>
        <v>3028</v>
      </c>
      <c r="C7" s="25">
        <v>2.1299999999999999E-2</v>
      </c>
      <c r="D7" s="25">
        <f>D6*(1+Region5[[#This Row],[Inflation Rate]])</f>
        <v>1.0458724780000002</v>
      </c>
      <c r="E7" s="28">
        <f>Region5[[#This Row],[Damage]]*$D$66/Region5[[#This Row],[Inflation Index]]</f>
        <v>26631.489487411385</v>
      </c>
      <c r="F7" s="23">
        <f>F8/(1+Region5[[#This Row],[Inflation Rate]])</f>
        <v>13922544851.366262</v>
      </c>
      <c r="G7" s="40">
        <f>Region5[[#This Row],[Adj. Damage]]/Region5[[#This Row],[Total Property Value]]</f>
        <v>1.9128320125180244E-6</v>
      </c>
      <c r="H7" s="40">
        <f>Region5[[#This Row],[Damage]]/Region5[[#This Row],[Total Property Value]]</f>
        <v>2.1748897434529384E-7</v>
      </c>
    </row>
    <row r="8" spans="1:8" x14ac:dyDescent="0.3">
      <c r="A8">
        <v>1963</v>
      </c>
      <c r="B8" cm="1">
        <f t="array" ref="B8">SUMPRODUCT(--(HazardData[Year]=A8), --(HazardData[Region]=$B$3), HazardData[Property Damage])</f>
        <v>252629</v>
      </c>
      <c r="C8" s="25">
        <v>2.01E-2</v>
      </c>
      <c r="D8" s="25">
        <f>D7*(1+Region5[[#This Row],[Inflation Rate]])</f>
        <v>1.0668945148078002</v>
      </c>
      <c r="E8" s="28">
        <f>Region5[[#This Row],[Damage]]*$D$66/Region5[[#This Row],[Inflation Index]]</f>
        <v>2178111.1669042893</v>
      </c>
      <c r="F8" s="23">
        <f>F9/(1+Region5[[#This Row],[Inflation Rate]])</f>
        <v>14219095056.700365</v>
      </c>
      <c r="G8" s="40">
        <f>Region5[[#This Row],[Adj. Damage]]/Region5[[#This Row],[Total Property Value]]</f>
        <v>1.5318212292827406E-4</v>
      </c>
      <c r="H8" s="40">
        <f>Region5[[#This Row],[Damage]]/Region5[[#This Row],[Total Property Value]]</f>
        <v>1.7766883123898621E-5</v>
      </c>
    </row>
    <row r="9" spans="1:8" x14ac:dyDescent="0.3">
      <c r="A9">
        <v>1964</v>
      </c>
      <c r="B9" cm="1">
        <f t="array" ref="B9">SUMPRODUCT(--(HazardData[Year]=A9), --(HazardData[Region]=$B$3), HazardData[Property Damage])</f>
        <v>331734</v>
      </c>
      <c r="C9" s="25">
        <v>2.0500000000000001E-2</v>
      </c>
      <c r="D9" s="25">
        <f>D8*(1+Region5[[#This Row],[Inflation Rate]])</f>
        <v>1.0887658523613601</v>
      </c>
      <c r="E9" s="28">
        <f>Region5[[#This Row],[Damage]]*$D$66/Region5[[#This Row],[Inflation Index]]</f>
        <v>2802681.9397566104</v>
      </c>
      <c r="F9" s="23">
        <f>F10/(1+Region5[[#This Row],[Inflation Rate]])</f>
        <v>14504898867.340042</v>
      </c>
      <c r="G9" s="40">
        <f>Region5[[#This Row],[Adj. Damage]]/Region5[[#This Row],[Total Property Value]]</f>
        <v>1.9322312864016375E-4</v>
      </c>
      <c r="H9" s="40">
        <f>Region5[[#This Row],[Damage]]/Region5[[#This Row],[Total Property Value]]</f>
        <v>2.2870480038088987E-5</v>
      </c>
    </row>
    <row r="10" spans="1:8" x14ac:dyDescent="0.3">
      <c r="A10">
        <v>1965</v>
      </c>
      <c r="B10" cm="1">
        <f t="array" ref="B10">SUMPRODUCT(--(HazardData[Year]=A10), --(HazardData[Region]=$B$3), HazardData[Property Damage])</f>
        <v>23354</v>
      </c>
      <c r="C10" s="25">
        <v>2.5399999999999999E-2</v>
      </c>
      <c r="D10" s="25">
        <f>D9*(1+Region5[[#This Row],[Inflation Rate]])</f>
        <v>1.1164205050113387</v>
      </c>
      <c r="E10" s="28">
        <f>Region5[[#This Row],[Damage]]*$D$66/Region5[[#This Row],[Inflation Index]]</f>
        <v>192420.70093936179</v>
      </c>
      <c r="F10" s="23">
        <f>F11/(1+Region5[[#This Row],[Inflation Rate]])</f>
        <v>14802249294.120512</v>
      </c>
      <c r="G10" s="40">
        <f>Region5[[#This Row],[Adj. Damage]]/Region5[[#This Row],[Total Property Value]]</f>
        <v>1.2999423068478637E-5</v>
      </c>
      <c r="H10" s="40">
        <f>Region5[[#This Row],[Damage]]/Region5[[#This Row],[Total Property Value]]</f>
        <v>1.5777331901359251E-6</v>
      </c>
    </row>
    <row r="11" spans="1:8" x14ac:dyDescent="0.3">
      <c r="A11">
        <v>1966</v>
      </c>
      <c r="B11" cm="1">
        <f t="array" ref="B11">SUMPRODUCT(--(HazardData[Year]=A11), --(HazardData[Region]=$B$3), HazardData[Property Damage])</f>
        <v>451291</v>
      </c>
      <c r="C11" s="25">
        <v>3.3000000000000002E-2</v>
      </c>
      <c r="D11" s="25">
        <f>D10*(1+Region5[[#This Row],[Inflation Rate]])</f>
        <v>1.1532623816767129</v>
      </c>
      <c r="E11" s="28">
        <f>Region5[[#This Row],[Damage]]*$D$66/Region5[[#This Row],[Inflation Index]]</f>
        <v>3599538.8684346401</v>
      </c>
      <c r="F11" s="23">
        <f>F12/(1+Region5[[#This Row],[Inflation Rate]])</f>
        <v>15178226426.191174</v>
      </c>
      <c r="G11" s="40">
        <f>Region5[[#This Row],[Adj. Damage]]/Region5[[#This Row],[Total Property Value]]</f>
        <v>2.3715148050653431E-4</v>
      </c>
      <c r="H11" s="40">
        <f>Region5[[#This Row],[Damage]]/Region5[[#This Row],[Total Property Value]]</f>
        <v>2.9732788754637589E-5</v>
      </c>
    </row>
    <row r="12" spans="1:8" x14ac:dyDescent="0.3">
      <c r="A12">
        <v>1967</v>
      </c>
      <c r="B12" cm="1">
        <f t="array" ref="B12">SUMPRODUCT(--(HazardData[Year]=A12), --(HazardData[Region]=$B$3), HazardData[Property Damage])</f>
        <v>254524</v>
      </c>
      <c r="C12" s="25">
        <v>2.7400000000000001E-2</v>
      </c>
      <c r="D12" s="25">
        <f>D11*(1+Region5[[#This Row],[Inflation Rate]])</f>
        <v>1.1848617709346549</v>
      </c>
      <c r="E12" s="28">
        <f>Region5[[#This Row],[Damage]]*$D$66/Region5[[#This Row],[Inflation Index]]</f>
        <v>1975965.5717254034</v>
      </c>
      <c r="F12" s="23">
        <f>F13/(1+Region5[[#This Row],[Inflation Rate]])</f>
        <v>15679107898.255482</v>
      </c>
      <c r="G12" s="40">
        <f>Region5[[#This Row],[Adj. Damage]]/Region5[[#This Row],[Total Property Value]]</f>
        <v>1.2602538260134412E-4</v>
      </c>
      <c r="H12" s="40">
        <f>Region5[[#This Row],[Damage]]/Region5[[#This Row],[Total Property Value]]</f>
        <v>1.6233321541738949E-5</v>
      </c>
    </row>
    <row r="13" spans="1:8" x14ac:dyDescent="0.3">
      <c r="A13">
        <v>1968</v>
      </c>
      <c r="B13" cm="1">
        <f t="array" ref="B13">SUMPRODUCT(--(HazardData[Year]=A13), --(HazardData[Region]=$B$3), HazardData[Property Damage])</f>
        <v>243096</v>
      </c>
      <c r="C13" s="25">
        <v>3.4799999999999998E-2</v>
      </c>
      <c r="D13" s="25">
        <f>D12*(1+Region5[[#This Row],[Inflation Rate]])</f>
        <v>1.2260949605631808</v>
      </c>
      <c r="E13" s="28">
        <f>Region5[[#This Row],[Damage]]*$D$66/Region5[[#This Row],[Inflation Index]]</f>
        <v>1823778.225900406</v>
      </c>
      <c r="F13" s="23">
        <f>F14/(1+Region5[[#This Row],[Inflation Rate]])</f>
        <v>16108715454.667683</v>
      </c>
      <c r="G13" s="40">
        <f>Region5[[#This Row],[Adj. Damage]]/Region5[[#This Row],[Total Property Value]]</f>
        <v>1.1321686269974715E-4</v>
      </c>
      <c r="H13" s="40">
        <f>Region5[[#This Row],[Damage]]/Region5[[#This Row],[Total Property Value]]</f>
        <v>1.5090961205696894E-5</v>
      </c>
    </row>
    <row r="14" spans="1:8" x14ac:dyDescent="0.3">
      <c r="A14">
        <v>1969</v>
      </c>
      <c r="B14" cm="1">
        <f t="array" ref="B14">SUMPRODUCT(--(HazardData[Year]=A14), --(HazardData[Region]=$B$3), HazardData[Property Damage])</f>
        <v>192607</v>
      </c>
      <c r="C14" s="25">
        <v>4.0599999999999997E-2</v>
      </c>
      <c r="D14" s="25">
        <f>D13*(1+Region5[[#This Row],[Inflation Rate]])</f>
        <v>1.2758744159620459</v>
      </c>
      <c r="E14" s="28">
        <f>Region5[[#This Row],[Damage]]*$D$66/Region5[[#This Row],[Inflation Index]]</f>
        <v>1388616.939326874</v>
      </c>
      <c r="F14" s="23">
        <f>F15/(1+Region5[[#This Row],[Inflation Rate]])</f>
        <v>16669298752.490118</v>
      </c>
      <c r="G14" s="40">
        <f>Region5[[#This Row],[Adj. Damage]]/Region5[[#This Row],[Total Property Value]]</f>
        <v>8.3303860584983374E-5</v>
      </c>
      <c r="H14" s="40">
        <f>Region5[[#This Row],[Damage]]/Region5[[#This Row],[Total Property Value]]</f>
        <v>1.1554595238820571E-5</v>
      </c>
    </row>
    <row r="15" spans="1:8" x14ac:dyDescent="0.3">
      <c r="A15">
        <v>1970</v>
      </c>
      <c r="B15" cm="1">
        <f t="array" ref="B15">SUMPRODUCT(--(HazardData[Year]=A15), --(HazardData[Region]=$B$3), HazardData[Property Damage])</f>
        <v>165503</v>
      </c>
      <c r="C15" s="25">
        <v>5.04E-2</v>
      </c>
      <c r="D15" s="25">
        <f>D14*(1+Region5[[#This Row],[Inflation Rate]])</f>
        <v>1.3401784865265329</v>
      </c>
      <c r="E15" s="28">
        <f>Region5[[#This Row],[Damage]]*$D$66/Region5[[#This Row],[Inflation Index]]</f>
        <v>1135956.1034128049</v>
      </c>
      <c r="F15" s="23">
        <f>F16/(1+Region5[[#This Row],[Inflation Rate]])</f>
        <v>17346072281.841217</v>
      </c>
      <c r="G15" s="40">
        <f>Region5[[#This Row],[Adj. Damage]]/Region5[[#This Row],[Total Property Value]]</f>
        <v>6.5487799483113167E-5</v>
      </c>
      <c r="H15" s="40">
        <f>Region5[[#This Row],[Damage]]/Region5[[#This Row],[Total Property Value]]</f>
        <v>9.5412377690399261E-6</v>
      </c>
    </row>
    <row r="16" spans="1:8" x14ac:dyDescent="0.3">
      <c r="A16">
        <v>1971</v>
      </c>
      <c r="B16" cm="1">
        <f t="array" ref="B16">SUMPRODUCT(--(HazardData[Year]=A16), --(HazardData[Region]=$B$3), HazardData[Property Damage])</f>
        <v>239538</v>
      </c>
      <c r="C16" s="25">
        <v>4.7199999999999999E-2</v>
      </c>
      <c r="D16" s="25">
        <f>D15*(1+Region5[[#This Row],[Inflation Rate]])</f>
        <v>1.4034349110905853</v>
      </c>
      <c r="E16" s="28">
        <f>Region5[[#This Row],[Damage]]*$D$66/Region5[[#This Row],[Inflation Index]]</f>
        <v>1570002.9356262009</v>
      </c>
      <c r="F16" s="23">
        <f>F17/(1+Region5[[#This Row],[Inflation Rate]])</f>
        <v>18220314324.846016</v>
      </c>
      <c r="G16" s="40">
        <f>Region5[[#This Row],[Adj. Damage]]/Region5[[#This Row],[Total Property Value]]</f>
        <v>8.6167719592261717E-5</v>
      </c>
      <c r="H16" s="40">
        <f>Region5[[#This Row],[Damage]]/Region5[[#This Row],[Total Property Value]]</f>
        <v>1.3146754536136379E-5</v>
      </c>
    </row>
    <row r="17" spans="1:8" x14ac:dyDescent="0.3">
      <c r="A17">
        <v>1972</v>
      </c>
      <c r="B17" cm="1">
        <f t="array" ref="B17">SUMPRODUCT(--(HazardData[Year]=A17), --(HazardData[Region]=$B$3), HazardData[Property Damage])</f>
        <v>162958</v>
      </c>
      <c r="C17" s="25">
        <v>4.41E-2</v>
      </c>
      <c r="D17" s="25">
        <f>D16*(1+Region5[[#This Row],[Inflation Rate]])</f>
        <v>1.4653263906696801</v>
      </c>
      <c r="E17" s="28">
        <f>Region5[[#This Row],[Damage]]*$D$66/Region5[[#This Row],[Inflation Index]]</f>
        <v>1022962.3160801318</v>
      </c>
      <c r="F17" s="23">
        <f>F18/(1+Region5[[#This Row],[Inflation Rate]])</f>
        <v>19080313160.978745</v>
      </c>
      <c r="G17" s="40">
        <f>Region5[[#This Row],[Adj. Damage]]/Region5[[#This Row],[Total Property Value]]</f>
        <v>5.3613497192079516E-5</v>
      </c>
      <c r="H17" s="40">
        <f>Region5[[#This Row],[Damage]]/Region5[[#This Row],[Total Property Value]]</f>
        <v>8.5406355034709983E-6</v>
      </c>
    </row>
    <row r="18" spans="1:8" x14ac:dyDescent="0.3">
      <c r="A18">
        <v>1973</v>
      </c>
      <c r="B18" cm="1">
        <f t="array" ref="B18">SUMPRODUCT(--(HazardData[Year]=A18), --(HazardData[Region]=$B$3), HazardData[Property Damage])</f>
        <v>1894129</v>
      </c>
      <c r="C18" s="25">
        <v>6.7599999999999993E-2</v>
      </c>
      <c r="D18" s="25">
        <f>D17*(1+Region5[[#This Row],[Inflation Rate]])</f>
        <v>1.5643824546789507</v>
      </c>
      <c r="E18" s="28">
        <f>Region5[[#This Row],[Damage]]*$D$66/Region5[[#This Row],[Inflation Index]]</f>
        <v>11137428.727176188</v>
      </c>
      <c r="F18" s="23">
        <f>F19/(1+Region5[[#This Row],[Inflation Rate]])</f>
        <v>19921754971.377907</v>
      </c>
      <c r="G18" s="40">
        <f>Region5[[#This Row],[Adj. Damage]]/Region5[[#This Row],[Total Property Value]]</f>
        <v>5.5905861422237226E-4</v>
      </c>
      <c r="H18" s="40">
        <f>Region5[[#This Row],[Damage]]/Region5[[#This Row],[Total Property Value]]</f>
        <v>9.5078420687401459E-5</v>
      </c>
    </row>
    <row r="19" spans="1:8" x14ac:dyDescent="0.3">
      <c r="A19">
        <v>1974</v>
      </c>
      <c r="B19" cm="1">
        <f t="array" ref="B19">SUMPRODUCT(--(HazardData[Year]=A19), --(HazardData[Region]=$B$3), HazardData[Property Damage])</f>
        <v>126767</v>
      </c>
      <c r="C19" s="25">
        <v>0.1086</v>
      </c>
      <c r="D19" s="25">
        <f>D18*(1+Region5[[#This Row],[Inflation Rate]])</f>
        <v>1.7342743892570847</v>
      </c>
      <c r="E19" s="28">
        <f>Region5[[#This Row],[Damage]]*$D$66/Region5[[#This Row],[Inflation Index]]</f>
        <v>672367.51538132504</v>
      </c>
      <c r="F19" s="23">
        <f>F20/(1+Region5[[#This Row],[Inflation Rate]])</f>
        <v>21268465607.443054</v>
      </c>
      <c r="G19" s="40">
        <f>Region5[[#This Row],[Adj. Damage]]/Region5[[#This Row],[Total Property Value]]</f>
        <v>3.1613353205227229E-5</v>
      </c>
      <c r="H19" s="40">
        <f>Region5[[#This Row],[Damage]]/Region5[[#This Row],[Total Property Value]]</f>
        <v>5.9603265388189062E-6</v>
      </c>
    </row>
    <row r="20" spans="1:8" x14ac:dyDescent="0.3">
      <c r="A20">
        <v>1975</v>
      </c>
      <c r="B20" cm="1">
        <f t="array" ref="B20">SUMPRODUCT(--(HazardData[Year]=A20), --(HazardData[Region]=$B$3), HazardData[Property Damage])</f>
        <v>159002</v>
      </c>
      <c r="C20" s="25">
        <v>8.8999999999999996E-2</v>
      </c>
      <c r="D20" s="25">
        <f>D19*(1+Region5[[#This Row],[Inflation Rate]])</f>
        <v>1.888624809900965</v>
      </c>
      <c r="E20" s="28">
        <f>Region5[[#This Row],[Damage]]*$D$66/Region5[[#This Row],[Inflation Index]]</f>
        <v>774417.60540700192</v>
      </c>
      <c r="F20" s="23">
        <f>F21/(1+Region5[[#This Row],[Inflation Rate]])</f>
        <v>23578220972.411369</v>
      </c>
      <c r="G20" s="40">
        <f>Region5[[#This Row],[Adj. Damage]]/Region5[[#This Row],[Total Property Value]]</f>
        <v>3.284461564395125E-5</v>
      </c>
      <c r="H20" s="40">
        <f>Region5[[#This Row],[Damage]]/Region5[[#This Row],[Total Property Value]]</f>
        <v>6.7435961426456465E-6</v>
      </c>
    </row>
    <row r="21" spans="1:8" x14ac:dyDescent="0.3">
      <c r="A21">
        <v>1976</v>
      </c>
      <c r="B21" cm="1">
        <f t="array" ref="B21">SUMPRODUCT(--(HazardData[Year]=A21), --(HazardData[Region]=$B$3), HazardData[Property Damage])</f>
        <v>568888</v>
      </c>
      <c r="C21" s="25">
        <v>6.4299999999999996E-2</v>
      </c>
      <c r="D21" s="25">
        <f>D20*(1+Region5[[#This Row],[Inflation Rate]])</f>
        <v>2.0100633851775971</v>
      </c>
      <c r="E21" s="28">
        <f>Region5[[#This Row],[Damage]]*$D$66/Region5[[#This Row],[Inflation Index]]</f>
        <v>2603366.674871631</v>
      </c>
      <c r="F21" s="23">
        <f>F22/(1+Region5[[#This Row],[Inflation Rate]])</f>
        <v>25676682638.955982</v>
      </c>
      <c r="G21" s="40">
        <f>Region5[[#This Row],[Adj. Damage]]/Region5[[#This Row],[Total Property Value]]</f>
        <v>1.013903046385701E-4</v>
      </c>
      <c r="H21" s="40">
        <f>Region5[[#This Row],[Damage]]/Region5[[#This Row],[Total Property Value]]</f>
        <v>2.21558216066782E-5</v>
      </c>
    </row>
    <row r="22" spans="1:8" x14ac:dyDescent="0.3">
      <c r="A22">
        <v>1977</v>
      </c>
      <c r="B22" cm="1">
        <f t="array" ref="B22">SUMPRODUCT(--(HazardData[Year]=A22), --(HazardData[Region]=$B$3), HazardData[Property Damage])</f>
        <v>56656</v>
      </c>
      <c r="C22" s="25">
        <v>6.8599999999999994E-2</v>
      </c>
      <c r="D22" s="25">
        <f>D21*(1+Region5[[#This Row],[Inflation Rate]])</f>
        <v>2.1479537334007803</v>
      </c>
      <c r="E22" s="28">
        <f>Region5[[#This Row],[Damage]]*$D$66/Region5[[#This Row],[Inflation Index]]</f>
        <v>242627.10028642524</v>
      </c>
      <c r="F22" s="23">
        <f>F23/(1+Region5[[#This Row],[Inflation Rate]])</f>
        <v>27327693332.640854</v>
      </c>
      <c r="G22" s="40">
        <f>Region5[[#This Row],[Adj. Damage]]/Region5[[#This Row],[Total Property Value]]</f>
        <v>8.8784332191193612E-6</v>
      </c>
      <c r="H22" s="40">
        <f>Region5[[#This Row],[Damage]]/Region5[[#This Row],[Total Property Value]]</f>
        <v>2.0732082766871769E-6</v>
      </c>
    </row>
    <row r="23" spans="1:8" x14ac:dyDescent="0.3">
      <c r="A23">
        <v>1978</v>
      </c>
      <c r="B23" cm="1">
        <f t="array" ref="B23">SUMPRODUCT(--(HazardData[Year]=A23), --(HazardData[Region]=$B$3), HazardData[Property Damage])</f>
        <v>180781</v>
      </c>
      <c r="C23" s="25">
        <v>6.7599999999999993E-2</v>
      </c>
      <c r="D23" s="25">
        <f>D22*(1+Region5[[#This Row],[Inflation Rate]])</f>
        <v>2.2931554057786734</v>
      </c>
      <c r="E23" s="28">
        <f>Region5[[#This Row],[Damage]]*$D$66/Region5[[#This Row],[Inflation Index]]</f>
        <v>725166.30734264711</v>
      </c>
      <c r="F23" s="23">
        <f>F24/(1+Region5[[#This Row],[Inflation Rate]])</f>
        <v>29202373095.260017</v>
      </c>
      <c r="G23" s="40">
        <f>Region5[[#This Row],[Adj. Damage]]/Region5[[#This Row],[Total Property Value]]</f>
        <v>2.4832444437892361E-5</v>
      </c>
      <c r="H23" s="40">
        <f>Region5[[#This Row],[Damage]]/Region5[[#This Row],[Total Property Value]]</f>
        <v>6.1906270223409846E-6</v>
      </c>
    </row>
    <row r="24" spans="1:8" x14ac:dyDescent="0.3">
      <c r="A24">
        <v>1979</v>
      </c>
      <c r="B24" cm="1">
        <f t="array" ref="B24">SUMPRODUCT(--(HazardData[Year]=A24), --(HazardData[Region]=$B$3), HazardData[Property Damage])</f>
        <v>6725716</v>
      </c>
      <c r="C24" s="25">
        <v>9.11E-2</v>
      </c>
      <c r="D24" s="25">
        <f>D23*(1+Region5[[#This Row],[Inflation Rate]])</f>
        <v>2.5020618632451104</v>
      </c>
      <c r="E24" s="28">
        <f>Region5[[#This Row],[Damage]]*$D$66/Region5[[#This Row],[Inflation Index]]</f>
        <v>24726281.111618992</v>
      </c>
      <c r="F24" s="23">
        <f>F25/(1+Region5[[#This Row],[Inflation Rate]])</f>
        <v>31176453516.499596</v>
      </c>
      <c r="G24" s="40">
        <f>Region5[[#This Row],[Adj. Damage]]/Region5[[#This Row],[Total Property Value]]</f>
        <v>7.9310756428831901E-4</v>
      </c>
      <c r="H24" s="40">
        <f>Region5[[#This Row],[Damage]]/Region5[[#This Row],[Total Property Value]]</f>
        <v>2.1573063133818385E-4</v>
      </c>
    </row>
    <row r="25" spans="1:8" x14ac:dyDescent="0.3">
      <c r="A25">
        <v>1980</v>
      </c>
      <c r="B25" cm="1">
        <f t="array" ref="B25">SUMPRODUCT(--(HazardData[Year]=A25), --(HazardData[Region]=$B$3), HazardData[Property Damage])</f>
        <v>597211</v>
      </c>
      <c r="C25" s="25">
        <v>0.1188</v>
      </c>
      <c r="D25" s="25">
        <f>D24*(1+Region5[[#This Row],[Inflation Rate]])</f>
        <v>2.7993068125986293</v>
      </c>
      <c r="E25" s="28">
        <f>Region5[[#This Row],[Damage]]*$D$66/Region5[[#This Row],[Inflation Index]]</f>
        <v>1962436.5242604618</v>
      </c>
      <c r="F25" s="23">
        <f>F26/(1+Region5[[#This Row],[Inflation Rate]])</f>
        <v>34016628431.852707</v>
      </c>
      <c r="G25" s="40">
        <f>Region5[[#This Row],[Adj. Damage]]/Region5[[#This Row],[Total Property Value]]</f>
        <v>5.7690506517773029E-5</v>
      </c>
      <c r="H25" s="40">
        <f>Region5[[#This Row],[Damage]]/Region5[[#This Row],[Total Property Value]]</f>
        <v>1.7556443055384636E-5</v>
      </c>
    </row>
    <row r="26" spans="1:8" x14ac:dyDescent="0.3">
      <c r="A26">
        <v>1981</v>
      </c>
      <c r="B26" cm="1">
        <f t="array" ref="B26">SUMPRODUCT(--(HazardData[Year]=A26), --(HazardData[Region]=$B$3), HazardData[Property Damage])</f>
        <v>42039</v>
      </c>
      <c r="C26" s="25">
        <v>9.98E-2</v>
      </c>
      <c r="D26" s="25">
        <f>D25*(1+Region5[[#This Row],[Inflation Rate]])</f>
        <v>3.0786776324959728</v>
      </c>
      <c r="E26" s="28">
        <f>Region5[[#This Row],[Damage]]*$D$66/Region5[[#This Row],[Inflation Index]]</f>
        <v>125604.87083138176</v>
      </c>
      <c r="F26" s="23">
        <f>F27/(1+Region5[[#This Row],[Inflation Rate]])</f>
        <v>38057803889.556808</v>
      </c>
      <c r="G26" s="40">
        <f>Region5[[#This Row],[Adj. Damage]]/Region5[[#This Row],[Total Property Value]]</f>
        <v>3.3003709619158601E-6</v>
      </c>
      <c r="H26" s="40">
        <f>Region5[[#This Row],[Damage]]/Region5[[#This Row],[Total Property Value]]</f>
        <v>1.1046091919017862E-6</v>
      </c>
    </row>
    <row r="27" spans="1:8" x14ac:dyDescent="0.3">
      <c r="A27">
        <v>1982</v>
      </c>
      <c r="B27" cm="1">
        <f t="array" ref="B27">SUMPRODUCT(--(HazardData[Year]=A27), --(HazardData[Region]=$B$3), HazardData[Property Damage])</f>
        <v>2153441</v>
      </c>
      <c r="C27" s="25">
        <v>6.8900000000000003E-2</v>
      </c>
      <c r="D27" s="25">
        <f>D26*(1+Region5[[#This Row],[Inflation Rate]])</f>
        <v>3.2907985213749451</v>
      </c>
      <c r="E27" s="28">
        <f>Region5[[#This Row],[Damage]]*$D$66/Region5[[#This Row],[Inflation Index]]</f>
        <v>6019355.6608403074</v>
      </c>
      <c r="F27" s="23">
        <f>F28/(1+Region5[[#This Row],[Inflation Rate]])</f>
        <v>41855972717.734581</v>
      </c>
      <c r="G27" s="40">
        <f>Region5[[#This Row],[Adj. Damage]]/Region5[[#This Row],[Total Property Value]]</f>
        <v>1.4381115214866041E-4</v>
      </c>
      <c r="H27" s="40">
        <f>Region5[[#This Row],[Damage]]/Region5[[#This Row],[Total Property Value]]</f>
        <v>5.1448834184842072E-5</v>
      </c>
    </row>
    <row r="28" spans="1:8" x14ac:dyDescent="0.3">
      <c r="A28">
        <v>1983</v>
      </c>
      <c r="B28" cm="1">
        <f t="array" ref="B28">SUMPRODUCT(--(HazardData[Year]=A28), --(HazardData[Region]=$B$3), HazardData[Property Damage])</f>
        <v>609197</v>
      </c>
      <c r="C28" s="25">
        <v>4.6899999999999997E-2</v>
      </c>
      <c r="D28" s="25">
        <f>D27*(1+Region5[[#This Row],[Inflation Rate]])</f>
        <v>3.4451369720274299</v>
      </c>
      <c r="E28" s="28">
        <f>Region5[[#This Row],[Damage]]*$D$66/Region5[[#This Row],[Inflation Index]]</f>
        <v>1626558.110831144</v>
      </c>
      <c r="F28" s="23">
        <f>F29/(1+Region5[[#This Row],[Inflation Rate]])</f>
        <v>44739849237.986496</v>
      </c>
      <c r="G28" s="40">
        <f>Region5[[#This Row],[Adj. Damage]]/Region5[[#This Row],[Total Property Value]]</f>
        <v>3.635591399020876E-5</v>
      </c>
      <c r="H28" s="40">
        <f>Region5[[#This Row],[Damage]]/Region5[[#This Row],[Total Property Value]]</f>
        <v>1.3616429433176534E-5</v>
      </c>
    </row>
    <row r="29" spans="1:8" x14ac:dyDescent="0.3">
      <c r="A29">
        <v>1984</v>
      </c>
      <c r="B29" cm="1">
        <f t="array" ref="B29">SUMPRODUCT(--(HazardData[Year]=A29), --(HazardData[Region]=$B$3), HazardData[Property Damage])</f>
        <v>1927756</v>
      </c>
      <c r="C29" s="25">
        <v>4.8500000000000001E-2</v>
      </c>
      <c r="D29" s="25">
        <f>D28*(1+Region5[[#This Row],[Inflation Rate]])</f>
        <v>3.6122261151707602</v>
      </c>
      <c r="E29" s="28">
        <f>Region5[[#This Row],[Damage]]*$D$66/Region5[[#This Row],[Inflation Index]]</f>
        <v>4909027.4021968301</v>
      </c>
      <c r="F29" s="23">
        <f>F30/(1+Region5[[#This Row],[Inflation Rate]])</f>
        <v>46838148167.248062</v>
      </c>
      <c r="G29" s="40">
        <f>Region5[[#This Row],[Adj. Damage]]/Region5[[#This Row],[Total Property Value]]</f>
        <v>1.0480831532168698E-4</v>
      </c>
      <c r="H29" s="40">
        <f>Region5[[#This Row],[Damage]]/Region5[[#This Row],[Total Property Value]]</f>
        <v>4.1157818475581797E-5</v>
      </c>
    </row>
    <row r="30" spans="1:8" x14ac:dyDescent="0.3">
      <c r="A30">
        <v>1985</v>
      </c>
      <c r="B30" cm="1">
        <f t="array" ref="B30">SUMPRODUCT(--(HazardData[Year]=A30), --(HazardData[Region]=$B$3), HazardData[Property Damage])</f>
        <v>1290849</v>
      </c>
      <c r="C30" s="25">
        <v>3.7699999999999997E-2</v>
      </c>
      <c r="D30" s="25">
        <f>D29*(1+Region5[[#This Row],[Inflation Rate]])</f>
        <v>3.7484070397126983</v>
      </c>
      <c r="E30" s="28">
        <f>Region5[[#This Row],[Damage]]*$D$66/Region5[[#This Row],[Inflation Index]]</f>
        <v>3167721.6932184803</v>
      </c>
      <c r="F30" s="23">
        <f>F31/(1+Region5[[#This Row],[Inflation Rate]])</f>
        <v>49109798353.359596</v>
      </c>
      <c r="G30" s="40">
        <f>Region5[[#This Row],[Adj. Damage]]/Region5[[#This Row],[Total Property Value]]</f>
        <v>6.4502844634502083E-5</v>
      </c>
      <c r="H30" s="40">
        <f>Region5[[#This Row],[Damage]]/Region5[[#This Row],[Total Property Value]]</f>
        <v>2.6284958262543817E-5</v>
      </c>
    </row>
    <row r="31" spans="1:8" x14ac:dyDescent="0.3">
      <c r="A31">
        <v>1986</v>
      </c>
      <c r="B31" cm="1">
        <f t="array" ref="B31">SUMPRODUCT(--(HazardData[Year]=A31), --(HazardData[Region]=$B$3), HazardData[Property Damage])</f>
        <v>2573563</v>
      </c>
      <c r="C31" s="25">
        <v>0.02</v>
      </c>
      <c r="D31" s="25">
        <f>D30*(1+Region5[[#This Row],[Inflation Rate]])</f>
        <v>3.8233751805069525</v>
      </c>
      <c r="E31" s="28">
        <f>Region5[[#This Row],[Damage]]*$D$66/Region5[[#This Row],[Inflation Index]]</f>
        <v>6191647.2877687868</v>
      </c>
      <c r="F31" s="23">
        <f>F32/(1+Region5[[#This Row],[Inflation Rate]])</f>
        <v>50961237751.281258</v>
      </c>
      <c r="G31" s="40">
        <f>Region5[[#This Row],[Adj. Damage]]/Region5[[#This Row],[Total Property Value]]</f>
        <v>1.2149719200282017E-4</v>
      </c>
      <c r="H31" s="40">
        <f>Region5[[#This Row],[Damage]]/Region5[[#This Row],[Total Property Value]]</f>
        <v>5.0500402140159871E-5</v>
      </c>
    </row>
    <row r="32" spans="1:8" x14ac:dyDescent="0.3">
      <c r="A32">
        <v>1987</v>
      </c>
      <c r="B32" cm="1">
        <f t="array" ref="B32">SUMPRODUCT(--(HazardData[Year]=A32), --(HazardData[Region]=$B$3), HazardData[Property Damage])</f>
        <v>137657</v>
      </c>
      <c r="C32" s="25">
        <v>3.1300000000000001E-2</v>
      </c>
      <c r="D32" s="25">
        <f>D31*(1+Region5[[#This Row],[Inflation Rate]])</f>
        <v>3.9430468236568204</v>
      </c>
      <c r="E32" s="28">
        <f>Region5[[#This Row],[Damage]]*$D$66/Region5[[#This Row],[Inflation Index]]</f>
        <v>321132.81568175129</v>
      </c>
      <c r="F32" s="23">
        <f>F33/(1+Region5[[#This Row],[Inflation Rate]])</f>
        <v>51980462506.306885</v>
      </c>
      <c r="G32" s="40">
        <f>Region5[[#This Row],[Adj. Damage]]/Region5[[#This Row],[Total Property Value]]</f>
        <v>6.1779522574041676E-6</v>
      </c>
      <c r="H32" s="40">
        <f>Region5[[#This Row],[Damage]]/Region5[[#This Row],[Total Property Value]]</f>
        <v>2.6482450013463776E-6</v>
      </c>
    </row>
    <row r="33" spans="1:8" x14ac:dyDescent="0.3">
      <c r="A33">
        <v>1988</v>
      </c>
      <c r="B33" cm="1">
        <f t="array" ref="B33">SUMPRODUCT(--(HazardData[Year]=A33), --(HazardData[Region]=$B$3), HazardData[Property Damage])</f>
        <v>224496</v>
      </c>
      <c r="C33" s="25">
        <v>3.6799999999999999E-2</v>
      </c>
      <c r="D33" s="25">
        <f>D32*(1+Region5[[#This Row],[Inflation Rate]])</f>
        <v>4.0881509467673913</v>
      </c>
      <c r="E33" s="28">
        <f>Region5[[#This Row],[Damage]]*$D$66/Region5[[#This Row],[Inflation Index]]</f>
        <v>505126.32812781271</v>
      </c>
      <c r="F33" s="23">
        <f>F34/(1+Region5[[#This Row],[Inflation Rate]])</f>
        <v>53607450982.754295</v>
      </c>
      <c r="G33" s="40">
        <f>Region5[[#This Row],[Adj. Damage]]/Region5[[#This Row],[Total Property Value]]</f>
        <v>9.4226888029112527E-6</v>
      </c>
      <c r="H33" s="40">
        <f>Region5[[#This Row],[Damage]]/Region5[[#This Row],[Total Property Value]]</f>
        <v>4.1877760625518485E-6</v>
      </c>
    </row>
    <row r="34" spans="1:8" x14ac:dyDescent="0.3">
      <c r="A34">
        <v>1989</v>
      </c>
      <c r="B34" cm="1">
        <f t="array" ref="B34">SUMPRODUCT(--(HazardData[Year]=A34), --(HazardData[Region]=$B$3), HazardData[Property Damage])</f>
        <v>3095386986</v>
      </c>
      <c r="C34" s="25">
        <v>4.8300000000000003E-2</v>
      </c>
      <c r="D34" s="25">
        <f>D33*(1+Region5[[#This Row],[Inflation Rate]])</f>
        <v>4.2856086374962565</v>
      </c>
      <c r="E34" s="28">
        <f>Region5[[#This Row],[Damage]]*$D$66/Region5[[#This Row],[Inflation Index]]</f>
        <v>6643864470.4653635</v>
      </c>
      <c r="F34" s="23">
        <f>F35/(1+Region5[[#This Row],[Inflation Rate]])</f>
        <v>55580205178.919647</v>
      </c>
      <c r="G34" s="40">
        <f>Region5[[#This Row],[Adj. Damage]]/Region5[[#This Row],[Total Property Value]]</f>
        <v>0.11953652292354681</v>
      </c>
      <c r="H34" s="40">
        <f>Region5[[#This Row],[Damage]]/Region5[[#This Row],[Total Property Value]]</f>
        <v>5.5692255471809816E-2</v>
      </c>
    </row>
    <row r="35" spans="1:8" x14ac:dyDescent="0.3">
      <c r="A35">
        <v>1990</v>
      </c>
      <c r="B35" cm="1">
        <f t="array" ref="B35">SUMPRODUCT(--(HazardData[Year]=A35), --(HazardData[Region]=$B$3), HazardData[Property Damage])</f>
        <v>5207725</v>
      </c>
      <c r="C35" s="25">
        <v>5.0999999999999997E-2</v>
      </c>
      <c r="D35" s="25">
        <f>D34*(1+Region5[[#This Row],[Inflation Rate]])</f>
        <v>4.5041746780085656</v>
      </c>
      <c r="E35" s="28">
        <f>Region5[[#This Row],[Damage]]*$D$66/Region5[[#This Row],[Inflation Index]]</f>
        <v>10635334.137360223</v>
      </c>
      <c r="F35" s="23">
        <f>F36/(1+Region5[[#This Row],[Inflation Rate]])</f>
        <v>58264729089.06147</v>
      </c>
      <c r="G35" s="40">
        <f>Region5[[#This Row],[Adj. Damage]]/Region5[[#This Row],[Total Property Value]]</f>
        <v>1.825346878572698E-4</v>
      </c>
      <c r="H35" s="40">
        <f>Region5[[#This Row],[Damage]]/Region5[[#This Row],[Total Property Value]]</f>
        <v>8.9380403572110492E-5</v>
      </c>
    </row>
    <row r="36" spans="1:8" x14ac:dyDescent="0.3">
      <c r="A36">
        <v>1991</v>
      </c>
      <c r="B36" cm="1">
        <f t="array" ref="B36">SUMPRODUCT(--(HazardData[Year]=A36), --(HazardData[Region]=$B$3), HazardData[Property Damage])</f>
        <v>390519</v>
      </c>
      <c r="C36" s="25">
        <v>4.53E-2</v>
      </c>
      <c r="D36" s="25">
        <f>D35*(1+Region5[[#This Row],[Inflation Rate]])</f>
        <v>4.7082137909223531</v>
      </c>
      <c r="E36" s="28">
        <f>Region5[[#This Row],[Damage]]*$D$66/Region5[[#This Row],[Inflation Index]]</f>
        <v>762964.47058963985</v>
      </c>
      <c r="F36" s="23">
        <f>F37/(1+Region5[[#This Row],[Inflation Rate]])</f>
        <v>61236230272.6036</v>
      </c>
      <c r="G36" s="40">
        <f>Region5[[#This Row],[Adj. Damage]]/Region5[[#This Row],[Total Property Value]]</f>
        <v>1.2459363798084441E-5</v>
      </c>
      <c r="H36" s="40">
        <f>Region5[[#This Row],[Damage]]/Region5[[#This Row],[Total Property Value]]</f>
        <v>6.3772540906182104E-6</v>
      </c>
    </row>
    <row r="37" spans="1:8" x14ac:dyDescent="0.3">
      <c r="A37">
        <v>1992</v>
      </c>
      <c r="B37" cm="1">
        <f t="array" ref="B37">SUMPRODUCT(--(HazardData[Year]=A37), --(HazardData[Region]=$B$3), HazardData[Property Damage])</f>
        <v>386108</v>
      </c>
      <c r="C37" s="25">
        <v>4.2599999999999999E-2</v>
      </c>
      <c r="D37" s="25">
        <f>D36*(1+Region5[[#This Row],[Inflation Rate]])</f>
        <v>4.908783698415645</v>
      </c>
      <c r="E37" s="28">
        <f>Region5[[#This Row],[Damage]]*$D$66/Region5[[#This Row],[Inflation Index]]</f>
        <v>723524.4726378097</v>
      </c>
      <c r="F37" s="23">
        <f>F38/(1+Region5[[#This Row],[Inflation Rate]])</f>
        <v>64010231503.952538</v>
      </c>
      <c r="G37" s="40">
        <f>Region5[[#This Row],[Adj. Damage]]/Region5[[#This Row],[Total Property Value]]</f>
        <v>1.1303262863424156E-5</v>
      </c>
      <c r="H37" s="40">
        <f>Region5[[#This Row],[Damage]]/Region5[[#This Row],[Total Property Value]]</f>
        <v>6.031973185039307E-6</v>
      </c>
    </row>
    <row r="38" spans="1:8" x14ac:dyDescent="0.3">
      <c r="A38">
        <v>1993</v>
      </c>
      <c r="B38" cm="1">
        <f t="array" ref="B38">SUMPRODUCT(--(HazardData[Year]=A38), --(HazardData[Region]=$B$3), HazardData[Property Damage])</f>
        <v>90517493</v>
      </c>
      <c r="C38" s="25">
        <v>3.7400000000000003E-2</v>
      </c>
      <c r="D38" s="25">
        <f>D37*(1+Region5[[#This Row],[Inflation Rate]])</f>
        <v>5.092372208736391</v>
      </c>
      <c r="E38" s="28">
        <f>Region5[[#This Row],[Damage]]*$D$66/Region5[[#This Row],[Inflation Index]]</f>
        <v>163504872.26495132</v>
      </c>
      <c r="F38" s="23">
        <f>F39/(1+Region5[[#This Row],[Inflation Rate]])</f>
        <v>66737067366.020912</v>
      </c>
      <c r="G38" s="40">
        <f>Region5[[#This Row],[Adj. Damage]]/Region5[[#This Row],[Total Property Value]]</f>
        <v>2.4499858731910598E-3</v>
      </c>
      <c r="H38" s="40">
        <f>Region5[[#This Row],[Damage]]/Region5[[#This Row],[Total Property Value]]</f>
        <v>1.3563300961900952E-3</v>
      </c>
    </row>
    <row r="39" spans="1:8" x14ac:dyDescent="0.3">
      <c r="A39">
        <v>1994</v>
      </c>
      <c r="B39" cm="1">
        <f t="array" ref="B39">SUMPRODUCT(--(HazardData[Year]=A39), --(HazardData[Region]=$B$3), HazardData[Property Damage])</f>
        <v>882892</v>
      </c>
      <c r="C39" s="25">
        <v>3.1899999999999998E-2</v>
      </c>
      <c r="D39" s="25">
        <f>D38*(1+Region5[[#This Row],[Inflation Rate]])</f>
        <v>5.2548188821950816</v>
      </c>
      <c r="E39" s="28">
        <f>Region5[[#This Row],[Damage]]*$D$66/Region5[[#This Row],[Inflation Index]]</f>
        <v>1545496.9444567815</v>
      </c>
      <c r="F39" s="23">
        <f>F40/(1+Region5[[#This Row],[Inflation Rate]])</f>
        <v>69233033685.510101</v>
      </c>
      <c r="G39" s="40">
        <f>Region5[[#This Row],[Adj. Damage]]/Region5[[#This Row],[Total Property Value]]</f>
        <v>2.2323114591181653E-5</v>
      </c>
      <c r="H39" s="40">
        <f>Region5[[#This Row],[Damage]]/Region5[[#This Row],[Total Property Value]]</f>
        <v>1.275246732665973E-5</v>
      </c>
    </row>
    <row r="40" spans="1:8" x14ac:dyDescent="0.3">
      <c r="A40">
        <v>1995</v>
      </c>
      <c r="B40" cm="1">
        <f t="array" ref="B40">SUMPRODUCT(--(HazardData[Year]=A40), --(HazardData[Region]=$B$3), HazardData[Property Damage])</f>
        <v>5722979</v>
      </c>
      <c r="C40" s="25">
        <v>3.04E-2</v>
      </c>
      <c r="D40" s="25">
        <f>D39*(1+Region5[[#This Row],[Inflation Rate]])</f>
        <v>5.4145653762138117</v>
      </c>
      <c r="E40" s="28">
        <f>Region5[[#This Row],[Damage]]*$D$66/Region5[[#This Row],[Inflation Index]]</f>
        <v>9722475.8133167978</v>
      </c>
      <c r="F40" s="23">
        <f>F41/(1+Region5[[#This Row],[Inflation Rate]])</f>
        <v>71441567460.077881</v>
      </c>
      <c r="G40" s="40">
        <f>Region5[[#This Row],[Adj. Damage]]/Region5[[#This Row],[Total Property Value]]</f>
        <v>1.3608990058553509E-4</v>
      </c>
      <c r="H40" s="40">
        <f>Region5[[#This Row],[Damage]]/Region5[[#This Row],[Total Property Value]]</f>
        <v>8.0107130952831434E-5</v>
      </c>
    </row>
    <row r="41" spans="1:8" x14ac:dyDescent="0.3">
      <c r="A41">
        <v>1996</v>
      </c>
      <c r="B41" cm="1">
        <f t="array" ref="B41">SUMPRODUCT(--(HazardData[Year]=A41), --(HazardData[Region]=$B$3), HazardData[Property Damage])</f>
        <v>1129336</v>
      </c>
      <c r="C41" s="25">
        <v>2.8299999999999999E-2</v>
      </c>
      <c r="D41" s="25">
        <f>D40*(1+Region5[[#This Row],[Inflation Rate]])</f>
        <v>5.5677975763606629</v>
      </c>
      <c r="E41" s="28">
        <f>Region5[[#This Row],[Damage]]*$D$66/Region5[[#This Row],[Inflation Index]]</f>
        <v>1865769.7853354323</v>
      </c>
      <c r="F41" s="23">
        <f>F42/(1+Region5[[#This Row],[Inflation Rate]])</f>
        <v>73613391110.864243</v>
      </c>
      <c r="G41" s="40">
        <f>Region5[[#This Row],[Adj. Damage]]/Region5[[#This Row],[Total Property Value]]</f>
        <v>2.5345521476187944E-5</v>
      </c>
      <c r="H41" s="40">
        <f>Region5[[#This Row],[Damage]]/Region5[[#This Row],[Total Property Value]]</f>
        <v>1.5341447839282149E-5</v>
      </c>
    </row>
    <row r="42" spans="1:8" x14ac:dyDescent="0.3">
      <c r="A42">
        <v>1997</v>
      </c>
      <c r="B42" cm="1">
        <f t="array" ref="B42">SUMPRODUCT(--(HazardData[Year]=A42), --(HazardData[Region]=$B$3), HazardData[Property Damage])</f>
        <v>4109194</v>
      </c>
      <c r="C42" s="25">
        <v>2.47E-2</v>
      </c>
      <c r="D42" s="25">
        <f>D41*(1+Region5[[#This Row],[Inflation Rate]])</f>
        <v>5.7053221764967708</v>
      </c>
      <c r="E42" s="28">
        <f>Region5[[#This Row],[Damage]]*$D$66/Region5[[#This Row],[Inflation Index]]</f>
        <v>6625135.9172335714</v>
      </c>
      <c r="F42" s="23">
        <f>F43/(1+Region5[[#This Row],[Inflation Rate]])</f>
        <v>75696650079.301697</v>
      </c>
      <c r="G42" s="40">
        <f>Region5[[#This Row],[Adj. Damage]]/Region5[[#This Row],[Total Property Value]]</f>
        <v>8.7522181104354203E-5</v>
      </c>
      <c r="H42" s="40">
        <f>Region5[[#This Row],[Damage]]/Region5[[#This Row],[Total Property Value]]</f>
        <v>5.4285017840222863E-5</v>
      </c>
    </row>
    <row r="43" spans="1:8" x14ac:dyDescent="0.3">
      <c r="A43">
        <v>1998</v>
      </c>
      <c r="B43" cm="1">
        <f t="array" ref="B43">SUMPRODUCT(--(HazardData[Year]=A43), --(HazardData[Region]=$B$3), HazardData[Property Damage])</f>
        <v>29712</v>
      </c>
      <c r="C43" s="25">
        <v>1.66E-2</v>
      </c>
      <c r="D43" s="25">
        <f>D42*(1+Region5[[#This Row],[Inflation Rate]])</f>
        <v>5.8000305246266173</v>
      </c>
      <c r="E43" s="28">
        <f>Region5[[#This Row],[Damage]]*$D$66/Region5[[#This Row],[Inflation Index]]</f>
        <v>47121.589124593105</v>
      </c>
      <c r="F43" s="23">
        <f>F44/(1+Region5[[#This Row],[Inflation Rate]])</f>
        <v>77566357336.260452</v>
      </c>
      <c r="G43" s="40">
        <f>Region5[[#This Row],[Adj. Damage]]/Region5[[#This Row],[Total Property Value]]</f>
        <v>6.075003486410321E-7</v>
      </c>
      <c r="H43" s="40">
        <f>Region5[[#This Row],[Damage]]/Region5[[#This Row],[Total Property Value]]</f>
        <v>3.830526663923966E-7</v>
      </c>
    </row>
    <row r="44" spans="1:8" x14ac:dyDescent="0.3">
      <c r="A44">
        <v>1999</v>
      </c>
      <c r="B44" cm="1">
        <f t="array" ref="B44">SUMPRODUCT(--(HazardData[Year]=A44), --(HazardData[Region]=$B$3), HazardData[Property Damage])</f>
        <v>12000604</v>
      </c>
      <c r="C44" s="25">
        <v>1.89E-2</v>
      </c>
      <c r="D44" s="25">
        <f>D43*(1+Region5[[#This Row],[Inflation Rate]])</f>
        <v>5.9096511015420603</v>
      </c>
      <c r="E44" s="28">
        <f>Region5[[#This Row],[Damage]]*$D$66/Region5[[#This Row],[Inflation Index]]</f>
        <v>18679256.443859562</v>
      </c>
      <c r="F44" s="23">
        <f>F45/(1+Region5[[#This Row],[Inflation Rate]])</f>
        <v>78853958868.042374</v>
      </c>
      <c r="G44" s="40">
        <f>Region5[[#This Row],[Adj. Damage]]/Region5[[#This Row],[Total Property Value]]</f>
        <v>2.3688419341276495E-4</v>
      </c>
      <c r="H44" s="40">
        <f>Region5[[#This Row],[Damage]]/Region5[[#This Row],[Total Property Value]]</f>
        <v>1.5218771729752124E-4</v>
      </c>
    </row>
    <row r="45" spans="1:8" x14ac:dyDescent="0.3">
      <c r="A45">
        <v>2000</v>
      </c>
      <c r="B45" cm="1">
        <f t="array" ref="B45">SUMPRODUCT(--(HazardData[Year]=A45), --(HazardData[Region]=$B$3), HazardData[Property Damage])</f>
        <v>0</v>
      </c>
      <c r="C45" s="25">
        <v>2.9600000000000001E-2</v>
      </c>
      <c r="D45" s="25">
        <f>D44*(1+Region5[[#This Row],[Inflation Rate]])</f>
        <v>6.0845767741477061</v>
      </c>
      <c r="E45" s="28">
        <f>Region5[[#This Row],[Damage]]*$D$66/Region5[[#This Row],[Inflation Index]]</f>
        <v>0</v>
      </c>
      <c r="F45" s="23">
        <f>F46/(1+Region5[[#This Row],[Inflation Rate]])</f>
        <v>80344298690.648361</v>
      </c>
      <c r="G45" s="40">
        <f>Region5[[#This Row],[Adj. Damage]]/Region5[[#This Row],[Total Property Value]]</f>
        <v>0</v>
      </c>
      <c r="H45" s="40">
        <f>Region5[[#This Row],[Damage]]/Region5[[#This Row],[Total Property Value]]</f>
        <v>0</v>
      </c>
    </row>
    <row r="46" spans="1:8" x14ac:dyDescent="0.3">
      <c r="A46">
        <v>2001</v>
      </c>
      <c r="B46" cm="1">
        <f t="array" ref="B46">SUMPRODUCT(--(HazardData[Year]=A46), --(HazardData[Region]=$B$3), HazardData[Property Damage])</f>
        <v>0</v>
      </c>
      <c r="C46" s="25">
        <v>2.8199999999999999E-2</v>
      </c>
      <c r="D46" s="25">
        <f>D45*(1+Region5[[#This Row],[Inflation Rate]])</f>
        <v>6.2561618391786711</v>
      </c>
      <c r="E46" s="28">
        <f>Region5[[#This Row],[Damage]]*$D$66/Region5[[#This Row],[Inflation Index]]</f>
        <v>0</v>
      </c>
      <c r="F46" s="23">
        <f>F47/(1+Region5[[#This Row],[Inflation Rate]])</f>
        <v>82722489931.891556</v>
      </c>
      <c r="G46" s="40">
        <f>Region5[[#This Row],[Adj. Damage]]/Region5[[#This Row],[Total Property Value]]</f>
        <v>0</v>
      </c>
      <c r="H46" s="40">
        <f>Region5[[#This Row],[Damage]]/Region5[[#This Row],[Total Property Value]]</f>
        <v>0</v>
      </c>
    </row>
    <row r="47" spans="1:8" x14ac:dyDescent="0.3">
      <c r="A47">
        <v>2002</v>
      </c>
      <c r="B47" cm="1">
        <f t="array" ref="B47">SUMPRODUCT(--(HazardData[Year]=A47), --(HazardData[Region]=$B$3), HazardData[Property Damage])</f>
        <v>0</v>
      </c>
      <c r="C47" s="25">
        <v>1.78E-2</v>
      </c>
      <c r="D47" s="25">
        <f>D46*(1+Region5[[#This Row],[Inflation Rate]])</f>
        <v>6.3675215199160515</v>
      </c>
      <c r="E47" s="28">
        <f>Region5[[#This Row],[Damage]]*$D$66/Region5[[#This Row],[Inflation Index]]</f>
        <v>0</v>
      </c>
      <c r="F47" s="23">
        <f>F48/(1+Region5[[#This Row],[Inflation Rate]])</f>
        <v>85055264147.970901</v>
      </c>
      <c r="G47" s="40">
        <f>Region5[[#This Row],[Adj. Damage]]/Region5[[#This Row],[Total Property Value]]</f>
        <v>0</v>
      </c>
      <c r="H47" s="40">
        <f>Region5[[#This Row],[Damage]]/Region5[[#This Row],[Total Property Value]]</f>
        <v>0</v>
      </c>
    </row>
    <row r="48" spans="1:8" x14ac:dyDescent="0.3">
      <c r="A48">
        <v>2003</v>
      </c>
      <c r="B48" cm="1">
        <f t="array" ref="B48">SUMPRODUCT(--(HazardData[Year]=A48), --(HazardData[Region]=$B$3), HazardData[Property Damage])</f>
        <v>0</v>
      </c>
      <c r="C48" s="27">
        <f>AVERAGE(C43:C47)</f>
        <v>2.222E-2</v>
      </c>
      <c r="D48" s="25">
        <f>D47*(1+Region5[[#This Row],[Inflation Rate]])</f>
        <v>6.5090078480885856</v>
      </c>
      <c r="E48" s="28">
        <f>Region5[[#This Row],[Damage]]*$D$66/Region5[[#This Row],[Inflation Index]]</f>
        <v>0</v>
      </c>
      <c r="F48" s="23">
        <f>F49/(1+Region5[[#This Row],[Inflation Rate]])</f>
        <v>86569247849.804779</v>
      </c>
      <c r="G48" s="40">
        <f>Region5[[#This Row],[Adj. Damage]]/Region5[[#This Row],[Total Property Value]]</f>
        <v>0</v>
      </c>
      <c r="H48" s="40">
        <f>Region5[[#This Row],[Damage]]/Region5[[#This Row],[Total Property Value]]</f>
        <v>0</v>
      </c>
    </row>
    <row r="49" spans="1:8" x14ac:dyDescent="0.3">
      <c r="A49">
        <v>2004</v>
      </c>
      <c r="B49" cm="1">
        <f t="array" ref="B49">SUMPRODUCT(--(HazardData[Year]=A49), --(HazardData[Region]=$B$3), HazardData[Property Damage])</f>
        <v>28198805</v>
      </c>
      <c r="C49" s="25">
        <v>2.3900000000000001E-2</v>
      </c>
      <c r="D49" s="25">
        <f>D48*(1+Region5[[#This Row],[Inflation Rate]])</f>
        <v>6.6645731356579025</v>
      </c>
      <c r="E49" s="28">
        <f>Region5[[#This Row],[Damage]]*$D$66/Region5[[#This Row],[Inflation Index]]</f>
        <v>38920345.51575803</v>
      </c>
      <c r="F49" s="23">
        <f>F50/(1+Region5[[#This Row],[Inflation Rate]])</f>
        <v>88492816537.027435</v>
      </c>
      <c r="G49" s="40">
        <f>Region5[[#This Row],[Adj. Damage]]/Region5[[#This Row],[Total Property Value]]</f>
        <v>4.3981361469575171E-4</v>
      </c>
      <c r="H49" s="40">
        <f>Region5[[#This Row],[Damage]]/Region5[[#This Row],[Total Property Value]]</f>
        <v>3.1865643001882497E-4</v>
      </c>
    </row>
    <row r="50" spans="1:8" x14ac:dyDescent="0.3">
      <c r="A50">
        <v>2005</v>
      </c>
      <c r="B50" cm="1">
        <f t="array" ref="B50">SUMPRODUCT(--(HazardData[Year]=A50), --(HazardData[Region]=$B$3), HazardData[Property Damage])</f>
        <v>0</v>
      </c>
      <c r="C50" s="25">
        <v>2.81E-2</v>
      </c>
      <c r="D50" s="25">
        <f>D49*(1+Region5[[#This Row],[Inflation Rate]])</f>
        <v>6.8518476407698898</v>
      </c>
      <c r="E50" s="28">
        <f>Region5[[#This Row],[Damage]]*$D$66/Region5[[#This Row],[Inflation Index]]</f>
        <v>0</v>
      </c>
      <c r="F50" s="23">
        <f>F51/(1+Region5[[#This Row],[Inflation Rate]])</f>
        <v>90607794852.26239</v>
      </c>
      <c r="G50" s="40">
        <f>Region5[[#This Row],[Adj. Damage]]/Region5[[#This Row],[Total Property Value]]</f>
        <v>0</v>
      </c>
      <c r="H50" s="40">
        <f>Region5[[#This Row],[Damage]]/Region5[[#This Row],[Total Property Value]]</f>
        <v>0</v>
      </c>
    </row>
    <row r="51" spans="1:8" x14ac:dyDescent="0.3">
      <c r="A51">
        <v>2006</v>
      </c>
      <c r="B51" cm="1">
        <f t="array" ref="B51">SUMPRODUCT(--(HazardData[Year]=A51), --(HazardData[Region]=$B$3), HazardData[Property Damage])</f>
        <v>76882</v>
      </c>
      <c r="C51" s="25">
        <v>2.7799999999999998E-2</v>
      </c>
      <c r="D51" s="25">
        <f>D50*(1+Region5[[#This Row],[Inflation Rate]])</f>
        <v>7.0423290051832934</v>
      </c>
      <c r="E51" s="28">
        <f>Region5[[#This Row],[Damage]]*$D$66/Region5[[#This Row],[Inflation Index]]</f>
        <v>100421.49504905846</v>
      </c>
      <c r="F51" s="23">
        <f>F52/(1+Region5[[#This Row],[Inflation Rate]])</f>
        <v>93153873887.610962</v>
      </c>
      <c r="G51" s="40">
        <f>Region5[[#This Row],[Adj. Damage]]/Region5[[#This Row],[Total Property Value]]</f>
        <v>1.0780173798270139E-6</v>
      </c>
      <c r="H51" s="40">
        <f>Region5[[#This Row],[Damage]]/Region5[[#This Row],[Total Property Value]]</f>
        <v>8.2532262794306561E-7</v>
      </c>
    </row>
    <row r="52" spans="1:8" x14ac:dyDescent="0.3">
      <c r="A52">
        <v>2007</v>
      </c>
      <c r="B52" cm="1">
        <f t="array" ref="B52">SUMPRODUCT(--(HazardData[Year]=A52), --(HazardData[Region]=$B$3), HazardData[Property Damage])</f>
        <v>808832</v>
      </c>
      <c r="C52" s="25">
        <v>2.6599999999999999E-2</v>
      </c>
      <c r="D52" s="25">
        <f>D51*(1+Region5[[#This Row],[Inflation Rate]])</f>
        <v>7.229654956721169</v>
      </c>
      <c r="E52" s="28">
        <f>Region5[[#This Row],[Damage]]*$D$66/Region5[[#This Row],[Inflation Index]]</f>
        <v>1029103.5476121346</v>
      </c>
      <c r="F52" s="23">
        <f>F53/(1+Region5[[#This Row],[Inflation Rate]])</f>
        <v>95743551581.686554</v>
      </c>
      <c r="G52" s="40">
        <f>Region5[[#This Row],[Adj. Damage]]/Region5[[#This Row],[Total Property Value]]</f>
        <v>1.0748541605270651E-5</v>
      </c>
      <c r="H52" s="40">
        <f>Region5[[#This Row],[Damage]]/Region5[[#This Row],[Total Property Value]]</f>
        <v>8.4479005284227434E-6</v>
      </c>
    </row>
    <row r="53" spans="1:8" x14ac:dyDescent="0.3">
      <c r="A53">
        <v>2008</v>
      </c>
      <c r="B53" cm="1">
        <f t="array" ref="B53">SUMPRODUCT(--(HazardData[Year]=A53), --(HazardData[Region]=$B$3), HazardData[Property Damage])</f>
        <v>485577</v>
      </c>
      <c r="C53" s="25">
        <v>3.6999999999999998E-2</v>
      </c>
      <c r="D53" s="25">
        <f>D52*(1+Region5[[#This Row],[Inflation Rate]])</f>
        <v>7.4971521901198512</v>
      </c>
      <c r="E53" s="28">
        <f>Region5[[#This Row],[Damage]]*$D$66/Region5[[#This Row],[Inflation Index]]</f>
        <v>595772.0179760973</v>
      </c>
      <c r="F53" s="23">
        <f>F54/(1+Region5[[#This Row],[Inflation Rate]])</f>
        <v>98290330053.759415</v>
      </c>
      <c r="G53" s="40">
        <f>Region5[[#This Row],[Adj. Damage]]/Region5[[#This Row],[Total Property Value]]</f>
        <v>6.061349246159238E-6</v>
      </c>
      <c r="H53" s="40">
        <f>Region5[[#This Row],[Damage]]/Region5[[#This Row],[Total Property Value]]</f>
        <v>4.9402316558955094E-6</v>
      </c>
    </row>
    <row r="54" spans="1:8" x14ac:dyDescent="0.3">
      <c r="A54">
        <v>2009</v>
      </c>
      <c r="B54" cm="1">
        <f t="array" ref="B54">SUMPRODUCT(--(HazardData[Year]=A54), --(HazardData[Region]=$B$3), HazardData[Property Damage])</f>
        <v>1257901</v>
      </c>
      <c r="C54" s="25">
        <v>8.0000000000000004E-4</v>
      </c>
      <c r="D54" s="25">
        <f>D53*(1+Region5[[#This Row],[Inflation Rate]])</f>
        <v>7.5031499118719465</v>
      </c>
      <c r="E54" s="28">
        <f>Region5[[#This Row],[Damage]]*$D$66/Region5[[#This Row],[Inflation Index]]</f>
        <v>1542130.6170951778</v>
      </c>
      <c r="F54" s="23">
        <f>F55/(1+Region5[[#This Row],[Inflation Rate]])</f>
        <v>101927072265.7485</v>
      </c>
      <c r="G54" s="40">
        <f>Region5[[#This Row],[Adj. Damage]]/Region5[[#This Row],[Total Property Value]]</f>
        <v>1.512974505021071E-5</v>
      </c>
      <c r="H54" s="40">
        <f>Region5[[#This Row],[Damage]]/Region5[[#This Row],[Total Property Value]]</f>
        <v>1.2341186419250307E-5</v>
      </c>
    </row>
    <row r="55" spans="1:8" x14ac:dyDescent="0.3">
      <c r="A55">
        <v>2010</v>
      </c>
      <c r="B55" cm="1">
        <f t="array" ref="B55">SUMPRODUCT(--(HazardData[Year]=A55), --(HazardData[Region]=$B$3), HazardData[Property Damage])</f>
        <v>4430513</v>
      </c>
      <c r="C55" s="25">
        <v>1.5100000000000001E-2</v>
      </c>
      <c r="D55" s="25">
        <f>D54*(1+Region5[[#This Row],[Inflation Rate]])</f>
        <v>7.6164474755412117</v>
      </c>
      <c r="E55" s="28">
        <f>Region5[[#This Row],[Damage]]*$D$66/Region5[[#This Row],[Inflation Index]]</f>
        <v>5350814.3693919573</v>
      </c>
      <c r="F55" s="23">
        <f>F56/(1+Region5[[#This Row],[Inflation Rate]])</f>
        <v>102008613923.5611</v>
      </c>
      <c r="G55" s="40">
        <f>Region5[[#This Row],[Adj. Damage]]/Region5[[#This Row],[Total Property Value]]</f>
        <v>5.2454534608239306E-5</v>
      </c>
      <c r="H55" s="40">
        <f>Region5[[#This Row],[Damage]]/Region5[[#This Row],[Total Property Value]]</f>
        <v>4.3432734056360679E-5</v>
      </c>
    </row>
    <row r="56" spans="1:8" x14ac:dyDescent="0.3">
      <c r="A56">
        <v>2011</v>
      </c>
      <c r="B56" cm="1">
        <f t="array" ref="B56">SUMPRODUCT(--(HazardData[Year]=A56), --(HazardData[Region]=$B$3), HazardData[Property Damage])</f>
        <v>12004441</v>
      </c>
      <c r="C56" s="25">
        <v>0.03</v>
      </c>
      <c r="D56" s="25">
        <f>D55*(1+Region5[[#This Row],[Inflation Rate]])</f>
        <v>7.8449408998074484</v>
      </c>
      <c r="E56" s="28">
        <f>Region5[[#This Row],[Damage]]*$D$66/Region5[[#This Row],[Inflation Index]]</f>
        <v>14075718.935367793</v>
      </c>
      <c r="F56" s="23">
        <f>F57/(1+Region5[[#This Row],[Inflation Rate]])</f>
        <v>103548943993.80685</v>
      </c>
      <c r="G56" s="40">
        <f>Region5[[#This Row],[Adj. Damage]]/Region5[[#This Row],[Total Property Value]]</f>
        <v>1.3593300320097562E-4</v>
      </c>
      <c r="H56" s="40">
        <f>Region5[[#This Row],[Damage]]/Region5[[#This Row],[Total Property Value]]</f>
        <v>1.1593011514166646E-4</v>
      </c>
    </row>
    <row r="57" spans="1:8" x14ac:dyDescent="0.3">
      <c r="A57">
        <v>2012</v>
      </c>
      <c r="B57" cm="1">
        <f t="array" ref="B57">SUMPRODUCT(--(HazardData[Year]=A57), --(HazardData[Region]=$B$3), HazardData[Property Damage])</f>
        <v>22807007</v>
      </c>
      <c r="C57" s="25">
        <v>2.2200000000000001E-2</v>
      </c>
      <c r="D57" s="25">
        <f>D56*(1+Region5[[#This Row],[Inflation Rate]])</f>
        <v>8.0190985877831729</v>
      </c>
      <c r="E57" s="28">
        <f>Region5[[#This Row],[Damage]]*$D$66/Region5[[#This Row],[Inflation Index]]</f>
        <v>26161404.995045986</v>
      </c>
      <c r="F57" s="23">
        <f>F58/(1+Region5[[#This Row],[Inflation Rate]])</f>
        <v>106655412313.62106</v>
      </c>
      <c r="G57" s="40">
        <f>Region5[[#This Row],[Adj. Damage]]/Region5[[#This Row],[Total Property Value]]</f>
        <v>2.4528905216847477E-4</v>
      </c>
      <c r="H57" s="40">
        <f>Region5[[#This Row],[Damage]]/Region5[[#This Row],[Total Property Value]]</f>
        <v>2.1383825260490129E-4</v>
      </c>
    </row>
    <row r="58" spans="1:8" x14ac:dyDescent="0.3">
      <c r="A58">
        <v>2013</v>
      </c>
      <c r="B58" cm="1">
        <f t="array" ref="B58">SUMPRODUCT(--(HazardData[Year]=A58), --(HazardData[Region]=$B$3), HazardData[Property Damage])</f>
        <v>1154526</v>
      </c>
      <c r="C58" s="25">
        <v>1.4E-2</v>
      </c>
      <c r="D58" s="25">
        <f>D57*(1+Region5[[#This Row],[Inflation Rate]])</f>
        <v>8.1313659680121368</v>
      </c>
      <c r="E58" s="28">
        <f>Region5[[#This Row],[Damage]]*$D$66/Region5[[#This Row],[Inflation Index]]</f>
        <v>1306046.1727594589</v>
      </c>
      <c r="F58" s="23">
        <f>F59/(1+Region5[[#This Row],[Inflation Rate]])</f>
        <v>109023162466.98344</v>
      </c>
      <c r="G58" s="40">
        <f>Region5[[#This Row],[Adj. Damage]]/Region5[[#This Row],[Total Property Value]]</f>
        <v>1.1979529333089945E-5</v>
      </c>
      <c r="H58" s="40">
        <f>Region5[[#This Row],[Damage]]/Region5[[#This Row],[Total Property Value]]</f>
        <v>1.0589731336674778E-5</v>
      </c>
    </row>
    <row r="59" spans="1:8" x14ac:dyDescent="0.3">
      <c r="A59">
        <v>2014</v>
      </c>
      <c r="B59" cm="1">
        <f t="array" ref="B59">SUMPRODUCT(--(HazardData[Year]=A59), --(HazardData[Region]=$B$3), HazardData[Property Damage])</f>
        <v>317058</v>
      </c>
      <c r="C59" s="25">
        <v>1.11E-2</v>
      </c>
      <c r="D59" s="25">
        <f>D58*(1+Region5[[#This Row],[Inflation Rate]])</f>
        <v>8.2216241302570729</v>
      </c>
      <c r="E59" s="28">
        <f>Region5[[#This Row],[Damage]]*$D$66/Region5[[#This Row],[Inflation Index]]</f>
        <v>354731.22489820729</v>
      </c>
      <c r="F59" s="23">
        <f>F60/(1+Region5[[#This Row],[Inflation Rate]])</f>
        <v>110549486741.52121</v>
      </c>
      <c r="G59" s="40">
        <f>Region5[[#This Row],[Adj. Damage]]/Region5[[#This Row],[Total Property Value]]</f>
        <v>3.2088002880340286E-6</v>
      </c>
      <c r="H59" s="40">
        <f>Region5[[#This Row],[Damage]]/Region5[[#This Row],[Total Property Value]]</f>
        <v>2.868018742966415E-6</v>
      </c>
    </row>
    <row r="60" spans="1:8" x14ac:dyDescent="0.3">
      <c r="A60">
        <v>2015</v>
      </c>
      <c r="B60" cm="1">
        <f t="array" ref="B60">SUMPRODUCT(--(HazardData[Year]=A60), --(HazardData[Region]=$B$3), HazardData[Property Damage])</f>
        <v>1862728</v>
      </c>
      <c r="C60" s="25">
        <v>1.4E-3</v>
      </c>
      <c r="D60" s="25">
        <f>D59*(1+Region5[[#This Row],[Inflation Rate]])</f>
        <v>8.2331344040394328</v>
      </c>
      <c r="E60" s="28">
        <f>Region5[[#This Row],[Damage]]*$D$66/Region5[[#This Row],[Inflation Index]]</f>
        <v>2081146.0473708457</v>
      </c>
      <c r="F60" s="23">
        <f>F61/(1+Region5[[#This Row],[Inflation Rate]])</f>
        <v>111776586044.35211</v>
      </c>
      <c r="G60" s="40">
        <f>Region5[[#This Row],[Adj. Damage]]/Region5[[#This Row],[Total Property Value]]</f>
        <v>1.8618801316270855E-5</v>
      </c>
      <c r="H60" s="40">
        <f>Region5[[#This Row],[Damage]]/Region5[[#This Row],[Total Property Value]]</f>
        <v>1.6664742285659749E-5</v>
      </c>
    </row>
    <row r="61" spans="1:8" x14ac:dyDescent="0.3">
      <c r="A61">
        <v>2016</v>
      </c>
      <c r="B61" cm="1">
        <f t="array" ref="B61">SUMPRODUCT(--(HazardData[Year]=A61), --(HazardData[Region]=$B$3), HazardData[Property Damage])</f>
        <v>22539291</v>
      </c>
      <c r="C61" s="25">
        <v>8.3000000000000001E-3</v>
      </c>
      <c r="D61" s="25">
        <f>D60*(1+Region5[[#This Row],[Inflation Rate]])</f>
        <v>8.3014694195929604</v>
      </c>
      <c r="E61" s="28">
        <f>Region5[[#This Row],[Damage]]*$D$66/Region5[[#This Row],[Inflation Index]]</f>
        <v>24974890.868923336</v>
      </c>
      <c r="F61" s="23">
        <f>F62/(1+Region5[[#This Row],[Inflation Rate]])</f>
        <v>111933073264.81421</v>
      </c>
      <c r="G61" s="40">
        <f>Region5[[#This Row],[Adj. Damage]]/Region5[[#This Row],[Total Property Value]]</f>
        <v>2.2312342670907537E-4</v>
      </c>
      <c r="H61" s="40">
        <f>Region5[[#This Row],[Damage]]/Region5[[#This Row],[Total Property Value]]</f>
        <v>2.0136399674005156E-4</v>
      </c>
    </row>
    <row r="62" spans="1:8" x14ac:dyDescent="0.3">
      <c r="A62">
        <v>2017</v>
      </c>
      <c r="B62" cm="1">
        <f t="array" ref="B62">SUMPRODUCT(--(HazardData[Year]=A62), --(HazardData[Region]=$B$3), HazardData[Property Damage])</f>
        <v>4980</v>
      </c>
      <c r="C62" s="25">
        <v>1.83E-2</v>
      </c>
      <c r="D62" s="25">
        <f>D61*(1+Region5[[#This Row],[Inflation Rate]])</f>
        <v>8.4533863099715116</v>
      </c>
      <c r="E62" s="28">
        <f>Region5[[#This Row],[Damage]]*$D$66/Region5[[#This Row],[Inflation Index]]</f>
        <v>5418.9725053825159</v>
      </c>
      <c r="F62" s="23">
        <f>F63/(1+Region5[[#This Row],[Inflation Rate]])</f>
        <v>112862117772.91217</v>
      </c>
      <c r="G62" s="40">
        <f>Region5[[#This Row],[Adj. Damage]]/Region5[[#This Row],[Total Property Value]]</f>
        <v>4.801409553811433E-8</v>
      </c>
      <c r="H62" s="40">
        <f>Region5[[#This Row],[Damage]]/Region5[[#This Row],[Total Property Value]]</f>
        <v>4.4124637196868555E-8</v>
      </c>
    </row>
    <row r="63" spans="1:8" x14ac:dyDescent="0.3">
      <c r="A63">
        <v>2018</v>
      </c>
      <c r="B63" cm="1">
        <f t="array" ref="B63">SUMPRODUCT(--(HazardData[Year]=A63), --(HazardData[Region]=$B$3), HazardData[Property Damage])</f>
        <v>6567</v>
      </c>
      <c r="C63" s="25">
        <v>2.12E-2</v>
      </c>
      <c r="D63" s="25">
        <f>D62*(1+Region5[[#This Row],[Inflation Rate]])</f>
        <v>8.6325980997429088</v>
      </c>
      <c r="E63" s="28">
        <f>Region5[[#This Row],[Damage]]*$D$66/Region5[[#This Row],[Inflation Index]]</f>
        <v>6997.5146262384005</v>
      </c>
      <c r="F63" s="23">
        <f>F64/(1+Region5[[#This Row],[Inflation Rate]])</f>
        <v>114927494528.15646</v>
      </c>
      <c r="G63" s="40">
        <f>Region5[[#This Row],[Adj. Damage]]/Region5[[#This Row],[Total Property Value]]</f>
        <v>6.0886341035861151E-8</v>
      </c>
      <c r="H63" s="40">
        <f>Region5[[#This Row],[Damage]]/Region5[[#This Row],[Total Property Value]]</f>
        <v>5.7140373824047203E-8</v>
      </c>
    </row>
    <row r="64" spans="1:8" x14ac:dyDescent="0.3">
      <c r="A64">
        <v>2019</v>
      </c>
      <c r="B64" cm="1">
        <f t="array" ref="B64">SUMPRODUCT(--(HazardData[Year]=A64), --(HazardData[Region]=$B$3), HazardData[Property Damage])</f>
        <v>4760</v>
      </c>
      <c r="C64" s="25">
        <v>1.7000000000000001E-2</v>
      </c>
      <c r="D64" s="25">
        <f>D63*(1+Region5[[#This Row],[Inflation Rate]])</f>
        <v>8.7793522674385382</v>
      </c>
      <c r="E64" s="28">
        <f>Region5[[#This Row],[Damage]]*$D$66/Region5[[#This Row],[Inflation Index]]</f>
        <v>4987.2690560000001</v>
      </c>
      <c r="F64" s="23">
        <f>F65/(1+Region5[[#This Row],[Inflation Rate]])</f>
        <v>117363957412.1534</v>
      </c>
      <c r="G64" s="40">
        <f>Region5[[#This Row],[Adj. Damage]]/Region5[[#This Row],[Total Property Value]]</f>
        <v>4.2494043026224279E-8</v>
      </c>
      <c r="H64" s="40">
        <f>Region5[[#This Row],[Damage]]/Region5[[#This Row],[Total Property Value]]</f>
        <v>4.0557596258313353E-8</v>
      </c>
    </row>
    <row r="65" spans="1:8" x14ac:dyDescent="0.3">
      <c r="A65">
        <v>2020</v>
      </c>
      <c r="B65" cm="1">
        <f t="array" ref="B65">SUMPRODUCT(--(HazardData[Year]=A65), --(HazardData[Region]=$B$3), HazardData[Property Damage])</f>
        <v>56074</v>
      </c>
      <c r="C65" s="25">
        <v>8.9999999999999993E-3</v>
      </c>
      <c r="D65" s="25">
        <f>D64*(1+Region5[[#This Row],[Inflation Rate]])</f>
        <v>8.8583664378454845</v>
      </c>
      <c r="E65" s="28">
        <f>Region5[[#This Row],[Damage]]*$D$66/Region5[[#This Row],[Inflation Index]]</f>
        <v>58227.241600000008</v>
      </c>
      <c r="F65" s="23">
        <f>F66*(1+Region5[[#This Row],[Inflation Rate]])</f>
        <v>119359144688.15999</v>
      </c>
      <c r="G65" s="40">
        <f>Region5[[#This Row],[Adj. Damage]]/Region5[[#This Row],[Total Property Value]]</f>
        <v>4.878322624724367E-7</v>
      </c>
      <c r="H65" s="40">
        <f>Region5[[#This Row],[Damage]]/Region5[[#This Row],[Total Property Value]]</f>
        <v>4.6979224043955758E-7</v>
      </c>
    </row>
    <row r="66" spans="1:8" x14ac:dyDescent="0.3">
      <c r="A66">
        <v>2021</v>
      </c>
      <c r="C66" s="25">
        <v>3.8399999999999997E-2</v>
      </c>
      <c r="D66" s="25">
        <f>D65*(1+Region5[[#This Row],[Inflation Rate]])</f>
        <v>9.1985277090587516</v>
      </c>
      <c r="E66" s="28"/>
      <c r="F66" s="23">
        <f>'Sum Insured data'!F28</f>
        <v>118294494240</v>
      </c>
    </row>
    <row r="68" spans="1:8" x14ac:dyDescent="0.3">
      <c r="A68" s="37" t="s">
        <v>139</v>
      </c>
      <c r="F68" s="28"/>
      <c r="G68" s="42">
        <f>AVERAGE(G5:G65)</f>
        <v>2.0840506751485443E-3</v>
      </c>
      <c r="H68" s="42">
        <f>AVERAGE(H5:H65)</f>
        <v>9.6932134690979786E-4</v>
      </c>
    </row>
  </sheetData>
  <pageMargins left="0.7" right="0.7" top="0.75" bottom="0.75" header="0.3" footer="0.3"/>
  <drawing r:id="rId1"/>
  <legacyDrawing r:id="rId2"/>
  <tableParts count="1">
    <tablePart r:id="rId3"/>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C0167-7261-4727-87C6-CA569299A07D}">
  <dimension ref="A1:H68"/>
  <sheetViews>
    <sheetView workbookViewId="0">
      <selection activeCell="F16" sqref="F16"/>
    </sheetView>
  </sheetViews>
  <sheetFormatPr defaultRowHeight="13.8" x14ac:dyDescent="0.3"/>
  <cols>
    <col min="1" max="1" width="7.88671875" bestFit="1" customWidth="1"/>
    <col min="2" max="2" width="10" bestFit="1" customWidth="1"/>
    <col min="3" max="4" width="16" bestFit="1" customWidth="1"/>
    <col min="5" max="5" width="14" bestFit="1" customWidth="1"/>
    <col min="6" max="6" width="21.44140625" bestFit="1" customWidth="1"/>
    <col min="7" max="7" width="25.5546875" bestFit="1" customWidth="1"/>
    <col min="8" max="8" width="27.77734375" bestFit="1" customWidth="1"/>
  </cols>
  <sheetData>
    <row r="1" spans="1:8" ht="20.399999999999999" thickBot="1" x14ac:dyDescent="0.45">
      <c r="A1" s="44" t="s">
        <v>143</v>
      </c>
      <c r="B1" s="44"/>
      <c r="C1" s="44"/>
    </row>
    <row r="2" spans="1:8" ht="14.4" thickTop="1" x14ac:dyDescent="0.3"/>
    <row r="3" spans="1:8" x14ac:dyDescent="0.3">
      <c r="A3" s="43" t="s">
        <v>100</v>
      </c>
      <c r="B3" s="43">
        <v>6</v>
      </c>
      <c r="F3" s="37" t="s">
        <v>102</v>
      </c>
      <c r="H3" s="37" t="s">
        <v>142</v>
      </c>
    </row>
    <row r="4" spans="1:8" x14ac:dyDescent="0.3">
      <c r="A4" t="s">
        <v>4</v>
      </c>
      <c r="B4" t="s">
        <v>79</v>
      </c>
      <c r="C4" t="s">
        <v>101</v>
      </c>
      <c r="D4" t="s">
        <v>98</v>
      </c>
      <c r="E4" t="s">
        <v>97</v>
      </c>
      <c r="F4" t="s">
        <v>99</v>
      </c>
      <c r="G4" t="s">
        <v>141</v>
      </c>
      <c r="H4" t="s">
        <v>140</v>
      </c>
    </row>
    <row r="5" spans="1:8" x14ac:dyDescent="0.3">
      <c r="A5">
        <v>1960</v>
      </c>
      <c r="B5" cm="1">
        <f t="array" ref="B5">SUMPRODUCT(--(HazardData[Year]=A5), --(HazardData[Region]=$B$3), HazardData[Property Damage])</f>
        <v>0</v>
      </c>
      <c r="C5" s="25"/>
      <c r="D5" s="25">
        <v>1</v>
      </c>
      <c r="E5" s="28">
        <f>Region6[[#This Row],[Damage]]*$D$66/Region6[[#This Row],[Inflation Index]]</f>
        <v>0</v>
      </c>
      <c r="F5" s="23">
        <f>F6/(1+Region6[[#This Row],[Inflation Rate]])</f>
        <v>3894544224.3514996</v>
      </c>
      <c r="G5" s="40">
        <f>Region6[[#This Row],[Adj. Damage]]/Region6[[#This Row],[Total Property Value]]</f>
        <v>0</v>
      </c>
      <c r="H5" s="40">
        <f>Region6[[#This Row],[Damage]]/Region6[[#This Row],[Total Property Value]]</f>
        <v>0</v>
      </c>
    </row>
    <row r="6" spans="1:8" x14ac:dyDescent="0.3">
      <c r="A6">
        <v>1961</v>
      </c>
      <c r="B6" cm="1">
        <f t="array" ref="B6">SUMPRODUCT(--(HazardData[Year]=A6), --(HazardData[Region]=$B$3), HazardData[Property Damage])</f>
        <v>25774</v>
      </c>
      <c r="C6" s="25">
        <f>AVERAGE(C7:C11)</f>
        <v>2.4059999999999998E-2</v>
      </c>
      <c r="D6" s="25">
        <f>D5*(1+Region6[[#This Row],[Inflation Rate]])</f>
        <v>1.02406</v>
      </c>
      <c r="E6" s="28">
        <f>Region6[[#This Row],[Damage]]*$D$66/Region6[[#This Row],[Inflation Index]]</f>
        <v>231512.65860719123</v>
      </c>
      <c r="F6" s="23">
        <f>F7/(1+Region6[[#This Row],[Inflation Rate]])</f>
        <v>3894544224.3514996</v>
      </c>
      <c r="G6" s="40">
        <f>Region6[[#This Row],[Adj. Damage]]/Region6[[#This Row],[Total Property Value]]</f>
        <v>5.944537929743026E-5</v>
      </c>
      <c r="H6" s="40">
        <f>Region6[[#This Row],[Damage]]/Region6[[#This Row],[Total Property Value]]</f>
        <v>6.6179759466697953E-6</v>
      </c>
    </row>
    <row r="7" spans="1:8" x14ac:dyDescent="0.3">
      <c r="A7">
        <v>1962</v>
      </c>
      <c r="B7" cm="1">
        <f t="array" ref="B7">SUMPRODUCT(--(HazardData[Year]=A7), --(HazardData[Region]=$B$3), HazardData[Property Damage])</f>
        <v>0</v>
      </c>
      <c r="C7" s="25">
        <v>2.1299999999999999E-2</v>
      </c>
      <c r="D7" s="25">
        <f>D6*(1+Region6[[#This Row],[Inflation Rate]])</f>
        <v>1.0458724780000002</v>
      </c>
      <c r="E7" s="28">
        <f>Region6[[#This Row],[Damage]]*$D$66/Region6[[#This Row],[Inflation Index]]</f>
        <v>0</v>
      </c>
      <c r="F7" s="23">
        <f>F8/(1+Region6[[#This Row],[Inflation Rate]])</f>
        <v>3988246958.3893967</v>
      </c>
      <c r="G7" s="40">
        <f>Region6[[#This Row],[Adj. Damage]]/Region6[[#This Row],[Total Property Value]]</f>
        <v>0</v>
      </c>
      <c r="H7" s="40">
        <f>Region6[[#This Row],[Damage]]/Region6[[#This Row],[Total Property Value]]</f>
        <v>0</v>
      </c>
    </row>
    <row r="8" spans="1:8" x14ac:dyDescent="0.3">
      <c r="A8">
        <v>1963</v>
      </c>
      <c r="B8" cm="1">
        <f t="array" ref="B8">SUMPRODUCT(--(HazardData[Year]=A8), --(HazardData[Region]=$B$3), HazardData[Property Damage])</f>
        <v>167213</v>
      </c>
      <c r="C8" s="25">
        <v>2.01E-2</v>
      </c>
      <c r="D8" s="25">
        <f>D7*(1+Region6[[#This Row],[Inflation Rate]])</f>
        <v>1.0668945148078002</v>
      </c>
      <c r="E8" s="28">
        <f>Region6[[#This Row],[Damage]]*$D$66/Region6[[#This Row],[Inflation Index]]</f>
        <v>1441673.3730156354</v>
      </c>
      <c r="F8" s="23">
        <f>F9/(1+Region6[[#This Row],[Inflation Rate]])</f>
        <v>4073196618.6030912</v>
      </c>
      <c r="G8" s="40">
        <f>Region6[[#This Row],[Adj. Damage]]/Region6[[#This Row],[Total Property Value]]</f>
        <v>3.5394151277432303E-4</v>
      </c>
      <c r="H8" s="40">
        <f>Region6[[#This Row],[Damage]]/Region6[[#This Row],[Total Property Value]]</f>
        <v>4.1052032508400234E-5</v>
      </c>
    </row>
    <row r="9" spans="1:8" x14ac:dyDescent="0.3">
      <c r="A9">
        <v>1964</v>
      </c>
      <c r="B9" cm="1">
        <f t="array" ref="B9">SUMPRODUCT(--(HazardData[Year]=A9), --(HazardData[Region]=$B$3), HazardData[Property Damage])</f>
        <v>214485</v>
      </c>
      <c r="C9" s="25">
        <v>2.0500000000000001E-2</v>
      </c>
      <c r="D9" s="25">
        <f>D8*(1+Region6[[#This Row],[Inflation Rate]])</f>
        <v>1.0887658523613601</v>
      </c>
      <c r="E9" s="28">
        <f>Region6[[#This Row],[Damage]]*$D$66/Region6[[#This Row],[Inflation Index]]</f>
        <v>1812094.1352068118</v>
      </c>
      <c r="F9" s="23">
        <f>F10/(1+Region6[[#This Row],[Inflation Rate]])</f>
        <v>4155067870.6370134</v>
      </c>
      <c r="G9" s="40">
        <f>Region6[[#This Row],[Adj. Damage]]/Region6[[#This Row],[Total Property Value]]</f>
        <v>4.3611661508888896E-4</v>
      </c>
      <c r="H9" s="40">
        <f>Region6[[#This Row],[Damage]]/Region6[[#This Row],[Total Property Value]]</f>
        <v>5.1620095429901439E-5</v>
      </c>
    </row>
    <row r="10" spans="1:8" x14ac:dyDescent="0.3">
      <c r="A10">
        <v>1965</v>
      </c>
      <c r="B10" cm="1">
        <f t="array" ref="B10">SUMPRODUCT(--(HazardData[Year]=A10), --(HazardData[Region]=$B$3), HazardData[Property Damage])</f>
        <v>6029</v>
      </c>
      <c r="C10" s="25">
        <v>2.5399999999999999E-2</v>
      </c>
      <c r="D10" s="25">
        <f>D9*(1+Region6[[#This Row],[Inflation Rate]])</f>
        <v>1.1164205050113387</v>
      </c>
      <c r="E10" s="28">
        <f>Region6[[#This Row],[Damage]]*$D$66/Region6[[#This Row],[Inflation Index]]</f>
        <v>49674.762608692829</v>
      </c>
      <c r="F10" s="23">
        <f>F11/(1+Region6[[#This Row],[Inflation Rate]])</f>
        <v>4240246761.9850721</v>
      </c>
      <c r="G10" s="40">
        <f>Region6[[#This Row],[Adj. Damage]]/Region6[[#This Row],[Total Property Value]]</f>
        <v>1.1715064098165264E-5</v>
      </c>
      <c r="H10" s="40">
        <f>Region6[[#This Row],[Damage]]/Region6[[#This Row],[Total Property Value]]</f>
        <v>1.4218512125406405E-6</v>
      </c>
    </row>
    <row r="11" spans="1:8" x14ac:dyDescent="0.3">
      <c r="A11">
        <v>1966</v>
      </c>
      <c r="B11" cm="1">
        <f t="array" ref="B11">SUMPRODUCT(--(HazardData[Year]=A11), --(HazardData[Region]=$B$3), HazardData[Property Damage])</f>
        <v>235945</v>
      </c>
      <c r="C11" s="25">
        <v>3.3000000000000002E-2</v>
      </c>
      <c r="D11" s="25">
        <f>D10*(1+Region6[[#This Row],[Inflation Rate]])</f>
        <v>1.1532623816767129</v>
      </c>
      <c r="E11" s="28">
        <f>Region6[[#This Row],[Damage]]*$D$66/Region6[[#This Row],[Inflation Index]]</f>
        <v>1881919.2013862699</v>
      </c>
      <c r="F11" s="23">
        <f>F12/(1+Region6[[#This Row],[Inflation Rate]])</f>
        <v>4347949029.7394934</v>
      </c>
      <c r="G11" s="40">
        <f>Region6[[#This Row],[Adj. Damage]]/Region6[[#This Row],[Total Property Value]]</f>
        <v>4.3282917727741272E-4</v>
      </c>
      <c r="H11" s="40">
        <f>Region6[[#This Row],[Damage]]/Region6[[#This Row],[Total Property Value]]</f>
        <v>5.4265815534212139E-5</v>
      </c>
    </row>
    <row r="12" spans="1:8" x14ac:dyDescent="0.3">
      <c r="A12">
        <v>1967</v>
      </c>
      <c r="B12" cm="1">
        <f t="array" ref="B12">SUMPRODUCT(--(HazardData[Year]=A12), --(HazardData[Region]=$B$3), HazardData[Property Damage])</f>
        <v>171503</v>
      </c>
      <c r="C12" s="25">
        <v>2.7400000000000001E-2</v>
      </c>
      <c r="D12" s="25">
        <f>D11*(1+Region6[[#This Row],[Inflation Rate]])</f>
        <v>1.1848617709346549</v>
      </c>
      <c r="E12" s="28">
        <f>Region6[[#This Row],[Damage]]*$D$66/Region6[[#This Row],[Inflation Index]]</f>
        <v>1331442.3136820963</v>
      </c>
      <c r="F12" s="23">
        <f>F13/(1+Region6[[#This Row],[Inflation Rate]])</f>
        <v>4491431347.7208967</v>
      </c>
      <c r="G12" s="40">
        <f>Region6[[#This Row],[Adj. Damage]]/Region6[[#This Row],[Total Property Value]]</f>
        <v>2.964405354559666E-4</v>
      </c>
      <c r="H12" s="40">
        <f>Region6[[#This Row],[Damage]]/Region6[[#This Row],[Total Property Value]]</f>
        <v>3.8184486575092899E-5</v>
      </c>
    </row>
    <row r="13" spans="1:8" x14ac:dyDescent="0.3">
      <c r="A13">
        <v>1968</v>
      </c>
      <c r="B13" cm="1">
        <f t="array" ref="B13">SUMPRODUCT(--(HazardData[Year]=A13), --(HazardData[Region]=$B$3), HazardData[Property Damage])</f>
        <v>270413</v>
      </c>
      <c r="C13" s="25">
        <v>3.4799999999999998E-2</v>
      </c>
      <c r="D13" s="25">
        <f>D12*(1+Region6[[#This Row],[Inflation Rate]])</f>
        <v>1.2260949605631808</v>
      </c>
      <c r="E13" s="28">
        <f>Region6[[#This Row],[Damage]]*$D$66/Region6[[#This Row],[Inflation Index]]</f>
        <v>2028718.4544394254</v>
      </c>
      <c r="F13" s="23">
        <f>F14/(1+Region6[[#This Row],[Inflation Rate]])</f>
        <v>4614496566.6484499</v>
      </c>
      <c r="G13" s="40">
        <f>Region6[[#This Row],[Adj. Damage]]/Region6[[#This Row],[Total Property Value]]</f>
        <v>4.3964025655628597E-4</v>
      </c>
      <c r="H13" s="40">
        <f>Region6[[#This Row],[Damage]]/Region6[[#This Row],[Total Property Value]]</f>
        <v>5.8600758738109404E-5</v>
      </c>
    </row>
    <row r="14" spans="1:8" x14ac:dyDescent="0.3">
      <c r="A14">
        <v>1969</v>
      </c>
      <c r="B14" cm="1">
        <f t="array" ref="B14">SUMPRODUCT(--(HazardData[Year]=A14), --(HazardData[Region]=$B$3), HazardData[Property Damage])</f>
        <v>161355</v>
      </c>
      <c r="C14" s="25">
        <v>4.0599999999999997E-2</v>
      </c>
      <c r="D14" s="25">
        <f>D13*(1+Region6[[#This Row],[Inflation Rate]])</f>
        <v>1.2758744159620459</v>
      </c>
      <c r="E14" s="28">
        <f>Region6[[#This Row],[Damage]]*$D$66/Region6[[#This Row],[Inflation Index]]</f>
        <v>1163302.923803848</v>
      </c>
      <c r="F14" s="23">
        <f>F15/(1+Region6[[#This Row],[Inflation Rate]])</f>
        <v>4775081047.1678152</v>
      </c>
      <c r="G14" s="40">
        <f>Region6[[#This Row],[Adj. Damage]]/Region6[[#This Row],[Total Property Value]]</f>
        <v>2.436195139543911E-4</v>
      </c>
      <c r="H14" s="40">
        <f>Region6[[#This Row],[Damage]]/Region6[[#This Row],[Total Property Value]]</f>
        <v>3.3791049493432683E-5</v>
      </c>
    </row>
    <row r="15" spans="1:8" x14ac:dyDescent="0.3">
      <c r="A15">
        <v>1970</v>
      </c>
      <c r="B15" cm="1">
        <f t="array" ref="B15">SUMPRODUCT(--(HazardData[Year]=A15), --(HazardData[Region]=$B$3), HazardData[Property Damage])</f>
        <v>1618</v>
      </c>
      <c r="C15" s="25">
        <v>5.04E-2</v>
      </c>
      <c r="D15" s="25">
        <f>D14*(1+Region6[[#This Row],[Inflation Rate]])</f>
        <v>1.3401784865265329</v>
      </c>
      <c r="E15" s="28">
        <f>Region6[[#This Row],[Damage]]*$D$66/Region6[[#This Row],[Inflation Index]]</f>
        <v>11105.399753007005</v>
      </c>
      <c r="F15" s="23">
        <f>F16/(1+Region6[[#This Row],[Inflation Rate]])</f>
        <v>4968949337.6828279</v>
      </c>
      <c r="G15" s="40">
        <f>Region6[[#This Row],[Adj. Damage]]/Region6[[#This Row],[Total Property Value]]</f>
        <v>2.2349593441791438E-6</v>
      </c>
      <c r="H15" s="40">
        <f>Region6[[#This Row],[Damage]]/Region6[[#This Row],[Total Property Value]]</f>
        <v>3.2562215672629953E-7</v>
      </c>
    </row>
    <row r="16" spans="1:8" x14ac:dyDescent="0.3">
      <c r="A16">
        <v>1971</v>
      </c>
      <c r="B16" cm="1">
        <f t="array" ref="B16">SUMPRODUCT(--(HazardData[Year]=A16), --(HazardData[Region]=$B$3), HazardData[Property Damage])</f>
        <v>159228</v>
      </c>
      <c r="C16" s="25">
        <v>4.7199999999999999E-2</v>
      </c>
      <c r="D16" s="25">
        <f>D15*(1+Region6[[#This Row],[Inflation Rate]])</f>
        <v>1.4034349110905853</v>
      </c>
      <c r="E16" s="28">
        <f>Region6[[#This Row],[Damage]]*$D$66/Region6[[#This Row],[Inflation Index]]</f>
        <v>1043627.4304448093</v>
      </c>
      <c r="F16" s="23">
        <f>F17/(1+Region6[[#This Row],[Inflation Rate]])</f>
        <v>5219384384.302043</v>
      </c>
      <c r="G16" s="40">
        <f>Region6[[#This Row],[Adj. Damage]]/Region6[[#This Row],[Total Property Value]]</f>
        <v>1.9995220769400515E-4</v>
      </c>
      <c r="H16" s="40">
        <f>Region6[[#This Row],[Damage]]/Region6[[#This Row],[Total Property Value]]</f>
        <v>3.0507046095110047E-5</v>
      </c>
    </row>
    <row r="17" spans="1:8" x14ac:dyDescent="0.3">
      <c r="A17">
        <v>1972</v>
      </c>
      <c r="B17" cm="1">
        <f t="array" ref="B17">SUMPRODUCT(--(HazardData[Year]=A17), --(HazardData[Region]=$B$3), HazardData[Property Damage])</f>
        <v>1777</v>
      </c>
      <c r="C17" s="25">
        <v>4.41E-2</v>
      </c>
      <c r="D17" s="25">
        <f>D16*(1+Region6[[#This Row],[Inflation Rate]])</f>
        <v>1.4653263906696801</v>
      </c>
      <c r="E17" s="28">
        <f>Region6[[#This Row],[Damage]]*$D$66/Region6[[#This Row],[Inflation Index]]</f>
        <v>11155.046304412144</v>
      </c>
      <c r="F17" s="23">
        <f>F18/(1+Region6[[#This Row],[Inflation Rate]])</f>
        <v>5465739327.2410994</v>
      </c>
      <c r="G17" s="40">
        <f>Region6[[#This Row],[Adj. Damage]]/Region6[[#This Row],[Total Property Value]]</f>
        <v>2.040903459997752E-6</v>
      </c>
      <c r="H17" s="40">
        <f>Region6[[#This Row],[Damage]]/Region6[[#This Row],[Total Property Value]]</f>
        <v>3.2511612676870248E-7</v>
      </c>
    </row>
    <row r="18" spans="1:8" x14ac:dyDescent="0.3">
      <c r="A18">
        <v>1973</v>
      </c>
      <c r="B18" cm="1">
        <f t="array" ref="B18">SUMPRODUCT(--(HazardData[Year]=A18), --(HazardData[Region]=$B$3), HazardData[Property Damage])</f>
        <v>2066222</v>
      </c>
      <c r="C18" s="25">
        <v>6.7599999999999993E-2</v>
      </c>
      <c r="D18" s="25">
        <f>D17*(1+Region6[[#This Row],[Inflation Rate]])</f>
        <v>1.5643824546789507</v>
      </c>
      <c r="E18" s="28">
        <f>Region6[[#This Row],[Damage]]*$D$66/Region6[[#This Row],[Inflation Index]]</f>
        <v>12149331.043198977</v>
      </c>
      <c r="F18" s="23">
        <f>F19/(1+Region6[[#This Row],[Inflation Rate]])</f>
        <v>5706778431.5724316</v>
      </c>
      <c r="G18" s="40">
        <f>Region6[[#This Row],[Adj. Damage]]/Region6[[#This Row],[Total Property Value]]</f>
        <v>2.1289298662768271E-3</v>
      </c>
      <c r="H18" s="40">
        <f>Region6[[#This Row],[Damage]]/Region6[[#This Row],[Total Property Value]]</f>
        <v>3.6206452112609502E-4</v>
      </c>
    </row>
    <row r="19" spans="1:8" x14ac:dyDescent="0.3">
      <c r="A19">
        <v>1974</v>
      </c>
      <c r="B19" cm="1">
        <f t="array" ref="B19">SUMPRODUCT(--(HazardData[Year]=A19), --(HazardData[Region]=$B$3), HazardData[Property Damage])</f>
        <v>146542</v>
      </c>
      <c r="C19" s="25">
        <v>0.1086</v>
      </c>
      <c r="D19" s="25">
        <f>D18*(1+Region6[[#This Row],[Inflation Rate]])</f>
        <v>1.7342743892570847</v>
      </c>
      <c r="E19" s="28">
        <f>Region6[[#This Row],[Damage]]*$D$66/Region6[[#This Row],[Inflation Index]]</f>
        <v>777253.38959674141</v>
      </c>
      <c r="F19" s="23">
        <f>F20/(1+Region6[[#This Row],[Inflation Rate]])</f>
        <v>6092556653.5467281</v>
      </c>
      <c r="G19" s="40">
        <f>Region6[[#This Row],[Adj. Damage]]/Region6[[#This Row],[Total Property Value]]</f>
        <v>1.2757425721175201E-4</v>
      </c>
      <c r="H19" s="40">
        <f>Region6[[#This Row],[Damage]]/Region6[[#This Row],[Total Property Value]]</f>
        <v>2.4052628204071254E-5</v>
      </c>
    </row>
    <row r="20" spans="1:8" x14ac:dyDescent="0.3">
      <c r="A20">
        <v>1975</v>
      </c>
      <c r="B20" cm="1">
        <f t="array" ref="B20">SUMPRODUCT(--(HazardData[Year]=A20), --(HazardData[Region]=$B$3), HazardData[Property Damage])</f>
        <v>799844</v>
      </c>
      <c r="C20" s="25">
        <v>8.8999999999999996E-2</v>
      </c>
      <c r="D20" s="25">
        <f>D19*(1+Region6[[#This Row],[Inflation Rate]])</f>
        <v>1.888624809900965</v>
      </c>
      <c r="E20" s="28">
        <f>Region6[[#This Row],[Damage]]*$D$66/Region6[[#This Row],[Inflation Index]]</f>
        <v>3895631.9743094938</v>
      </c>
      <c r="F20" s="23">
        <f>F21/(1+Region6[[#This Row],[Inflation Rate]])</f>
        <v>6754208306.1219025</v>
      </c>
      <c r="G20" s="40">
        <f>Region6[[#This Row],[Adj. Damage]]/Region6[[#This Row],[Total Property Value]]</f>
        <v>5.7677107334379329E-4</v>
      </c>
      <c r="H20" s="40">
        <f>Region6[[#This Row],[Damage]]/Region6[[#This Row],[Total Property Value]]</f>
        <v>1.1842157714843272E-4</v>
      </c>
    </row>
    <row r="21" spans="1:8" x14ac:dyDescent="0.3">
      <c r="A21">
        <v>1976</v>
      </c>
      <c r="B21" cm="1">
        <f t="array" ref="B21">SUMPRODUCT(--(HazardData[Year]=A21), --(HazardData[Region]=$B$3), HazardData[Property Damage])</f>
        <v>174293</v>
      </c>
      <c r="C21" s="25">
        <v>6.4299999999999996E-2</v>
      </c>
      <c r="D21" s="25">
        <f>D20*(1+Region6[[#This Row],[Inflation Rate]])</f>
        <v>2.0100633851775971</v>
      </c>
      <c r="E21" s="28">
        <f>Region6[[#This Row],[Damage]]*$D$66/Region6[[#This Row],[Inflation Index]]</f>
        <v>797606.18586330023</v>
      </c>
      <c r="F21" s="23">
        <f>F22/(1+Region6[[#This Row],[Inflation Rate]])</f>
        <v>7355332845.3667517</v>
      </c>
      <c r="G21" s="40">
        <f>Region6[[#This Row],[Adj. Damage]]/Region6[[#This Row],[Total Property Value]]</f>
        <v>1.084391695972978E-4</v>
      </c>
      <c r="H21" s="40">
        <f>Region6[[#This Row],[Damage]]/Region6[[#This Row],[Total Property Value]]</f>
        <v>2.369614042820511E-5</v>
      </c>
    </row>
    <row r="22" spans="1:8" x14ac:dyDescent="0.3">
      <c r="A22">
        <v>1977</v>
      </c>
      <c r="B22" cm="1">
        <f t="array" ref="B22">SUMPRODUCT(--(HazardData[Year]=A22), --(HazardData[Region]=$B$3), HazardData[Property Damage])</f>
        <v>43998</v>
      </c>
      <c r="C22" s="25">
        <v>6.8599999999999994E-2</v>
      </c>
      <c r="D22" s="25">
        <f>D21*(1+Region6[[#This Row],[Inflation Rate]])</f>
        <v>2.1479537334007803</v>
      </c>
      <c r="E22" s="28">
        <f>Region6[[#This Row],[Damage]]*$D$66/Region6[[#This Row],[Inflation Index]]</f>
        <v>188419.71121155992</v>
      </c>
      <c r="F22" s="23">
        <f>F23/(1+Region6[[#This Row],[Inflation Rate]])</f>
        <v>7828280747.3238344</v>
      </c>
      <c r="G22" s="40">
        <f>Region6[[#This Row],[Adj. Damage]]/Region6[[#This Row],[Total Property Value]]</f>
        <v>2.4069104991664081E-5</v>
      </c>
      <c r="H22" s="40">
        <f>Region6[[#This Row],[Damage]]/Region6[[#This Row],[Total Property Value]]</f>
        <v>5.6203911714639384E-6</v>
      </c>
    </row>
    <row r="23" spans="1:8" x14ac:dyDescent="0.3">
      <c r="A23">
        <v>1978</v>
      </c>
      <c r="B23" cm="1">
        <f t="array" ref="B23">SUMPRODUCT(--(HazardData[Year]=A23), --(HazardData[Region]=$B$3), HazardData[Property Damage])</f>
        <v>4368161</v>
      </c>
      <c r="C23" s="25">
        <v>6.7599999999999993E-2</v>
      </c>
      <c r="D23" s="25">
        <f>D22*(1+Region6[[#This Row],[Inflation Rate]])</f>
        <v>2.2931554057786734</v>
      </c>
      <c r="E23" s="28">
        <f>Region6[[#This Row],[Damage]]*$D$66/Region6[[#This Row],[Inflation Index]]</f>
        <v>17521991.704040609</v>
      </c>
      <c r="F23" s="23">
        <f>F24/(1+Region6[[#This Row],[Inflation Rate]])</f>
        <v>8365300806.5902491</v>
      </c>
      <c r="G23" s="40">
        <f>Region6[[#This Row],[Adj. Damage]]/Region6[[#This Row],[Total Property Value]]</f>
        <v>2.094603901181491E-3</v>
      </c>
      <c r="H23" s="40">
        <f>Region6[[#This Row],[Damage]]/Region6[[#This Row],[Total Property Value]]</f>
        <v>5.2217620154899013E-4</v>
      </c>
    </row>
    <row r="24" spans="1:8" x14ac:dyDescent="0.3">
      <c r="A24">
        <v>1979</v>
      </c>
      <c r="B24" cm="1">
        <f t="array" ref="B24">SUMPRODUCT(--(HazardData[Year]=A24), --(HazardData[Region]=$B$3), HazardData[Property Damage])</f>
        <v>2846033</v>
      </c>
      <c r="C24" s="25">
        <v>9.11E-2</v>
      </c>
      <c r="D24" s="25">
        <f>D23*(1+Region6[[#This Row],[Inflation Rate]])</f>
        <v>2.5020618632451104</v>
      </c>
      <c r="E24" s="28">
        <f>Region6[[#This Row],[Damage]]*$D$66/Region6[[#This Row],[Inflation Index]]</f>
        <v>10463095.975349588</v>
      </c>
      <c r="F24" s="23">
        <f>F25/(1+Region6[[#This Row],[Inflation Rate]])</f>
        <v>8930795141.1157513</v>
      </c>
      <c r="G24" s="40">
        <f>Region6[[#This Row],[Adj. Damage]]/Region6[[#This Row],[Total Property Value]]</f>
        <v>1.1715749616939934E-3</v>
      </c>
      <c r="H24" s="40">
        <f>Region6[[#This Row],[Damage]]/Region6[[#This Row],[Total Property Value]]</f>
        <v>3.1867632781065411E-4</v>
      </c>
    </row>
    <row r="25" spans="1:8" x14ac:dyDescent="0.3">
      <c r="A25">
        <v>1980</v>
      </c>
      <c r="B25" cm="1">
        <f t="array" ref="B25">SUMPRODUCT(--(HazardData[Year]=A25), --(HazardData[Region]=$B$3), HazardData[Property Damage])</f>
        <v>862213</v>
      </c>
      <c r="C25" s="25">
        <v>0.1188</v>
      </c>
      <c r="D25" s="25">
        <f>D24*(1+Region6[[#This Row],[Inflation Rate]])</f>
        <v>2.7993068125986293</v>
      </c>
      <c r="E25" s="28">
        <f>Region6[[#This Row],[Damage]]*$D$66/Region6[[#This Row],[Inflation Index]]</f>
        <v>2833233.61909306</v>
      </c>
      <c r="F25" s="23">
        <f>F26/(1+Region6[[#This Row],[Inflation Rate]])</f>
        <v>9744390578.4713955</v>
      </c>
      <c r="G25" s="40">
        <f>Region6[[#This Row],[Adj. Damage]]/Region6[[#This Row],[Total Property Value]]</f>
        <v>2.9075534239694957E-4</v>
      </c>
      <c r="H25" s="40">
        <f>Region6[[#This Row],[Damage]]/Region6[[#This Row],[Total Property Value]]</f>
        <v>8.8483009076515852E-5</v>
      </c>
    </row>
    <row r="26" spans="1:8" x14ac:dyDescent="0.3">
      <c r="A26">
        <v>1981</v>
      </c>
      <c r="B26" cm="1">
        <f t="array" ref="B26">SUMPRODUCT(--(HazardData[Year]=A26), --(HazardData[Region]=$B$3), HazardData[Property Damage])</f>
        <v>16827</v>
      </c>
      <c r="C26" s="25">
        <v>9.98E-2</v>
      </c>
      <c r="D26" s="25">
        <f>D25*(1+Region6[[#This Row],[Inflation Rate]])</f>
        <v>3.0786776324959728</v>
      </c>
      <c r="E26" s="28">
        <f>Region6[[#This Row],[Damage]]*$D$66/Region6[[#This Row],[Inflation Index]]</f>
        <v>50276.009455021784</v>
      </c>
      <c r="F26" s="23">
        <f>F27/(1+Region6[[#This Row],[Inflation Rate]])</f>
        <v>10902024179.193798</v>
      </c>
      <c r="G26" s="40">
        <f>Region6[[#This Row],[Adj. Damage]]/Region6[[#This Row],[Total Property Value]]</f>
        <v>4.6116215327216126E-6</v>
      </c>
      <c r="H26" s="40">
        <f>Region6[[#This Row],[Damage]]/Region6[[#This Row],[Total Property Value]]</f>
        <v>1.5434748376465583E-6</v>
      </c>
    </row>
    <row r="27" spans="1:8" x14ac:dyDescent="0.3">
      <c r="A27">
        <v>1982</v>
      </c>
      <c r="B27" cm="1">
        <f t="array" ref="B27">SUMPRODUCT(--(HazardData[Year]=A27), --(HazardData[Region]=$B$3), HazardData[Property Damage])</f>
        <v>2160803</v>
      </c>
      <c r="C27" s="25">
        <v>6.8900000000000003E-2</v>
      </c>
      <c r="D27" s="25">
        <f>D26*(1+Region6[[#This Row],[Inflation Rate]])</f>
        <v>3.2907985213749451</v>
      </c>
      <c r="E27" s="28">
        <f>Region6[[#This Row],[Damage]]*$D$66/Region6[[#This Row],[Inflation Index]]</f>
        <v>6039934.1193980779</v>
      </c>
      <c r="F27" s="23">
        <f>F28/(1+Region6[[#This Row],[Inflation Rate]])</f>
        <v>11990046192.27734</v>
      </c>
      <c r="G27" s="40">
        <f>Region6[[#This Row],[Adj. Damage]]/Region6[[#This Row],[Total Property Value]]</f>
        <v>5.0374569226333216E-4</v>
      </c>
      <c r="H27" s="40">
        <f>Region6[[#This Row],[Damage]]/Region6[[#This Row],[Total Property Value]]</f>
        <v>1.802164032855645E-4</v>
      </c>
    </row>
    <row r="28" spans="1:8" x14ac:dyDescent="0.3">
      <c r="A28">
        <v>1983</v>
      </c>
      <c r="B28" cm="1">
        <f t="array" ref="B28">SUMPRODUCT(--(HazardData[Year]=A28), --(HazardData[Region]=$B$3), HazardData[Property Damage])</f>
        <v>481740</v>
      </c>
      <c r="C28" s="25">
        <v>4.6899999999999997E-2</v>
      </c>
      <c r="D28" s="25">
        <f>D27*(1+Region6[[#This Row],[Inflation Rate]])</f>
        <v>3.4451369720274299</v>
      </c>
      <c r="E28" s="28">
        <f>Region6[[#This Row],[Damage]]*$D$66/Region6[[#This Row],[Inflation Index]]</f>
        <v>1286247.4771080541</v>
      </c>
      <c r="F28" s="23">
        <f>F29/(1+Region6[[#This Row],[Inflation Rate]])</f>
        <v>12816160374.925247</v>
      </c>
      <c r="G28" s="40">
        <f>Region6[[#This Row],[Adj. Damage]]/Region6[[#This Row],[Total Property Value]]</f>
        <v>1.0036137497347417E-4</v>
      </c>
      <c r="H28" s="40">
        <f>Region6[[#This Row],[Damage]]/Region6[[#This Row],[Total Property Value]]</f>
        <v>3.7588480941805464E-5</v>
      </c>
    </row>
    <row r="29" spans="1:8" x14ac:dyDescent="0.3">
      <c r="A29">
        <v>1984</v>
      </c>
      <c r="B29" cm="1">
        <f t="array" ref="B29">SUMPRODUCT(--(HazardData[Year]=A29), --(HazardData[Region]=$B$3), HazardData[Property Damage])</f>
        <v>52766</v>
      </c>
      <c r="C29" s="25">
        <v>4.8500000000000001E-2</v>
      </c>
      <c r="D29" s="25">
        <f>D28*(1+Region6[[#This Row],[Inflation Rate]])</f>
        <v>3.6122261151707602</v>
      </c>
      <c r="E29" s="28">
        <f>Region6[[#This Row],[Damage]]*$D$66/Region6[[#This Row],[Inflation Index]]</f>
        <v>134368.52999254983</v>
      </c>
      <c r="F29" s="23">
        <f>F30/(1+Region6[[#This Row],[Inflation Rate]])</f>
        <v>13417238296.509241</v>
      </c>
      <c r="G29" s="40">
        <f>Region6[[#This Row],[Adj. Damage]]/Region6[[#This Row],[Total Property Value]]</f>
        <v>1.0014619031362695E-5</v>
      </c>
      <c r="H29" s="40">
        <f>Region6[[#This Row],[Damage]]/Region6[[#This Row],[Total Property Value]]</f>
        <v>3.9327020087083137E-6</v>
      </c>
    </row>
    <row r="30" spans="1:8" x14ac:dyDescent="0.3">
      <c r="A30">
        <v>1985</v>
      </c>
      <c r="B30" cm="1">
        <f t="array" ref="B30">SUMPRODUCT(--(HazardData[Year]=A30), --(HazardData[Region]=$B$3), HazardData[Property Damage])</f>
        <v>375898</v>
      </c>
      <c r="C30" s="25">
        <v>3.7699999999999997E-2</v>
      </c>
      <c r="D30" s="25">
        <f>D29*(1+Region6[[#This Row],[Inflation Rate]])</f>
        <v>3.7484070397126983</v>
      </c>
      <c r="E30" s="28">
        <f>Region6[[#This Row],[Damage]]*$D$66/Region6[[#This Row],[Inflation Index]]</f>
        <v>922447.35754332261</v>
      </c>
      <c r="F30" s="23">
        <f>F31/(1+Region6[[#This Row],[Inflation Rate]])</f>
        <v>14067974353.889938</v>
      </c>
      <c r="G30" s="40">
        <f>Region6[[#This Row],[Adj. Damage]]/Region6[[#This Row],[Total Property Value]]</f>
        <v>6.5570730677956952E-5</v>
      </c>
      <c r="H30" s="40">
        <f>Region6[[#This Row],[Damage]]/Region6[[#This Row],[Total Property Value]]</f>
        <v>2.6720122637703017E-5</v>
      </c>
    </row>
    <row r="31" spans="1:8" x14ac:dyDescent="0.3">
      <c r="A31">
        <v>1986</v>
      </c>
      <c r="B31" cm="1">
        <f t="array" ref="B31">SUMPRODUCT(--(HazardData[Year]=A31), --(HazardData[Region]=$B$3), HazardData[Property Damage])</f>
        <v>1651841</v>
      </c>
      <c r="C31" s="25">
        <v>0.02</v>
      </c>
      <c r="D31" s="25">
        <f>D30*(1+Region6[[#This Row],[Inflation Rate]])</f>
        <v>3.8233751805069525</v>
      </c>
      <c r="E31" s="28">
        <f>Region6[[#This Row],[Damage]]*$D$66/Region6[[#This Row],[Inflation Index]]</f>
        <v>3974107.8215203127</v>
      </c>
      <c r="F31" s="23">
        <f>F32/(1+Region6[[#This Row],[Inflation Rate]])</f>
        <v>14598336987.03159</v>
      </c>
      <c r="G31" s="40">
        <f>Region6[[#This Row],[Adj. Damage]]/Region6[[#This Row],[Total Property Value]]</f>
        <v>2.7223017423496287E-4</v>
      </c>
      <c r="H31" s="40">
        <f>Region6[[#This Row],[Damage]]/Region6[[#This Row],[Total Property Value]]</f>
        <v>1.1315268317668036E-4</v>
      </c>
    </row>
    <row r="32" spans="1:8" x14ac:dyDescent="0.3">
      <c r="A32">
        <v>1987</v>
      </c>
      <c r="B32" cm="1">
        <f t="array" ref="B32">SUMPRODUCT(--(HazardData[Year]=A32), --(HazardData[Region]=$B$3), HazardData[Property Damage])</f>
        <v>125077</v>
      </c>
      <c r="C32" s="25">
        <v>3.1300000000000001E-2</v>
      </c>
      <c r="D32" s="25">
        <f>D31*(1+Region6[[#This Row],[Inflation Rate]])</f>
        <v>3.9430468236568204</v>
      </c>
      <c r="E32" s="28">
        <f>Region6[[#This Row],[Damage]]*$D$66/Region6[[#This Row],[Inflation Index]]</f>
        <v>291785.59163011255</v>
      </c>
      <c r="F32" s="23">
        <f>F33/(1+Region6[[#This Row],[Inflation Rate]])</f>
        <v>14890303726.772223</v>
      </c>
      <c r="G32" s="40">
        <f>Region6[[#This Row],[Adj. Damage]]/Region6[[#This Row],[Total Property Value]]</f>
        <v>1.9595677629160291E-5</v>
      </c>
      <c r="H32" s="40">
        <f>Region6[[#This Row],[Damage]]/Region6[[#This Row],[Total Property Value]]</f>
        <v>8.3998958177808104E-6</v>
      </c>
    </row>
    <row r="33" spans="1:8" x14ac:dyDescent="0.3">
      <c r="A33">
        <v>1988</v>
      </c>
      <c r="B33" cm="1">
        <f t="array" ref="B33">SUMPRODUCT(--(HazardData[Year]=A33), --(HazardData[Region]=$B$3), HazardData[Property Damage])</f>
        <v>194367</v>
      </c>
      <c r="C33" s="25">
        <v>3.6799999999999999E-2</v>
      </c>
      <c r="D33" s="25">
        <f>D32*(1+Region6[[#This Row],[Inflation Rate]])</f>
        <v>4.0881509467673913</v>
      </c>
      <c r="E33" s="28">
        <f>Region6[[#This Row],[Damage]]*$D$66/Region6[[#This Row],[Inflation Index]]</f>
        <v>437334.69201775786</v>
      </c>
      <c r="F33" s="23">
        <f>F34/(1+Region6[[#This Row],[Inflation Rate]])</f>
        <v>15356370233.420195</v>
      </c>
      <c r="G33" s="40">
        <f>Region6[[#This Row],[Adj. Damage]]/Region6[[#This Row],[Total Property Value]]</f>
        <v>2.8479040643731212E-5</v>
      </c>
      <c r="H33" s="40">
        <f>Region6[[#This Row],[Damage]]/Region6[[#This Row],[Total Property Value]]</f>
        <v>1.2657092597116309E-5</v>
      </c>
    </row>
    <row r="34" spans="1:8" x14ac:dyDescent="0.3">
      <c r="A34">
        <v>1989</v>
      </c>
      <c r="B34" cm="1">
        <f t="array" ref="B34">SUMPRODUCT(--(HazardData[Year]=A34), --(HazardData[Region]=$B$3), HazardData[Property Damage])</f>
        <v>630709</v>
      </c>
      <c r="C34" s="25">
        <v>4.8300000000000003E-2</v>
      </c>
      <c r="D34" s="25">
        <f>D33*(1+Region6[[#This Row],[Inflation Rate]])</f>
        <v>4.2856086374962565</v>
      </c>
      <c r="E34" s="28">
        <f>Region6[[#This Row],[Damage]]*$D$66/Region6[[#This Row],[Inflation Index]]</f>
        <v>1353738.6876843122</v>
      </c>
      <c r="F34" s="23">
        <f>F35/(1+Region6[[#This Row],[Inflation Rate]])</f>
        <v>15921484658.010057</v>
      </c>
      <c r="G34" s="40">
        <f>Region6[[#This Row],[Adj. Damage]]/Region6[[#This Row],[Total Property Value]]</f>
        <v>8.5025907869920266E-5</v>
      </c>
      <c r="H34" s="40">
        <f>Region6[[#This Row],[Damage]]/Region6[[#This Row],[Total Property Value]]</f>
        <v>3.9613705225830934E-5</v>
      </c>
    </row>
    <row r="35" spans="1:8" x14ac:dyDescent="0.3">
      <c r="A35">
        <v>1990</v>
      </c>
      <c r="B35" cm="1">
        <f t="array" ref="B35">SUMPRODUCT(--(HazardData[Year]=A35), --(HazardData[Region]=$B$3), HazardData[Property Damage])</f>
        <v>9276660</v>
      </c>
      <c r="C35" s="25">
        <v>5.0999999999999997E-2</v>
      </c>
      <c r="D35" s="25">
        <f>D34*(1+Region6[[#This Row],[Inflation Rate]])</f>
        <v>4.5041746780085656</v>
      </c>
      <c r="E35" s="28">
        <f>Region6[[#This Row],[Damage]]*$D$66/Region6[[#This Row],[Inflation Index]]</f>
        <v>18945005.502149995</v>
      </c>
      <c r="F35" s="23">
        <f>F36/(1+Region6[[#This Row],[Inflation Rate]])</f>
        <v>16690492366.991943</v>
      </c>
      <c r="G35" s="40">
        <f>Region6[[#This Row],[Adj. Damage]]/Region6[[#This Row],[Total Property Value]]</f>
        <v>1.1350776888773338E-3</v>
      </c>
      <c r="H35" s="40">
        <f>Region6[[#This Row],[Damage]]/Region6[[#This Row],[Total Property Value]]</f>
        <v>5.5580505332161712E-4</v>
      </c>
    </row>
    <row r="36" spans="1:8" x14ac:dyDescent="0.3">
      <c r="A36">
        <v>1991</v>
      </c>
      <c r="B36" cm="1">
        <f t="array" ref="B36">SUMPRODUCT(--(HazardData[Year]=A36), --(HazardData[Region]=$B$3), HazardData[Property Damage])</f>
        <v>444482</v>
      </c>
      <c r="C36" s="25">
        <v>4.53E-2</v>
      </c>
      <c r="D36" s="25">
        <f>D35*(1+Region6[[#This Row],[Inflation Rate]])</f>
        <v>4.7082137909223531</v>
      </c>
      <c r="E36" s="28">
        <f>Region6[[#This Row],[Damage]]*$D$66/Region6[[#This Row],[Inflation Index]]</f>
        <v>868393.02010049275</v>
      </c>
      <c r="F36" s="23">
        <f>F37/(1+Region6[[#This Row],[Inflation Rate]])</f>
        <v>17541707477.70853</v>
      </c>
      <c r="G36" s="40">
        <f>Region6[[#This Row],[Adj. Damage]]/Region6[[#This Row],[Total Property Value]]</f>
        <v>4.9504475046344274E-5</v>
      </c>
      <c r="H36" s="40">
        <f>Region6[[#This Row],[Damage]]/Region6[[#This Row],[Total Property Value]]</f>
        <v>2.5338582379442492E-5</v>
      </c>
    </row>
    <row r="37" spans="1:8" x14ac:dyDescent="0.3">
      <c r="A37">
        <v>1992</v>
      </c>
      <c r="B37" cm="1">
        <f t="array" ref="B37">SUMPRODUCT(--(HazardData[Year]=A37), --(HazardData[Region]=$B$3), HazardData[Property Damage])</f>
        <v>2379013</v>
      </c>
      <c r="C37" s="25">
        <v>4.2599999999999999E-2</v>
      </c>
      <c r="D37" s="25">
        <f>D36*(1+Region6[[#This Row],[Inflation Rate]])</f>
        <v>4.908783698415645</v>
      </c>
      <c r="E37" s="28">
        <f>Region6[[#This Row],[Damage]]*$D$66/Region6[[#This Row],[Inflation Index]]</f>
        <v>4458012.0749207307</v>
      </c>
      <c r="F37" s="23">
        <f>F38/(1+Region6[[#This Row],[Inflation Rate]])</f>
        <v>18336346826.448727</v>
      </c>
      <c r="G37" s="40">
        <f>Region6[[#This Row],[Adj. Damage]]/Region6[[#This Row],[Total Property Value]]</f>
        <v>2.4312433207744532E-4</v>
      </c>
      <c r="H37" s="40">
        <f>Region6[[#This Row],[Damage]]/Region6[[#This Row],[Total Property Value]]</f>
        <v>1.2974301928934189E-4</v>
      </c>
    </row>
    <row r="38" spans="1:8" x14ac:dyDescent="0.3">
      <c r="A38">
        <v>1993</v>
      </c>
      <c r="B38" cm="1">
        <f t="array" ref="B38">SUMPRODUCT(--(HazardData[Year]=A38), --(HazardData[Region]=$B$3), HazardData[Property Damage])</f>
        <v>96319326</v>
      </c>
      <c r="C38" s="25">
        <v>3.7400000000000003E-2</v>
      </c>
      <c r="D38" s="25">
        <f>D37*(1+Region6[[#This Row],[Inflation Rate]])</f>
        <v>5.092372208736391</v>
      </c>
      <c r="E38" s="28">
        <f>Region6[[#This Row],[Damage]]*$D$66/Region6[[#This Row],[Inflation Index]]</f>
        <v>173984923.49181837</v>
      </c>
      <c r="F38" s="23">
        <f>F39/(1+Region6[[#This Row],[Inflation Rate]])</f>
        <v>19117475201.255444</v>
      </c>
      <c r="G38" s="40">
        <f>Region6[[#This Row],[Adj. Damage]]/Region6[[#This Row],[Total Property Value]]</f>
        <v>9.1008316558659798E-3</v>
      </c>
      <c r="H38" s="40">
        <f>Region6[[#This Row],[Damage]]/Region6[[#This Row],[Total Property Value]]</f>
        <v>5.0382869592358473E-3</v>
      </c>
    </row>
    <row r="39" spans="1:8" x14ac:dyDescent="0.3">
      <c r="A39">
        <v>1994</v>
      </c>
      <c r="B39" cm="1">
        <f t="array" ref="B39">SUMPRODUCT(--(HazardData[Year]=A39), --(HazardData[Region]=$B$3), HazardData[Property Damage])</f>
        <v>0</v>
      </c>
      <c r="C39" s="25">
        <v>3.1899999999999998E-2</v>
      </c>
      <c r="D39" s="25">
        <f>D38*(1+Region6[[#This Row],[Inflation Rate]])</f>
        <v>5.2548188821950816</v>
      </c>
      <c r="E39" s="28">
        <f>Region6[[#This Row],[Damage]]*$D$66/Region6[[#This Row],[Inflation Index]]</f>
        <v>0</v>
      </c>
      <c r="F39" s="23">
        <f>F40/(1+Region6[[#This Row],[Inflation Rate]])</f>
        <v>19832468773.782398</v>
      </c>
      <c r="G39" s="40">
        <f>Region6[[#This Row],[Adj. Damage]]/Region6[[#This Row],[Total Property Value]]</f>
        <v>0</v>
      </c>
      <c r="H39" s="40">
        <f>Region6[[#This Row],[Damage]]/Region6[[#This Row],[Total Property Value]]</f>
        <v>0</v>
      </c>
    </row>
    <row r="40" spans="1:8" x14ac:dyDescent="0.3">
      <c r="A40">
        <v>1995</v>
      </c>
      <c r="B40" cm="1">
        <f t="array" ref="B40">SUMPRODUCT(--(HazardData[Year]=A40), --(HazardData[Region]=$B$3), HazardData[Property Damage])</f>
        <v>3807043</v>
      </c>
      <c r="C40" s="25">
        <v>3.04E-2</v>
      </c>
      <c r="D40" s="25">
        <f>D39*(1+Region6[[#This Row],[Inflation Rate]])</f>
        <v>5.4145653762138117</v>
      </c>
      <c r="E40" s="28">
        <f>Region6[[#This Row],[Damage]]*$D$66/Region6[[#This Row],[Inflation Index]]</f>
        <v>6467590.3035389464</v>
      </c>
      <c r="F40" s="23">
        <f>F41/(1+Region6[[#This Row],[Inflation Rate]])</f>
        <v>20465124527.666058</v>
      </c>
      <c r="G40" s="40">
        <f>Region6[[#This Row],[Adj. Damage]]/Region6[[#This Row],[Total Property Value]]</f>
        <v>3.1602985336324959E-4</v>
      </c>
      <c r="H40" s="40">
        <f>Region6[[#This Row],[Damage]]/Region6[[#This Row],[Total Property Value]]</f>
        <v>1.8602588979380004E-4</v>
      </c>
    </row>
    <row r="41" spans="1:8" x14ac:dyDescent="0.3">
      <c r="A41">
        <v>1996</v>
      </c>
      <c r="B41" cm="1">
        <f t="array" ref="B41">SUMPRODUCT(--(HazardData[Year]=A41), --(HazardData[Region]=$B$3), HazardData[Property Damage])</f>
        <v>0</v>
      </c>
      <c r="C41" s="25">
        <v>2.8299999999999999E-2</v>
      </c>
      <c r="D41" s="25">
        <f>D40*(1+Region6[[#This Row],[Inflation Rate]])</f>
        <v>5.5677975763606629</v>
      </c>
      <c r="E41" s="28">
        <f>Region6[[#This Row],[Damage]]*$D$66/Region6[[#This Row],[Inflation Index]]</f>
        <v>0</v>
      </c>
      <c r="F41" s="23">
        <f>F42/(1+Region6[[#This Row],[Inflation Rate]])</f>
        <v>21087264313.307106</v>
      </c>
      <c r="G41" s="40">
        <f>Region6[[#This Row],[Adj. Damage]]/Region6[[#This Row],[Total Property Value]]</f>
        <v>0</v>
      </c>
      <c r="H41" s="40">
        <f>Region6[[#This Row],[Damage]]/Region6[[#This Row],[Total Property Value]]</f>
        <v>0</v>
      </c>
    </row>
    <row r="42" spans="1:8" x14ac:dyDescent="0.3">
      <c r="A42">
        <v>1997</v>
      </c>
      <c r="B42" cm="1">
        <f t="array" ref="B42">SUMPRODUCT(--(HazardData[Year]=A42), --(HazardData[Region]=$B$3), HazardData[Property Damage])</f>
        <v>0</v>
      </c>
      <c r="C42" s="25">
        <v>2.47E-2</v>
      </c>
      <c r="D42" s="25">
        <f>D41*(1+Region6[[#This Row],[Inflation Rate]])</f>
        <v>5.7053221764967708</v>
      </c>
      <c r="E42" s="28">
        <f>Region6[[#This Row],[Damage]]*$D$66/Region6[[#This Row],[Inflation Index]]</f>
        <v>0</v>
      </c>
      <c r="F42" s="23">
        <f>F43/(1+Region6[[#This Row],[Inflation Rate]])</f>
        <v>21684033893.373695</v>
      </c>
      <c r="G42" s="40">
        <f>Region6[[#This Row],[Adj. Damage]]/Region6[[#This Row],[Total Property Value]]</f>
        <v>0</v>
      </c>
      <c r="H42" s="40">
        <f>Region6[[#This Row],[Damage]]/Region6[[#This Row],[Total Property Value]]</f>
        <v>0</v>
      </c>
    </row>
    <row r="43" spans="1:8" x14ac:dyDescent="0.3">
      <c r="A43">
        <v>1998</v>
      </c>
      <c r="B43" cm="1">
        <f t="array" ref="B43">SUMPRODUCT(--(HazardData[Year]=A43), --(HazardData[Region]=$B$3), HazardData[Property Damage])</f>
        <v>28214181</v>
      </c>
      <c r="C43" s="25">
        <v>1.66E-2</v>
      </c>
      <c r="D43" s="25">
        <f>D42*(1+Region6[[#This Row],[Inflation Rate]])</f>
        <v>5.8000305246266173</v>
      </c>
      <c r="E43" s="28">
        <f>Region6[[#This Row],[Damage]]*$D$66/Region6[[#This Row],[Inflation Index]]</f>
        <v>44746131.009992637</v>
      </c>
      <c r="F43" s="23">
        <f>F44/(1+Region6[[#This Row],[Inflation Rate]])</f>
        <v>22219629530.540024</v>
      </c>
      <c r="G43" s="40">
        <f>Region6[[#This Row],[Adj. Damage]]/Region6[[#This Row],[Total Property Value]]</f>
        <v>2.0138108490283693E-3</v>
      </c>
      <c r="H43" s="40">
        <f>Region6[[#This Row],[Damage]]/Region6[[#This Row],[Total Property Value]]</f>
        <v>1.2697862923961309E-3</v>
      </c>
    </row>
    <row r="44" spans="1:8" x14ac:dyDescent="0.3">
      <c r="A44">
        <v>1999</v>
      </c>
      <c r="B44" cm="1">
        <f t="array" ref="B44">SUMPRODUCT(--(HazardData[Year]=A44), --(HazardData[Region]=$B$3), HazardData[Property Damage])</f>
        <v>8175</v>
      </c>
      <c r="C44" s="25">
        <v>1.89E-2</v>
      </c>
      <c r="D44" s="25">
        <f>D43*(1+Region6[[#This Row],[Inflation Rate]])</f>
        <v>5.9096511015420603</v>
      </c>
      <c r="E44" s="28">
        <f>Region6[[#This Row],[Damage]]*$D$66/Region6[[#This Row],[Inflation Index]]</f>
        <v>12724.602980695965</v>
      </c>
      <c r="F44" s="23">
        <f>F45/(1+Region6[[#This Row],[Inflation Rate]])</f>
        <v>22588475380.746986</v>
      </c>
      <c r="G44" s="40">
        <f>Region6[[#This Row],[Adj. Damage]]/Region6[[#This Row],[Total Property Value]]</f>
        <v>5.6332279032615125E-7</v>
      </c>
      <c r="H44" s="40">
        <f>Region6[[#This Row],[Damage]]/Region6[[#This Row],[Total Property Value]]</f>
        <v>3.6191021581597588E-7</v>
      </c>
    </row>
    <row r="45" spans="1:8" x14ac:dyDescent="0.3">
      <c r="A45">
        <v>2000</v>
      </c>
      <c r="B45" cm="1">
        <f t="array" ref="B45">SUMPRODUCT(--(HazardData[Year]=A45), --(HazardData[Region]=$B$3), HazardData[Property Damage])</f>
        <v>0</v>
      </c>
      <c r="C45" s="25">
        <v>2.9600000000000001E-2</v>
      </c>
      <c r="D45" s="25">
        <f>D44*(1+Region6[[#This Row],[Inflation Rate]])</f>
        <v>6.0845767741477061</v>
      </c>
      <c r="E45" s="28">
        <f>Region6[[#This Row],[Damage]]*$D$66/Region6[[#This Row],[Inflation Index]]</f>
        <v>0</v>
      </c>
      <c r="F45" s="23">
        <f>F46/(1+Region6[[#This Row],[Inflation Rate]])</f>
        <v>23015397565.443104</v>
      </c>
      <c r="G45" s="40">
        <f>Region6[[#This Row],[Adj. Damage]]/Region6[[#This Row],[Total Property Value]]</f>
        <v>0</v>
      </c>
      <c r="H45" s="40">
        <f>Region6[[#This Row],[Damage]]/Region6[[#This Row],[Total Property Value]]</f>
        <v>0</v>
      </c>
    </row>
    <row r="46" spans="1:8" x14ac:dyDescent="0.3">
      <c r="A46">
        <v>2001</v>
      </c>
      <c r="B46" cm="1">
        <f t="array" ref="B46">SUMPRODUCT(--(HazardData[Year]=A46), --(HazardData[Region]=$B$3), HazardData[Property Damage])</f>
        <v>0</v>
      </c>
      <c r="C46" s="25">
        <v>2.8199999999999999E-2</v>
      </c>
      <c r="D46" s="25">
        <f>D45*(1+Region6[[#This Row],[Inflation Rate]])</f>
        <v>6.2561618391786711</v>
      </c>
      <c r="E46" s="28">
        <f>Region6[[#This Row],[Damage]]*$D$66/Region6[[#This Row],[Inflation Index]]</f>
        <v>0</v>
      </c>
      <c r="F46" s="23">
        <f>F47/(1+Region6[[#This Row],[Inflation Rate]])</f>
        <v>23696653333.380222</v>
      </c>
      <c r="G46" s="40">
        <f>Region6[[#This Row],[Adj. Damage]]/Region6[[#This Row],[Total Property Value]]</f>
        <v>0</v>
      </c>
      <c r="H46" s="40">
        <f>Region6[[#This Row],[Damage]]/Region6[[#This Row],[Total Property Value]]</f>
        <v>0</v>
      </c>
    </row>
    <row r="47" spans="1:8" x14ac:dyDescent="0.3">
      <c r="A47">
        <v>2002</v>
      </c>
      <c r="B47" cm="1">
        <f t="array" ref="B47">SUMPRODUCT(--(HazardData[Year]=A47), --(HazardData[Region]=$B$3), HazardData[Property Damage])</f>
        <v>0</v>
      </c>
      <c r="C47" s="25">
        <v>1.78E-2</v>
      </c>
      <c r="D47" s="25">
        <f>D46*(1+Region6[[#This Row],[Inflation Rate]])</f>
        <v>6.3675215199160515</v>
      </c>
      <c r="E47" s="28">
        <f>Region6[[#This Row],[Damage]]*$D$66/Region6[[#This Row],[Inflation Index]]</f>
        <v>0</v>
      </c>
      <c r="F47" s="23">
        <f>F48/(1+Region6[[#This Row],[Inflation Rate]])</f>
        <v>24364898957.381546</v>
      </c>
      <c r="G47" s="40">
        <f>Region6[[#This Row],[Adj. Damage]]/Region6[[#This Row],[Total Property Value]]</f>
        <v>0</v>
      </c>
      <c r="H47" s="40">
        <f>Region6[[#This Row],[Damage]]/Region6[[#This Row],[Total Property Value]]</f>
        <v>0</v>
      </c>
    </row>
    <row r="48" spans="1:8" x14ac:dyDescent="0.3">
      <c r="A48">
        <v>2003</v>
      </c>
      <c r="B48" cm="1">
        <f t="array" ref="B48">SUMPRODUCT(--(HazardData[Year]=A48), --(HazardData[Region]=$B$3), HazardData[Property Damage])</f>
        <v>0</v>
      </c>
      <c r="C48" s="27">
        <f>AVERAGE(C43:C47)</f>
        <v>2.222E-2</v>
      </c>
      <c r="D48" s="25">
        <f>D47*(1+Region6[[#This Row],[Inflation Rate]])</f>
        <v>6.5090078480885856</v>
      </c>
      <c r="E48" s="28">
        <f>Region6[[#This Row],[Damage]]*$D$66/Region6[[#This Row],[Inflation Index]]</f>
        <v>0</v>
      </c>
      <c r="F48" s="23">
        <f>F49/(1+Region6[[#This Row],[Inflation Rate]])</f>
        <v>24798594158.822937</v>
      </c>
      <c r="G48" s="40">
        <f>Region6[[#This Row],[Adj. Damage]]/Region6[[#This Row],[Total Property Value]]</f>
        <v>0</v>
      </c>
      <c r="H48" s="40">
        <f>Region6[[#This Row],[Damage]]/Region6[[#This Row],[Total Property Value]]</f>
        <v>0</v>
      </c>
    </row>
    <row r="49" spans="1:8" x14ac:dyDescent="0.3">
      <c r="A49">
        <v>2004</v>
      </c>
      <c r="B49" cm="1">
        <f t="array" ref="B49">SUMPRODUCT(--(HazardData[Year]=A49), --(HazardData[Region]=$B$3), HazardData[Property Damage])</f>
        <v>0</v>
      </c>
      <c r="C49" s="25">
        <v>2.3900000000000001E-2</v>
      </c>
      <c r="D49" s="25">
        <f>D48*(1+Region6[[#This Row],[Inflation Rate]])</f>
        <v>6.6645731356579025</v>
      </c>
      <c r="E49" s="28">
        <f>Region6[[#This Row],[Damage]]*$D$66/Region6[[#This Row],[Inflation Index]]</f>
        <v>0</v>
      </c>
      <c r="F49" s="23">
        <f>F50/(1+Region6[[#This Row],[Inflation Rate]])</f>
        <v>25349618921.031979</v>
      </c>
      <c r="G49" s="40">
        <f>Region6[[#This Row],[Adj. Damage]]/Region6[[#This Row],[Total Property Value]]</f>
        <v>0</v>
      </c>
      <c r="H49" s="40">
        <f>Region6[[#This Row],[Damage]]/Region6[[#This Row],[Total Property Value]]</f>
        <v>0</v>
      </c>
    </row>
    <row r="50" spans="1:8" x14ac:dyDescent="0.3">
      <c r="A50">
        <v>2005</v>
      </c>
      <c r="B50" cm="1">
        <f t="array" ref="B50">SUMPRODUCT(--(HazardData[Year]=A50), --(HazardData[Region]=$B$3), HazardData[Property Damage])</f>
        <v>0</v>
      </c>
      <c r="C50" s="25">
        <v>2.81E-2</v>
      </c>
      <c r="D50" s="25">
        <f>D49*(1+Region6[[#This Row],[Inflation Rate]])</f>
        <v>6.8518476407698898</v>
      </c>
      <c r="E50" s="28">
        <f>Region6[[#This Row],[Damage]]*$D$66/Region6[[#This Row],[Inflation Index]]</f>
        <v>0</v>
      </c>
      <c r="F50" s="23">
        <f>F51/(1+Region6[[#This Row],[Inflation Rate]])</f>
        <v>25955474813.244644</v>
      </c>
      <c r="G50" s="40">
        <f>Region6[[#This Row],[Adj. Damage]]/Region6[[#This Row],[Total Property Value]]</f>
        <v>0</v>
      </c>
      <c r="H50" s="40">
        <f>Region6[[#This Row],[Damage]]/Region6[[#This Row],[Total Property Value]]</f>
        <v>0</v>
      </c>
    </row>
    <row r="51" spans="1:8" x14ac:dyDescent="0.3">
      <c r="A51">
        <v>2006</v>
      </c>
      <c r="B51" cm="1">
        <f t="array" ref="B51">SUMPRODUCT(--(HazardData[Year]=A51), --(HazardData[Region]=$B$3), HazardData[Property Damage])</f>
        <v>0</v>
      </c>
      <c r="C51" s="25">
        <v>2.7799999999999998E-2</v>
      </c>
      <c r="D51" s="25">
        <f>D50*(1+Region6[[#This Row],[Inflation Rate]])</f>
        <v>7.0423290051832934</v>
      </c>
      <c r="E51" s="28">
        <f>Region6[[#This Row],[Damage]]*$D$66/Region6[[#This Row],[Inflation Index]]</f>
        <v>0</v>
      </c>
      <c r="F51" s="23">
        <f>F52/(1+Region6[[#This Row],[Inflation Rate]])</f>
        <v>26684823655.496819</v>
      </c>
      <c r="G51" s="40">
        <f>Region6[[#This Row],[Adj. Damage]]/Region6[[#This Row],[Total Property Value]]</f>
        <v>0</v>
      </c>
      <c r="H51" s="40">
        <f>Region6[[#This Row],[Damage]]/Region6[[#This Row],[Total Property Value]]</f>
        <v>0</v>
      </c>
    </row>
    <row r="52" spans="1:8" x14ac:dyDescent="0.3">
      <c r="A52">
        <v>2007</v>
      </c>
      <c r="B52" cm="1">
        <f t="array" ref="B52">SUMPRODUCT(--(HazardData[Year]=A52), --(HazardData[Region]=$B$3), HazardData[Property Damage])</f>
        <v>0</v>
      </c>
      <c r="C52" s="25">
        <v>2.6599999999999999E-2</v>
      </c>
      <c r="D52" s="25">
        <f>D51*(1+Region6[[#This Row],[Inflation Rate]])</f>
        <v>7.229654956721169</v>
      </c>
      <c r="E52" s="28">
        <f>Region6[[#This Row],[Damage]]*$D$66/Region6[[#This Row],[Inflation Index]]</f>
        <v>0</v>
      </c>
      <c r="F52" s="23">
        <f>F53/(1+Region6[[#This Row],[Inflation Rate]])</f>
        <v>27426661753.119633</v>
      </c>
      <c r="G52" s="40">
        <f>Region6[[#This Row],[Adj. Damage]]/Region6[[#This Row],[Total Property Value]]</f>
        <v>0</v>
      </c>
      <c r="H52" s="40">
        <f>Region6[[#This Row],[Damage]]/Region6[[#This Row],[Total Property Value]]</f>
        <v>0</v>
      </c>
    </row>
    <row r="53" spans="1:8" x14ac:dyDescent="0.3">
      <c r="A53">
        <v>2008</v>
      </c>
      <c r="B53" cm="1">
        <f t="array" ref="B53">SUMPRODUCT(--(HazardData[Year]=A53), --(HazardData[Region]=$B$3), HazardData[Property Damage])</f>
        <v>172342</v>
      </c>
      <c r="C53" s="25">
        <v>3.6999999999999998E-2</v>
      </c>
      <c r="D53" s="25">
        <f>D52*(1+Region6[[#This Row],[Inflation Rate]])</f>
        <v>7.4971521901198512</v>
      </c>
      <c r="E53" s="28">
        <f>Region6[[#This Row],[Damage]]*$D$66/Region6[[#This Row],[Inflation Index]]</f>
        <v>211452.64524892357</v>
      </c>
      <c r="F53" s="23">
        <f>F54/(1+Region6[[#This Row],[Inflation Rate]])</f>
        <v>28156210955.752613</v>
      </c>
      <c r="G53" s="40">
        <f>Region6[[#This Row],[Adj. Damage]]/Region6[[#This Row],[Total Property Value]]</f>
        <v>7.5099822764227988E-6</v>
      </c>
      <c r="H53" s="40">
        <f>Region6[[#This Row],[Damage]]/Region6[[#This Row],[Total Property Value]]</f>
        <v>6.1209230272793039E-6</v>
      </c>
    </row>
    <row r="54" spans="1:8" x14ac:dyDescent="0.3">
      <c r="A54">
        <v>2009</v>
      </c>
      <c r="B54" cm="1">
        <f t="array" ref="B54">SUMPRODUCT(--(HazardData[Year]=A54), --(HazardData[Region]=$B$3), HazardData[Property Damage])</f>
        <v>379997</v>
      </c>
      <c r="C54" s="25">
        <v>8.0000000000000004E-4</v>
      </c>
      <c r="D54" s="25">
        <f>D53*(1+Region6[[#This Row],[Inflation Rate]])</f>
        <v>7.5031499118719465</v>
      </c>
      <c r="E54" s="28">
        <f>Region6[[#This Row],[Damage]]*$D$66/Region6[[#This Row],[Inflation Index]]</f>
        <v>465859.40237293416</v>
      </c>
      <c r="F54" s="23">
        <f>F55/(1+Region6[[#This Row],[Inflation Rate]])</f>
        <v>29197990761.115456</v>
      </c>
      <c r="G54" s="40">
        <f>Region6[[#This Row],[Adj. Damage]]/Region6[[#This Row],[Total Property Value]]</f>
        <v>1.595518699161123E-5</v>
      </c>
      <c r="H54" s="40">
        <f>Region6[[#This Row],[Damage]]/Region6[[#This Row],[Total Property Value]]</f>
        <v>1.3014491411719418E-5</v>
      </c>
    </row>
    <row r="55" spans="1:8" x14ac:dyDescent="0.3">
      <c r="A55">
        <v>2010</v>
      </c>
      <c r="B55" cm="1">
        <f t="array" ref="B55">SUMPRODUCT(--(HazardData[Year]=A55), --(HazardData[Region]=$B$3), HazardData[Property Damage])</f>
        <v>4859612</v>
      </c>
      <c r="C55" s="25">
        <v>1.5100000000000001E-2</v>
      </c>
      <c r="D55" s="25">
        <f>D54*(1+Region6[[#This Row],[Inflation Rate]])</f>
        <v>7.6164474755412117</v>
      </c>
      <c r="E55" s="28">
        <f>Region6[[#This Row],[Damage]]*$D$66/Region6[[#This Row],[Inflation Index]]</f>
        <v>5869045.3496625768</v>
      </c>
      <c r="F55" s="23">
        <f>F56/(1+Region6[[#This Row],[Inflation Rate]])</f>
        <v>29221349153.724346</v>
      </c>
      <c r="G55" s="40">
        <f>Region6[[#This Row],[Adj. Damage]]/Region6[[#This Row],[Total Property Value]]</f>
        <v>2.0084785677715875E-4</v>
      </c>
      <c r="H55" s="40">
        <f>Region6[[#This Row],[Damage]]/Region6[[#This Row],[Total Property Value]]</f>
        <v>1.6630347813289203E-4</v>
      </c>
    </row>
    <row r="56" spans="1:8" x14ac:dyDescent="0.3">
      <c r="A56">
        <v>2011</v>
      </c>
      <c r="B56" cm="1">
        <f t="array" ref="B56">SUMPRODUCT(--(HazardData[Year]=A56), --(HazardData[Region]=$B$3), HazardData[Property Damage])</f>
        <v>9742456</v>
      </c>
      <c r="C56" s="25">
        <v>0.03</v>
      </c>
      <c r="D56" s="25">
        <f>D55*(1+Region6[[#This Row],[Inflation Rate]])</f>
        <v>7.8449408998074484</v>
      </c>
      <c r="E56" s="28">
        <f>Region6[[#This Row],[Damage]]*$D$66/Region6[[#This Row],[Inflation Index]]</f>
        <v>11423445.07305151</v>
      </c>
      <c r="F56" s="23">
        <f>F57/(1+Region6[[#This Row],[Inflation Rate]])</f>
        <v>29662591525.94558</v>
      </c>
      <c r="G56" s="40">
        <f>Region6[[#This Row],[Adj. Damage]]/Region6[[#This Row],[Total Property Value]]</f>
        <v>3.8511284703696689E-4</v>
      </c>
      <c r="H56" s="40">
        <f>Region6[[#This Row],[Damage]]/Region6[[#This Row],[Total Property Value]]</f>
        <v>3.284425095318583E-4</v>
      </c>
    </row>
    <row r="57" spans="1:8" x14ac:dyDescent="0.3">
      <c r="A57">
        <v>2012</v>
      </c>
      <c r="B57" cm="1">
        <f t="array" ref="B57">SUMPRODUCT(--(HazardData[Year]=A57), --(HazardData[Region]=$B$3), HazardData[Property Damage])</f>
        <v>1322874</v>
      </c>
      <c r="C57" s="25">
        <v>2.2200000000000001E-2</v>
      </c>
      <c r="D57" s="25">
        <f>D56*(1+Region6[[#This Row],[Inflation Rate]])</f>
        <v>8.0190985877831729</v>
      </c>
      <c r="E57" s="28">
        <f>Region6[[#This Row],[Damage]]*$D$66/Region6[[#This Row],[Inflation Index]]</f>
        <v>1517439.025270456</v>
      </c>
      <c r="F57" s="23">
        <f>F58/(1+Region6[[#This Row],[Inflation Rate]])</f>
        <v>30552469271.723949</v>
      </c>
      <c r="G57" s="40">
        <f>Region6[[#This Row],[Adj. Damage]]/Region6[[#This Row],[Total Property Value]]</f>
        <v>4.9666657440183825E-5</v>
      </c>
      <c r="H57" s="40">
        <f>Region6[[#This Row],[Damage]]/Region6[[#This Row],[Total Property Value]]</f>
        <v>4.3298431568158344E-5</v>
      </c>
    </row>
    <row r="58" spans="1:8" x14ac:dyDescent="0.3">
      <c r="A58">
        <v>2013</v>
      </c>
      <c r="B58" cm="1">
        <f t="array" ref="B58">SUMPRODUCT(--(HazardData[Year]=A58), --(HazardData[Region]=$B$3), HazardData[Property Damage])</f>
        <v>775055</v>
      </c>
      <c r="C58" s="25">
        <v>1.4E-2</v>
      </c>
      <c r="D58" s="25">
        <f>D57*(1+Region6[[#This Row],[Inflation Rate]])</f>
        <v>8.1313659680121368</v>
      </c>
      <c r="E58" s="28">
        <f>Region6[[#This Row],[Damage]]*$D$66/Region6[[#This Row],[Inflation Index]]</f>
        <v>876773.33938610507</v>
      </c>
      <c r="F58" s="23">
        <f>F59/(1+Region6[[#This Row],[Inflation Rate]])</f>
        <v>31230734089.556221</v>
      </c>
      <c r="G58" s="40">
        <f>Region6[[#This Row],[Adj. Damage]]/Region6[[#This Row],[Total Property Value]]</f>
        <v>2.8074054771556085E-5</v>
      </c>
      <c r="H58" s="40">
        <f>Region6[[#This Row],[Damage]]/Region6[[#This Row],[Total Property Value]]</f>
        <v>2.4817059944139574E-5</v>
      </c>
    </row>
    <row r="59" spans="1:8" x14ac:dyDescent="0.3">
      <c r="A59">
        <v>2014</v>
      </c>
      <c r="B59" cm="1">
        <f t="array" ref="B59">SUMPRODUCT(--(HazardData[Year]=A59), --(HazardData[Region]=$B$3), HazardData[Property Damage])</f>
        <v>331657</v>
      </c>
      <c r="C59" s="25">
        <v>1.11E-2</v>
      </c>
      <c r="D59" s="25">
        <f>D58*(1+Region6[[#This Row],[Inflation Rate]])</f>
        <v>8.2216241302570729</v>
      </c>
      <c r="E59" s="28">
        <f>Region6[[#This Row],[Damage]]*$D$66/Region6[[#This Row],[Inflation Index]]</f>
        <v>371064.89618954493</v>
      </c>
      <c r="F59" s="23">
        <f>F60/(1+Region6[[#This Row],[Inflation Rate]])</f>
        <v>31667964366.810009</v>
      </c>
      <c r="G59" s="40">
        <f>Region6[[#This Row],[Adj. Damage]]/Region6[[#This Row],[Total Property Value]]</f>
        <v>1.1717358649627759E-5</v>
      </c>
      <c r="H59" s="40">
        <f>Region6[[#This Row],[Damage]]/Region6[[#This Row],[Total Property Value]]</f>
        <v>1.047294976583961E-5</v>
      </c>
    </row>
    <row r="60" spans="1:8" x14ac:dyDescent="0.3">
      <c r="A60">
        <v>2015</v>
      </c>
      <c r="B60" cm="1">
        <f t="array" ref="B60">SUMPRODUCT(--(HazardData[Year]=A60), --(HazardData[Region]=$B$3), HazardData[Property Damage])</f>
        <v>221539</v>
      </c>
      <c r="C60" s="25">
        <v>1.4E-3</v>
      </c>
      <c r="D60" s="25">
        <f>D59*(1+Region6[[#This Row],[Inflation Rate]])</f>
        <v>8.2331344040394328</v>
      </c>
      <c r="E60" s="28">
        <f>Region6[[#This Row],[Damage]]*$D$66/Region6[[#This Row],[Inflation Index]]</f>
        <v>247516.01639557135</v>
      </c>
      <c r="F60" s="23">
        <f>F61/(1+Region6[[#This Row],[Inflation Rate]])</f>
        <v>32019478771.281605</v>
      </c>
      <c r="G60" s="40">
        <f>Region6[[#This Row],[Adj. Damage]]/Region6[[#This Row],[Total Property Value]]</f>
        <v>7.7301700681514346E-6</v>
      </c>
      <c r="H60" s="40">
        <f>Region6[[#This Row],[Damage]]/Region6[[#This Row],[Total Property Value]]</f>
        <v>6.9188821461609551E-6</v>
      </c>
    </row>
    <row r="61" spans="1:8" x14ac:dyDescent="0.3">
      <c r="A61">
        <v>2016</v>
      </c>
      <c r="B61" cm="1">
        <f t="array" ref="B61">SUMPRODUCT(--(HazardData[Year]=A61), --(HazardData[Region]=$B$3), HazardData[Property Damage])</f>
        <v>0</v>
      </c>
      <c r="C61" s="25">
        <v>8.3000000000000001E-3</v>
      </c>
      <c r="D61" s="25">
        <f>D60*(1+Region6[[#This Row],[Inflation Rate]])</f>
        <v>8.3014694195929604</v>
      </c>
      <c r="E61" s="28">
        <f>Region6[[#This Row],[Damage]]*$D$66/Region6[[#This Row],[Inflation Index]]</f>
        <v>0</v>
      </c>
      <c r="F61" s="23">
        <f>F62/(1+Region6[[#This Row],[Inflation Rate]])</f>
        <v>32064306041.561401</v>
      </c>
      <c r="G61" s="40">
        <f>Region6[[#This Row],[Adj. Damage]]/Region6[[#This Row],[Total Property Value]]</f>
        <v>0</v>
      </c>
      <c r="H61" s="40">
        <f>Region6[[#This Row],[Damage]]/Region6[[#This Row],[Total Property Value]]</f>
        <v>0</v>
      </c>
    </row>
    <row r="62" spans="1:8" x14ac:dyDescent="0.3">
      <c r="A62">
        <v>2017</v>
      </c>
      <c r="B62" cm="1">
        <f t="array" ref="B62">SUMPRODUCT(--(HazardData[Year]=A62), --(HazardData[Region]=$B$3), HazardData[Property Damage])</f>
        <v>1443</v>
      </c>
      <c r="C62" s="25">
        <v>1.83E-2</v>
      </c>
      <c r="D62" s="25">
        <f>D61*(1+Region6[[#This Row],[Inflation Rate]])</f>
        <v>8.4533863099715116</v>
      </c>
      <c r="E62" s="28">
        <f>Region6[[#This Row],[Damage]]*$D$66/Region6[[#This Row],[Inflation Index]]</f>
        <v>1570.1962500536085</v>
      </c>
      <c r="F62" s="23">
        <f>F63/(1+Region6[[#This Row],[Inflation Rate]])</f>
        <v>32330439781.70636</v>
      </c>
      <c r="G62" s="40">
        <f>Region6[[#This Row],[Adj. Damage]]/Region6[[#This Row],[Total Property Value]]</f>
        <v>4.8567116954037784E-8</v>
      </c>
      <c r="H62" s="40">
        <f>Region6[[#This Row],[Damage]]/Region6[[#This Row],[Total Property Value]]</f>
        <v>4.4632860231505343E-8</v>
      </c>
    </row>
    <row r="63" spans="1:8" x14ac:dyDescent="0.3">
      <c r="A63">
        <v>2018</v>
      </c>
      <c r="B63" cm="1">
        <f t="array" ref="B63">SUMPRODUCT(--(HazardData[Year]=A63), --(HazardData[Region]=$B$3), HazardData[Property Damage])</f>
        <v>0</v>
      </c>
      <c r="C63" s="25">
        <v>2.12E-2</v>
      </c>
      <c r="D63" s="25">
        <f>D62*(1+Region6[[#This Row],[Inflation Rate]])</f>
        <v>8.6325980997429088</v>
      </c>
      <c r="E63" s="28">
        <f>Region6[[#This Row],[Damage]]*$D$66/Region6[[#This Row],[Inflation Index]]</f>
        <v>0</v>
      </c>
      <c r="F63" s="23">
        <f>F64/(1+Region6[[#This Row],[Inflation Rate]])</f>
        <v>32922086829.711586</v>
      </c>
      <c r="G63" s="40">
        <f>Region6[[#This Row],[Adj. Damage]]/Region6[[#This Row],[Total Property Value]]</f>
        <v>0</v>
      </c>
      <c r="H63" s="40">
        <f>Region6[[#This Row],[Damage]]/Region6[[#This Row],[Total Property Value]]</f>
        <v>0</v>
      </c>
    </row>
    <row r="64" spans="1:8" x14ac:dyDescent="0.3">
      <c r="A64">
        <v>2019</v>
      </c>
      <c r="B64" cm="1">
        <f t="array" ref="B64">SUMPRODUCT(--(HazardData[Year]=A64), --(HazardData[Region]=$B$3), HazardData[Property Damage])</f>
        <v>0</v>
      </c>
      <c r="C64" s="25">
        <v>1.7000000000000001E-2</v>
      </c>
      <c r="D64" s="25">
        <f>D63*(1+Region6[[#This Row],[Inflation Rate]])</f>
        <v>8.7793522674385382</v>
      </c>
      <c r="E64" s="28">
        <f>Region6[[#This Row],[Damage]]*$D$66/Region6[[#This Row],[Inflation Index]]</f>
        <v>0</v>
      </c>
      <c r="F64" s="23">
        <f>F65/(1+Region6[[#This Row],[Inflation Rate]])</f>
        <v>33620035070.501476</v>
      </c>
      <c r="G64" s="40">
        <f>Region6[[#This Row],[Adj. Damage]]/Region6[[#This Row],[Total Property Value]]</f>
        <v>0</v>
      </c>
      <c r="H64" s="40">
        <f>Region6[[#This Row],[Damage]]/Region6[[#This Row],[Total Property Value]]</f>
        <v>0</v>
      </c>
    </row>
    <row r="65" spans="1:8" x14ac:dyDescent="0.3">
      <c r="A65">
        <v>2020</v>
      </c>
      <c r="B65" cm="1">
        <f t="array" ref="B65">SUMPRODUCT(--(HazardData[Year]=A65), --(HazardData[Region]=$B$3), HazardData[Property Damage])</f>
        <v>660197</v>
      </c>
      <c r="C65" s="25">
        <v>8.9999999999999993E-3</v>
      </c>
      <c r="D65" s="25">
        <f>D64*(1+Region6[[#This Row],[Inflation Rate]])</f>
        <v>8.8583664378454845</v>
      </c>
      <c r="E65" s="28">
        <f>Region6[[#This Row],[Damage]]*$D$66/Region6[[#This Row],[Inflation Index]]</f>
        <v>685548.56480000005</v>
      </c>
      <c r="F65" s="23">
        <f>F66*(1+Region6[[#This Row],[Inflation Rate]])</f>
        <v>34191575666.699997</v>
      </c>
      <c r="G65" s="40">
        <f>Region6[[#This Row],[Adj. Damage]]/Region6[[#This Row],[Total Property Value]]</f>
        <v>2.0050218553328399E-5</v>
      </c>
      <c r="H65" s="40">
        <f>Region6[[#This Row],[Damage]]/Region6[[#This Row],[Total Property Value]]</f>
        <v>1.93087620891067E-5</v>
      </c>
    </row>
    <row r="66" spans="1:8" x14ac:dyDescent="0.3">
      <c r="A66">
        <v>2021</v>
      </c>
      <c r="C66" s="25">
        <v>3.8399999999999997E-2</v>
      </c>
      <c r="D66" s="25">
        <f>D65*(1+Region6[[#This Row],[Inflation Rate]])</f>
        <v>9.1985277090587516</v>
      </c>
      <c r="E66" s="28"/>
      <c r="F66" s="23">
        <f>'Sum Insured data'!G28</f>
        <v>33886596300</v>
      </c>
    </row>
    <row r="68" spans="1:8" x14ac:dyDescent="0.3">
      <c r="A68" s="37" t="s">
        <v>139</v>
      </c>
      <c r="F68" s="28"/>
      <c r="G68" s="42">
        <f>AVERAGE(G5:G65)</f>
        <v>3.8813088061118769E-4</v>
      </c>
      <c r="H68" s="42">
        <f>AVERAGE(H5:H65)</f>
        <v>1.6439044317982974E-4</v>
      </c>
    </row>
  </sheetData>
  <pageMargins left="0.7" right="0.7" top="0.75" bottom="0.75" header="0.3" footer="0.3"/>
  <drawing r:id="rId1"/>
  <legacy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81112-6329-43D1-8E17-722FC392B036}">
  <dimension ref="A1:I28"/>
  <sheetViews>
    <sheetView workbookViewId="0">
      <selection activeCell="B14" sqref="B14"/>
    </sheetView>
  </sheetViews>
  <sheetFormatPr defaultRowHeight="13.8" x14ac:dyDescent="0.3"/>
  <cols>
    <col min="1" max="1" width="40.109375" bestFit="1" customWidth="1"/>
    <col min="2" max="7" width="18.44140625" bestFit="1" customWidth="1"/>
  </cols>
  <sheetData>
    <row r="1" spans="1:7" ht="20.399999999999999" thickBot="1" x14ac:dyDescent="0.45">
      <c r="A1" s="44" t="s">
        <v>144</v>
      </c>
    </row>
    <row r="2" spans="1:7" ht="14.4" thickTop="1" x14ac:dyDescent="0.3">
      <c r="A2" t="s">
        <v>145</v>
      </c>
      <c r="B2" t="s">
        <v>146</v>
      </c>
    </row>
    <row r="4" spans="1:7" x14ac:dyDescent="0.3">
      <c r="A4" s="37" t="s">
        <v>136</v>
      </c>
    </row>
    <row r="5" spans="1:7" x14ac:dyDescent="0.3">
      <c r="A5" t="s">
        <v>135</v>
      </c>
    </row>
    <row r="6" spans="1:7" x14ac:dyDescent="0.3">
      <c r="A6" t="s">
        <v>134</v>
      </c>
    </row>
    <row r="8" spans="1:7" x14ac:dyDescent="0.3">
      <c r="A8" s="37"/>
      <c r="B8" s="37" t="s">
        <v>112</v>
      </c>
      <c r="C8" s="37" t="s">
        <v>113</v>
      </c>
      <c r="D8" s="37" t="s">
        <v>114</v>
      </c>
      <c r="E8" s="37" t="s">
        <v>115</v>
      </c>
      <c r="F8" s="37" t="s">
        <v>116</v>
      </c>
      <c r="G8" s="37" t="s">
        <v>117</v>
      </c>
    </row>
    <row r="9" spans="1:7" ht="14.4" x14ac:dyDescent="0.3">
      <c r="A9" s="29" t="s">
        <v>103</v>
      </c>
      <c r="B9" s="31">
        <v>2791896</v>
      </c>
      <c r="C9" s="31">
        <v>2523732</v>
      </c>
      <c r="D9" s="31">
        <v>2212536</v>
      </c>
      <c r="E9" s="31">
        <v>496548</v>
      </c>
      <c r="F9" s="31">
        <v>566592</v>
      </c>
      <c r="G9" s="31">
        <v>135480</v>
      </c>
    </row>
    <row r="10" spans="1:7" ht="14.4" x14ac:dyDescent="0.3">
      <c r="A10" s="29" t="s">
        <v>104</v>
      </c>
      <c r="B10" s="31">
        <v>1904073</v>
      </c>
      <c r="C10" s="31">
        <v>1862514</v>
      </c>
      <c r="D10" s="31">
        <v>1323096</v>
      </c>
      <c r="E10" s="31">
        <v>333680</v>
      </c>
      <c r="F10" s="31">
        <v>365451</v>
      </c>
      <c r="G10" s="31">
        <v>102693</v>
      </c>
    </row>
    <row r="11" spans="1:7" x14ac:dyDescent="0.3">
      <c r="A11" t="s">
        <v>118</v>
      </c>
      <c r="B11" s="23">
        <f>B9-B10</f>
        <v>887823</v>
      </c>
      <c r="C11" s="23">
        <f t="shared" ref="C11:G11" si="0">C9-C10</f>
        <v>661218</v>
      </c>
      <c r="D11" s="23">
        <f t="shared" si="0"/>
        <v>889440</v>
      </c>
      <c r="E11" s="23">
        <f t="shared" si="0"/>
        <v>162868</v>
      </c>
      <c r="F11" s="23">
        <f t="shared" si="0"/>
        <v>201141</v>
      </c>
      <c r="G11" s="23">
        <f t="shared" si="0"/>
        <v>32787</v>
      </c>
    </row>
    <row r="12" spans="1:7" x14ac:dyDescent="0.3">
      <c r="A12" t="s">
        <v>119</v>
      </c>
      <c r="B12" s="25">
        <f>B10/B9</f>
        <v>0.68199997421107372</v>
      </c>
      <c r="C12" s="25">
        <f t="shared" ref="C12:G12" si="1">C10/C9</f>
        <v>0.73799991441246537</v>
      </c>
      <c r="D12" s="25">
        <f t="shared" si="1"/>
        <v>0.59799976135981514</v>
      </c>
      <c r="E12" s="25">
        <f t="shared" si="1"/>
        <v>0.67199948444057778</v>
      </c>
      <c r="F12" s="25">
        <f t="shared" si="1"/>
        <v>0.64499851745171133</v>
      </c>
      <c r="G12" s="25">
        <f t="shared" si="1"/>
        <v>0.75799379982285209</v>
      </c>
    </row>
    <row r="13" spans="1:7" ht="14.4" x14ac:dyDescent="0.3">
      <c r="A13" s="29" t="s">
        <v>105</v>
      </c>
      <c r="B13" s="30" t="s">
        <v>106</v>
      </c>
      <c r="C13" s="30" t="s">
        <v>107</v>
      </c>
      <c r="D13" s="30" t="s">
        <v>108</v>
      </c>
      <c r="E13" s="30" t="s">
        <v>109</v>
      </c>
      <c r="F13" s="30" t="s">
        <v>110</v>
      </c>
      <c r="G13" s="30" t="s">
        <v>111</v>
      </c>
    </row>
    <row r="14" spans="1:7" ht="14.4" x14ac:dyDescent="0.3">
      <c r="A14" s="29" t="s">
        <v>120</v>
      </c>
      <c r="B14" s="33">
        <v>4.2999999999999997E-2</v>
      </c>
      <c r="C14" s="33">
        <v>6.3299999999999995E-2</v>
      </c>
      <c r="D14" s="33">
        <v>3.56E-2</v>
      </c>
      <c r="E14" s="33">
        <v>0.18820000000000001</v>
      </c>
      <c r="F14" s="33">
        <v>9.9599999999999994E-2</v>
      </c>
      <c r="G14" s="33">
        <v>7.5899999999999995E-2</v>
      </c>
    </row>
    <row r="15" spans="1:7" ht="14.4" x14ac:dyDescent="0.3">
      <c r="A15" s="29" t="s">
        <v>121</v>
      </c>
      <c r="B15" s="33">
        <v>4.5900000000000003E-2</v>
      </c>
      <c r="C15" s="33">
        <v>5.3699999999999998E-2</v>
      </c>
      <c r="D15" s="33">
        <v>6.2300000000000001E-2</v>
      </c>
      <c r="E15" s="33">
        <v>0.1888</v>
      </c>
      <c r="F15" s="33">
        <v>0.13969999999999999</v>
      </c>
      <c r="G15" s="33">
        <v>0.15790000000000001</v>
      </c>
    </row>
    <row r="16" spans="1:7" ht="14.4" x14ac:dyDescent="0.3">
      <c r="A16" s="29" t="s">
        <v>122</v>
      </c>
      <c r="B16" s="33">
        <v>6.9500000000000006E-2</v>
      </c>
      <c r="C16" s="33">
        <v>6.93E-2</v>
      </c>
      <c r="D16" s="33">
        <v>0.1123</v>
      </c>
      <c r="E16" s="34">
        <v>0.1578</v>
      </c>
      <c r="F16" s="33">
        <v>0.18909999999999999</v>
      </c>
      <c r="G16" s="33">
        <v>0.1336</v>
      </c>
    </row>
    <row r="17" spans="1:9" ht="14.4" x14ac:dyDescent="0.3">
      <c r="A17" s="29" t="s">
        <v>123</v>
      </c>
      <c r="B17" s="33">
        <v>0.16039999999999999</v>
      </c>
      <c r="C17" s="33">
        <v>0.15310000000000001</v>
      </c>
      <c r="D17" s="33">
        <v>0.21609999999999999</v>
      </c>
      <c r="E17" s="33">
        <v>0.1726</v>
      </c>
      <c r="F17" s="34">
        <v>0.1867</v>
      </c>
      <c r="G17" s="34">
        <v>0.1605</v>
      </c>
    </row>
    <row r="18" spans="1:9" ht="14.4" x14ac:dyDescent="0.3">
      <c r="A18" s="29" t="s">
        <v>124</v>
      </c>
      <c r="B18" s="33">
        <v>0.10780000000000001</v>
      </c>
      <c r="C18" s="33">
        <v>0.112</v>
      </c>
      <c r="D18" s="34">
        <v>0.1053</v>
      </c>
      <c r="E18" s="33">
        <v>8.7599999999999997E-2</v>
      </c>
      <c r="F18" s="33">
        <v>0.1192</v>
      </c>
      <c r="G18" s="33">
        <v>0.10249999999999999</v>
      </c>
    </row>
    <row r="19" spans="1:9" ht="14.4" x14ac:dyDescent="0.3">
      <c r="A19" s="29" t="s">
        <v>125</v>
      </c>
      <c r="B19" s="34">
        <v>8.1799999999999998E-2</v>
      </c>
      <c r="C19" s="34">
        <v>9.4700000000000006E-2</v>
      </c>
      <c r="D19" s="33">
        <v>7.6100000000000001E-2</v>
      </c>
      <c r="E19" s="33">
        <v>3.3700000000000001E-2</v>
      </c>
      <c r="F19" s="33">
        <v>6.7900000000000002E-2</v>
      </c>
      <c r="G19" s="33">
        <v>5.8200000000000002E-2</v>
      </c>
    </row>
    <row r="20" spans="1:9" ht="14.4" x14ac:dyDescent="0.3">
      <c r="A20" s="29" t="s">
        <v>126</v>
      </c>
      <c r="B20" s="33">
        <v>0.22919999999999999</v>
      </c>
      <c r="C20" s="33">
        <v>0.24440000000000001</v>
      </c>
      <c r="D20" s="33">
        <v>0.18940000000000001</v>
      </c>
      <c r="E20" s="33">
        <v>0.1013</v>
      </c>
      <c r="F20" s="33">
        <v>0.126</v>
      </c>
      <c r="G20" s="33">
        <v>0.17019999999999999</v>
      </c>
    </row>
    <row r="21" spans="1:9" ht="14.4" x14ac:dyDescent="0.3">
      <c r="A21" s="29" t="s">
        <v>127</v>
      </c>
      <c r="B21" s="33">
        <v>0.11509999999999999</v>
      </c>
      <c r="C21" s="33">
        <v>0.11260000000000001</v>
      </c>
      <c r="D21" s="33">
        <v>0.1008</v>
      </c>
      <c r="E21" s="33">
        <v>2.9100000000000001E-2</v>
      </c>
      <c r="F21" s="33">
        <v>4.19E-2</v>
      </c>
      <c r="G21" s="33">
        <v>8.0100000000000005E-2</v>
      </c>
    </row>
    <row r="22" spans="1:9" ht="14.4" x14ac:dyDescent="0.3">
      <c r="A22" s="29" t="s">
        <v>128</v>
      </c>
      <c r="B22" s="33">
        <v>5.28E-2</v>
      </c>
      <c r="C22" s="33">
        <v>4.8599999999999997E-2</v>
      </c>
      <c r="D22" s="33">
        <v>4.3400000000000001E-2</v>
      </c>
      <c r="E22" s="33">
        <v>1.83E-2</v>
      </c>
      <c r="F22" s="33">
        <v>1.3899999999999999E-2</v>
      </c>
      <c r="G22" s="33">
        <v>3.0499999999999999E-2</v>
      </c>
    </row>
    <row r="23" spans="1:9" ht="14.4" x14ac:dyDescent="0.3">
      <c r="A23" s="29" t="s">
        <v>129</v>
      </c>
      <c r="B23" s="33">
        <v>5.7299999999999997E-2</v>
      </c>
      <c r="C23" s="33">
        <v>3.1E-2</v>
      </c>
      <c r="D23" s="33">
        <v>4.2599999999999999E-2</v>
      </c>
      <c r="E23" s="33">
        <v>1.0800000000000001E-2</v>
      </c>
      <c r="F23" s="33">
        <v>8.9999999999999993E-3</v>
      </c>
      <c r="G23" s="33">
        <v>1.5800000000000002E-2</v>
      </c>
    </row>
    <row r="24" spans="1:9" ht="14.4" x14ac:dyDescent="0.3">
      <c r="A24" s="29" t="s">
        <v>130</v>
      </c>
      <c r="B24" s="33">
        <v>1.9900000000000001E-2</v>
      </c>
      <c r="C24" s="33">
        <v>8.0000000000000002E-3</v>
      </c>
      <c r="D24" s="33">
        <v>8.6999999999999994E-3</v>
      </c>
      <c r="E24" s="33">
        <v>2.5999999999999999E-3</v>
      </c>
      <c r="F24" s="33">
        <v>1.8E-3</v>
      </c>
      <c r="G24" s="33">
        <v>1.0800000000000001E-2</v>
      </c>
    </row>
    <row r="25" spans="1:9" ht="14.4" x14ac:dyDescent="0.3">
      <c r="A25" s="29" t="s">
        <v>131</v>
      </c>
      <c r="B25" s="33">
        <v>1.1299999999999999E-2</v>
      </c>
      <c r="C25" s="33">
        <v>5.5999999999999999E-3</v>
      </c>
      <c r="D25" s="33">
        <v>3.5999999999999999E-3</v>
      </c>
      <c r="E25" s="33">
        <v>6.0000000000000001E-3</v>
      </c>
      <c r="F25" s="33">
        <v>2.9999999999999997E-4</v>
      </c>
      <c r="G25" s="33">
        <v>0</v>
      </c>
      <c r="I25" s="35" t="s">
        <v>138</v>
      </c>
    </row>
    <row r="26" spans="1:9" ht="14.4" x14ac:dyDescent="0.3">
      <c r="A26" s="29" t="s">
        <v>132</v>
      </c>
      <c r="B26" s="33">
        <v>6.0000000000000001E-3</v>
      </c>
      <c r="C26" s="33">
        <v>3.7000000000000002E-3</v>
      </c>
      <c r="D26" s="33">
        <v>3.8E-3</v>
      </c>
      <c r="E26" s="33">
        <v>3.2000000000000002E-3</v>
      </c>
      <c r="F26" s="33">
        <v>4.8999999999999998E-3</v>
      </c>
      <c r="G26" s="33">
        <v>4.0000000000000001E-3</v>
      </c>
    </row>
    <row r="27" spans="1:9" ht="14.4" x14ac:dyDescent="0.3">
      <c r="A27" s="32" t="s">
        <v>133</v>
      </c>
      <c r="B27" s="36">
        <f>B14*25000+B15*75000+B16*125000+B17*175000+B18*225000+B19*275000+B20*350000+B21*450000+B22*675000+B23*875000+B24*1250000+B25*1750000+B26*2250000</f>
        <v>363967.5</v>
      </c>
      <c r="C27" s="36">
        <f t="shared" ref="C27:G27" si="2">C14*25000+C15*75000+C16*125000+C17*175000+C18*225000+C19*275000+C20*350000+C21*450000+C22*675000+C23*875000+C24*1250000+C25*1750000+C26*2250000</f>
        <v>316572.5</v>
      </c>
      <c r="D27" s="36">
        <f t="shared" si="2"/>
        <v>305982.5</v>
      </c>
      <c r="E27" s="36">
        <f t="shared" si="2"/>
        <v>189075</v>
      </c>
      <c r="F27" s="36">
        <f t="shared" si="2"/>
        <v>208782.5</v>
      </c>
      <c r="G27" s="36">
        <f t="shared" si="2"/>
        <v>250122.5</v>
      </c>
    </row>
    <row r="28" spans="1:9" ht="14.4" x14ac:dyDescent="0.3">
      <c r="A28" s="38" t="s">
        <v>137</v>
      </c>
      <c r="B28" s="39">
        <f>B9*B27</f>
        <v>1016159407380</v>
      </c>
      <c r="C28" s="39">
        <f t="shared" ref="C28:G28" si="3">C9*C27</f>
        <v>798944148570</v>
      </c>
      <c r="D28" s="39">
        <f t="shared" si="3"/>
        <v>676997296620</v>
      </c>
      <c r="E28" s="39">
        <f t="shared" si="3"/>
        <v>93884813100</v>
      </c>
      <c r="F28" s="39">
        <f t="shared" si="3"/>
        <v>118294494240</v>
      </c>
      <c r="G28" s="39">
        <f t="shared" si="3"/>
        <v>33886596300</v>
      </c>
    </row>
  </sheetData>
  <phoneticPr fontId="12"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9E3A-0C7C-4B90-B717-8D46449EC482}">
  <dimension ref="A1:R3367"/>
  <sheetViews>
    <sheetView zoomScaleNormal="100" workbookViewId="0">
      <selection activeCell="M9" sqref="M9"/>
    </sheetView>
  </sheetViews>
  <sheetFormatPr defaultRowHeight="13.8" x14ac:dyDescent="0.3"/>
  <cols>
    <col min="1" max="1" width="11.21875" bestFit="1" customWidth="1"/>
    <col min="3" max="3" width="11.88671875" bestFit="1" customWidth="1"/>
    <col min="5" max="5" width="12.77734375" bestFit="1" customWidth="1"/>
    <col min="7" max="7" width="11.6640625" bestFit="1" customWidth="1"/>
    <col min="8" max="8" width="15.5546875" bestFit="1" customWidth="1"/>
    <col min="9" max="9" width="13.21875" customWidth="1"/>
    <col min="11" max="11" width="12" bestFit="1" customWidth="1"/>
    <col min="12" max="12" width="12.33203125" bestFit="1" customWidth="1"/>
    <col min="13" max="13" width="13.44140625" bestFit="1" customWidth="1"/>
  </cols>
  <sheetData>
    <row r="1" spans="1:18" ht="28.8" x14ac:dyDescent="0.3">
      <c r="A1" s="10" t="s">
        <v>1</v>
      </c>
      <c r="B1" s="13" t="s">
        <v>2</v>
      </c>
      <c r="C1" s="10" t="s">
        <v>3</v>
      </c>
      <c r="D1" s="10" t="s">
        <v>4</v>
      </c>
      <c r="E1" s="10" t="s">
        <v>5</v>
      </c>
      <c r="F1" s="10" t="s">
        <v>6</v>
      </c>
      <c r="G1" s="10" t="s">
        <v>7</v>
      </c>
      <c r="H1" s="11" t="s">
        <v>8</v>
      </c>
      <c r="M1" t="s">
        <v>79</v>
      </c>
      <c r="N1" t="s">
        <v>80</v>
      </c>
      <c r="P1" t="s">
        <v>79</v>
      </c>
      <c r="Q1" t="s">
        <v>80</v>
      </c>
      <c r="R1" t="s">
        <v>96</v>
      </c>
    </row>
    <row r="2" spans="1:18" ht="14.4" x14ac:dyDescent="0.3">
      <c r="A2" s="17">
        <v>3</v>
      </c>
      <c r="B2" s="9" t="s">
        <v>14</v>
      </c>
      <c r="C2" s="17">
        <v>2</v>
      </c>
      <c r="D2" s="17">
        <v>1999</v>
      </c>
      <c r="E2" s="17">
        <v>1</v>
      </c>
      <c r="F2" s="17">
        <v>0</v>
      </c>
      <c r="G2" s="17">
        <v>35</v>
      </c>
      <c r="H2" s="18">
        <v>0</v>
      </c>
      <c r="J2" t="s">
        <v>74</v>
      </c>
      <c r="K2">
        <f>AVERAGE(Table14[Property Damage])</f>
        <v>5896320.4361259658</v>
      </c>
      <c r="M2" s="21">
        <f t="shared" ref="M2:M37" si="0">M3/2</f>
        <v>0.14551915228366852</v>
      </c>
      <c r="N2" s="22">
        <f>_xlfn.GAMMA.DIST(M2,$K$7,$K$8,TRUE)</f>
        <v>0.96450203388458366</v>
      </c>
      <c r="P2">
        <v>1</v>
      </c>
      <c r="Q2">
        <f>_xlfn.GAMMA.DIST(P2,$K$7,$K$8,FALSE)</f>
        <v>1.4932405154935162E-3</v>
      </c>
      <c r="R2">
        <f>P2*Q2</f>
        <v>1.4932405154935162E-3</v>
      </c>
    </row>
    <row r="3" spans="1:18" ht="14.4" x14ac:dyDescent="0.3">
      <c r="A3" s="17">
        <v>2</v>
      </c>
      <c r="B3" s="9" t="s">
        <v>22</v>
      </c>
      <c r="C3" s="17">
        <v>3</v>
      </c>
      <c r="D3" s="17">
        <v>1999</v>
      </c>
      <c r="E3" s="17">
        <v>12</v>
      </c>
      <c r="F3" s="17">
        <v>0</v>
      </c>
      <c r="G3" s="17">
        <v>175</v>
      </c>
      <c r="H3" s="18">
        <v>0</v>
      </c>
      <c r="J3" t="s">
        <v>75</v>
      </c>
      <c r="K3">
        <f>_xlfn.STDEV.S(Table14[Property Damage])</f>
        <v>150076891.75886604</v>
      </c>
      <c r="M3" s="24">
        <f t="shared" si="0"/>
        <v>0.29103830456733704</v>
      </c>
      <c r="N3" s="22">
        <f t="shared" ref="N3:N38" si="1">_xlfn.GAMMA.DIST(M3,$K$7,$K$8,TRUE)</f>
        <v>0.96553454673611538</v>
      </c>
      <c r="P3">
        <v>2</v>
      </c>
      <c r="Q3">
        <f t="shared" ref="Q3:Q66" si="2">_xlfn.GAMMA.DIST(P3,$K$7,$K$8,FALSE)</f>
        <v>7.4741952492876043E-4</v>
      </c>
      <c r="R3">
        <f t="shared" ref="R3:R66" si="3">P3*Q3</f>
        <v>1.4948390498575209E-3</v>
      </c>
    </row>
    <row r="4" spans="1:18" ht="14.4" x14ac:dyDescent="0.3">
      <c r="A4" s="17">
        <v>1</v>
      </c>
      <c r="B4" s="9" t="s">
        <v>22</v>
      </c>
      <c r="C4" s="17">
        <v>3</v>
      </c>
      <c r="D4" s="17">
        <v>1999</v>
      </c>
      <c r="E4" s="17">
        <v>6</v>
      </c>
      <c r="F4" s="17">
        <v>16</v>
      </c>
      <c r="G4" s="17">
        <v>0</v>
      </c>
      <c r="H4" s="18">
        <v>0</v>
      </c>
      <c r="J4" t="s">
        <v>76</v>
      </c>
      <c r="K4">
        <f>K3^2</f>
        <v>2.2523073440002396E+16</v>
      </c>
      <c r="M4" s="24">
        <f t="shared" si="0"/>
        <v>0.58207660913467407</v>
      </c>
      <c r="N4" s="22">
        <f t="shared" si="1"/>
        <v>0.96656816490696884</v>
      </c>
      <c r="P4">
        <v>3</v>
      </c>
      <c r="Q4">
        <f t="shared" si="2"/>
        <v>4.9859164184173704E-4</v>
      </c>
      <c r="R4">
        <f t="shared" si="3"/>
        <v>1.4957749255252112E-3</v>
      </c>
    </row>
    <row r="5" spans="1:18" ht="14.4" x14ac:dyDescent="0.3">
      <c r="A5" s="17">
        <v>2</v>
      </c>
      <c r="B5" s="9" t="s">
        <v>14</v>
      </c>
      <c r="C5" s="17">
        <v>3</v>
      </c>
      <c r="D5" s="17">
        <v>1999</v>
      </c>
      <c r="E5" s="17">
        <v>1</v>
      </c>
      <c r="F5" s="17">
        <v>0</v>
      </c>
      <c r="G5" s="17">
        <v>12</v>
      </c>
      <c r="H5" s="18">
        <v>0</v>
      </c>
      <c r="M5" s="24">
        <f t="shared" si="0"/>
        <v>1.1641532182693481</v>
      </c>
      <c r="N5" s="22">
        <f t="shared" si="1"/>
        <v>0.96760288958034679</v>
      </c>
      <c r="P5">
        <v>4</v>
      </c>
      <c r="Q5">
        <f t="shared" si="2"/>
        <v>3.7410982377065983E-4</v>
      </c>
      <c r="R5">
        <f t="shared" si="3"/>
        <v>1.4964392950826393E-3</v>
      </c>
    </row>
    <row r="6" spans="1:18" ht="14.4" x14ac:dyDescent="0.3">
      <c r="A6" s="17">
        <v>2</v>
      </c>
      <c r="B6" s="9" t="s">
        <v>17</v>
      </c>
      <c r="C6" s="17">
        <v>2</v>
      </c>
      <c r="D6" s="17">
        <v>1997</v>
      </c>
      <c r="E6" s="17">
        <v>1</v>
      </c>
      <c r="F6" s="17">
        <v>0</v>
      </c>
      <c r="G6" s="17">
        <v>0</v>
      </c>
      <c r="H6" s="18">
        <v>0</v>
      </c>
      <c r="M6" s="23">
        <f t="shared" si="0"/>
        <v>2.3283064365386963</v>
      </c>
      <c r="N6" s="22">
        <f t="shared" si="1"/>
        <v>0.96863872194066147</v>
      </c>
      <c r="P6">
        <v>5</v>
      </c>
      <c r="Q6">
        <f t="shared" si="2"/>
        <v>2.9939096465331027E-4</v>
      </c>
      <c r="R6">
        <f t="shared" si="3"/>
        <v>1.4969548232665513E-3</v>
      </c>
    </row>
    <row r="7" spans="1:18" ht="14.4" x14ac:dyDescent="0.3">
      <c r="A7" s="17">
        <v>4</v>
      </c>
      <c r="B7" s="9" t="s">
        <v>12</v>
      </c>
      <c r="C7" s="17">
        <v>2</v>
      </c>
      <c r="D7" s="17">
        <v>1997</v>
      </c>
      <c r="E7" s="17">
        <v>1</v>
      </c>
      <c r="F7" s="17">
        <v>0</v>
      </c>
      <c r="G7" s="17">
        <v>49</v>
      </c>
      <c r="H7" s="18">
        <v>0</v>
      </c>
      <c r="J7" t="s">
        <v>77</v>
      </c>
      <c r="K7">
        <f>(K2^2)/K4</f>
        <v>1.5435990464662357E-3</v>
      </c>
      <c r="M7" s="23">
        <f t="shared" si="0"/>
        <v>4.6566128730773926</v>
      </c>
      <c r="N7" s="22">
        <f t="shared" si="1"/>
        <v>0.96967566317347909</v>
      </c>
      <c r="P7">
        <v>6</v>
      </c>
      <c r="Q7">
        <f t="shared" si="2"/>
        <v>2.4956269537096143E-4</v>
      </c>
      <c r="R7">
        <f t="shared" si="3"/>
        <v>1.4973761722257687E-3</v>
      </c>
    </row>
    <row r="8" spans="1:18" ht="14.4" x14ac:dyDescent="0.3">
      <c r="A8" s="17">
        <v>1</v>
      </c>
      <c r="B8" s="9" t="s">
        <v>10</v>
      </c>
      <c r="C8" s="17">
        <v>1</v>
      </c>
      <c r="D8" s="17">
        <v>1996</v>
      </c>
      <c r="E8" s="17">
        <v>1</v>
      </c>
      <c r="F8" s="17">
        <v>23</v>
      </c>
      <c r="G8" s="17">
        <v>0</v>
      </c>
      <c r="H8" s="18">
        <v>0</v>
      </c>
      <c r="J8" t="s">
        <v>78</v>
      </c>
      <c r="K8">
        <f>K4/K2</f>
        <v>3819852344.1851196</v>
      </c>
      <c r="M8" s="23">
        <f t="shared" si="0"/>
        <v>9.3132257461547852</v>
      </c>
      <c r="N8" s="22">
        <f t="shared" si="1"/>
        <v>0.97071371446540611</v>
      </c>
      <c r="P8">
        <v>7</v>
      </c>
      <c r="Q8">
        <f t="shared" si="2"/>
        <v>2.1396178716554879E-4</v>
      </c>
      <c r="R8">
        <f t="shared" si="3"/>
        <v>1.4977325101588415E-3</v>
      </c>
    </row>
    <row r="9" spans="1:18" ht="14.4" x14ac:dyDescent="0.3">
      <c r="A9" s="17">
        <v>4</v>
      </c>
      <c r="B9" s="9" t="s">
        <v>14</v>
      </c>
      <c r="C9" s="17">
        <v>2</v>
      </c>
      <c r="D9" s="17">
        <v>1996</v>
      </c>
      <c r="E9" s="17">
        <v>1</v>
      </c>
      <c r="F9" s="17">
        <v>0</v>
      </c>
      <c r="G9" s="17">
        <v>11</v>
      </c>
      <c r="H9" s="18">
        <v>0</v>
      </c>
      <c r="M9" s="23">
        <f t="shared" si="0"/>
        <v>18.62645149230957</v>
      </c>
      <c r="N9" s="22">
        <f t="shared" si="1"/>
        <v>0.97175287700386148</v>
      </c>
      <c r="P9">
        <v>8</v>
      </c>
      <c r="Q9">
        <f t="shared" si="2"/>
        <v>1.8725515657592E-4</v>
      </c>
      <c r="R9">
        <f t="shared" si="3"/>
        <v>1.49804125260736E-3</v>
      </c>
    </row>
    <row r="10" spans="1:18" ht="14.4" x14ac:dyDescent="0.3">
      <c r="A10" s="17">
        <v>6</v>
      </c>
      <c r="B10" s="9" t="s">
        <v>22</v>
      </c>
      <c r="C10" s="17">
        <v>2</v>
      </c>
      <c r="D10" s="17">
        <v>1993</v>
      </c>
      <c r="E10" s="17">
        <v>30</v>
      </c>
      <c r="F10" s="17">
        <v>0</v>
      </c>
      <c r="G10" s="17">
        <v>0</v>
      </c>
      <c r="H10" s="18">
        <v>0</v>
      </c>
      <c r="M10" s="23">
        <f t="shared" si="0"/>
        <v>37.252902984619141</v>
      </c>
      <c r="N10" s="22">
        <f t="shared" si="1"/>
        <v>0.9727931519766182</v>
      </c>
      <c r="P10">
        <v>9</v>
      </c>
      <c r="Q10">
        <f t="shared" si="2"/>
        <v>1.6647929283646659E-4</v>
      </c>
      <c r="R10">
        <f t="shared" si="3"/>
        <v>1.4983136355281993E-3</v>
      </c>
    </row>
    <row r="11" spans="1:18" ht="14.4" x14ac:dyDescent="0.3">
      <c r="A11" s="17">
        <v>1</v>
      </c>
      <c r="B11" s="9" t="s">
        <v>22</v>
      </c>
      <c r="C11" s="17">
        <v>2</v>
      </c>
      <c r="D11" s="17">
        <v>1993</v>
      </c>
      <c r="E11" s="17">
        <v>30</v>
      </c>
      <c r="F11" s="17">
        <v>0</v>
      </c>
      <c r="G11" s="17">
        <v>0</v>
      </c>
      <c r="H11" s="18">
        <v>0</v>
      </c>
      <c r="J11" t="s">
        <v>81</v>
      </c>
      <c r="K11" s="25">
        <f>334/3366</f>
        <v>9.9227569815805106E-2</v>
      </c>
      <c r="M11" s="23">
        <f t="shared" si="0"/>
        <v>74.505805969238281</v>
      </c>
      <c r="N11" s="22">
        <f t="shared" si="1"/>
        <v>0.97383454057088592</v>
      </c>
      <c r="P11">
        <v>10</v>
      </c>
      <c r="Q11">
        <f t="shared" si="2"/>
        <v>1.49855733227852E-4</v>
      </c>
      <c r="R11">
        <f t="shared" si="3"/>
        <v>1.49855733227852E-3</v>
      </c>
    </row>
    <row r="12" spans="1:18" ht="14.4" x14ac:dyDescent="0.3">
      <c r="A12" s="17">
        <v>2</v>
      </c>
      <c r="B12" s="9" t="s">
        <v>22</v>
      </c>
      <c r="C12" s="17">
        <v>2</v>
      </c>
      <c r="D12" s="17">
        <v>1993</v>
      </c>
      <c r="E12" s="17">
        <v>30</v>
      </c>
      <c r="F12" s="17">
        <v>0</v>
      </c>
      <c r="G12" s="17">
        <v>0</v>
      </c>
      <c r="H12" s="18">
        <v>0</v>
      </c>
      <c r="M12" s="23">
        <f t="shared" si="0"/>
        <v>149.01161193847656</v>
      </c>
      <c r="N12" s="22">
        <f t="shared" si="1"/>
        <v>0.97487704397146935</v>
      </c>
      <c r="P12">
        <v>11</v>
      </c>
      <c r="Q12">
        <f t="shared" si="2"/>
        <v>1.3625252881022007E-4</v>
      </c>
      <c r="R12">
        <f t="shared" si="3"/>
        <v>1.4987778169124207E-3</v>
      </c>
    </row>
    <row r="13" spans="1:18" ht="14.4" x14ac:dyDescent="0.3">
      <c r="A13" s="17">
        <v>4</v>
      </c>
      <c r="B13" s="9" t="s">
        <v>22</v>
      </c>
      <c r="C13" s="17">
        <v>2</v>
      </c>
      <c r="D13" s="17">
        <v>1993</v>
      </c>
      <c r="E13" s="17">
        <v>30</v>
      </c>
      <c r="F13" s="17">
        <v>0</v>
      </c>
      <c r="G13" s="17">
        <v>0</v>
      </c>
      <c r="H13" s="18">
        <v>0</v>
      </c>
      <c r="M13" s="23">
        <f t="shared" si="0"/>
        <v>298.02322387695313</v>
      </c>
      <c r="N13" s="22">
        <f t="shared" si="1"/>
        <v>0.97592066335708438</v>
      </c>
      <c r="P13">
        <v>12</v>
      </c>
      <c r="Q13">
        <f t="shared" si="2"/>
        <v>1.2491492765872439E-4</v>
      </c>
      <c r="R13">
        <f t="shared" si="3"/>
        <v>1.4989791319046926E-3</v>
      </c>
    </row>
    <row r="14" spans="1:18" ht="14.4" x14ac:dyDescent="0.3">
      <c r="A14" s="17">
        <v>3</v>
      </c>
      <c r="B14" s="9" t="s">
        <v>22</v>
      </c>
      <c r="C14" s="17">
        <v>2</v>
      </c>
      <c r="D14" s="17">
        <v>1993</v>
      </c>
      <c r="E14" s="17">
        <v>30</v>
      </c>
      <c r="F14" s="17">
        <v>0</v>
      </c>
      <c r="G14" s="17">
        <v>0</v>
      </c>
      <c r="H14" s="18">
        <v>0</v>
      </c>
      <c r="M14" s="23">
        <f t="shared" si="0"/>
        <v>596.04644775390625</v>
      </c>
      <c r="N14" s="22">
        <f t="shared" si="1"/>
        <v>0.97696539989297659</v>
      </c>
      <c r="P14">
        <v>13</v>
      </c>
      <c r="Q14">
        <f t="shared" si="2"/>
        <v>1.1532033443021166E-4</v>
      </c>
      <c r="R14">
        <f t="shared" si="3"/>
        <v>1.4991643475927516E-3</v>
      </c>
    </row>
    <row r="15" spans="1:18" ht="14.4" x14ac:dyDescent="0.3">
      <c r="A15" s="17">
        <v>5</v>
      </c>
      <c r="B15" s="9" t="s">
        <v>22</v>
      </c>
      <c r="C15" s="17">
        <v>2</v>
      </c>
      <c r="D15" s="17">
        <v>1993</v>
      </c>
      <c r="E15" s="17">
        <v>30</v>
      </c>
      <c r="F15" s="17">
        <v>0</v>
      </c>
      <c r="G15" s="17">
        <v>0</v>
      </c>
      <c r="H15" s="18">
        <v>0</v>
      </c>
      <c r="M15" s="23">
        <f t="shared" si="0"/>
        <v>1192.0928955078125</v>
      </c>
      <c r="N15" s="22">
        <f t="shared" si="1"/>
        <v>0.97801125471614447</v>
      </c>
      <c r="P15">
        <v>14</v>
      </c>
      <c r="Q15">
        <f t="shared" si="2"/>
        <v>1.0709541792210077E-4</v>
      </c>
      <c r="R15">
        <f t="shared" si="3"/>
        <v>1.4993358509094107E-3</v>
      </c>
    </row>
    <row r="16" spans="1:18" ht="14.4" x14ac:dyDescent="0.3">
      <c r="A16" s="17">
        <v>6</v>
      </c>
      <c r="B16" s="9" t="s">
        <v>10</v>
      </c>
      <c r="C16" s="17">
        <v>1</v>
      </c>
      <c r="D16" s="17">
        <v>1994</v>
      </c>
      <c r="E16" s="17">
        <v>1</v>
      </c>
      <c r="F16" s="17">
        <v>12</v>
      </c>
      <c r="G16" s="17">
        <v>0</v>
      </c>
      <c r="H16" s="18">
        <v>0</v>
      </c>
      <c r="M16" s="23">
        <f t="shared" si="0"/>
        <v>2384.185791015625</v>
      </c>
      <c r="N16" s="22">
        <f t="shared" si="1"/>
        <v>0.97905822890575123</v>
      </c>
      <c r="P16">
        <v>15</v>
      </c>
      <c r="Q16">
        <f t="shared" si="2"/>
        <v>9.9966368952367286E-5</v>
      </c>
      <c r="R16">
        <f t="shared" si="3"/>
        <v>1.4994955342855093E-3</v>
      </c>
    </row>
    <row r="17" spans="1:18" ht="14.4" x14ac:dyDescent="0.3">
      <c r="A17" s="17">
        <v>6</v>
      </c>
      <c r="B17" s="9" t="s">
        <v>29</v>
      </c>
      <c r="C17" s="17">
        <v>2</v>
      </c>
      <c r="D17" s="17">
        <v>1994</v>
      </c>
      <c r="E17" s="17">
        <v>31</v>
      </c>
      <c r="F17" s="17">
        <v>0</v>
      </c>
      <c r="G17" s="17">
        <v>0</v>
      </c>
      <c r="H17" s="18">
        <v>0</v>
      </c>
      <c r="M17" s="23">
        <f t="shared" si="0"/>
        <v>4768.37158203125</v>
      </c>
      <c r="N17" s="22">
        <f t="shared" si="1"/>
        <v>0.98010632342388337</v>
      </c>
      <c r="P17">
        <v>16</v>
      </c>
      <c r="Q17">
        <f t="shared" si="2"/>
        <v>9.3727807717366182E-5</v>
      </c>
      <c r="R17">
        <f t="shared" si="3"/>
        <v>1.4996449234778589E-3</v>
      </c>
    </row>
    <row r="18" spans="1:18" ht="14.4" x14ac:dyDescent="0.3">
      <c r="A18" s="17">
        <v>1</v>
      </c>
      <c r="B18" s="9" t="s">
        <v>29</v>
      </c>
      <c r="C18" s="17">
        <v>2</v>
      </c>
      <c r="D18" s="17">
        <v>1994</v>
      </c>
      <c r="E18" s="17">
        <v>31</v>
      </c>
      <c r="F18" s="17">
        <v>0</v>
      </c>
      <c r="G18" s="17">
        <v>0</v>
      </c>
      <c r="H18" s="18">
        <v>0</v>
      </c>
      <c r="M18" s="23">
        <f t="shared" si="0"/>
        <v>9536.7431640625</v>
      </c>
      <c r="N18" s="22">
        <f t="shared" si="1"/>
        <v>0.9811555389969423</v>
      </c>
      <c r="P18">
        <v>17</v>
      </c>
      <c r="Q18">
        <f t="shared" si="2"/>
        <v>8.822266274037355E-5</v>
      </c>
      <c r="R18">
        <f t="shared" si="3"/>
        <v>1.4997852665863504E-3</v>
      </c>
    </row>
    <row r="19" spans="1:18" ht="14.4" x14ac:dyDescent="0.3">
      <c r="A19" s="17">
        <v>2</v>
      </c>
      <c r="B19" s="9" t="s">
        <v>29</v>
      </c>
      <c r="C19" s="17">
        <v>2</v>
      </c>
      <c r="D19" s="17">
        <v>1994</v>
      </c>
      <c r="E19" s="17">
        <v>31</v>
      </c>
      <c r="F19" s="17">
        <v>0</v>
      </c>
      <c r="G19" s="17">
        <v>0</v>
      </c>
      <c r="H19" s="18">
        <v>0</v>
      </c>
      <c r="M19" s="23">
        <f t="shared" si="0"/>
        <v>19073.486328125</v>
      </c>
      <c r="N19" s="22">
        <f t="shared" si="1"/>
        <v>0.98220587587816954</v>
      </c>
      <c r="P19">
        <v>18</v>
      </c>
      <c r="Q19">
        <f t="shared" si="2"/>
        <v>8.3328755421953953E-5</v>
      </c>
      <c r="R19">
        <f t="shared" si="3"/>
        <v>1.4999175975951712E-3</v>
      </c>
    </row>
    <row r="20" spans="1:18" ht="14.4" x14ac:dyDescent="0.3">
      <c r="A20" s="17">
        <v>4</v>
      </c>
      <c r="B20" s="9" t="s">
        <v>29</v>
      </c>
      <c r="C20" s="17">
        <v>2</v>
      </c>
      <c r="D20" s="17">
        <v>1994</v>
      </c>
      <c r="E20" s="17">
        <v>31</v>
      </c>
      <c r="F20" s="17">
        <v>0</v>
      </c>
      <c r="G20" s="17">
        <v>0</v>
      </c>
      <c r="H20" s="18">
        <v>0</v>
      </c>
      <c r="M20" s="23">
        <f t="shared" si="0"/>
        <v>38146.97265625</v>
      </c>
      <c r="N20" s="22">
        <f t="shared" si="1"/>
        <v>0.98325733337219556</v>
      </c>
      <c r="P20">
        <v>19</v>
      </c>
      <c r="Q20">
        <f t="shared" si="2"/>
        <v>7.8949620142943324E-5</v>
      </c>
      <c r="R20">
        <f t="shared" si="3"/>
        <v>1.5000427827159232E-3</v>
      </c>
    </row>
    <row r="21" spans="1:18" ht="14.4" x14ac:dyDescent="0.3">
      <c r="A21" s="17">
        <v>3</v>
      </c>
      <c r="B21" s="9" t="s">
        <v>29</v>
      </c>
      <c r="C21" s="17">
        <v>2</v>
      </c>
      <c r="D21" s="17">
        <v>1994</v>
      </c>
      <c r="E21" s="17">
        <v>31</v>
      </c>
      <c r="F21" s="17">
        <v>0</v>
      </c>
      <c r="G21" s="17">
        <v>0</v>
      </c>
      <c r="H21" s="18">
        <v>0</v>
      </c>
      <c r="M21" s="23">
        <f t="shared" si="0"/>
        <v>76293.9453125</v>
      </c>
      <c r="N21" s="22">
        <f t="shared" si="1"/>
        <v>0.98430990888313397</v>
      </c>
      <c r="P21">
        <v>20</v>
      </c>
      <c r="Q21">
        <f t="shared" si="2"/>
        <v>7.500807774164763E-5</v>
      </c>
      <c r="R21">
        <f t="shared" si="3"/>
        <v>1.5001615548329527E-3</v>
      </c>
    </row>
    <row r="22" spans="1:18" ht="14.4" x14ac:dyDescent="0.3">
      <c r="A22" s="17">
        <v>5</v>
      </c>
      <c r="B22" s="9" t="s">
        <v>29</v>
      </c>
      <c r="C22" s="17">
        <v>2</v>
      </c>
      <c r="D22" s="17">
        <v>1994</v>
      </c>
      <c r="E22" s="17">
        <v>31</v>
      </c>
      <c r="F22" s="17">
        <v>0</v>
      </c>
      <c r="G22" s="17">
        <v>0</v>
      </c>
      <c r="H22" s="18">
        <v>0</v>
      </c>
      <c r="M22" s="23">
        <f t="shared" si="0"/>
        <v>152587.890625</v>
      </c>
      <c r="N22" s="22">
        <f t="shared" si="1"/>
        <v>0.98536359600880308</v>
      </c>
      <c r="P22">
        <v>21</v>
      </c>
      <c r="Q22">
        <f t="shared" si="2"/>
        <v>7.1441644739912279E-5</v>
      </c>
      <c r="R22">
        <f t="shared" si="3"/>
        <v>1.5002745395381579E-3</v>
      </c>
    </row>
    <row r="23" spans="1:18" ht="14.4" x14ac:dyDescent="0.3">
      <c r="A23" s="17">
        <v>6</v>
      </c>
      <c r="B23" s="9" t="s">
        <v>29</v>
      </c>
      <c r="C23" s="17">
        <v>2</v>
      </c>
      <c r="D23" s="17">
        <v>1995</v>
      </c>
      <c r="E23" s="17">
        <v>31</v>
      </c>
      <c r="F23" s="17">
        <v>0</v>
      </c>
      <c r="G23" s="17">
        <v>0</v>
      </c>
      <c r="H23" s="18">
        <v>0</v>
      </c>
      <c r="M23" s="23">
        <f t="shared" si="0"/>
        <v>305175.78125</v>
      </c>
      <c r="N23" s="22">
        <f t="shared" si="1"/>
        <v>0.98641838072537602</v>
      </c>
      <c r="P23">
        <v>22</v>
      </c>
      <c r="Q23">
        <f t="shared" si="2"/>
        <v>6.8199194322970884E-5</v>
      </c>
      <c r="R23">
        <f t="shared" si="3"/>
        <v>1.5003822751053595E-3</v>
      </c>
    </row>
    <row r="24" spans="1:18" ht="14.4" x14ac:dyDescent="0.3">
      <c r="A24" s="17">
        <v>1</v>
      </c>
      <c r="B24" s="9" t="s">
        <v>29</v>
      </c>
      <c r="C24" s="17">
        <v>2</v>
      </c>
      <c r="D24" s="17">
        <v>1995</v>
      </c>
      <c r="E24" s="17">
        <v>31</v>
      </c>
      <c r="F24" s="17">
        <v>0</v>
      </c>
      <c r="G24" s="17">
        <v>0</v>
      </c>
      <c r="H24" s="18">
        <v>0</v>
      </c>
      <c r="M24" s="23">
        <f t="shared" si="0"/>
        <v>610351.5625</v>
      </c>
      <c r="N24" s="22">
        <f t="shared" si="1"/>
        <v>0.98747423374966581</v>
      </c>
      <c r="P24">
        <v>23</v>
      </c>
      <c r="Q24">
        <f t="shared" si="2"/>
        <v>6.523848817487669E-5</v>
      </c>
      <c r="R24">
        <f t="shared" si="3"/>
        <v>1.5004852280221638E-3</v>
      </c>
    </row>
    <row r="25" spans="1:18" ht="14.4" x14ac:dyDescent="0.3">
      <c r="A25" s="17">
        <v>2</v>
      </c>
      <c r="B25" s="9" t="s">
        <v>29</v>
      </c>
      <c r="C25" s="17">
        <v>2</v>
      </c>
      <c r="D25" s="17">
        <v>1995</v>
      </c>
      <c r="E25" s="17">
        <v>31</v>
      </c>
      <c r="F25" s="17">
        <v>0</v>
      </c>
      <c r="G25" s="17">
        <v>0</v>
      </c>
      <c r="H25" s="18">
        <v>0</v>
      </c>
      <c r="M25" s="23">
        <f t="shared" si="0"/>
        <v>1220703.125</v>
      </c>
      <c r="N25" s="22">
        <f t="shared" si="1"/>
        <v>0.98853109525196847</v>
      </c>
      <c r="P25">
        <v>24</v>
      </c>
      <c r="Q25">
        <f t="shared" si="2"/>
        <v>6.2524325217279742E-5</v>
      </c>
      <c r="R25">
        <f t="shared" si="3"/>
        <v>1.5005838052147137E-3</v>
      </c>
    </row>
    <row r="26" spans="1:18" ht="14.4" x14ac:dyDescent="0.3">
      <c r="A26" s="17">
        <v>4</v>
      </c>
      <c r="B26" s="9" t="s">
        <v>29</v>
      </c>
      <c r="C26" s="17">
        <v>2</v>
      </c>
      <c r="D26" s="17">
        <v>1995</v>
      </c>
      <c r="E26" s="17">
        <v>31</v>
      </c>
      <c r="F26" s="17">
        <v>0</v>
      </c>
      <c r="G26" s="17">
        <v>0</v>
      </c>
      <c r="H26" s="18">
        <v>0</v>
      </c>
      <c r="M26" s="23">
        <f t="shared" si="0"/>
        <v>2441406.25</v>
      </c>
      <c r="N26" s="22">
        <f t="shared" si="1"/>
        <v>0.98958884426753546</v>
      </c>
      <c r="P26">
        <v>25</v>
      </c>
      <c r="Q26">
        <f t="shared" si="2"/>
        <v>6.0027134551038103E-5</v>
      </c>
      <c r="R26">
        <f t="shared" si="3"/>
        <v>1.5006783637759526E-3</v>
      </c>
    </row>
    <row r="27" spans="1:18" ht="14.4" x14ac:dyDescent="0.3">
      <c r="A27" s="17">
        <v>3</v>
      </c>
      <c r="B27" s="9" t="s">
        <v>29</v>
      </c>
      <c r="C27" s="17">
        <v>2</v>
      </c>
      <c r="D27" s="17">
        <v>1995</v>
      </c>
      <c r="E27" s="17">
        <v>31</v>
      </c>
      <c r="F27" s="17">
        <v>0</v>
      </c>
      <c r="G27" s="17">
        <v>0</v>
      </c>
      <c r="H27" s="18">
        <v>0</v>
      </c>
      <c r="M27" s="23">
        <f t="shared" si="0"/>
        <v>4882812.5</v>
      </c>
      <c r="N27" s="22">
        <f t="shared" si="1"/>
        <v>0.99064723752815254</v>
      </c>
      <c r="P27">
        <v>26</v>
      </c>
      <c r="Q27">
        <f t="shared" si="2"/>
        <v>5.7721893030202906E-5</v>
      </c>
      <c r="R27">
        <f t="shared" si="3"/>
        <v>1.5007692187852756E-3</v>
      </c>
    </row>
    <row r="28" spans="1:18" ht="14.4" x14ac:dyDescent="0.3">
      <c r="A28" s="17">
        <v>5</v>
      </c>
      <c r="B28" s="9" t="s">
        <v>29</v>
      </c>
      <c r="C28" s="17">
        <v>2</v>
      </c>
      <c r="D28" s="17">
        <v>1995</v>
      </c>
      <c r="E28" s="17">
        <v>31</v>
      </c>
      <c r="F28" s="17">
        <v>0</v>
      </c>
      <c r="G28" s="17">
        <v>0</v>
      </c>
      <c r="H28" s="18">
        <v>0</v>
      </c>
      <c r="M28" s="23">
        <f t="shared" si="0"/>
        <v>9765625</v>
      </c>
      <c r="N28" s="22">
        <f t="shared" si="1"/>
        <v>0.99170578729086922</v>
      </c>
      <c r="P28">
        <v>27</v>
      </c>
      <c r="Q28">
        <f t="shared" si="2"/>
        <v>5.5587283320445428E-5</v>
      </c>
      <c r="R28">
        <f t="shared" si="3"/>
        <v>1.5008566496520265E-3</v>
      </c>
    </row>
    <row r="29" spans="1:18" ht="14.4" x14ac:dyDescent="0.3">
      <c r="A29" s="17">
        <v>2</v>
      </c>
      <c r="B29" s="9" t="s">
        <v>12</v>
      </c>
      <c r="C29" s="17">
        <v>2</v>
      </c>
      <c r="D29" s="17">
        <v>1995</v>
      </c>
      <c r="E29" s="17">
        <v>1</v>
      </c>
      <c r="F29" s="17">
        <v>0</v>
      </c>
      <c r="G29" s="17">
        <v>23</v>
      </c>
      <c r="H29" s="18">
        <v>0</v>
      </c>
      <c r="M29" s="23">
        <f t="shared" si="0"/>
        <v>19531250</v>
      </c>
      <c r="N29" s="22">
        <f t="shared" si="1"/>
        <v>0.99276351791912698</v>
      </c>
      <c r="P29">
        <v>28</v>
      </c>
      <c r="Q29">
        <f t="shared" si="2"/>
        <v>5.3605032332325225E-5</v>
      </c>
      <c r="R29">
        <f t="shared" si="3"/>
        <v>1.5009409053051064E-3</v>
      </c>
    </row>
    <row r="30" spans="1:18" ht="14.4" x14ac:dyDescent="0.3">
      <c r="A30" s="17">
        <v>2</v>
      </c>
      <c r="B30" s="9" t="s">
        <v>14</v>
      </c>
      <c r="C30" s="17">
        <v>2</v>
      </c>
      <c r="D30" s="17">
        <v>1995</v>
      </c>
      <c r="E30" s="17">
        <v>1</v>
      </c>
      <c r="F30" s="17">
        <v>0</v>
      </c>
      <c r="G30" s="17">
        <v>12</v>
      </c>
      <c r="H30" s="18">
        <v>0</v>
      </c>
      <c r="M30" s="23">
        <f t="shared" si="0"/>
        <v>39062500</v>
      </c>
      <c r="N30" s="22">
        <f t="shared" si="1"/>
        <v>0.99381848325243638</v>
      </c>
      <c r="P30">
        <v>29</v>
      </c>
      <c r="Q30">
        <f t="shared" si="2"/>
        <v>5.1759386499026391E-5</v>
      </c>
      <c r="R30">
        <f t="shared" si="3"/>
        <v>1.5010222084717653E-3</v>
      </c>
    </row>
    <row r="31" spans="1:18" ht="14.4" x14ac:dyDescent="0.3">
      <c r="A31" s="17">
        <v>3</v>
      </c>
      <c r="B31" s="9" t="s">
        <v>14</v>
      </c>
      <c r="C31" s="17">
        <v>3</v>
      </c>
      <c r="D31" s="17">
        <v>1995</v>
      </c>
      <c r="E31" s="17">
        <v>1</v>
      </c>
      <c r="F31" s="17">
        <v>11</v>
      </c>
      <c r="G31" s="17">
        <v>44</v>
      </c>
      <c r="H31" s="18">
        <v>0</v>
      </c>
      <c r="M31" s="23">
        <f t="shared" si="0"/>
        <v>78125000</v>
      </c>
      <c r="N31" s="22">
        <f t="shared" si="1"/>
        <v>0.99486681910790287</v>
      </c>
      <c r="P31">
        <v>30</v>
      </c>
      <c r="Q31">
        <f t="shared" si="2"/>
        <v>5.0036691974364073E-5</v>
      </c>
      <c r="R31">
        <f t="shared" si="3"/>
        <v>1.5011007592309223E-3</v>
      </c>
    </row>
    <row r="32" spans="1:18" ht="14.4" x14ac:dyDescent="0.3">
      <c r="A32" s="17">
        <v>2</v>
      </c>
      <c r="B32" s="9" t="s">
        <v>14</v>
      </c>
      <c r="C32" s="17">
        <v>3</v>
      </c>
      <c r="D32" s="17">
        <v>1995</v>
      </c>
      <c r="E32" s="17">
        <v>1</v>
      </c>
      <c r="F32" s="17">
        <v>0</v>
      </c>
      <c r="G32" s="17">
        <v>21</v>
      </c>
      <c r="H32" s="18">
        <v>0</v>
      </c>
      <c r="M32" s="23">
        <f t="shared" si="0"/>
        <v>156250000</v>
      </c>
      <c r="N32" s="22">
        <f t="shared" si="1"/>
        <v>0.99590092041362244</v>
      </c>
      <c r="P32">
        <v>31</v>
      </c>
      <c r="Q32">
        <f t="shared" si="2"/>
        <v>4.8425056063993418E-5</v>
      </c>
      <c r="R32">
        <f t="shared" si="3"/>
        <v>1.5011767379837959E-3</v>
      </c>
    </row>
    <row r="33" spans="1:18" ht="14.4" x14ac:dyDescent="0.3">
      <c r="A33" s="17">
        <v>2</v>
      </c>
      <c r="B33" s="9" t="s">
        <v>22</v>
      </c>
      <c r="C33" s="17">
        <v>3</v>
      </c>
      <c r="D33" s="17">
        <v>1995</v>
      </c>
      <c r="E33" s="17">
        <v>1</v>
      </c>
      <c r="F33" s="17">
        <v>12</v>
      </c>
      <c r="G33" s="17">
        <v>0</v>
      </c>
      <c r="H33" s="18">
        <v>0</v>
      </c>
      <c r="M33" s="23">
        <f t="shared" si="0"/>
        <v>312500000</v>
      </c>
      <c r="N33" s="22">
        <f t="shared" si="1"/>
        <v>0.99690607985427049</v>
      </c>
      <c r="P33">
        <v>32</v>
      </c>
      <c r="Q33">
        <f t="shared" si="2"/>
        <v>4.6914072123527553E-5</v>
      </c>
      <c r="R33">
        <f t="shared" si="3"/>
        <v>1.5012503079528817E-3</v>
      </c>
    </row>
    <row r="34" spans="1:18" ht="14.4" x14ac:dyDescent="0.3">
      <c r="A34" s="17">
        <v>1</v>
      </c>
      <c r="B34" s="9" t="s">
        <v>22</v>
      </c>
      <c r="C34" s="17">
        <v>3</v>
      </c>
      <c r="D34" s="17">
        <v>1995</v>
      </c>
      <c r="E34" s="17">
        <v>1</v>
      </c>
      <c r="F34" s="17">
        <v>13</v>
      </c>
      <c r="G34" s="17">
        <v>0</v>
      </c>
      <c r="H34" s="18">
        <v>0</v>
      </c>
      <c r="M34" s="23">
        <f t="shared" si="0"/>
        <v>625000000</v>
      </c>
      <c r="N34" s="22">
        <f t="shared" si="1"/>
        <v>0.99785484545765613</v>
      </c>
      <c r="P34">
        <v>33</v>
      </c>
      <c r="Q34">
        <f t="shared" si="2"/>
        <v>4.5494594463526719E-5</v>
      </c>
      <c r="R34">
        <f t="shared" si="3"/>
        <v>1.5013216172963817E-3</v>
      </c>
    </row>
    <row r="35" spans="1:18" ht="14.4" x14ac:dyDescent="0.3">
      <c r="A35" s="17">
        <v>1</v>
      </c>
      <c r="B35" s="9" t="s">
        <v>10</v>
      </c>
      <c r="C35" s="17">
        <v>4</v>
      </c>
      <c r="D35" s="17">
        <v>1995</v>
      </c>
      <c r="E35" s="17">
        <v>1</v>
      </c>
      <c r="F35" s="17">
        <v>12</v>
      </c>
      <c r="G35" s="17">
        <v>0</v>
      </c>
      <c r="H35" s="18">
        <v>0</v>
      </c>
      <c r="M35" s="23">
        <f t="shared" si="0"/>
        <v>1250000000</v>
      </c>
      <c r="N35" s="22">
        <f t="shared" si="1"/>
        <v>0.99869958181081164</v>
      </c>
      <c r="P35">
        <v>34</v>
      </c>
      <c r="Q35">
        <f t="shared" si="2"/>
        <v>4.4158552967852531E-5</v>
      </c>
      <c r="R35">
        <f t="shared" si="3"/>
        <v>1.5013908009069861E-3</v>
      </c>
    </row>
    <row r="36" spans="1:18" ht="14.4" x14ac:dyDescent="0.3">
      <c r="A36" s="17">
        <v>1</v>
      </c>
      <c r="B36" s="9" t="s">
        <v>12</v>
      </c>
      <c r="C36" s="17">
        <v>2</v>
      </c>
      <c r="D36" s="17">
        <v>1998</v>
      </c>
      <c r="E36" s="17">
        <v>1</v>
      </c>
      <c r="F36" s="17">
        <v>0</v>
      </c>
      <c r="G36" s="17">
        <v>36</v>
      </c>
      <c r="H36" s="18">
        <v>0</v>
      </c>
      <c r="M36" s="23">
        <f t="shared" si="0"/>
        <v>2500000000</v>
      </c>
      <c r="N36" s="22">
        <f t="shared" si="1"/>
        <v>0.99936960713654366</v>
      </c>
      <c r="P36">
        <v>35</v>
      </c>
      <c r="Q36">
        <f t="shared" si="2"/>
        <v>4.289879948428337E-5</v>
      </c>
      <c r="R36">
        <f t="shared" si="3"/>
        <v>1.501457981949918E-3</v>
      </c>
    </row>
    <row r="37" spans="1:18" ht="14.4" x14ac:dyDescent="0.3">
      <c r="A37" s="17">
        <v>2</v>
      </c>
      <c r="B37" s="9" t="s">
        <v>14</v>
      </c>
      <c r="C37" s="17">
        <v>3</v>
      </c>
      <c r="D37" s="17">
        <v>1998</v>
      </c>
      <c r="E37" s="17">
        <v>1</v>
      </c>
      <c r="F37" s="17">
        <v>11</v>
      </c>
      <c r="G37" s="17">
        <v>11</v>
      </c>
      <c r="H37" s="18">
        <v>0</v>
      </c>
      <c r="M37" s="23">
        <f t="shared" si="0"/>
        <v>5000000000</v>
      </c>
      <c r="N37" s="22">
        <f t="shared" si="1"/>
        <v>0.99979340107789594</v>
      </c>
      <c r="P37">
        <v>36</v>
      </c>
      <c r="Q37">
        <f t="shared" si="2"/>
        <v>4.1708979810675561E-5</v>
      </c>
      <c r="R37">
        <f t="shared" si="3"/>
        <v>1.5015232731843203E-3</v>
      </c>
    </row>
    <row r="38" spans="1:18" ht="14.4" x14ac:dyDescent="0.3">
      <c r="A38" s="17">
        <v>6</v>
      </c>
      <c r="B38" s="9" t="s">
        <v>17</v>
      </c>
      <c r="C38" s="17">
        <v>2</v>
      </c>
      <c r="D38" s="17">
        <v>1963</v>
      </c>
      <c r="E38" s="17">
        <v>1</v>
      </c>
      <c r="F38" s="17">
        <v>0</v>
      </c>
      <c r="G38" s="17">
        <v>0</v>
      </c>
      <c r="H38" s="18">
        <v>0</v>
      </c>
      <c r="M38" s="23">
        <v>10000000000</v>
      </c>
      <c r="N38" s="22">
        <f t="shared" si="1"/>
        <v>0.9999669610112496</v>
      </c>
      <c r="P38">
        <v>37</v>
      </c>
      <c r="Q38">
        <f t="shared" si="2"/>
        <v>4.0583426435232741E-5</v>
      </c>
      <c r="R38">
        <f t="shared" si="3"/>
        <v>1.5015867781036113E-3</v>
      </c>
    </row>
    <row r="39" spans="1:18" ht="14.4" x14ac:dyDescent="0.3">
      <c r="A39" s="17">
        <v>1</v>
      </c>
      <c r="B39" s="9" t="s">
        <v>17</v>
      </c>
      <c r="C39" s="17">
        <v>2</v>
      </c>
      <c r="D39" s="17">
        <v>1963</v>
      </c>
      <c r="E39" s="17">
        <v>1</v>
      </c>
      <c r="F39" s="17">
        <v>0</v>
      </c>
      <c r="G39" s="17">
        <v>0</v>
      </c>
      <c r="H39" s="18">
        <v>0</v>
      </c>
      <c r="P39">
        <v>38</v>
      </c>
      <c r="Q39">
        <f t="shared" si="2"/>
        <v>3.9517068208520491E-5</v>
      </c>
      <c r="R39">
        <f t="shared" si="3"/>
        <v>1.5016485919237786E-3</v>
      </c>
    </row>
    <row r="40" spans="1:18" ht="14.4" x14ac:dyDescent="0.3">
      <c r="A40" s="17">
        <v>1</v>
      </c>
      <c r="B40" s="9" t="s">
        <v>35</v>
      </c>
      <c r="C40" s="17">
        <v>2</v>
      </c>
      <c r="D40" s="17">
        <v>1963</v>
      </c>
      <c r="E40" s="17">
        <v>1</v>
      </c>
      <c r="F40" s="17">
        <v>0</v>
      </c>
      <c r="G40" s="17">
        <v>0</v>
      </c>
      <c r="H40" s="18">
        <v>0</v>
      </c>
      <c r="P40">
        <v>39</v>
      </c>
      <c r="Q40">
        <f t="shared" si="2"/>
        <v>3.8505353908802829E-5</v>
      </c>
      <c r="R40">
        <f t="shared" si="3"/>
        <v>1.5017088024433104E-3</v>
      </c>
    </row>
    <row r="41" spans="1:18" ht="14.4" x14ac:dyDescent="0.3">
      <c r="A41" s="17">
        <v>2</v>
      </c>
      <c r="B41" s="9" t="s">
        <v>17</v>
      </c>
      <c r="C41" s="17">
        <v>2</v>
      </c>
      <c r="D41" s="17">
        <v>1963</v>
      </c>
      <c r="E41" s="17">
        <v>1</v>
      </c>
      <c r="F41" s="17">
        <v>0</v>
      </c>
      <c r="G41" s="17">
        <v>0</v>
      </c>
      <c r="H41" s="18">
        <v>0</v>
      </c>
      <c r="P41">
        <v>40</v>
      </c>
      <c r="Q41">
        <f t="shared" si="2"/>
        <v>3.7544187269856833E-5</v>
      </c>
      <c r="R41">
        <f t="shared" si="3"/>
        <v>1.5017674907942733E-3</v>
      </c>
    </row>
    <row r="42" spans="1:18" ht="14.4" x14ac:dyDescent="0.3">
      <c r="A42" s="17">
        <v>4</v>
      </c>
      <c r="B42" s="9" t="s">
        <v>17</v>
      </c>
      <c r="C42" s="17">
        <v>2</v>
      </c>
      <c r="D42" s="17">
        <v>1963</v>
      </c>
      <c r="E42" s="17">
        <v>1</v>
      </c>
      <c r="F42" s="17">
        <v>0</v>
      </c>
      <c r="G42" s="17">
        <v>0</v>
      </c>
      <c r="H42" s="18">
        <v>0</v>
      </c>
      <c r="J42" t="s">
        <v>82</v>
      </c>
      <c r="P42">
        <v>41</v>
      </c>
      <c r="Q42">
        <f t="shared" si="2"/>
        <v>3.6629871514650206E-5</v>
      </c>
      <c r="R42">
        <f t="shared" si="3"/>
        <v>1.5018247321006584E-3</v>
      </c>
    </row>
    <row r="43" spans="1:18" ht="14.4" x14ac:dyDescent="0.3">
      <c r="A43" s="17">
        <v>3</v>
      </c>
      <c r="B43" s="9" t="s">
        <v>17</v>
      </c>
      <c r="C43" s="17">
        <v>2</v>
      </c>
      <c r="D43" s="17">
        <v>1963</v>
      </c>
      <c r="E43" s="17">
        <v>1</v>
      </c>
      <c r="F43" s="17">
        <v>0</v>
      </c>
      <c r="G43" s="17">
        <v>0</v>
      </c>
      <c r="H43" s="18">
        <v>0</v>
      </c>
      <c r="P43">
        <v>42</v>
      </c>
      <c r="Q43">
        <f t="shared" si="2"/>
        <v>3.5759061810890669E-5</v>
      </c>
      <c r="R43">
        <f t="shared" si="3"/>
        <v>1.501880596057408E-3</v>
      </c>
    </row>
    <row r="44" spans="1:18" ht="14.4" x14ac:dyDescent="0.3">
      <c r="A44" s="17">
        <v>5</v>
      </c>
      <c r="B44" s="9" t="s">
        <v>17</v>
      </c>
      <c r="C44" s="17">
        <v>2</v>
      </c>
      <c r="D44" s="17">
        <v>1963</v>
      </c>
      <c r="E44" s="17">
        <v>1</v>
      </c>
      <c r="F44" s="17">
        <v>0</v>
      </c>
      <c r="G44" s="17">
        <v>0</v>
      </c>
      <c r="H44" s="18">
        <v>0</v>
      </c>
      <c r="P44">
        <v>43</v>
      </c>
      <c r="Q44">
        <f t="shared" si="2"/>
        <v>3.4928724359100501E-5</v>
      </c>
      <c r="R44">
        <f t="shared" si="3"/>
        <v>1.5019351474413216E-3</v>
      </c>
    </row>
    <row r="45" spans="1:18" ht="14.4" x14ac:dyDescent="0.3">
      <c r="A45" s="17">
        <v>6</v>
      </c>
      <c r="B45" s="9" t="s">
        <v>25</v>
      </c>
      <c r="C45" s="17">
        <v>4</v>
      </c>
      <c r="D45" s="17">
        <v>1964</v>
      </c>
      <c r="E45" s="17">
        <v>2</v>
      </c>
      <c r="F45" s="17">
        <v>0</v>
      </c>
      <c r="G45" s="17">
        <v>0</v>
      </c>
      <c r="H45" s="18">
        <v>0</v>
      </c>
      <c r="P45">
        <v>44</v>
      </c>
      <c r="Q45">
        <f t="shared" si="2"/>
        <v>3.4136101058255344E-5</v>
      </c>
      <c r="R45">
        <f t="shared" si="3"/>
        <v>1.5019884465632351E-3</v>
      </c>
    </row>
    <row r="46" spans="1:18" ht="14.4" x14ac:dyDescent="0.3">
      <c r="A46" s="17">
        <v>1</v>
      </c>
      <c r="B46" s="9" t="s">
        <v>25</v>
      </c>
      <c r="C46" s="17">
        <v>4</v>
      </c>
      <c r="D46" s="17">
        <v>1964</v>
      </c>
      <c r="E46" s="17">
        <v>2</v>
      </c>
      <c r="F46" s="17">
        <v>0</v>
      </c>
      <c r="G46" s="17">
        <v>0</v>
      </c>
      <c r="H46" s="18">
        <v>0</v>
      </c>
      <c r="P46">
        <v>45</v>
      </c>
      <c r="Q46">
        <f t="shared" si="2"/>
        <v>3.3378678881542173E-5</v>
      </c>
      <c r="R46">
        <f t="shared" si="3"/>
        <v>1.5020405496693977E-3</v>
      </c>
    </row>
    <row r="47" spans="1:18" ht="14.4" x14ac:dyDescent="0.3">
      <c r="A47" s="17">
        <v>2</v>
      </c>
      <c r="B47" s="9" t="s">
        <v>25</v>
      </c>
      <c r="C47" s="17">
        <v>4</v>
      </c>
      <c r="D47" s="17">
        <v>1964</v>
      </c>
      <c r="E47" s="17">
        <v>2</v>
      </c>
      <c r="F47" s="17">
        <v>0</v>
      </c>
      <c r="G47" s="17">
        <v>0</v>
      </c>
      <c r="H47" s="18">
        <v>0</v>
      </c>
      <c r="P47">
        <v>46</v>
      </c>
      <c r="Q47">
        <f t="shared" si="2"/>
        <v>3.2654163245624859E-5</v>
      </c>
      <c r="R47">
        <f t="shared" si="3"/>
        <v>1.5020915092987435E-3</v>
      </c>
    </row>
    <row r="48" spans="1:18" ht="14.4" x14ac:dyDescent="0.3">
      <c r="A48" s="17">
        <v>4</v>
      </c>
      <c r="B48" s="9" t="s">
        <v>25</v>
      </c>
      <c r="C48" s="17">
        <v>4</v>
      </c>
      <c r="D48" s="17">
        <v>1964</v>
      </c>
      <c r="E48" s="17">
        <v>2</v>
      </c>
      <c r="F48" s="17">
        <v>0</v>
      </c>
      <c r="G48" s="17">
        <v>0</v>
      </c>
      <c r="H48" s="18">
        <v>0</v>
      </c>
      <c r="P48">
        <v>47</v>
      </c>
      <c r="Q48">
        <f t="shared" si="2"/>
        <v>3.196045477876046E-5</v>
      </c>
      <c r="R48">
        <f t="shared" si="3"/>
        <v>1.5021413746017416E-3</v>
      </c>
    </row>
    <row r="49" spans="1:18" ht="14.4" x14ac:dyDescent="0.3">
      <c r="A49" s="17">
        <v>3</v>
      </c>
      <c r="B49" s="9" t="s">
        <v>25</v>
      </c>
      <c r="C49" s="17">
        <v>4</v>
      </c>
      <c r="D49" s="17">
        <v>1964</v>
      </c>
      <c r="E49" s="17">
        <v>2</v>
      </c>
      <c r="F49" s="17">
        <v>0</v>
      </c>
      <c r="G49" s="17">
        <v>0</v>
      </c>
      <c r="H49" s="18">
        <v>0</v>
      </c>
      <c r="P49">
        <v>48</v>
      </c>
      <c r="Q49">
        <f t="shared" si="2"/>
        <v>3.1295628992202023E-5</v>
      </c>
      <c r="R49">
        <f t="shared" si="3"/>
        <v>1.5021901916256971E-3</v>
      </c>
    </row>
    <row r="50" spans="1:18" ht="14.4" x14ac:dyDescent="0.3">
      <c r="A50" s="17">
        <v>5</v>
      </c>
      <c r="B50" s="9" t="s">
        <v>25</v>
      </c>
      <c r="C50" s="17">
        <v>4</v>
      </c>
      <c r="D50" s="17">
        <v>1964</v>
      </c>
      <c r="E50" s="17">
        <v>2</v>
      </c>
      <c r="F50" s="17">
        <v>0</v>
      </c>
      <c r="G50" s="17">
        <v>0</v>
      </c>
      <c r="H50" s="18">
        <v>0</v>
      </c>
      <c r="P50">
        <v>49</v>
      </c>
      <c r="Q50">
        <f t="shared" si="2"/>
        <v>3.065791844021692E-5</v>
      </c>
      <c r="R50">
        <f t="shared" si="3"/>
        <v>1.5022380035706292E-3</v>
      </c>
    </row>
    <row r="51" spans="1:18" ht="14.4" x14ac:dyDescent="0.3">
      <c r="A51" s="17">
        <v>6</v>
      </c>
      <c r="B51" s="9" t="s">
        <v>10</v>
      </c>
      <c r="C51" s="17">
        <v>1</v>
      </c>
      <c r="D51" s="17">
        <v>1966</v>
      </c>
      <c r="E51" s="17">
        <v>2</v>
      </c>
      <c r="F51" s="17">
        <v>1</v>
      </c>
      <c r="G51" s="17">
        <v>0</v>
      </c>
      <c r="H51" s="18">
        <v>0</v>
      </c>
      <c r="P51">
        <v>50</v>
      </c>
      <c r="Q51">
        <f t="shared" si="2"/>
        <v>3.0045697020386272E-5</v>
      </c>
      <c r="R51">
        <f t="shared" si="3"/>
        <v>1.5022848510193136E-3</v>
      </c>
    </row>
    <row r="52" spans="1:18" ht="14.4" x14ac:dyDescent="0.3">
      <c r="A52" s="17">
        <v>1</v>
      </c>
      <c r="B52" s="9" t="s">
        <v>10</v>
      </c>
      <c r="C52" s="17">
        <v>1</v>
      </c>
      <c r="D52" s="17">
        <v>1966</v>
      </c>
      <c r="E52" s="17">
        <v>2</v>
      </c>
      <c r="F52" s="17">
        <v>2</v>
      </c>
      <c r="G52" s="17">
        <v>0</v>
      </c>
      <c r="H52" s="18">
        <v>0</v>
      </c>
      <c r="P52">
        <v>51</v>
      </c>
      <c r="Q52">
        <f t="shared" si="2"/>
        <v>2.9457466120481286E-5</v>
      </c>
      <c r="R52">
        <f t="shared" si="3"/>
        <v>1.5023307721445456E-3</v>
      </c>
    </row>
    <row r="53" spans="1:18" ht="14.4" x14ac:dyDescent="0.3">
      <c r="A53" s="17">
        <v>2</v>
      </c>
      <c r="B53" s="9" t="s">
        <v>10</v>
      </c>
      <c r="C53" s="17">
        <v>1</v>
      </c>
      <c r="D53" s="17">
        <v>1966</v>
      </c>
      <c r="E53" s="17">
        <v>2</v>
      </c>
      <c r="F53" s="17">
        <v>3</v>
      </c>
      <c r="G53" s="17">
        <v>0</v>
      </c>
      <c r="H53" s="18">
        <v>0</v>
      </c>
      <c r="P53">
        <v>52</v>
      </c>
      <c r="Q53">
        <f t="shared" si="2"/>
        <v>2.8891842363390119E-5</v>
      </c>
      <c r="R53">
        <f t="shared" si="3"/>
        <v>1.5023758028962862E-3</v>
      </c>
    </row>
    <row r="54" spans="1:18" ht="14.4" x14ac:dyDescent="0.3">
      <c r="A54" s="17">
        <v>4</v>
      </c>
      <c r="B54" s="9" t="s">
        <v>10</v>
      </c>
      <c r="C54" s="17">
        <v>1</v>
      </c>
      <c r="D54" s="17">
        <v>1966</v>
      </c>
      <c r="E54" s="17">
        <v>2</v>
      </c>
      <c r="F54" s="17">
        <v>1</v>
      </c>
      <c r="G54" s="17">
        <v>0</v>
      </c>
      <c r="H54" s="18">
        <v>0</v>
      </c>
      <c r="P54">
        <v>53</v>
      </c>
      <c r="Q54">
        <f t="shared" si="2"/>
        <v>2.8347546739075147E-5</v>
      </c>
      <c r="R54">
        <f t="shared" si="3"/>
        <v>1.5024199771709829E-3</v>
      </c>
    </row>
    <row r="55" spans="1:18" ht="14.4" x14ac:dyDescent="0.3">
      <c r="A55" s="17">
        <v>3</v>
      </c>
      <c r="B55" s="9" t="s">
        <v>10</v>
      </c>
      <c r="C55" s="17">
        <v>1</v>
      </c>
      <c r="D55" s="17">
        <v>1966</v>
      </c>
      <c r="E55" s="17">
        <v>2</v>
      </c>
      <c r="F55" s="17">
        <v>2</v>
      </c>
      <c r="G55" s="17">
        <v>0</v>
      </c>
      <c r="H55" s="18">
        <v>0</v>
      </c>
      <c r="P55">
        <v>54</v>
      </c>
      <c r="Q55">
        <f t="shared" si="2"/>
        <v>2.7823394943797607E-5</v>
      </c>
      <c r="R55">
        <f t="shared" si="3"/>
        <v>1.5024633269650708E-3</v>
      </c>
    </row>
    <row r="56" spans="1:18" ht="14.4" x14ac:dyDescent="0.3">
      <c r="A56" s="17">
        <v>5</v>
      </c>
      <c r="B56" s="9" t="s">
        <v>10</v>
      </c>
      <c r="C56" s="17">
        <v>1</v>
      </c>
      <c r="D56" s="17">
        <v>1966</v>
      </c>
      <c r="E56" s="17">
        <v>2</v>
      </c>
      <c r="F56" s="17">
        <v>1</v>
      </c>
      <c r="G56" s="17">
        <v>0</v>
      </c>
      <c r="H56" s="18">
        <v>0</v>
      </c>
      <c r="P56">
        <v>55</v>
      </c>
      <c r="Q56">
        <f t="shared" si="2"/>
        <v>2.7318288772988931E-5</v>
      </c>
      <c r="R56">
        <f t="shared" si="3"/>
        <v>1.5025058825143913E-3</v>
      </c>
    </row>
    <row r="57" spans="1:18" ht="14.4" x14ac:dyDescent="0.3">
      <c r="A57" s="17">
        <v>2</v>
      </c>
      <c r="B57" s="9" t="s">
        <v>27</v>
      </c>
      <c r="C57" s="17">
        <v>3</v>
      </c>
      <c r="D57" s="17">
        <v>1970</v>
      </c>
      <c r="E57" s="17">
        <v>2</v>
      </c>
      <c r="F57" s="17">
        <v>0</v>
      </c>
      <c r="G57" s="17">
        <v>0</v>
      </c>
      <c r="H57" s="18">
        <v>0</v>
      </c>
      <c r="P57">
        <v>56</v>
      </c>
      <c r="Q57">
        <f t="shared" si="2"/>
        <v>2.6831208436090207E-5</v>
      </c>
      <c r="R57">
        <f t="shared" si="3"/>
        <v>1.5025476724210515E-3</v>
      </c>
    </row>
    <row r="58" spans="1:18" ht="14.4" x14ac:dyDescent="0.3">
      <c r="A58" s="17">
        <v>6</v>
      </c>
      <c r="B58" s="9" t="s">
        <v>10</v>
      </c>
      <c r="C58" s="17">
        <v>2</v>
      </c>
      <c r="D58" s="17">
        <v>1972</v>
      </c>
      <c r="E58" s="17">
        <v>30</v>
      </c>
      <c r="F58" s="17">
        <v>0</v>
      </c>
      <c r="G58" s="17">
        <v>0</v>
      </c>
      <c r="H58" s="18">
        <v>0</v>
      </c>
      <c r="P58">
        <v>57</v>
      </c>
      <c r="Q58">
        <f t="shared" si="2"/>
        <v>2.6361205680158964E-5</v>
      </c>
      <c r="R58">
        <f t="shared" si="3"/>
        <v>1.502588723769061E-3</v>
      </c>
    </row>
    <row r="59" spans="1:18" ht="14.4" x14ac:dyDescent="0.3">
      <c r="A59" s="17">
        <v>1</v>
      </c>
      <c r="B59" s="9" t="s">
        <v>10</v>
      </c>
      <c r="C59" s="17">
        <v>2</v>
      </c>
      <c r="D59" s="17">
        <v>1972</v>
      </c>
      <c r="E59" s="17">
        <v>30</v>
      </c>
      <c r="F59" s="17">
        <v>0</v>
      </c>
      <c r="G59" s="17">
        <v>0</v>
      </c>
      <c r="H59" s="18">
        <v>0</v>
      </c>
      <c r="P59">
        <v>58</v>
      </c>
      <c r="Q59">
        <f t="shared" si="2"/>
        <v>2.5907397624653653E-5</v>
      </c>
      <c r="R59">
        <f t="shared" si="3"/>
        <v>1.5026290622299119E-3</v>
      </c>
    </row>
    <row r="60" spans="1:18" ht="14.4" x14ac:dyDescent="0.3">
      <c r="A60" s="17">
        <v>2</v>
      </c>
      <c r="B60" s="9" t="s">
        <v>10</v>
      </c>
      <c r="C60" s="17">
        <v>2</v>
      </c>
      <c r="D60" s="17">
        <v>1972</v>
      </c>
      <c r="E60" s="17">
        <v>30</v>
      </c>
      <c r="F60" s="17">
        <v>0</v>
      </c>
      <c r="G60" s="17">
        <v>0</v>
      </c>
      <c r="H60" s="18">
        <v>0</v>
      </c>
      <c r="P60">
        <v>59</v>
      </c>
      <c r="Q60">
        <f t="shared" si="2"/>
        <v>2.5468961223036226E-5</v>
      </c>
      <c r="R60">
        <f t="shared" si="3"/>
        <v>1.5026687121591374E-3</v>
      </c>
    </row>
    <row r="61" spans="1:18" ht="14.4" x14ac:dyDescent="0.3">
      <c r="A61" s="17">
        <v>4</v>
      </c>
      <c r="B61" s="9" t="s">
        <v>10</v>
      </c>
      <c r="C61" s="17">
        <v>2</v>
      </c>
      <c r="D61" s="17">
        <v>1972</v>
      </c>
      <c r="E61" s="17">
        <v>30</v>
      </c>
      <c r="F61" s="17">
        <v>0</v>
      </c>
      <c r="G61" s="17">
        <v>0</v>
      </c>
      <c r="H61" s="18">
        <v>0</v>
      </c>
      <c r="P61">
        <v>60</v>
      </c>
      <c r="Q61">
        <f t="shared" si="2"/>
        <v>2.5045128278079306E-5</v>
      </c>
      <c r="R61">
        <f t="shared" si="3"/>
        <v>1.5027076966847583E-3</v>
      </c>
    </row>
    <row r="62" spans="1:18" ht="14.4" x14ac:dyDescent="0.3">
      <c r="A62" s="17">
        <v>3</v>
      </c>
      <c r="B62" s="9" t="s">
        <v>10</v>
      </c>
      <c r="C62" s="17">
        <v>2</v>
      </c>
      <c r="D62" s="17">
        <v>1972</v>
      </c>
      <c r="E62" s="17">
        <v>30</v>
      </c>
      <c r="F62" s="17">
        <v>0</v>
      </c>
      <c r="G62" s="17">
        <v>0</v>
      </c>
      <c r="H62" s="18">
        <v>0</v>
      </c>
      <c r="P62">
        <v>61</v>
      </c>
      <c r="Q62">
        <f t="shared" si="2"/>
        <v>2.4635180947351145E-5</v>
      </c>
      <c r="R62">
        <f t="shared" si="3"/>
        <v>1.5027460377884199E-3</v>
      </c>
    </row>
    <row r="63" spans="1:18" ht="14.4" x14ac:dyDescent="0.3">
      <c r="A63" s="17">
        <v>5</v>
      </c>
      <c r="B63" s="9" t="s">
        <v>10</v>
      </c>
      <c r="C63" s="17">
        <v>2</v>
      </c>
      <c r="D63" s="17">
        <v>1972</v>
      </c>
      <c r="E63" s="17">
        <v>30</v>
      </c>
      <c r="F63" s="17">
        <v>0</v>
      </c>
      <c r="G63" s="17">
        <v>0</v>
      </c>
      <c r="H63" s="18">
        <v>0</v>
      </c>
      <c r="P63">
        <v>62</v>
      </c>
      <c r="Q63">
        <f t="shared" si="2"/>
        <v>2.4238447683547308E-5</v>
      </c>
      <c r="R63">
        <f t="shared" si="3"/>
        <v>1.502783756379933E-3</v>
      </c>
    </row>
    <row r="64" spans="1:18" ht="14.4" x14ac:dyDescent="0.3">
      <c r="A64" s="17">
        <v>1</v>
      </c>
      <c r="B64" s="9" t="s">
        <v>10</v>
      </c>
      <c r="C64" s="17">
        <v>2</v>
      </c>
      <c r="D64" s="17">
        <v>1973</v>
      </c>
      <c r="E64" s="17">
        <v>2</v>
      </c>
      <c r="F64" s="17">
        <v>0</v>
      </c>
      <c r="G64" s="17">
        <v>0</v>
      </c>
      <c r="H64" s="18">
        <v>0</v>
      </c>
      <c r="P64">
        <v>63</v>
      </c>
      <c r="Q64">
        <f t="shared" si="2"/>
        <v>2.3854299561362761E-5</v>
      </c>
      <c r="R64">
        <f t="shared" si="3"/>
        <v>1.502820872365854E-3</v>
      </c>
    </row>
    <row r="65" spans="1:18" ht="14.4" x14ac:dyDescent="0.3">
      <c r="A65" s="17">
        <v>1</v>
      </c>
      <c r="B65" s="9" t="s">
        <v>10</v>
      </c>
      <c r="C65" s="17">
        <v>1</v>
      </c>
      <c r="D65" s="17">
        <v>1974</v>
      </c>
      <c r="E65" s="17">
        <v>1</v>
      </c>
      <c r="F65" s="17">
        <v>0</v>
      </c>
      <c r="G65" s="17">
        <v>0</v>
      </c>
      <c r="H65" s="18">
        <v>0</v>
      </c>
      <c r="P65">
        <v>64</v>
      </c>
      <c r="Q65">
        <f t="shared" si="2"/>
        <v>2.3482146948635372E-5</v>
      </c>
      <c r="R65">
        <f t="shared" si="3"/>
        <v>1.5028574047126638E-3</v>
      </c>
    </row>
    <row r="66" spans="1:18" ht="14.4" x14ac:dyDescent="0.3">
      <c r="A66" s="17">
        <v>6</v>
      </c>
      <c r="B66" s="9" t="s">
        <v>29</v>
      </c>
      <c r="C66" s="17">
        <v>2</v>
      </c>
      <c r="D66" s="17">
        <v>1984</v>
      </c>
      <c r="E66" s="17">
        <v>20</v>
      </c>
      <c r="F66" s="17">
        <v>0</v>
      </c>
      <c r="G66" s="17">
        <v>0</v>
      </c>
      <c r="H66" s="18">
        <v>0</v>
      </c>
      <c r="P66">
        <v>65</v>
      </c>
      <c r="Q66">
        <f t="shared" si="2"/>
        <v>2.3121436484693137E-5</v>
      </c>
      <c r="R66">
        <f t="shared" si="3"/>
        <v>1.5028933715050539E-3</v>
      </c>
    </row>
    <row r="67" spans="1:18" ht="14.4" x14ac:dyDescent="0.3">
      <c r="A67" s="17">
        <v>1</v>
      </c>
      <c r="B67" s="9" t="s">
        <v>29</v>
      </c>
      <c r="C67" s="17">
        <v>2</v>
      </c>
      <c r="D67" s="17">
        <v>1984</v>
      </c>
      <c r="E67" s="17">
        <v>20</v>
      </c>
      <c r="F67" s="17">
        <v>0</v>
      </c>
      <c r="G67" s="17">
        <v>0</v>
      </c>
      <c r="H67" s="18">
        <v>0</v>
      </c>
      <c r="P67">
        <v>66</v>
      </c>
      <c r="Q67">
        <f t="shared" ref="Q67:Q130" si="4">_xlfn.GAMMA.DIST(P67,$K$7,$K$8,FALSE)</f>
        <v>2.2771648333329673E-5</v>
      </c>
      <c r="R67">
        <f t="shared" ref="R67:R130" si="5">P67*Q67</f>
        <v>1.5029287899997585E-3</v>
      </c>
    </row>
    <row r="68" spans="1:18" ht="14.4" x14ac:dyDescent="0.3">
      <c r="A68" s="17">
        <v>2</v>
      </c>
      <c r="B68" s="9" t="s">
        <v>29</v>
      </c>
      <c r="C68" s="17">
        <v>2</v>
      </c>
      <c r="D68" s="17">
        <v>1984</v>
      </c>
      <c r="E68" s="17">
        <v>20</v>
      </c>
      <c r="F68" s="17">
        <v>0</v>
      </c>
      <c r="G68" s="17">
        <v>0</v>
      </c>
      <c r="H68" s="18">
        <v>0</v>
      </c>
      <c r="P68">
        <v>67</v>
      </c>
      <c r="Q68">
        <f t="shared" si="4"/>
        <v>2.2432293681721562E-5</v>
      </c>
      <c r="R68">
        <f t="shared" si="5"/>
        <v>1.5029636766753446E-3</v>
      </c>
    </row>
    <row r="69" spans="1:18" ht="14.4" x14ac:dyDescent="0.3">
      <c r="A69" s="17">
        <v>4</v>
      </c>
      <c r="B69" s="9" t="s">
        <v>29</v>
      </c>
      <c r="C69" s="17">
        <v>2</v>
      </c>
      <c r="D69" s="17">
        <v>1984</v>
      </c>
      <c r="E69" s="17">
        <v>20</v>
      </c>
      <c r="F69" s="17">
        <v>0</v>
      </c>
      <c r="G69" s="17">
        <v>0</v>
      </c>
      <c r="H69" s="18">
        <v>0</v>
      </c>
      <c r="P69">
        <v>68</v>
      </c>
      <c r="Q69">
        <f t="shared" si="4"/>
        <v>2.2102912459975182E-5</v>
      </c>
      <c r="R69">
        <f t="shared" si="5"/>
        <v>1.5029980472783123E-3</v>
      </c>
    </row>
    <row r="70" spans="1:18" ht="14.4" x14ac:dyDescent="0.3">
      <c r="A70" s="17">
        <v>3</v>
      </c>
      <c r="B70" s="9" t="s">
        <v>29</v>
      </c>
      <c r="C70" s="17">
        <v>2</v>
      </c>
      <c r="D70" s="17">
        <v>1984</v>
      </c>
      <c r="E70" s="17">
        <v>20</v>
      </c>
      <c r="F70" s="17">
        <v>0</v>
      </c>
      <c r="G70" s="17">
        <v>0</v>
      </c>
      <c r="H70" s="18">
        <v>0</v>
      </c>
      <c r="P70">
        <v>69</v>
      </c>
      <c r="Q70">
        <f t="shared" si="4"/>
        <v>2.1783071258925079E-5</v>
      </c>
      <c r="R70">
        <f t="shared" si="5"/>
        <v>1.5030319168658304E-3</v>
      </c>
    </row>
    <row r="71" spans="1:18" ht="14.4" x14ac:dyDescent="0.3">
      <c r="A71" s="17">
        <v>5</v>
      </c>
      <c r="B71" s="9" t="s">
        <v>29</v>
      </c>
      <c r="C71" s="17">
        <v>2</v>
      </c>
      <c r="D71" s="17">
        <v>1984</v>
      </c>
      <c r="E71" s="17">
        <v>20</v>
      </c>
      <c r="F71" s="17">
        <v>0</v>
      </c>
      <c r="G71" s="17">
        <v>0</v>
      </c>
      <c r="H71" s="18">
        <v>0</v>
      </c>
      <c r="P71">
        <v>70</v>
      </c>
      <c r="Q71">
        <f t="shared" si="4"/>
        <v>2.1472361426362848E-5</v>
      </c>
      <c r="R71">
        <f t="shared" si="5"/>
        <v>1.5030652998453994E-3</v>
      </c>
    </row>
    <row r="72" spans="1:18" ht="14.4" x14ac:dyDescent="0.3">
      <c r="A72" s="17">
        <v>6</v>
      </c>
      <c r="B72" s="9" t="s">
        <v>10</v>
      </c>
      <c r="C72" s="17">
        <v>1</v>
      </c>
      <c r="D72" s="17">
        <v>1985</v>
      </c>
      <c r="E72" s="17">
        <v>1</v>
      </c>
      <c r="F72" s="17">
        <v>0</v>
      </c>
      <c r="G72" s="17">
        <v>0</v>
      </c>
      <c r="H72" s="18">
        <v>0</v>
      </c>
      <c r="P72">
        <v>71</v>
      </c>
      <c r="Q72">
        <f t="shared" si="4"/>
        <v>2.1170397324108465E-5</v>
      </c>
      <c r="R72">
        <f t="shared" si="5"/>
        <v>1.503098210011701E-3</v>
      </c>
    </row>
    <row r="73" spans="1:18" ht="14.4" x14ac:dyDescent="0.3">
      <c r="A73" s="17">
        <v>1</v>
      </c>
      <c r="B73" s="9" t="s">
        <v>10</v>
      </c>
      <c r="C73" s="17">
        <v>1</v>
      </c>
      <c r="D73" s="17">
        <v>1985</v>
      </c>
      <c r="E73" s="17">
        <v>1</v>
      </c>
      <c r="F73" s="17">
        <v>0</v>
      </c>
      <c r="G73" s="17">
        <v>0</v>
      </c>
      <c r="H73" s="18">
        <v>0</v>
      </c>
      <c r="P73">
        <v>72</v>
      </c>
      <c r="Q73">
        <f t="shared" si="4"/>
        <v>2.0876814730289904E-5</v>
      </c>
      <c r="R73">
        <f t="shared" si="5"/>
        <v>1.5031306605808731E-3</v>
      </c>
    </row>
    <row r="74" spans="1:18" ht="14.4" x14ac:dyDescent="0.3">
      <c r="A74" s="17">
        <v>2</v>
      </c>
      <c r="B74" s="9" t="s">
        <v>10</v>
      </c>
      <c r="C74" s="17">
        <v>1</v>
      </c>
      <c r="D74" s="17">
        <v>1985</v>
      </c>
      <c r="E74" s="17">
        <v>1</v>
      </c>
      <c r="F74" s="17">
        <v>0</v>
      </c>
      <c r="G74" s="17">
        <v>0</v>
      </c>
      <c r="H74" s="18">
        <v>0</v>
      </c>
      <c r="P74">
        <v>73</v>
      </c>
      <c r="Q74">
        <f t="shared" si="4"/>
        <v>2.0591269372909832E-5</v>
      </c>
      <c r="R74">
        <f t="shared" si="5"/>
        <v>1.5031626642224177E-3</v>
      </c>
    </row>
    <row r="75" spans="1:18" ht="14.4" x14ac:dyDescent="0.3">
      <c r="A75" s="17">
        <v>4</v>
      </c>
      <c r="B75" s="9" t="s">
        <v>10</v>
      </c>
      <c r="C75" s="17">
        <v>1</v>
      </c>
      <c r="D75" s="17">
        <v>1985</v>
      </c>
      <c r="E75" s="17">
        <v>1</v>
      </c>
      <c r="F75" s="17">
        <v>0</v>
      </c>
      <c r="G75" s="17">
        <v>0</v>
      </c>
      <c r="H75" s="18">
        <v>0</v>
      </c>
      <c r="P75">
        <v>74</v>
      </c>
      <c r="Q75">
        <f t="shared" si="4"/>
        <v>2.0313435582283022E-5</v>
      </c>
      <c r="R75">
        <f t="shared" si="5"/>
        <v>1.5031942330889436E-3</v>
      </c>
    </row>
    <row r="76" spans="1:18" ht="14.4" x14ac:dyDescent="0.3">
      <c r="A76" s="17">
        <v>3</v>
      </c>
      <c r="B76" s="9" t="s">
        <v>10</v>
      </c>
      <c r="C76" s="17">
        <v>1</v>
      </c>
      <c r="D76" s="17">
        <v>1985</v>
      </c>
      <c r="E76" s="17">
        <v>1</v>
      </c>
      <c r="F76" s="17">
        <v>0</v>
      </c>
      <c r="G76" s="17">
        <v>0</v>
      </c>
      <c r="H76" s="18">
        <v>0</v>
      </c>
      <c r="P76">
        <v>75</v>
      </c>
      <c r="Q76">
        <f t="shared" si="4"/>
        <v>2.0043005051252115E-5</v>
      </c>
      <c r="R76">
        <f t="shared" si="5"/>
        <v>1.5032253788439087E-3</v>
      </c>
    </row>
    <row r="77" spans="1:18" ht="14.4" x14ac:dyDescent="0.3">
      <c r="A77" s="17">
        <v>5</v>
      </c>
      <c r="B77" s="9" t="s">
        <v>10</v>
      </c>
      <c r="C77" s="17">
        <v>1</v>
      </c>
      <c r="D77" s="17">
        <v>1985</v>
      </c>
      <c r="E77" s="17">
        <v>1</v>
      </c>
      <c r="F77" s="17">
        <v>0</v>
      </c>
      <c r="G77" s="17">
        <v>0</v>
      </c>
      <c r="H77" s="18">
        <v>0</v>
      </c>
      <c r="P77">
        <v>76</v>
      </c>
      <c r="Q77">
        <f t="shared" si="4"/>
        <v>1.9779685693256954E-5</v>
      </c>
      <c r="R77">
        <f t="shared" si="5"/>
        <v>1.5032561126875285E-3</v>
      </c>
    </row>
    <row r="78" spans="1:18" ht="14.4" x14ac:dyDescent="0.3">
      <c r="A78" s="17">
        <v>1</v>
      </c>
      <c r="B78" s="9" t="s">
        <v>10</v>
      </c>
      <c r="C78" s="17">
        <v>2</v>
      </c>
      <c r="D78" s="17">
        <v>1985</v>
      </c>
      <c r="E78" s="17">
        <v>1</v>
      </c>
      <c r="F78" s="17">
        <v>0</v>
      </c>
      <c r="G78" s="17">
        <v>0</v>
      </c>
      <c r="H78" s="18">
        <v>0</v>
      </c>
      <c r="P78">
        <v>77</v>
      </c>
      <c r="Q78">
        <f t="shared" si="4"/>
        <v>1.9523200589363508E-5</v>
      </c>
      <c r="R78">
        <f t="shared" si="5"/>
        <v>1.5032864453809901E-3</v>
      </c>
    </row>
    <row r="79" spans="1:18" ht="14.4" x14ac:dyDescent="0.3">
      <c r="A79" s="17">
        <v>6</v>
      </c>
      <c r="B79" s="9" t="s">
        <v>22</v>
      </c>
      <c r="C79" s="17">
        <v>2</v>
      </c>
      <c r="D79" s="17">
        <v>1985</v>
      </c>
      <c r="E79" s="17">
        <v>7</v>
      </c>
      <c r="F79" s="17">
        <v>0</v>
      </c>
      <c r="G79" s="17">
        <v>0</v>
      </c>
      <c r="H79" s="18">
        <v>0</v>
      </c>
      <c r="P79">
        <v>78</v>
      </c>
      <c r="Q79">
        <f t="shared" si="4"/>
        <v>1.9273287016270593E-5</v>
      </c>
      <c r="R79">
        <f t="shared" si="5"/>
        <v>1.5033163872691063E-3</v>
      </c>
    </row>
    <row r="80" spans="1:18" ht="14.4" x14ac:dyDescent="0.3">
      <c r="A80" s="17">
        <v>1</v>
      </c>
      <c r="B80" s="9" t="s">
        <v>22</v>
      </c>
      <c r="C80" s="17">
        <v>2</v>
      </c>
      <c r="D80" s="17">
        <v>1985</v>
      </c>
      <c r="E80" s="17">
        <v>7</v>
      </c>
      <c r="F80" s="17">
        <v>0</v>
      </c>
      <c r="G80" s="17">
        <v>0</v>
      </c>
      <c r="H80" s="18">
        <v>0</v>
      </c>
      <c r="P80">
        <v>79</v>
      </c>
      <c r="Q80">
        <f t="shared" si="4"/>
        <v>1.9029695548120537E-5</v>
      </c>
      <c r="R80">
        <f t="shared" si="5"/>
        <v>1.5033459483015225E-3</v>
      </c>
    </row>
    <row r="81" spans="1:18" ht="14.4" x14ac:dyDescent="0.3">
      <c r="A81" s="17">
        <v>2</v>
      </c>
      <c r="B81" s="9" t="s">
        <v>22</v>
      </c>
      <c r="C81" s="17">
        <v>2</v>
      </c>
      <c r="D81" s="17">
        <v>1985</v>
      </c>
      <c r="E81" s="17">
        <v>7</v>
      </c>
      <c r="F81" s="17">
        <v>0</v>
      </c>
      <c r="G81" s="17">
        <v>0</v>
      </c>
      <c r="H81" s="18">
        <v>0</v>
      </c>
      <c r="P81">
        <v>80</v>
      </c>
      <c r="Q81">
        <f t="shared" si="4"/>
        <v>1.8792189225657461E-5</v>
      </c>
      <c r="R81">
        <f t="shared" si="5"/>
        <v>1.5033751380525969E-3</v>
      </c>
    </row>
    <row r="82" spans="1:18" ht="14.4" x14ac:dyDescent="0.3">
      <c r="A82" s="17">
        <v>4</v>
      </c>
      <c r="B82" s="9" t="s">
        <v>22</v>
      </c>
      <c r="C82" s="17">
        <v>2</v>
      </c>
      <c r="D82" s="17">
        <v>1985</v>
      </c>
      <c r="E82" s="17">
        <v>7</v>
      </c>
      <c r="F82" s="17">
        <v>0</v>
      </c>
      <c r="G82" s="17">
        <v>0</v>
      </c>
      <c r="H82" s="18">
        <v>0</v>
      </c>
      <c r="P82">
        <v>81</v>
      </c>
      <c r="Q82">
        <f t="shared" si="4"/>
        <v>1.856054278691407E-5</v>
      </c>
      <c r="R82">
        <f t="shared" si="5"/>
        <v>1.5034039657400397E-3</v>
      </c>
    </row>
    <row r="83" spans="1:18" ht="14.4" x14ac:dyDescent="0.3">
      <c r="A83" s="17">
        <v>3</v>
      </c>
      <c r="B83" s="9" t="s">
        <v>22</v>
      </c>
      <c r="C83" s="17">
        <v>2</v>
      </c>
      <c r="D83" s="17">
        <v>1985</v>
      </c>
      <c r="E83" s="17">
        <v>7</v>
      </c>
      <c r="F83" s="17">
        <v>0</v>
      </c>
      <c r="G83" s="17">
        <v>0</v>
      </c>
      <c r="H83" s="18">
        <v>0</v>
      </c>
      <c r="P83">
        <v>82</v>
      </c>
      <c r="Q83">
        <f t="shared" si="4"/>
        <v>1.8334541954175772E-5</v>
      </c>
      <c r="R83">
        <f t="shared" si="5"/>
        <v>1.5034324402424133E-3</v>
      </c>
    </row>
    <row r="84" spans="1:18" ht="14.4" x14ac:dyDescent="0.3">
      <c r="A84" s="17">
        <v>5</v>
      </c>
      <c r="B84" s="9" t="s">
        <v>22</v>
      </c>
      <c r="C84" s="17">
        <v>2</v>
      </c>
      <c r="D84" s="17">
        <v>1985</v>
      </c>
      <c r="E84" s="17">
        <v>7</v>
      </c>
      <c r="F84" s="17">
        <v>0</v>
      </c>
      <c r="G84" s="17">
        <v>0</v>
      </c>
      <c r="H84" s="18">
        <v>0</v>
      </c>
      <c r="P84">
        <v>83</v>
      </c>
      <c r="Q84">
        <f t="shared" si="4"/>
        <v>1.8113982772476745E-5</v>
      </c>
      <c r="R84">
        <f t="shared" si="5"/>
        <v>1.5034605701155699E-3</v>
      </c>
    </row>
    <row r="85" spans="1:18" ht="14.4" x14ac:dyDescent="0.3">
      <c r="A85" s="17">
        <v>6</v>
      </c>
      <c r="B85" s="9" t="s">
        <v>10</v>
      </c>
      <c r="C85" s="17">
        <v>1</v>
      </c>
      <c r="D85" s="17">
        <v>1975</v>
      </c>
      <c r="E85" s="17">
        <v>2</v>
      </c>
      <c r="F85" s="17">
        <v>0</v>
      </c>
      <c r="G85" s="17">
        <v>0</v>
      </c>
      <c r="H85" s="18">
        <v>0</v>
      </c>
      <c r="P85">
        <v>84</v>
      </c>
      <c r="Q85">
        <f t="shared" si="4"/>
        <v>1.7898670995334613E-5</v>
      </c>
      <c r="R85">
        <f t="shared" si="5"/>
        <v>1.5034883636081075E-3</v>
      </c>
    </row>
    <row r="86" spans="1:18" ht="14.4" x14ac:dyDescent="0.3">
      <c r="A86" s="17">
        <v>1</v>
      </c>
      <c r="B86" s="9" t="s">
        <v>10</v>
      </c>
      <c r="C86" s="17">
        <v>1</v>
      </c>
      <c r="D86" s="17">
        <v>1975</v>
      </c>
      <c r="E86" s="17">
        <v>2</v>
      </c>
      <c r="F86" s="17">
        <v>0</v>
      </c>
      <c r="G86" s="17">
        <v>0</v>
      </c>
      <c r="H86" s="18">
        <v>0</v>
      </c>
      <c r="P86">
        <v>85</v>
      </c>
      <c r="Q86">
        <f t="shared" si="4"/>
        <v>1.7688421513834193E-5</v>
      </c>
      <c r="R86">
        <f t="shared" si="5"/>
        <v>1.5035158286759065E-3</v>
      </c>
    </row>
    <row r="87" spans="1:18" ht="14.4" x14ac:dyDescent="0.3">
      <c r="A87" s="17">
        <v>2</v>
      </c>
      <c r="B87" s="9" t="s">
        <v>10</v>
      </c>
      <c r="C87" s="17">
        <v>1</v>
      </c>
      <c r="D87" s="17">
        <v>1975</v>
      </c>
      <c r="E87" s="17">
        <v>2</v>
      </c>
      <c r="F87" s="17">
        <v>0</v>
      </c>
      <c r="G87" s="17">
        <v>0</v>
      </c>
      <c r="H87" s="18">
        <v>0</v>
      </c>
      <c r="P87">
        <v>86</v>
      </c>
      <c r="Q87">
        <f t="shared" si="4"/>
        <v>1.748305782553283E-5</v>
      </c>
      <c r="R87">
        <f t="shared" si="5"/>
        <v>1.5035429729958233E-3</v>
      </c>
    </row>
    <row r="88" spans="1:18" ht="14.4" x14ac:dyDescent="0.3">
      <c r="A88" s="17">
        <v>4</v>
      </c>
      <c r="B88" s="9" t="s">
        <v>10</v>
      </c>
      <c r="C88" s="17">
        <v>1</v>
      </c>
      <c r="D88" s="17">
        <v>1975</v>
      </c>
      <c r="E88" s="17">
        <v>2</v>
      </c>
      <c r="F88" s="17">
        <v>0</v>
      </c>
      <c r="G88" s="17">
        <v>0</v>
      </c>
      <c r="H88" s="18">
        <v>0</v>
      </c>
      <c r="P88">
        <v>87</v>
      </c>
      <c r="Q88">
        <f t="shared" si="4"/>
        <v>1.7282411539983754E-5</v>
      </c>
      <c r="R88">
        <f t="shared" si="5"/>
        <v>1.5035698039785866E-3</v>
      </c>
    </row>
    <row r="89" spans="1:18" ht="14.4" x14ac:dyDescent="0.3">
      <c r="A89" s="17">
        <v>3</v>
      </c>
      <c r="B89" s="9" t="s">
        <v>10</v>
      </c>
      <c r="C89" s="17">
        <v>1</v>
      </c>
      <c r="D89" s="17">
        <v>1975</v>
      </c>
      <c r="E89" s="17">
        <v>2</v>
      </c>
      <c r="F89" s="17">
        <v>0</v>
      </c>
      <c r="G89" s="17">
        <v>0</v>
      </c>
      <c r="H89" s="18">
        <v>0</v>
      </c>
      <c r="P89">
        <v>88</v>
      </c>
      <c r="Q89">
        <f t="shared" si="4"/>
        <v>1.7086321917965468E-5</v>
      </c>
      <c r="R89">
        <f t="shared" si="5"/>
        <v>1.5035963287809613E-3</v>
      </c>
    </row>
    <row r="90" spans="1:18" ht="14.4" x14ac:dyDescent="0.3">
      <c r="A90" s="17">
        <v>5</v>
      </c>
      <c r="B90" s="9" t="s">
        <v>10</v>
      </c>
      <c r="C90" s="17">
        <v>1</v>
      </c>
      <c r="D90" s="17">
        <v>1975</v>
      </c>
      <c r="E90" s="17">
        <v>2</v>
      </c>
      <c r="F90" s="17">
        <v>0</v>
      </c>
      <c r="G90" s="17">
        <v>0</v>
      </c>
      <c r="H90" s="18">
        <v>0</v>
      </c>
      <c r="P90">
        <v>89</v>
      </c>
      <c r="Q90">
        <f t="shared" si="4"/>
        <v>1.6894635441766522E-5</v>
      </c>
      <c r="R90">
        <f t="shared" si="5"/>
        <v>1.5036225543172204E-3</v>
      </c>
    </row>
    <row r="91" spans="1:18" ht="14.4" x14ac:dyDescent="0.3">
      <c r="A91" s="17">
        <v>6</v>
      </c>
      <c r="B91" s="9" t="s">
        <v>10</v>
      </c>
      <c r="C91" s="17">
        <v>1</v>
      </c>
      <c r="D91" s="17">
        <v>1982</v>
      </c>
      <c r="E91" s="17">
        <v>1</v>
      </c>
      <c r="F91" s="17">
        <v>0</v>
      </c>
      <c r="G91" s="17">
        <v>0</v>
      </c>
      <c r="H91" s="18">
        <v>0</v>
      </c>
      <c r="P91">
        <v>90</v>
      </c>
      <c r="Q91">
        <f t="shared" si="4"/>
        <v>1.6707205414110923E-5</v>
      </c>
      <c r="R91">
        <f t="shared" si="5"/>
        <v>1.5036484872699831E-3</v>
      </c>
    </row>
    <row r="92" spans="1:18" ht="14.4" x14ac:dyDescent="0.3">
      <c r="A92" s="17">
        <v>6</v>
      </c>
      <c r="B92" s="9" t="s">
        <v>10</v>
      </c>
      <c r="C92" s="17">
        <v>2</v>
      </c>
      <c r="D92" s="17">
        <v>1982</v>
      </c>
      <c r="E92" s="17">
        <v>1</v>
      </c>
      <c r="F92" s="17">
        <v>0</v>
      </c>
      <c r="G92" s="17">
        <v>0</v>
      </c>
      <c r="H92" s="18">
        <v>0</v>
      </c>
      <c r="P92">
        <v>91</v>
      </c>
      <c r="Q92">
        <f t="shared" si="4"/>
        <v>1.6523891583521395E-5</v>
      </c>
      <c r="R92">
        <f t="shared" si="5"/>
        <v>1.5036741341004469E-3</v>
      </c>
    </row>
    <row r="93" spans="1:18" ht="14.4" x14ac:dyDescent="0.3">
      <c r="A93" s="17">
        <v>1</v>
      </c>
      <c r="B93" s="9" t="s">
        <v>10</v>
      </c>
      <c r="C93" s="17">
        <v>1</v>
      </c>
      <c r="D93" s="17">
        <v>1982</v>
      </c>
      <c r="E93" s="17">
        <v>1</v>
      </c>
      <c r="F93" s="17">
        <v>0</v>
      </c>
      <c r="G93" s="17">
        <v>0</v>
      </c>
      <c r="H93" s="18">
        <v>0</v>
      </c>
      <c r="P93">
        <v>92</v>
      </c>
      <c r="Q93">
        <f t="shared" si="4"/>
        <v>1.6344559794109414E-5</v>
      </c>
      <c r="R93">
        <f t="shared" si="5"/>
        <v>1.5036995010580662E-3</v>
      </c>
    </row>
    <row r="94" spans="1:18" ht="14.4" x14ac:dyDescent="0.3">
      <c r="A94" s="17">
        <v>1</v>
      </c>
      <c r="B94" s="9" t="s">
        <v>10</v>
      </c>
      <c r="C94" s="17">
        <v>2</v>
      </c>
      <c r="D94" s="17">
        <v>1982</v>
      </c>
      <c r="E94" s="17">
        <v>1</v>
      </c>
      <c r="F94" s="17">
        <v>0</v>
      </c>
      <c r="G94" s="17">
        <v>0</v>
      </c>
      <c r="H94" s="18">
        <v>0</v>
      </c>
      <c r="P94">
        <v>93</v>
      </c>
      <c r="Q94">
        <f t="shared" si="4"/>
        <v>1.6169081657953806E-5</v>
      </c>
      <c r="R94">
        <f t="shared" si="5"/>
        <v>1.5037245941897041E-3</v>
      </c>
    </row>
    <row r="95" spans="1:18" ht="14.4" x14ac:dyDescent="0.3">
      <c r="A95" s="17">
        <v>2</v>
      </c>
      <c r="B95" s="9" t="s">
        <v>10</v>
      </c>
      <c r="C95" s="17">
        <v>1</v>
      </c>
      <c r="D95" s="17">
        <v>1982</v>
      </c>
      <c r="E95" s="17">
        <v>1</v>
      </c>
      <c r="F95" s="17">
        <v>0</v>
      </c>
      <c r="G95" s="17">
        <v>0</v>
      </c>
      <c r="H95" s="18">
        <v>0</v>
      </c>
      <c r="P95">
        <v>94</v>
      </c>
      <c r="Q95">
        <f t="shared" si="4"/>
        <v>1.599733424838614E-5</v>
      </c>
      <c r="R95">
        <f t="shared" si="5"/>
        <v>1.5037494193482972E-3</v>
      </c>
    </row>
    <row r="96" spans="1:18" ht="14.4" x14ac:dyDescent="0.3">
      <c r="A96" s="17">
        <v>2</v>
      </c>
      <c r="B96" s="9" t="s">
        <v>10</v>
      </c>
      <c r="C96" s="17">
        <v>2</v>
      </c>
      <c r="D96" s="17">
        <v>1982</v>
      </c>
      <c r="E96" s="17">
        <v>1</v>
      </c>
      <c r="F96" s="17">
        <v>0</v>
      </c>
      <c r="G96" s="17">
        <v>0</v>
      </c>
      <c r="H96" s="18">
        <v>0</v>
      </c>
      <c r="P96">
        <v>95</v>
      </c>
      <c r="Q96">
        <f t="shared" si="4"/>
        <v>1.5829199812642777E-5</v>
      </c>
      <c r="R96">
        <f t="shared" si="5"/>
        <v>1.5037739822010639E-3</v>
      </c>
    </row>
    <row r="97" spans="1:18" ht="14.4" x14ac:dyDescent="0.3">
      <c r="A97" s="17">
        <v>4</v>
      </c>
      <c r="B97" s="9" t="s">
        <v>10</v>
      </c>
      <c r="C97" s="17">
        <v>1</v>
      </c>
      <c r="D97" s="17">
        <v>1982</v>
      </c>
      <c r="E97" s="17">
        <v>1</v>
      </c>
      <c r="F97" s="17">
        <v>0</v>
      </c>
      <c r="G97" s="17">
        <v>0</v>
      </c>
      <c r="H97" s="18">
        <v>0</v>
      </c>
      <c r="P97">
        <v>96</v>
      </c>
      <c r="Q97">
        <f t="shared" si="4"/>
        <v>1.566456550247162E-5</v>
      </c>
      <c r="R97">
        <f t="shared" si="5"/>
        <v>1.5037982882372754E-3</v>
      </c>
    </row>
    <row r="98" spans="1:18" ht="14.4" x14ac:dyDescent="0.3">
      <c r="A98" s="17">
        <v>4</v>
      </c>
      <c r="B98" s="9" t="s">
        <v>10</v>
      </c>
      <c r="C98" s="17">
        <v>2</v>
      </c>
      <c r="D98" s="17">
        <v>1982</v>
      </c>
      <c r="E98" s="17">
        <v>1</v>
      </c>
      <c r="F98" s="17">
        <v>0</v>
      </c>
      <c r="G98" s="17">
        <v>0</v>
      </c>
      <c r="H98" s="18">
        <v>0</v>
      </c>
      <c r="P98">
        <v>97</v>
      </c>
      <c r="Q98">
        <f t="shared" si="4"/>
        <v>1.5503323121398291E-5</v>
      </c>
      <c r="R98">
        <f t="shared" si="5"/>
        <v>1.5038223427756342E-3</v>
      </c>
    </row>
    <row r="99" spans="1:18" ht="14.4" x14ac:dyDescent="0.3">
      <c r="A99" s="17">
        <v>3</v>
      </c>
      <c r="B99" s="9" t="s">
        <v>10</v>
      </c>
      <c r="C99" s="17">
        <v>1</v>
      </c>
      <c r="D99" s="17">
        <v>1982</v>
      </c>
      <c r="E99" s="17">
        <v>1</v>
      </c>
      <c r="F99" s="17">
        <v>0</v>
      </c>
      <c r="G99" s="17">
        <v>0</v>
      </c>
      <c r="H99" s="18">
        <v>0</v>
      </c>
      <c r="P99">
        <v>98</v>
      </c>
      <c r="Q99">
        <f t="shared" si="4"/>
        <v>1.5345368887461901E-5</v>
      </c>
      <c r="R99">
        <f t="shared" si="5"/>
        <v>1.5038461509712662E-3</v>
      </c>
    </row>
    <row r="100" spans="1:18" ht="14.4" x14ac:dyDescent="0.3">
      <c r="A100" s="17">
        <v>3</v>
      </c>
      <c r="B100" s="9" t="s">
        <v>10</v>
      </c>
      <c r="C100" s="17">
        <v>2</v>
      </c>
      <c r="D100" s="17">
        <v>1982</v>
      </c>
      <c r="E100" s="17">
        <v>1</v>
      </c>
      <c r="F100" s="17">
        <v>0</v>
      </c>
      <c r="G100" s="17">
        <v>0</v>
      </c>
      <c r="H100" s="18">
        <v>0</v>
      </c>
      <c r="P100">
        <v>99</v>
      </c>
      <c r="Q100">
        <f t="shared" si="4"/>
        <v>1.5190603210326908E-5</v>
      </c>
      <c r="R100">
        <f t="shared" si="5"/>
        <v>1.503869717822364E-3</v>
      </c>
    </row>
    <row r="101" spans="1:18" ht="14.4" x14ac:dyDescent="0.3">
      <c r="A101" s="17">
        <v>5</v>
      </c>
      <c r="B101" s="9" t="s">
        <v>10</v>
      </c>
      <c r="C101" s="17">
        <v>1</v>
      </c>
      <c r="D101" s="17">
        <v>1982</v>
      </c>
      <c r="E101" s="17">
        <v>1</v>
      </c>
      <c r="F101" s="17">
        <v>0</v>
      </c>
      <c r="G101" s="17">
        <v>0</v>
      </c>
      <c r="H101" s="18">
        <v>0</v>
      </c>
      <c r="P101">
        <v>100</v>
      </c>
      <c r="Q101">
        <f t="shared" si="4"/>
        <v>1.5038930481764905E-5</v>
      </c>
      <c r="R101">
        <f t="shared" si="5"/>
        <v>1.5038930481764904E-3</v>
      </c>
    </row>
    <row r="102" spans="1:18" ht="14.4" x14ac:dyDescent="0.3">
      <c r="A102" s="17">
        <v>5</v>
      </c>
      <c r="B102" s="9" t="s">
        <v>10</v>
      </c>
      <c r="C102" s="17">
        <v>2</v>
      </c>
      <c r="D102" s="17">
        <v>1982</v>
      </c>
      <c r="E102" s="17">
        <v>1</v>
      </c>
      <c r="F102" s="17">
        <v>0</v>
      </c>
      <c r="G102" s="17">
        <v>0</v>
      </c>
      <c r="H102" s="18">
        <v>0</v>
      </c>
      <c r="P102">
        <v>101</v>
      </c>
      <c r="Q102">
        <f t="shared" si="4"/>
        <v>1.4890258878579946E-5</v>
      </c>
      <c r="R102">
        <f t="shared" si="5"/>
        <v>1.5039161467365746E-3</v>
      </c>
    </row>
    <row r="103" spans="1:18" ht="14.4" x14ac:dyDescent="0.3">
      <c r="A103" s="17">
        <v>6</v>
      </c>
      <c r="B103" s="9" t="s">
        <v>10</v>
      </c>
      <c r="C103" s="17">
        <v>2</v>
      </c>
      <c r="D103" s="17">
        <v>1983</v>
      </c>
      <c r="E103" s="17">
        <v>2</v>
      </c>
      <c r="F103" s="17">
        <v>0</v>
      </c>
      <c r="G103" s="17">
        <v>0</v>
      </c>
      <c r="H103" s="18">
        <v>0</v>
      </c>
      <c r="P103">
        <v>102</v>
      </c>
      <c r="Q103">
        <f t="shared" si="4"/>
        <v>1.4744500177123608E-5</v>
      </c>
      <c r="R103">
        <f t="shared" si="5"/>
        <v>1.503939018066608E-3</v>
      </c>
    </row>
    <row r="104" spans="1:18" ht="14.4" x14ac:dyDescent="0.3">
      <c r="A104" s="17">
        <v>1</v>
      </c>
      <c r="B104" s="9" t="s">
        <v>10</v>
      </c>
      <c r="C104" s="17">
        <v>2</v>
      </c>
      <c r="D104" s="17">
        <v>1983</v>
      </c>
      <c r="E104" s="17">
        <v>2</v>
      </c>
      <c r="F104" s="17">
        <v>0</v>
      </c>
      <c r="G104" s="17">
        <v>0</v>
      </c>
      <c r="H104" s="18">
        <v>0</v>
      </c>
      <c r="P104">
        <v>103</v>
      </c>
      <c r="Q104">
        <f t="shared" si="4"/>
        <v>1.460156957861229E-5</v>
      </c>
      <c r="R104">
        <f t="shared" si="5"/>
        <v>1.5039616665970658E-3</v>
      </c>
    </row>
    <row r="105" spans="1:18" ht="14.4" x14ac:dyDescent="0.3">
      <c r="A105" s="17">
        <v>2</v>
      </c>
      <c r="B105" s="9" t="s">
        <v>10</v>
      </c>
      <c r="C105" s="17">
        <v>2</v>
      </c>
      <c r="D105" s="17">
        <v>1983</v>
      </c>
      <c r="E105" s="17">
        <v>2</v>
      </c>
      <c r="F105" s="17">
        <v>0</v>
      </c>
      <c r="G105" s="17">
        <v>0</v>
      </c>
      <c r="H105" s="18">
        <v>0</v>
      </c>
      <c r="P105">
        <v>104</v>
      </c>
      <c r="Q105">
        <f t="shared" si="4"/>
        <v>1.4461385544519852E-5</v>
      </c>
      <c r="R105">
        <f t="shared" si="5"/>
        <v>1.5039840966300647E-3</v>
      </c>
    </row>
    <row r="106" spans="1:18" ht="14.4" x14ac:dyDescent="0.3">
      <c r="A106" s="17">
        <v>4</v>
      </c>
      <c r="B106" s="9" t="s">
        <v>10</v>
      </c>
      <c r="C106" s="17">
        <v>2</v>
      </c>
      <c r="D106" s="17">
        <v>1983</v>
      </c>
      <c r="E106" s="17">
        <v>2</v>
      </c>
      <c r="F106" s="17">
        <v>0</v>
      </c>
      <c r="G106" s="17">
        <v>0</v>
      </c>
      <c r="H106" s="18">
        <v>0</v>
      </c>
      <c r="P106">
        <v>105</v>
      </c>
      <c r="Q106">
        <f t="shared" si="4"/>
        <v>1.4323869641374039E-5</v>
      </c>
      <c r="R106">
        <f t="shared" si="5"/>
        <v>1.5040063123442741E-3</v>
      </c>
    </row>
    <row r="107" spans="1:18" ht="14.4" x14ac:dyDescent="0.3">
      <c r="A107" s="17">
        <v>3</v>
      </c>
      <c r="B107" s="9" t="s">
        <v>10</v>
      </c>
      <c r="C107" s="17">
        <v>2</v>
      </c>
      <c r="D107" s="17">
        <v>1983</v>
      </c>
      <c r="E107" s="17">
        <v>2</v>
      </c>
      <c r="F107" s="17">
        <v>0</v>
      </c>
      <c r="G107" s="17">
        <v>0</v>
      </c>
      <c r="H107" s="18">
        <v>0</v>
      </c>
      <c r="P107">
        <v>106</v>
      </c>
      <c r="Q107">
        <f t="shared" si="4"/>
        <v>1.4188946394335807E-5</v>
      </c>
      <c r="R107">
        <f t="shared" si="5"/>
        <v>1.5040283177995956E-3</v>
      </c>
    </row>
    <row r="108" spans="1:18" ht="14.4" x14ac:dyDescent="0.3">
      <c r="A108" s="17">
        <v>5</v>
      </c>
      <c r="B108" s="9" t="s">
        <v>10</v>
      </c>
      <c r="C108" s="17">
        <v>2</v>
      </c>
      <c r="D108" s="17">
        <v>1983</v>
      </c>
      <c r="E108" s="17">
        <v>2</v>
      </c>
      <c r="F108" s="17">
        <v>0</v>
      </c>
      <c r="G108" s="17">
        <v>0</v>
      </c>
      <c r="H108" s="18">
        <v>0</v>
      </c>
      <c r="P108">
        <v>107</v>
      </c>
      <c r="Q108">
        <f t="shared" si="4"/>
        <v>1.4056543148987118E-5</v>
      </c>
      <c r="R108">
        <f t="shared" si="5"/>
        <v>1.5040501169416216E-3</v>
      </c>
    </row>
    <row r="109" spans="1:18" ht="14.4" x14ac:dyDescent="0.3">
      <c r="A109" s="17">
        <v>1</v>
      </c>
      <c r="B109" s="9" t="s">
        <v>10</v>
      </c>
      <c r="C109" s="17">
        <v>2</v>
      </c>
      <c r="D109" s="17">
        <v>1989</v>
      </c>
      <c r="E109" s="17">
        <v>1</v>
      </c>
      <c r="F109" s="17">
        <v>0</v>
      </c>
      <c r="G109" s="17">
        <v>0</v>
      </c>
      <c r="H109" s="18">
        <v>0</v>
      </c>
      <c r="P109">
        <v>108</v>
      </c>
      <c r="Q109">
        <f t="shared" si="4"/>
        <v>1.3926589940795259E-5</v>
      </c>
      <c r="R109">
        <f t="shared" si="5"/>
        <v>1.504071713605888E-3</v>
      </c>
    </row>
    <row r="110" spans="1:18" ht="14.4" x14ac:dyDescent="0.3">
      <c r="A110" s="17">
        <v>5</v>
      </c>
      <c r="B110" s="9" t="s">
        <v>28</v>
      </c>
      <c r="C110" s="17">
        <v>3</v>
      </c>
      <c r="D110" s="17">
        <v>1971</v>
      </c>
      <c r="E110" s="17">
        <v>1</v>
      </c>
      <c r="F110" s="17">
        <v>11</v>
      </c>
      <c r="G110" s="17">
        <v>0</v>
      </c>
      <c r="H110" s="18">
        <v>0</v>
      </c>
      <c r="P110">
        <v>109</v>
      </c>
      <c r="Q110">
        <f t="shared" si="4"/>
        <v>1.3799019371760824E-5</v>
      </c>
      <c r="R110">
        <f t="shared" si="5"/>
        <v>1.5040931115219299E-3</v>
      </c>
    </row>
    <row r="111" spans="1:18" ht="14.4" x14ac:dyDescent="0.3">
      <c r="A111" s="17">
        <v>3</v>
      </c>
      <c r="B111" s="9" t="s">
        <v>14</v>
      </c>
      <c r="C111" s="17">
        <v>3</v>
      </c>
      <c r="D111" s="17">
        <v>1973</v>
      </c>
      <c r="E111" s="17">
        <v>1</v>
      </c>
      <c r="F111" s="17">
        <v>11</v>
      </c>
      <c r="G111" s="17">
        <v>0</v>
      </c>
      <c r="H111" s="18">
        <v>0</v>
      </c>
      <c r="P111">
        <v>110</v>
      </c>
      <c r="Q111">
        <f t="shared" si="4"/>
        <v>1.3673766493792288E-5</v>
      </c>
      <c r="R111">
        <f t="shared" si="5"/>
        <v>1.5041143143171517E-3</v>
      </c>
    </row>
    <row r="112" spans="1:18" ht="14.4" x14ac:dyDescent="0.3">
      <c r="A112" s="17">
        <v>4</v>
      </c>
      <c r="B112" s="9" t="s">
        <v>14</v>
      </c>
      <c r="C112" s="17">
        <v>3</v>
      </c>
      <c r="D112" s="17">
        <v>1979</v>
      </c>
      <c r="E112" s="17">
        <v>1</v>
      </c>
      <c r="F112" s="17">
        <v>12</v>
      </c>
      <c r="G112" s="17">
        <v>0</v>
      </c>
      <c r="H112" s="18">
        <v>0</v>
      </c>
      <c r="P112">
        <v>111</v>
      </c>
      <c r="Q112">
        <f t="shared" si="4"/>
        <v>1.35507686983831E-5</v>
      </c>
      <c r="R112">
        <f t="shared" si="5"/>
        <v>1.5041353255205241E-3</v>
      </c>
    </row>
    <row r="113" spans="1:18" ht="14.4" x14ac:dyDescent="0.3">
      <c r="A113" s="17">
        <v>5</v>
      </c>
      <c r="B113" s="9" t="s">
        <v>23</v>
      </c>
      <c r="C113" s="17">
        <v>1</v>
      </c>
      <c r="D113" s="17">
        <v>1981</v>
      </c>
      <c r="E113" s="17">
        <v>1</v>
      </c>
      <c r="F113" s="17">
        <v>6</v>
      </c>
      <c r="G113" s="17">
        <v>0</v>
      </c>
      <c r="H113" s="18">
        <v>0</v>
      </c>
      <c r="P113">
        <v>112</v>
      </c>
      <c r="Q113">
        <f t="shared" si="4"/>
        <v>1.3429965612197436E-5</v>
      </c>
      <c r="R113">
        <f t="shared" si="5"/>
        <v>1.504156148566113E-3</v>
      </c>
    </row>
    <row r="114" spans="1:18" ht="14.4" x14ac:dyDescent="0.3">
      <c r="A114" s="17">
        <v>4</v>
      </c>
      <c r="B114" s="9" t="s">
        <v>23</v>
      </c>
      <c r="C114" s="17">
        <v>1</v>
      </c>
      <c r="D114" s="17">
        <v>1981</v>
      </c>
      <c r="E114" s="17">
        <v>1</v>
      </c>
      <c r="F114" s="17">
        <v>7</v>
      </c>
      <c r="G114" s="17">
        <v>0</v>
      </c>
      <c r="H114" s="18">
        <v>0</v>
      </c>
      <c r="P114">
        <v>113</v>
      </c>
      <c r="Q114">
        <f t="shared" si="4"/>
        <v>1.3311298998198706E-5</v>
      </c>
      <c r="R114">
        <f t="shared" si="5"/>
        <v>1.5041767867964538E-3</v>
      </c>
    </row>
    <row r="115" spans="1:18" ht="14.4" x14ac:dyDescent="0.3">
      <c r="A115" s="17">
        <v>3</v>
      </c>
      <c r="B115" s="9" t="s">
        <v>22</v>
      </c>
      <c r="C115" s="17">
        <v>2</v>
      </c>
      <c r="D115" s="17">
        <v>1981</v>
      </c>
      <c r="E115" s="17">
        <v>1</v>
      </c>
      <c r="F115" s="17">
        <v>11</v>
      </c>
      <c r="G115" s="17">
        <v>0</v>
      </c>
      <c r="H115" s="18">
        <v>0</v>
      </c>
      <c r="P115">
        <v>114</v>
      </c>
      <c r="Q115">
        <f t="shared" si="4"/>
        <v>1.3194712661980486E-5</v>
      </c>
      <c r="R115">
        <f t="shared" si="5"/>
        <v>1.5041972434657754E-3</v>
      </c>
    </row>
    <row r="116" spans="1:18" ht="14.4" x14ac:dyDescent="0.3">
      <c r="A116" s="17">
        <v>1</v>
      </c>
      <c r="B116" s="9" t="s">
        <v>14</v>
      </c>
      <c r="C116" s="17">
        <v>3</v>
      </c>
      <c r="D116" s="17">
        <v>1982</v>
      </c>
      <c r="E116" s="17">
        <v>1</v>
      </c>
      <c r="F116" s="17">
        <v>11</v>
      </c>
      <c r="G116" s="17">
        <v>0</v>
      </c>
      <c r="H116" s="18">
        <v>0</v>
      </c>
      <c r="P116">
        <v>115</v>
      </c>
      <c r="Q116">
        <f t="shared" si="4"/>
        <v>1.3080152362983334E-5</v>
      </c>
      <c r="R116">
        <f t="shared" si="5"/>
        <v>1.5042175217430834E-3</v>
      </c>
    </row>
    <row r="117" spans="1:18" ht="14.4" x14ac:dyDescent="0.3">
      <c r="A117" s="17">
        <v>5</v>
      </c>
      <c r="B117" s="9" t="s">
        <v>14</v>
      </c>
      <c r="C117" s="17">
        <v>3</v>
      </c>
      <c r="D117" s="17">
        <v>1983</v>
      </c>
      <c r="E117" s="17">
        <v>1</v>
      </c>
      <c r="F117" s="17">
        <v>11</v>
      </c>
      <c r="G117" s="17">
        <v>0</v>
      </c>
      <c r="H117" s="18">
        <v>0</v>
      </c>
      <c r="P117">
        <v>116</v>
      </c>
      <c r="Q117">
        <f t="shared" si="4"/>
        <v>1.2967565730302693E-5</v>
      </c>
      <c r="R117">
        <f t="shared" si="5"/>
        <v>1.5042376247151124E-3</v>
      </c>
    </row>
    <row r="118" spans="1:18" ht="14.4" x14ac:dyDescent="0.3">
      <c r="A118" s="17">
        <v>5</v>
      </c>
      <c r="B118" s="9" t="s">
        <v>10</v>
      </c>
      <c r="C118" s="17">
        <v>4</v>
      </c>
      <c r="D118" s="17">
        <v>1985</v>
      </c>
      <c r="E118" s="17">
        <v>1</v>
      </c>
      <c r="F118" s="17">
        <v>11</v>
      </c>
      <c r="G118" s="17">
        <v>0</v>
      </c>
      <c r="H118" s="18">
        <v>0</v>
      </c>
      <c r="P118">
        <v>117</v>
      </c>
      <c r="Q118">
        <f t="shared" si="4"/>
        <v>1.285690218281323E-5</v>
      </c>
      <c r="R118">
        <f t="shared" si="5"/>
        <v>1.5042575553891478E-3</v>
      </c>
    </row>
    <row r="119" spans="1:18" ht="14.4" x14ac:dyDescent="0.3">
      <c r="A119" s="17">
        <v>2</v>
      </c>
      <c r="B119" s="9" t="s">
        <v>22</v>
      </c>
      <c r="C119" s="17">
        <v>3</v>
      </c>
      <c r="D119" s="17">
        <v>1986</v>
      </c>
      <c r="E119" s="17">
        <v>1</v>
      </c>
      <c r="F119" s="17">
        <v>12</v>
      </c>
      <c r="G119" s="17">
        <v>0</v>
      </c>
      <c r="H119" s="18">
        <v>0</v>
      </c>
      <c r="P119">
        <v>118</v>
      </c>
      <c r="Q119">
        <f t="shared" si="4"/>
        <v>1.2748112853353655E-5</v>
      </c>
      <c r="R119">
        <f t="shared" si="5"/>
        <v>1.5042773166957313E-3</v>
      </c>
    </row>
    <row r="120" spans="1:18" ht="14.4" x14ac:dyDescent="0.3">
      <c r="A120" s="17">
        <v>3</v>
      </c>
      <c r="B120" s="9" t="s">
        <v>22</v>
      </c>
      <c r="C120" s="17">
        <v>3</v>
      </c>
      <c r="D120" s="17">
        <v>1986</v>
      </c>
      <c r="E120" s="17">
        <v>1</v>
      </c>
      <c r="F120" s="17">
        <v>11</v>
      </c>
      <c r="G120" s="17">
        <v>0</v>
      </c>
      <c r="H120" s="18">
        <v>0</v>
      </c>
      <c r="P120">
        <v>119</v>
      </c>
      <c r="Q120">
        <f t="shared" si="4"/>
        <v>1.264115051673318E-5</v>
      </c>
      <c r="R120">
        <f t="shared" si="5"/>
        <v>1.5042969114912484E-3</v>
      </c>
    </row>
    <row r="121" spans="1:18" ht="14.4" x14ac:dyDescent="0.3">
      <c r="A121" s="17">
        <v>1</v>
      </c>
      <c r="B121" s="9" t="s">
        <v>22</v>
      </c>
      <c r="C121" s="17">
        <v>3</v>
      </c>
      <c r="D121" s="17">
        <v>1987</v>
      </c>
      <c r="E121" s="17">
        <v>1</v>
      </c>
      <c r="F121" s="17">
        <v>12</v>
      </c>
      <c r="G121" s="17">
        <v>0</v>
      </c>
      <c r="H121" s="18">
        <v>0</v>
      </c>
      <c r="P121">
        <v>120</v>
      </c>
      <c r="Q121">
        <f t="shared" si="4"/>
        <v>1.2535969521336765E-5</v>
      </c>
      <c r="R121">
        <f t="shared" si="5"/>
        <v>1.5043163425604118E-3</v>
      </c>
    </row>
    <row r="122" spans="1:18" ht="14.4" x14ac:dyDescent="0.3">
      <c r="A122" s="17">
        <v>1</v>
      </c>
      <c r="B122" s="9" t="s">
        <v>10</v>
      </c>
      <c r="C122" s="17">
        <v>1</v>
      </c>
      <c r="D122" s="17">
        <v>1988</v>
      </c>
      <c r="E122" s="17">
        <v>1</v>
      </c>
      <c r="F122" s="17">
        <v>12</v>
      </c>
      <c r="G122" s="17">
        <v>0</v>
      </c>
      <c r="H122" s="18">
        <v>0</v>
      </c>
      <c r="P122">
        <v>121</v>
      </c>
      <c r="Q122">
        <f t="shared" si="4"/>
        <v>1.2432525724120975E-5</v>
      </c>
      <c r="R122">
        <f t="shared" si="5"/>
        <v>1.504335612618638E-3</v>
      </c>
    </row>
    <row r="123" spans="1:18" ht="14.4" x14ac:dyDescent="0.3">
      <c r="A123" s="17">
        <v>4</v>
      </c>
      <c r="B123" s="9" t="s">
        <v>22</v>
      </c>
      <c r="C123" s="17">
        <v>3</v>
      </c>
      <c r="D123" s="17">
        <v>1988</v>
      </c>
      <c r="E123" s="17">
        <v>1</v>
      </c>
      <c r="F123" s="17">
        <v>12</v>
      </c>
      <c r="G123" s="17">
        <v>0</v>
      </c>
      <c r="H123" s="18">
        <v>0</v>
      </c>
      <c r="P123">
        <v>122</v>
      </c>
      <c r="Q123">
        <f t="shared" si="4"/>
        <v>1.2330776428805984E-5</v>
      </c>
      <c r="R123">
        <f t="shared" si="5"/>
        <v>1.5043547243143301E-3</v>
      </c>
    </row>
    <row r="124" spans="1:18" ht="14.4" x14ac:dyDescent="0.3">
      <c r="A124" s="17">
        <v>1</v>
      </c>
      <c r="B124" s="9" t="s">
        <v>22</v>
      </c>
      <c r="C124" s="17">
        <v>3</v>
      </c>
      <c r="D124" s="17">
        <v>1989</v>
      </c>
      <c r="E124" s="17">
        <v>1</v>
      </c>
      <c r="F124" s="17">
        <v>11</v>
      </c>
      <c r="G124" s="17">
        <v>0</v>
      </c>
      <c r="H124" s="18">
        <v>0</v>
      </c>
      <c r="P124">
        <v>123</v>
      </c>
      <c r="Q124">
        <f t="shared" si="4"/>
        <v>1.223068032708181E-5</v>
      </c>
      <c r="R124">
        <f t="shared" si="5"/>
        <v>1.5043736802310627E-3</v>
      </c>
    </row>
    <row r="125" spans="1:18" ht="14.4" x14ac:dyDescent="0.3">
      <c r="A125" s="17">
        <v>3</v>
      </c>
      <c r="B125" s="9" t="s">
        <v>14</v>
      </c>
      <c r="C125" s="17">
        <v>3</v>
      </c>
      <c r="D125" s="17">
        <v>1989</v>
      </c>
      <c r="E125" s="17">
        <v>1</v>
      </c>
      <c r="F125" s="17">
        <v>10</v>
      </c>
      <c r="G125" s="17">
        <v>0</v>
      </c>
      <c r="H125" s="18">
        <v>0</v>
      </c>
      <c r="P125">
        <v>124</v>
      </c>
      <c r="Q125">
        <f t="shared" si="4"/>
        <v>1.2132197442658728E-5</v>
      </c>
      <c r="R125">
        <f t="shared" si="5"/>
        <v>1.5043924828896822E-3</v>
      </c>
    </row>
    <row r="126" spans="1:18" ht="14.4" x14ac:dyDescent="0.3">
      <c r="A126" s="17">
        <v>5</v>
      </c>
      <c r="B126" s="9" t="s">
        <v>10</v>
      </c>
      <c r="C126" s="17">
        <v>4</v>
      </c>
      <c r="D126" s="17">
        <v>1989</v>
      </c>
      <c r="E126" s="17">
        <v>1</v>
      </c>
      <c r="F126" s="17">
        <v>13</v>
      </c>
      <c r="G126" s="17">
        <v>0</v>
      </c>
      <c r="H126" s="18">
        <v>0</v>
      </c>
      <c r="P126">
        <v>125</v>
      </c>
      <c r="Q126">
        <f t="shared" si="4"/>
        <v>1.2035289078002571E-5</v>
      </c>
      <c r="R126">
        <f t="shared" si="5"/>
        <v>1.5044111347503213E-3</v>
      </c>
    </row>
    <row r="127" spans="1:18" ht="14.4" x14ac:dyDescent="0.3">
      <c r="A127" s="17">
        <v>2</v>
      </c>
      <c r="B127" s="9" t="s">
        <v>10</v>
      </c>
      <c r="C127" s="17">
        <v>4</v>
      </c>
      <c r="D127" s="17">
        <v>1989</v>
      </c>
      <c r="E127" s="17">
        <v>1</v>
      </c>
      <c r="F127" s="17">
        <v>12</v>
      </c>
      <c r="G127" s="17">
        <v>0</v>
      </c>
      <c r="H127" s="18">
        <v>0</v>
      </c>
      <c r="P127">
        <v>126</v>
      </c>
      <c r="Q127">
        <f t="shared" si="4"/>
        <v>1.1939917763605828E-5</v>
      </c>
      <c r="R127">
        <f t="shared" si="5"/>
        <v>1.5044296382143343E-3</v>
      </c>
    </row>
    <row r="128" spans="1:18" ht="14.4" x14ac:dyDescent="0.3">
      <c r="A128" s="17">
        <v>1</v>
      </c>
      <c r="B128" s="9" t="s">
        <v>10</v>
      </c>
      <c r="C128" s="17">
        <v>4</v>
      </c>
      <c r="D128" s="17">
        <v>1989</v>
      </c>
      <c r="E128" s="17">
        <v>1</v>
      </c>
      <c r="F128" s="17">
        <v>12</v>
      </c>
      <c r="G128" s="17">
        <v>0</v>
      </c>
      <c r="H128" s="18">
        <v>0</v>
      </c>
      <c r="P128">
        <v>127</v>
      </c>
      <c r="Q128">
        <f t="shared" si="4"/>
        <v>1.1846047209654744E-5</v>
      </c>
      <c r="R128">
        <f t="shared" si="5"/>
        <v>1.5044479956261524E-3</v>
      </c>
    </row>
    <row r="129" spans="1:18" ht="14.4" x14ac:dyDescent="0.3">
      <c r="A129" s="17">
        <v>3</v>
      </c>
      <c r="B129" s="9" t="s">
        <v>22</v>
      </c>
      <c r="C129" s="17">
        <v>3</v>
      </c>
      <c r="D129" s="17">
        <v>1990</v>
      </c>
      <c r="E129" s="17">
        <v>1</v>
      </c>
      <c r="F129" s="17">
        <v>12</v>
      </c>
      <c r="G129" s="17">
        <v>0</v>
      </c>
      <c r="H129" s="18">
        <v>0</v>
      </c>
      <c r="P129">
        <v>128</v>
      </c>
      <c r="Q129">
        <f t="shared" si="4"/>
        <v>1.1753642259961503E-5</v>
      </c>
      <c r="R129">
        <f t="shared" si="5"/>
        <v>1.5044662092750724E-3</v>
      </c>
    </row>
    <row r="130" spans="1:18" ht="14.4" x14ac:dyDescent="0.3">
      <c r="A130" s="17">
        <v>1</v>
      </c>
      <c r="B130" s="9" t="s">
        <v>10</v>
      </c>
      <c r="C130" s="17">
        <v>1</v>
      </c>
      <c r="D130" s="17">
        <v>1991</v>
      </c>
      <c r="E130" s="17">
        <v>1</v>
      </c>
      <c r="F130" s="17">
        <v>12</v>
      </c>
      <c r="G130" s="17">
        <v>0</v>
      </c>
      <c r="H130" s="18">
        <v>0</v>
      </c>
      <c r="P130">
        <v>129</v>
      </c>
      <c r="Q130">
        <f t="shared" si="4"/>
        <v>1.1662668848038518E-5</v>
      </c>
      <c r="R130">
        <f t="shared" si="5"/>
        <v>1.5044842813969688E-3</v>
      </c>
    </row>
    <row r="131" spans="1:18" ht="14.4" x14ac:dyDescent="0.3">
      <c r="A131" s="17">
        <v>3</v>
      </c>
      <c r="B131" s="9" t="s">
        <v>10</v>
      </c>
      <c r="C131" s="17">
        <v>1</v>
      </c>
      <c r="D131" s="17">
        <v>1991</v>
      </c>
      <c r="E131" s="17">
        <v>1</v>
      </c>
      <c r="F131" s="17">
        <v>12</v>
      </c>
      <c r="G131" s="17">
        <v>0</v>
      </c>
      <c r="H131" s="18">
        <v>0</v>
      </c>
      <c r="P131">
        <v>130</v>
      </c>
      <c r="Q131">
        <f t="shared" ref="Q131:Q194" si="6">_xlfn.GAMMA.DIST(P131,$K$7,$K$8,FALSE)</f>
        <v>1.1573093955199592E-5</v>
      </c>
      <c r="R131">
        <f t="shared" ref="R131:R194" si="7">P131*Q131</f>
        <v>1.504502214175947E-3</v>
      </c>
    </row>
    <row r="132" spans="1:18" ht="14.4" x14ac:dyDescent="0.3">
      <c r="A132" s="17">
        <v>3</v>
      </c>
      <c r="B132" s="9" t="s">
        <v>14</v>
      </c>
      <c r="C132" s="17">
        <v>3</v>
      </c>
      <c r="D132" s="17">
        <v>1991</v>
      </c>
      <c r="E132" s="17">
        <v>1</v>
      </c>
      <c r="F132" s="17">
        <v>12</v>
      </c>
      <c r="G132" s="17">
        <v>12</v>
      </c>
      <c r="H132" s="18">
        <v>0</v>
      </c>
      <c r="P132">
        <v>131</v>
      </c>
      <c r="Q132">
        <f t="shared" si="6"/>
        <v>1.1484885570579586E-5</v>
      </c>
      <c r="R132">
        <f t="shared" si="7"/>
        <v>1.5045200097459257E-3</v>
      </c>
    </row>
    <row r="133" spans="1:18" ht="14.4" x14ac:dyDescent="0.3">
      <c r="A133" s="17">
        <v>2</v>
      </c>
      <c r="B133" s="9" t="s">
        <v>52</v>
      </c>
      <c r="C133" s="17">
        <v>3</v>
      </c>
      <c r="D133" s="17">
        <v>1991</v>
      </c>
      <c r="E133" s="17">
        <v>1</v>
      </c>
      <c r="F133" s="17">
        <v>12</v>
      </c>
      <c r="G133" s="17">
        <v>0</v>
      </c>
      <c r="H133" s="18">
        <v>0</v>
      </c>
      <c r="P133">
        <v>132</v>
      </c>
      <c r="Q133">
        <f t="shared" si="6"/>
        <v>1.1398012652970959E-5</v>
      </c>
      <c r="R133">
        <f t="shared" si="7"/>
        <v>1.5045376701921668E-3</v>
      </c>
    </row>
    <row r="134" spans="1:18" ht="14.4" x14ac:dyDescent="0.3">
      <c r="A134" s="17">
        <v>3</v>
      </c>
      <c r="B134" s="9" t="s">
        <v>10</v>
      </c>
      <c r="C134" s="17">
        <v>4</v>
      </c>
      <c r="D134" s="17">
        <v>1991</v>
      </c>
      <c r="E134" s="17">
        <v>1</v>
      </c>
      <c r="F134" s="17">
        <v>12</v>
      </c>
      <c r="G134" s="17">
        <v>0</v>
      </c>
      <c r="H134" s="18">
        <v>0</v>
      </c>
      <c r="P134">
        <v>133</v>
      </c>
      <c r="Q134">
        <f t="shared" si="6"/>
        <v>1.1312445094381502E-5</v>
      </c>
      <c r="R134">
        <f t="shared" si="7"/>
        <v>1.5045551975527397E-3</v>
      </c>
    </row>
    <row r="135" spans="1:18" ht="14.4" x14ac:dyDescent="0.3">
      <c r="A135" s="17">
        <v>3</v>
      </c>
      <c r="B135" s="9" t="s">
        <v>22</v>
      </c>
      <c r="C135" s="17">
        <v>3</v>
      </c>
      <c r="D135" s="17">
        <v>1993</v>
      </c>
      <c r="E135" s="17">
        <v>1</v>
      </c>
      <c r="F135" s="17">
        <v>12</v>
      </c>
      <c r="G135" s="17">
        <v>0</v>
      </c>
      <c r="H135" s="18">
        <v>0</v>
      </c>
      <c r="P135">
        <v>134</v>
      </c>
      <c r="Q135">
        <f t="shared" si="6"/>
        <v>1.1228153685223424E-5</v>
      </c>
      <c r="R135">
        <f t="shared" si="7"/>
        <v>1.5045725938199388E-3</v>
      </c>
    </row>
    <row r="136" spans="1:18" ht="14.4" x14ac:dyDescent="0.3">
      <c r="A136" s="17">
        <v>4</v>
      </c>
      <c r="B136" s="9" t="s">
        <v>10</v>
      </c>
      <c r="C136" s="17">
        <v>4</v>
      </c>
      <c r="D136" s="17">
        <v>1993</v>
      </c>
      <c r="E136" s="17">
        <v>1</v>
      </c>
      <c r="F136" s="17">
        <v>12</v>
      </c>
      <c r="G136" s="17">
        <v>0</v>
      </c>
      <c r="H136" s="18">
        <v>0</v>
      </c>
      <c r="P136">
        <v>135</v>
      </c>
      <c r="Q136">
        <f t="shared" si="6"/>
        <v>1.1145110081049196E-5</v>
      </c>
      <c r="R136">
        <f t="shared" si="7"/>
        <v>1.5045898609416415E-3</v>
      </c>
    </row>
    <row r="137" spans="1:18" ht="14.4" x14ac:dyDescent="0.3">
      <c r="A137" s="17">
        <v>6</v>
      </c>
      <c r="B137" s="9" t="s">
        <v>10</v>
      </c>
      <c r="C137" s="17">
        <v>1</v>
      </c>
      <c r="D137" s="17">
        <v>1993</v>
      </c>
      <c r="E137" s="17">
        <v>1</v>
      </c>
      <c r="F137" s="17">
        <v>11</v>
      </c>
      <c r="G137" s="17">
        <v>0</v>
      </c>
      <c r="H137" s="18">
        <v>0</v>
      </c>
      <c r="P137">
        <v>136</v>
      </c>
      <c r="Q137">
        <f t="shared" si="6"/>
        <v>1.1063286770754562E-5</v>
      </c>
      <c r="R137">
        <f t="shared" si="7"/>
        <v>1.5046070008226204E-3</v>
      </c>
    </row>
    <row r="138" spans="1:18" ht="14.4" x14ac:dyDescent="0.3">
      <c r="A138" s="17">
        <v>3</v>
      </c>
      <c r="B138" s="9" t="s">
        <v>57</v>
      </c>
      <c r="C138" s="17">
        <v>1</v>
      </c>
      <c r="D138" s="17">
        <v>1965</v>
      </c>
      <c r="E138" s="17">
        <v>1</v>
      </c>
      <c r="F138" s="17">
        <v>83</v>
      </c>
      <c r="G138" s="17">
        <v>0</v>
      </c>
      <c r="H138" s="18">
        <v>0</v>
      </c>
      <c r="P138">
        <v>137</v>
      </c>
      <c r="Q138">
        <f t="shared" si="6"/>
        <v>1.098265704617376E-5</v>
      </c>
      <c r="R138">
        <f t="shared" si="7"/>
        <v>1.5046240153258051E-3</v>
      </c>
    </row>
    <row r="139" spans="1:18" ht="14.4" x14ac:dyDescent="0.3">
      <c r="A139" s="17">
        <v>6</v>
      </c>
      <c r="B139" s="9" t="s">
        <v>25</v>
      </c>
      <c r="C139" s="17">
        <v>2</v>
      </c>
      <c r="D139" s="17">
        <v>1965</v>
      </c>
      <c r="E139" s="17">
        <v>1</v>
      </c>
      <c r="F139" s="17">
        <v>13</v>
      </c>
      <c r="G139" s="17">
        <v>13</v>
      </c>
      <c r="H139" s="18">
        <v>0</v>
      </c>
      <c r="P139">
        <v>138</v>
      </c>
      <c r="Q139">
        <f t="shared" si="6"/>
        <v>1.0903194972996372E-5</v>
      </c>
      <c r="R139">
        <f t="shared" si="7"/>
        <v>1.5046409062734992E-3</v>
      </c>
    </row>
    <row r="140" spans="1:18" ht="14.4" x14ac:dyDescent="0.3">
      <c r="A140" s="17">
        <v>2</v>
      </c>
      <c r="B140" s="9" t="s">
        <v>14</v>
      </c>
      <c r="C140" s="17">
        <v>3</v>
      </c>
      <c r="D140" s="17">
        <v>1965</v>
      </c>
      <c r="E140" s="17">
        <v>1</v>
      </c>
      <c r="F140" s="17">
        <v>11</v>
      </c>
      <c r="G140" s="17">
        <v>0</v>
      </c>
      <c r="H140" s="18">
        <v>0</v>
      </c>
      <c r="P140">
        <v>139</v>
      </c>
      <c r="Q140">
        <f t="shared" si="6"/>
        <v>1.0824875362939242E-5</v>
      </c>
      <c r="R140">
        <f t="shared" si="7"/>
        <v>1.5046576754485547E-3</v>
      </c>
    </row>
    <row r="141" spans="1:18" ht="14.4" x14ac:dyDescent="0.3">
      <c r="A141" s="17">
        <v>4</v>
      </c>
      <c r="B141" s="9" t="s">
        <v>14</v>
      </c>
      <c r="C141" s="17">
        <v>3</v>
      </c>
      <c r="D141" s="17">
        <v>1965</v>
      </c>
      <c r="E141" s="17">
        <v>1</v>
      </c>
      <c r="F141" s="17">
        <v>25</v>
      </c>
      <c r="G141" s="17">
        <v>0</v>
      </c>
      <c r="H141" s="18">
        <v>0</v>
      </c>
      <c r="P141">
        <v>140</v>
      </c>
      <c r="Q141">
        <f t="shared" si="6"/>
        <v>1.0747673747110713E-5</v>
      </c>
      <c r="R141">
        <f t="shared" si="7"/>
        <v>1.5046743245954999E-3</v>
      </c>
    </row>
    <row r="142" spans="1:18" ht="14.4" x14ac:dyDescent="0.3">
      <c r="A142" s="17">
        <v>2</v>
      </c>
      <c r="B142" s="9" t="s">
        <v>14</v>
      </c>
      <c r="C142" s="17">
        <v>3</v>
      </c>
      <c r="D142" s="17">
        <v>1963</v>
      </c>
      <c r="E142" s="17">
        <v>1</v>
      </c>
      <c r="F142" s="17">
        <v>11</v>
      </c>
      <c r="G142" s="17">
        <v>0</v>
      </c>
      <c r="H142" s="18">
        <v>0</v>
      </c>
      <c r="P142">
        <v>141</v>
      </c>
      <c r="Q142">
        <f t="shared" si="6"/>
        <v>1.0671566350508032E-5</v>
      </c>
      <c r="R142">
        <f t="shared" si="7"/>
        <v>1.5046908554216326E-3</v>
      </c>
    </row>
    <row r="143" spans="1:18" ht="14.4" x14ac:dyDescent="0.3">
      <c r="A143" s="17">
        <v>2</v>
      </c>
      <c r="B143" s="9" t="s">
        <v>14</v>
      </c>
      <c r="C143" s="17">
        <v>3</v>
      </c>
      <c r="D143" s="17">
        <v>1963</v>
      </c>
      <c r="E143" s="17">
        <v>1</v>
      </c>
      <c r="F143" s="17">
        <v>11</v>
      </c>
      <c r="G143" s="17">
        <v>0</v>
      </c>
      <c r="H143" s="18">
        <v>0</v>
      </c>
      <c r="P143">
        <v>142</v>
      </c>
      <c r="Q143">
        <f t="shared" si="6"/>
        <v>1.0596530067592051E-5</v>
      </c>
      <c r="R143">
        <f t="shared" si="7"/>
        <v>1.5047072695980714E-3</v>
      </c>
    </row>
    <row r="144" spans="1:18" ht="14.4" x14ac:dyDescent="0.3">
      <c r="A144" s="17">
        <v>1</v>
      </c>
      <c r="B144" s="9" t="s">
        <v>28</v>
      </c>
      <c r="C144" s="17">
        <v>2</v>
      </c>
      <c r="D144" s="17">
        <v>1969</v>
      </c>
      <c r="E144" s="17">
        <v>1</v>
      </c>
      <c r="F144" s="17">
        <v>13</v>
      </c>
      <c r="G144" s="17">
        <v>0</v>
      </c>
      <c r="H144" s="18">
        <v>0</v>
      </c>
      <c r="P144">
        <v>143</v>
      </c>
      <c r="Q144">
        <f t="shared" si="6"/>
        <v>1.0522542438886504E-5</v>
      </c>
      <c r="R144">
        <f t="shared" si="7"/>
        <v>1.5047235687607702E-3</v>
      </c>
    </row>
    <row r="145" spans="1:18" ht="14.4" x14ac:dyDescent="0.3">
      <c r="A145" s="17">
        <v>2</v>
      </c>
      <c r="B145" s="9" t="s">
        <v>14</v>
      </c>
      <c r="C145" s="17">
        <v>3</v>
      </c>
      <c r="D145" s="17">
        <v>1964</v>
      </c>
      <c r="E145" s="17">
        <v>1</v>
      </c>
      <c r="F145" s="17">
        <v>13</v>
      </c>
      <c r="G145" s="17">
        <v>13</v>
      </c>
      <c r="H145" s="18">
        <v>0</v>
      </c>
      <c r="P145">
        <v>144</v>
      </c>
      <c r="Q145">
        <f t="shared" si="6"/>
        <v>1.0449581628552078E-5</v>
      </c>
      <c r="R145">
        <f t="shared" si="7"/>
        <v>1.5047397545114992E-3</v>
      </c>
    </row>
    <row r="146" spans="1:18" ht="14.4" x14ac:dyDescent="0.3">
      <c r="A146" s="17">
        <v>4</v>
      </c>
      <c r="B146" s="9" t="s">
        <v>17</v>
      </c>
      <c r="C146" s="17">
        <v>2</v>
      </c>
      <c r="D146" s="17">
        <v>1960</v>
      </c>
      <c r="E146" s="17">
        <v>1</v>
      </c>
      <c r="F146" s="17">
        <v>0</v>
      </c>
      <c r="G146" s="17">
        <v>0</v>
      </c>
      <c r="H146" s="18">
        <v>0</v>
      </c>
      <c r="P146">
        <v>145</v>
      </c>
      <c r="Q146">
        <f t="shared" si="6"/>
        <v>1.0377626402888206E-5</v>
      </c>
      <c r="R146">
        <f t="shared" si="7"/>
        <v>1.5047558284187899E-3</v>
      </c>
    </row>
    <row r="147" spans="1:18" ht="14.4" x14ac:dyDescent="0.3">
      <c r="A147" s="17">
        <v>6</v>
      </c>
      <c r="B147" s="9" t="s">
        <v>17</v>
      </c>
      <c r="C147" s="17">
        <v>2</v>
      </c>
      <c r="D147" s="17">
        <v>1965</v>
      </c>
      <c r="E147" s="17">
        <v>1</v>
      </c>
      <c r="F147" s="17">
        <v>0</v>
      </c>
      <c r="G147" s="17">
        <v>0</v>
      </c>
      <c r="H147" s="18">
        <v>0</v>
      </c>
      <c r="P147">
        <v>146</v>
      </c>
      <c r="Q147">
        <f t="shared" si="6"/>
        <v>1.0306656109718145E-5</v>
      </c>
      <c r="R147">
        <f t="shared" si="7"/>
        <v>1.5047717920188492E-3</v>
      </c>
    </row>
    <row r="148" spans="1:18" ht="14.4" x14ac:dyDescent="0.3">
      <c r="A148" s="17">
        <v>4</v>
      </c>
      <c r="B148" s="9" t="s">
        <v>14</v>
      </c>
      <c r="C148" s="17">
        <v>2</v>
      </c>
      <c r="D148" s="17">
        <v>1965</v>
      </c>
      <c r="E148" s="17">
        <v>1</v>
      </c>
      <c r="F148" s="17">
        <v>0</v>
      </c>
      <c r="G148" s="17">
        <v>24</v>
      </c>
      <c r="H148" s="18">
        <v>0</v>
      </c>
      <c r="P148">
        <v>147</v>
      </c>
      <c r="Q148">
        <f t="shared" si="6"/>
        <v>1.0236650658615247E-5</v>
      </c>
      <c r="R148">
        <f t="shared" si="7"/>
        <v>1.5047876468164412E-3</v>
      </c>
    </row>
    <row r="149" spans="1:18" ht="14.4" x14ac:dyDescent="0.3">
      <c r="A149" s="17">
        <v>3</v>
      </c>
      <c r="B149" s="9" t="s">
        <v>14</v>
      </c>
      <c r="C149" s="17">
        <v>2</v>
      </c>
      <c r="D149" s="17">
        <v>1965</v>
      </c>
      <c r="E149" s="17">
        <v>1</v>
      </c>
      <c r="F149" s="17">
        <v>0</v>
      </c>
      <c r="G149" s="17">
        <v>34</v>
      </c>
      <c r="H149" s="18">
        <v>0</v>
      </c>
      <c r="P149">
        <v>148</v>
      </c>
      <c r="Q149">
        <f t="shared" si="6"/>
        <v>1.0167590501930671E-5</v>
      </c>
      <c r="R149">
        <f t="shared" si="7"/>
        <v>1.5048033942857393E-3</v>
      </c>
    </row>
    <row r="150" spans="1:18" ht="14.4" x14ac:dyDescent="0.3">
      <c r="A150" s="17">
        <v>6</v>
      </c>
      <c r="B150" s="9" t="s">
        <v>25</v>
      </c>
      <c r="C150" s="17">
        <v>2</v>
      </c>
      <c r="D150" s="17">
        <v>1965</v>
      </c>
      <c r="E150" s="17">
        <v>9</v>
      </c>
      <c r="F150" s="17">
        <v>0</v>
      </c>
      <c r="G150" s="17">
        <v>0</v>
      </c>
      <c r="H150" s="18">
        <v>0</v>
      </c>
      <c r="P150">
        <v>149</v>
      </c>
      <c r="Q150">
        <f t="shared" si="6"/>
        <v>1.009945661658491E-5</v>
      </c>
      <c r="R150">
        <f t="shared" si="7"/>
        <v>1.5048190358711517E-3</v>
      </c>
    </row>
    <row r="151" spans="1:18" ht="14.4" x14ac:dyDescent="0.3">
      <c r="A151" s="17">
        <v>1</v>
      </c>
      <c r="B151" s="9" t="s">
        <v>25</v>
      </c>
      <c r="C151" s="17">
        <v>2</v>
      </c>
      <c r="D151" s="17">
        <v>1965</v>
      </c>
      <c r="E151" s="17">
        <v>9</v>
      </c>
      <c r="F151" s="17">
        <v>0</v>
      </c>
      <c r="G151" s="17">
        <v>0</v>
      </c>
      <c r="H151" s="18">
        <v>0</v>
      </c>
      <c r="P151">
        <v>150</v>
      </c>
      <c r="Q151">
        <f t="shared" si="6"/>
        <v>1.0032230486587425E-5</v>
      </c>
      <c r="R151">
        <f t="shared" si="7"/>
        <v>1.5048345729881138E-3</v>
      </c>
    </row>
    <row r="152" spans="1:18" ht="14.4" x14ac:dyDescent="0.3">
      <c r="A152" s="17">
        <v>2</v>
      </c>
      <c r="B152" s="9" t="s">
        <v>25</v>
      </c>
      <c r="C152" s="17">
        <v>2</v>
      </c>
      <c r="D152" s="17">
        <v>1965</v>
      </c>
      <c r="E152" s="17">
        <v>9</v>
      </c>
      <c r="F152" s="17">
        <v>0</v>
      </c>
      <c r="G152" s="17">
        <v>0</v>
      </c>
      <c r="H152" s="18">
        <v>0</v>
      </c>
      <c r="P152">
        <v>151</v>
      </c>
      <c r="Q152">
        <f t="shared" si="6"/>
        <v>9.9658940862507451E-6</v>
      </c>
      <c r="R152">
        <f t="shared" si="7"/>
        <v>1.5048500070238625E-3</v>
      </c>
    </row>
    <row r="153" spans="1:18" ht="14.4" x14ac:dyDescent="0.3">
      <c r="A153" s="17">
        <v>4</v>
      </c>
      <c r="B153" s="9" t="s">
        <v>25</v>
      </c>
      <c r="C153" s="17">
        <v>2</v>
      </c>
      <c r="D153" s="17">
        <v>1965</v>
      </c>
      <c r="E153" s="17">
        <v>9</v>
      </c>
      <c r="F153" s="17">
        <v>0</v>
      </c>
      <c r="G153" s="17">
        <v>0</v>
      </c>
      <c r="H153" s="18">
        <v>0</v>
      </c>
      <c r="P153">
        <v>152</v>
      </c>
      <c r="Q153">
        <f t="shared" si="6"/>
        <v>9.9004298640669597E-6</v>
      </c>
      <c r="R153">
        <f t="shared" si="7"/>
        <v>1.504865339338178E-3</v>
      </c>
    </row>
    <row r="154" spans="1:18" ht="14.4" x14ac:dyDescent="0.3">
      <c r="A154" s="17">
        <v>3</v>
      </c>
      <c r="B154" s="9" t="s">
        <v>25</v>
      </c>
      <c r="C154" s="17">
        <v>2</v>
      </c>
      <c r="D154" s="17">
        <v>1965</v>
      </c>
      <c r="E154" s="17">
        <v>9</v>
      </c>
      <c r="F154" s="17">
        <v>0</v>
      </c>
      <c r="G154" s="17">
        <v>0</v>
      </c>
      <c r="H154" s="18">
        <v>0</v>
      </c>
      <c r="P154">
        <v>153</v>
      </c>
      <c r="Q154">
        <f t="shared" si="6"/>
        <v>9.8358207272163536E-6</v>
      </c>
      <c r="R154">
        <f t="shared" si="7"/>
        <v>1.5048805712641021E-3</v>
      </c>
    </row>
    <row r="155" spans="1:18" ht="14.4" x14ac:dyDescent="0.3">
      <c r="A155" s="17">
        <v>5</v>
      </c>
      <c r="B155" s="9" t="s">
        <v>25</v>
      </c>
      <c r="C155" s="17">
        <v>2</v>
      </c>
      <c r="D155" s="17">
        <v>1965</v>
      </c>
      <c r="E155" s="17">
        <v>9</v>
      </c>
      <c r="F155" s="17">
        <v>0</v>
      </c>
      <c r="G155" s="17">
        <v>0</v>
      </c>
      <c r="H155" s="18">
        <v>0</v>
      </c>
      <c r="P155">
        <v>154</v>
      </c>
      <c r="Q155">
        <f t="shared" si="6"/>
        <v>9.7720500266794735E-6</v>
      </c>
      <c r="R155">
        <f t="shared" si="7"/>
        <v>1.5048957041086388E-3</v>
      </c>
    </row>
    <row r="156" spans="1:18" ht="14.4" x14ac:dyDescent="0.3">
      <c r="A156" s="17">
        <v>3</v>
      </c>
      <c r="B156" s="9" t="s">
        <v>14</v>
      </c>
      <c r="C156" s="17">
        <v>3</v>
      </c>
      <c r="D156" s="17">
        <v>1965</v>
      </c>
      <c r="E156" s="17">
        <v>1</v>
      </c>
      <c r="F156" s="17">
        <v>0</v>
      </c>
      <c r="G156" s="17">
        <v>97</v>
      </c>
      <c r="H156" s="18">
        <v>0</v>
      </c>
      <c r="P156">
        <v>155</v>
      </c>
      <c r="Q156">
        <f t="shared" si="6"/>
        <v>9.7091015429253232E-6</v>
      </c>
      <c r="R156">
        <f t="shared" si="7"/>
        <v>1.504910739153425E-3</v>
      </c>
    </row>
    <row r="157" spans="1:18" ht="14.4" x14ac:dyDescent="0.3">
      <c r="A157" s="17">
        <v>1</v>
      </c>
      <c r="B157" s="9" t="s">
        <v>10</v>
      </c>
      <c r="C157" s="17">
        <v>1</v>
      </c>
      <c r="D157" s="17">
        <v>1967</v>
      </c>
      <c r="E157" s="17">
        <v>3</v>
      </c>
      <c r="F157" s="17">
        <v>0</v>
      </c>
      <c r="G157" s="17">
        <v>0</v>
      </c>
      <c r="H157" s="18">
        <v>0</v>
      </c>
      <c r="P157">
        <v>156</v>
      </c>
      <c r="Q157">
        <f t="shared" si="6"/>
        <v>9.6469594721498974E-6</v>
      </c>
      <c r="R157">
        <f t="shared" si="7"/>
        <v>1.5049256776553839E-3</v>
      </c>
    </row>
    <row r="158" spans="1:18" ht="14.4" x14ac:dyDescent="0.3">
      <c r="A158" s="17">
        <v>2</v>
      </c>
      <c r="B158" s="9" t="s">
        <v>53</v>
      </c>
      <c r="C158" s="17">
        <v>3</v>
      </c>
      <c r="D158" s="17">
        <v>1966</v>
      </c>
      <c r="E158" s="17">
        <v>1</v>
      </c>
      <c r="F158" s="17">
        <v>0</v>
      </c>
      <c r="G158" s="17">
        <v>0</v>
      </c>
      <c r="H158" s="18">
        <v>0</v>
      </c>
      <c r="P158">
        <v>157</v>
      </c>
      <c r="Q158">
        <f t="shared" si="6"/>
        <v>9.5856084130404806E-6</v>
      </c>
      <c r="R158">
        <f t="shared" si="7"/>
        <v>1.5049405208473554E-3</v>
      </c>
    </row>
    <row r="159" spans="1:18" ht="14.4" x14ac:dyDescent="0.3">
      <c r="A159" s="17">
        <v>6</v>
      </c>
      <c r="B159" s="9" t="s">
        <v>10</v>
      </c>
      <c r="C159" s="17">
        <v>1</v>
      </c>
      <c r="D159" s="17">
        <v>1964</v>
      </c>
      <c r="E159" s="17">
        <v>2</v>
      </c>
      <c r="F159" s="17">
        <v>0</v>
      </c>
      <c r="G159" s="17">
        <v>0</v>
      </c>
      <c r="H159" s="18">
        <v>0</v>
      </c>
      <c r="P159">
        <v>158</v>
      </c>
      <c r="Q159">
        <f t="shared" si="6"/>
        <v>9.5250333540424668E-6</v>
      </c>
      <c r="R159">
        <f t="shared" si="7"/>
        <v>1.5049552699387097E-3</v>
      </c>
    </row>
    <row r="160" spans="1:18" ht="14.4" x14ac:dyDescent="0.3">
      <c r="A160" s="17">
        <v>1</v>
      </c>
      <c r="B160" s="9" t="s">
        <v>10</v>
      </c>
      <c r="C160" s="17">
        <v>1</v>
      </c>
      <c r="D160" s="17">
        <v>1964</v>
      </c>
      <c r="E160" s="17">
        <v>2</v>
      </c>
      <c r="F160" s="17">
        <v>0</v>
      </c>
      <c r="G160" s="17">
        <v>0</v>
      </c>
      <c r="H160" s="18">
        <v>0</v>
      </c>
      <c r="P160">
        <v>159</v>
      </c>
      <c r="Q160">
        <f t="shared" si="6"/>
        <v>9.4652196611065259E-6</v>
      </c>
      <c r="R160">
        <f t="shared" si="7"/>
        <v>1.5049699261159377E-3</v>
      </c>
    </row>
    <row r="161" spans="1:18" ht="14.4" x14ac:dyDescent="0.3">
      <c r="A161" s="17">
        <v>2</v>
      </c>
      <c r="B161" s="9" t="s">
        <v>10</v>
      </c>
      <c r="C161" s="17">
        <v>1</v>
      </c>
      <c r="D161" s="17">
        <v>1964</v>
      </c>
      <c r="E161" s="17">
        <v>2</v>
      </c>
      <c r="F161" s="17">
        <v>0</v>
      </c>
      <c r="G161" s="17">
        <v>0</v>
      </c>
      <c r="H161" s="18">
        <v>0</v>
      </c>
      <c r="P161">
        <v>160</v>
      </c>
      <c r="Q161">
        <f t="shared" si="6"/>
        <v>9.406153065895153E-6</v>
      </c>
      <c r="R161">
        <f t="shared" si="7"/>
        <v>1.5049844905432245E-3</v>
      </c>
    </row>
    <row r="162" spans="1:18" ht="14.4" x14ac:dyDescent="0.3">
      <c r="A162" s="17">
        <v>4</v>
      </c>
      <c r="B162" s="9" t="s">
        <v>10</v>
      </c>
      <c r="C162" s="17">
        <v>1</v>
      </c>
      <c r="D162" s="17">
        <v>1964</v>
      </c>
      <c r="E162" s="17">
        <v>2</v>
      </c>
      <c r="F162" s="17">
        <v>0</v>
      </c>
      <c r="G162" s="17">
        <v>0</v>
      </c>
      <c r="H162" s="18">
        <v>0</v>
      </c>
      <c r="P162">
        <v>161</v>
      </c>
      <c r="Q162">
        <f t="shared" si="6"/>
        <v>9.3478196544286063E-6</v>
      </c>
      <c r="R162">
        <f t="shared" si="7"/>
        <v>1.5049989643630057E-3</v>
      </c>
    </row>
    <row r="163" spans="1:18" ht="14.4" x14ac:dyDescent="0.3">
      <c r="A163" s="17">
        <v>3</v>
      </c>
      <c r="B163" s="9" t="s">
        <v>10</v>
      </c>
      <c r="C163" s="17">
        <v>1</v>
      </c>
      <c r="D163" s="17">
        <v>1964</v>
      </c>
      <c r="E163" s="17">
        <v>2</v>
      </c>
      <c r="F163" s="17">
        <v>0</v>
      </c>
      <c r="G163" s="17">
        <v>0</v>
      </c>
      <c r="H163" s="18">
        <v>0</v>
      </c>
      <c r="P163">
        <v>162</v>
      </c>
      <c r="Q163">
        <f t="shared" si="6"/>
        <v>9.2902058561512687E-6</v>
      </c>
      <c r="R163">
        <f t="shared" si="7"/>
        <v>1.5050133486965056E-3</v>
      </c>
    </row>
    <row r="164" spans="1:18" ht="14.4" x14ac:dyDescent="0.3">
      <c r="A164" s="17">
        <v>5</v>
      </c>
      <c r="B164" s="9" t="s">
        <v>10</v>
      </c>
      <c r="C164" s="17">
        <v>1</v>
      </c>
      <c r="D164" s="17">
        <v>1964</v>
      </c>
      <c r="E164" s="17">
        <v>2</v>
      </c>
      <c r="F164" s="17">
        <v>0</v>
      </c>
      <c r="G164" s="17">
        <v>0</v>
      </c>
      <c r="H164" s="18">
        <v>0</v>
      </c>
      <c r="P164">
        <v>163</v>
      </c>
      <c r="Q164">
        <f t="shared" si="6"/>
        <v>9.233298433400367E-6</v>
      </c>
      <c r="R164">
        <f t="shared" si="7"/>
        <v>1.5050276446442598E-3</v>
      </c>
    </row>
    <row r="165" spans="1:18" ht="14.4" x14ac:dyDescent="0.3">
      <c r="A165" s="17">
        <v>6</v>
      </c>
      <c r="B165" s="9" t="s">
        <v>17</v>
      </c>
      <c r="C165" s="17">
        <v>2</v>
      </c>
      <c r="D165" s="17">
        <v>1968</v>
      </c>
      <c r="E165" s="17">
        <v>1</v>
      </c>
      <c r="F165" s="17">
        <v>0</v>
      </c>
      <c r="G165" s="17">
        <v>0</v>
      </c>
      <c r="H165" s="18">
        <v>0</v>
      </c>
      <c r="P165">
        <v>164</v>
      </c>
      <c r="Q165">
        <f t="shared" si="6"/>
        <v>9.1770844712598823E-6</v>
      </c>
      <c r="R165">
        <f t="shared" si="7"/>
        <v>1.5050418532866208E-3</v>
      </c>
    </row>
    <row r="166" spans="1:18" ht="14.4" x14ac:dyDescent="0.3">
      <c r="A166" s="17">
        <v>1</v>
      </c>
      <c r="B166" s="9" t="s">
        <v>17</v>
      </c>
      <c r="C166" s="17">
        <v>2</v>
      </c>
      <c r="D166" s="17">
        <v>1968</v>
      </c>
      <c r="E166" s="17">
        <v>1</v>
      </c>
      <c r="F166" s="17">
        <v>0</v>
      </c>
      <c r="G166" s="17">
        <v>0</v>
      </c>
      <c r="H166" s="18">
        <v>0</v>
      </c>
      <c r="P166">
        <v>165</v>
      </c>
      <c r="Q166">
        <f t="shared" si="6"/>
        <v>9.1215513677833135E-6</v>
      </c>
      <c r="R166">
        <f t="shared" si="7"/>
        <v>1.5050559756842467E-3</v>
      </c>
    </row>
    <row r="167" spans="1:18" ht="14.4" x14ac:dyDescent="0.3">
      <c r="A167" s="17">
        <v>3</v>
      </c>
      <c r="B167" s="9" t="s">
        <v>33</v>
      </c>
      <c r="C167" s="17">
        <v>2</v>
      </c>
      <c r="D167" s="17">
        <v>1971</v>
      </c>
      <c r="E167" s="17">
        <v>1</v>
      </c>
      <c r="F167" s="17">
        <v>0</v>
      </c>
      <c r="G167" s="17">
        <v>0</v>
      </c>
      <c r="H167" s="18">
        <v>0</v>
      </c>
      <c r="P167">
        <v>166</v>
      </c>
      <c r="Q167">
        <f t="shared" si="6"/>
        <v>9.0666868245697665E-6</v>
      </c>
      <c r="R167">
        <f t="shared" si="7"/>
        <v>1.5050700128785813E-3</v>
      </c>
    </row>
    <row r="168" spans="1:18" ht="14.4" x14ac:dyDescent="0.3">
      <c r="A168" s="17">
        <v>2</v>
      </c>
      <c r="B168" s="9" t="s">
        <v>14</v>
      </c>
      <c r="C168" s="17">
        <v>3</v>
      </c>
      <c r="D168" s="17">
        <v>1970</v>
      </c>
      <c r="E168" s="17">
        <v>1</v>
      </c>
      <c r="F168" s="17">
        <v>0</v>
      </c>
      <c r="G168" s="17">
        <v>34</v>
      </c>
      <c r="H168" s="18">
        <v>0</v>
      </c>
      <c r="P168">
        <v>167</v>
      </c>
      <c r="Q168">
        <f t="shared" si="6"/>
        <v>9.0124788376785055E-6</v>
      </c>
      <c r="R168">
        <f t="shared" si="7"/>
        <v>1.5050839658923105E-3</v>
      </c>
    </row>
    <row r="169" spans="1:18" ht="14.4" x14ac:dyDescent="0.3">
      <c r="A169" s="17">
        <v>3</v>
      </c>
      <c r="B169" s="9" t="s">
        <v>14</v>
      </c>
      <c r="C169" s="17">
        <v>3</v>
      </c>
      <c r="D169" s="17">
        <v>1964</v>
      </c>
      <c r="E169" s="17">
        <v>1</v>
      </c>
      <c r="F169" s="17">
        <v>0</v>
      </c>
      <c r="G169" s="17">
        <v>347</v>
      </c>
      <c r="H169" s="18">
        <v>0</v>
      </c>
      <c r="P169">
        <v>168</v>
      </c>
      <c r="Q169">
        <f t="shared" si="6"/>
        <v>8.9589156888679445E-6</v>
      </c>
      <c r="R169">
        <f t="shared" si="7"/>
        <v>1.5050978357298147E-3</v>
      </c>
    </row>
    <row r="170" spans="1:18" ht="14.4" x14ac:dyDescent="0.3">
      <c r="A170" s="17">
        <v>1</v>
      </c>
      <c r="B170" s="9" t="s">
        <v>35</v>
      </c>
      <c r="C170" s="17">
        <v>1</v>
      </c>
      <c r="D170" s="17">
        <v>1974</v>
      </c>
      <c r="E170" s="17">
        <v>1</v>
      </c>
      <c r="F170" s="17">
        <v>0</v>
      </c>
      <c r="G170" s="17">
        <v>0</v>
      </c>
      <c r="H170" s="18">
        <v>0</v>
      </c>
      <c r="P170">
        <v>169</v>
      </c>
      <c r="Q170">
        <f t="shared" si="6"/>
        <v>8.9059859371455584E-6</v>
      </c>
      <c r="R170">
        <f t="shared" si="7"/>
        <v>1.5051116233775993E-3</v>
      </c>
    </row>
    <row r="171" spans="1:18" ht="14.4" x14ac:dyDescent="0.3">
      <c r="A171" s="17">
        <v>1</v>
      </c>
      <c r="B171" s="9" t="s">
        <v>28</v>
      </c>
      <c r="C171" s="17">
        <v>3</v>
      </c>
      <c r="D171" s="17">
        <v>1974</v>
      </c>
      <c r="E171" s="17">
        <v>1</v>
      </c>
      <c r="F171" s="17">
        <v>0</v>
      </c>
      <c r="G171" s="17">
        <v>0</v>
      </c>
      <c r="H171" s="18">
        <v>0</v>
      </c>
      <c r="P171">
        <v>170</v>
      </c>
      <c r="Q171">
        <f t="shared" si="6"/>
        <v>8.8536784106159969E-6</v>
      </c>
      <c r="R171">
        <f t="shared" si="7"/>
        <v>1.5051253298047195E-3</v>
      </c>
    </row>
    <row r="172" spans="1:18" ht="14.4" x14ac:dyDescent="0.3">
      <c r="A172" s="17">
        <v>3</v>
      </c>
      <c r="B172" s="9" t="s">
        <v>12</v>
      </c>
      <c r="C172" s="17">
        <v>2</v>
      </c>
      <c r="D172" s="17">
        <v>1982</v>
      </c>
      <c r="E172" s="17">
        <v>1</v>
      </c>
      <c r="F172" s="17">
        <v>0</v>
      </c>
      <c r="G172" s="17">
        <v>0</v>
      </c>
      <c r="H172" s="18">
        <v>0</v>
      </c>
      <c r="P172">
        <v>171</v>
      </c>
      <c r="Q172">
        <f t="shared" si="6"/>
        <v>8.8019821986151303E-6</v>
      </c>
      <c r="R172">
        <f t="shared" si="7"/>
        <v>1.5051389559631873E-3</v>
      </c>
    </row>
    <row r="173" spans="1:18" ht="14.4" x14ac:dyDescent="0.3">
      <c r="A173" s="17">
        <v>6</v>
      </c>
      <c r="B173" s="9" t="s">
        <v>10</v>
      </c>
      <c r="C173" s="17">
        <v>2</v>
      </c>
      <c r="D173" s="17">
        <v>1982</v>
      </c>
      <c r="E173" s="17">
        <v>2</v>
      </c>
      <c r="F173" s="17">
        <v>0</v>
      </c>
      <c r="G173" s="17">
        <v>0</v>
      </c>
      <c r="H173" s="18">
        <v>0</v>
      </c>
      <c r="P173">
        <v>172</v>
      </c>
      <c r="Q173">
        <f t="shared" si="6"/>
        <v>8.7508866441184268E-6</v>
      </c>
      <c r="R173">
        <f t="shared" si="7"/>
        <v>1.5051525027883694E-3</v>
      </c>
    </row>
    <row r="174" spans="1:18" ht="14.4" x14ac:dyDescent="0.3">
      <c r="A174" s="17">
        <v>1</v>
      </c>
      <c r="B174" s="9" t="s">
        <v>10</v>
      </c>
      <c r="C174" s="17">
        <v>2</v>
      </c>
      <c r="D174" s="17">
        <v>1982</v>
      </c>
      <c r="E174" s="17">
        <v>2</v>
      </c>
      <c r="F174" s="17">
        <v>0</v>
      </c>
      <c r="G174" s="17">
        <v>0</v>
      </c>
      <c r="H174" s="18">
        <v>0</v>
      </c>
      <c r="P174">
        <v>173</v>
      </c>
      <c r="Q174">
        <f t="shared" si="6"/>
        <v>8.7003813364125743E-6</v>
      </c>
      <c r="R174">
        <f t="shared" si="7"/>
        <v>1.5051659711993754E-3</v>
      </c>
    </row>
    <row r="175" spans="1:18" ht="14.4" x14ac:dyDescent="0.3">
      <c r="A175" s="17">
        <v>2</v>
      </c>
      <c r="B175" s="9" t="s">
        <v>10</v>
      </c>
      <c r="C175" s="17">
        <v>2</v>
      </c>
      <c r="D175" s="17">
        <v>1982</v>
      </c>
      <c r="E175" s="17">
        <v>2</v>
      </c>
      <c r="F175" s="17">
        <v>0</v>
      </c>
      <c r="G175" s="17">
        <v>0</v>
      </c>
      <c r="H175" s="18">
        <v>0</v>
      </c>
      <c r="P175">
        <v>174</v>
      </c>
      <c r="Q175">
        <f t="shared" si="6"/>
        <v>8.6504561040196974E-6</v>
      </c>
      <c r="R175">
        <f t="shared" si="7"/>
        <v>1.5051793620994274E-3</v>
      </c>
    </row>
    <row r="176" spans="1:18" ht="14.4" x14ac:dyDescent="0.3">
      <c r="A176" s="17">
        <v>4</v>
      </c>
      <c r="B176" s="9" t="s">
        <v>10</v>
      </c>
      <c r="C176" s="17">
        <v>2</v>
      </c>
      <c r="D176" s="17">
        <v>1982</v>
      </c>
      <c r="E176" s="17">
        <v>2</v>
      </c>
      <c r="F176" s="17">
        <v>0</v>
      </c>
      <c r="G176" s="17">
        <v>0</v>
      </c>
      <c r="H176" s="18">
        <v>0</v>
      </c>
      <c r="P176">
        <v>175</v>
      </c>
      <c r="Q176">
        <f t="shared" si="6"/>
        <v>8.6011010078641731E-6</v>
      </c>
      <c r="R176">
        <f t="shared" si="7"/>
        <v>1.5051926763762302E-3</v>
      </c>
    </row>
    <row r="177" spans="1:18" ht="14.4" x14ac:dyDescent="0.3">
      <c r="A177" s="17">
        <v>3</v>
      </c>
      <c r="B177" s="9" t="s">
        <v>10</v>
      </c>
      <c r="C177" s="17">
        <v>2</v>
      </c>
      <c r="D177" s="17">
        <v>1982</v>
      </c>
      <c r="E177" s="17">
        <v>2</v>
      </c>
      <c r="F177" s="17">
        <v>0</v>
      </c>
      <c r="G177" s="17">
        <v>0</v>
      </c>
      <c r="H177" s="18">
        <v>0</v>
      </c>
      <c r="P177">
        <v>176</v>
      </c>
      <c r="Q177">
        <f t="shared" si="6"/>
        <v>8.5523063346722678E-6</v>
      </c>
      <c r="R177">
        <f t="shared" si="7"/>
        <v>1.5052059149023192E-3</v>
      </c>
    </row>
    <row r="178" spans="1:18" ht="14.4" x14ac:dyDescent="0.3">
      <c r="A178" s="17">
        <v>5</v>
      </c>
      <c r="B178" s="9" t="s">
        <v>10</v>
      </c>
      <c r="C178" s="17">
        <v>2</v>
      </c>
      <c r="D178" s="17">
        <v>1982</v>
      </c>
      <c r="E178" s="17">
        <v>2</v>
      </c>
      <c r="F178" s="17">
        <v>0</v>
      </c>
      <c r="G178" s="17">
        <v>0</v>
      </c>
      <c r="H178" s="18">
        <v>0</v>
      </c>
      <c r="P178">
        <v>177</v>
      </c>
      <c r="Q178">
        <f t="shared" si="6"/>
        <v>8.5040625905955248E-6</v>
      </c>
      <c r="R178">
        <f t="shared" si="7"/>
        <v>1.5052190785354079E-3</v>
      </c>
    </row>
    <row r="179" spans="1:18" ht="14.4" x14ac:dyDescent="0.3">
      <c r="A179" s="17">
        <v>3</v>
      </c>
      <c r="B179" s="9" t="s">
        <v>17</v>
      </c>
      <c r="C179" s="17">
        <v>2</v>
      </c>
      <c r="D179" s="17">
        <v>1984</v>
      </c>
      <c r="E179" s="17">
        <v>1</v>
      </c>
      <c r="F179" s="17">
        <v>0</v>
      </c>
      <c r="G179" s="17">
        <v>0</v>
      </c>
      <c r="H179" s="18">
        <v>0</v>
      </c>
      <c r="P179">
        <v>178</v>
      </c>
      <c r="Q179">
        <f t="shared" si="6"/>
        <v>8.4563604950489903E-6</v>
      </c>
      <c r="R179">
        <f t="shared" si="7"/>
        <v>1.5052321681187203E-3</v>
      </c>
    </row>
    <row r="180" spans="1:18" ht="14.4" x14ac:dyDescent="0.3">
      <c r="A180" s="17">
        <v>5</v>
      </c>
      <c r="B180" s="9" t="s">
        <v>14</v>
      </c>
      <c r="C180" s="17">
        <v>2</v>
      </c>
      <c r="D180" s="17">
        <v>1982</v>
      </c>
      <c r="E180" s="17">
        <v>1</v>
      </c>
      <c r="F180" s="17">
        <v>0</v>
      </c>
      <c r="G180" s="17">
        <v>12</v>
      </c>
      <c r="H180" s="18">
        <v>0</v>
      </c>
      <c r="P180">
        <v>179</v>
      </c>
      <c r="Q180">
        <f t="shared" si="6"/>
        <v>8.409190974755951E-6</v>
      </c>
      <c r="R180">
        <f t="shared" si="7"/>
        <v>1.5052451844813153E-3</v>
      </c>
    </row>
    <row r="181" spans="1:18" ht="14.4" x14ac:dyDescent="0.3">
      <c r="A181" s="17">
        <v>3</v>
      </c>
      <c r="B181" s="9" t="s">
        <v>33</v>
      </c>
      <c r="C181" s="17">
        <v>2</v>
      </c>
      <c r="D181" s="17">
        <v>1989</v>
      </c>
      <c r="E181" s="17">
        <v>1</v>
      </c>
      <c r="F181" s="17">
        <v>0</v>
      </c>
      <c r="G181" s="17">
        <v>0</v>
      </c>
      <c r="H181" s="18">
        <v>0</v>
      </c>
      <c r="P181">
        <v>180</v>
      </c>
      <c r="Q181">
        <f t="shared" si="6"/>
        <v>8.3625451579911279E-6</v>
      </c>
      <c r="R181">
        <f t="shared" si="7"/>
        <v>1.5052581284384029E-3</v>
      </c>
    </row>
    <row r="182" spans="1:18" ht="14.4" x14ac:dyDescent="0.3">
      <c r="A182" s="17">
        <v>1</v>
      </c>
      <c r="B182" s="9" t="s">
        <v>14</v>
      </c>
      <c r="C182" s="17">
        <v>2</v>
      </c>
      <c r="D182" s="17">
        <v>1989</v>
      </c>
      <c r="E182" s="17">
        <v>1</v>
      </c>
      <c r="F182" s="17">
        <v>0</v>
      </c>
      <c r="G182" s="17">
        <v>12</v>
      </c>
      <c r="H182" s="18">
        <v>0</v>
      </c>
      <c r="P182">
        <v>181</v>
      </c>
      <c r="Q182">
        <f t="shared" si="6"/>
        <v>8.3164143690146457E-6</v>
      </c>
      <c r="R182">
        <f t="shared" si="7"/>
        <v>1.5052710007916509E-3</v>
      </c>
    </row>
    <row r="183" spans="1:18" ht="14.4" x14ac:dyDescent="0.3">
      <c r="A183" s="17">
        <v>2</v>
      </c>
      <c r="B183" s="9" t="s">
        <v>10</v>
      </c>
      <c r="C183" s="17">
        <v>4</v>
      </c>
      <c r="D183" s="17">
        <v>1989</v>
      </c>
      <c r="E183" s="17">
        <v>1</v>
      </c>
      <c r="F183" s="17">
        <v>0</v>
      </c>
      <c r="G183" s="17">
        <v>10</v>
      </c>
      <c r="H183" s="18">
        <v>0</v>
      </c>
      <c r="P183">
        <v>182</v>
      </c>
      <c r="Q183">
        <f t="shared" si="6"/>
        <v>8.2707901226894645E-6</v>
      </c>
      <c r="R183">
        <f t="shared" si="7"/>
        <v>1.5052838023294826E-3</v>
      </c>
    </row>
    <row r="184" spans="1:18" ht="14.4" x14ac:dyDescent="0.3">
      <c r="A184" s="17">
        <v>6</v>
      </c>
      <c r="B184" s="9" t="s">
        <v>29</v>
      </c>
      <c r="C184" s="17">
        <v>2</v>
      </c>
      <c r="D184" s="17">
        <v>1986</v>
      </c>
      <c r="E184" s="17">
        <v>30</v>
      </c>
      <c r="F184" s="17">
        <v>0</v>
      </c>
      <c r="G184" s="17">
        <v>0</v>
      </c>
      <c r="H184" s="18">
        <v>0</v>
      </c>
      <c r="P184">
        <v>183</v>
      </c>
      <c r="Q184">
        <f t="shared" si="6"/>
        <v>8.2256641192752288E-6</v>
      </c>
      <c r="R184">
        <f t="shared" si="7"/>
        <v>1.5052965338273668E-3</v>
      </c>
    </row>
    <row r="185" spans="1:18" ht="14.4" x14ac:dyDescent="0.3">
      <c r="A185" s="17">
        <v>1</v>
      </c>
      <c r="B185" s="9" t="s">
        <v>29</v>
      </c>
      <c r="C185" s="17">
        <v>2</v>
      </c>
      <c r="D185" s="17">
        <v>1986</v>
      </c>
      <c r="E185" s="17">
        <v>30</v>
      </c>
      <c r="F185" s="17">
        <v>0</v>
      </c>
      <c r="G185" s="17">
        <v>0</v>
      </c>
      <c r="H185" s="18">
        <v>0</v>
      </c>
      <c r="P185">
        <v>184</v>
      </c>
      <c r="Q185">
        <f t="shared" si="6"/>
        <v>8.1810282393918617E-6</v>
      </c>
      <c r="R185">
        <f t="shared" si="7"/>
        <v>1.5053091960481025E-3</v>
      </c>
    </row>
    <row r="186" spans="1:18" ht="14.4" x14ac:dyDescent="0.3">
      <c r="A186" s="17">
        <v>2</v>
      </c>
      <c r="B186" s="9" t="s">
        <v>29</v>
      </c>
      <c r="C186" s="17">
        <v>2</v>
      </c>
      <c r="D186" s="17">
        <v>1986</v>
      </c>
      <c r="E186" s="17">
        <v>30</v>
      </c>
      <c r="F186" s="17">
        <v>0</v>
      </c>
      <c r="G186" s="17">
        <v>0</v>
      </c>
      <c r="H186" s="18">
        <v>0</v>
      </c>
      <c r="P186">
        <v>185</v>
      </c>
      <c r="Q186">
        <f t="shared" si="6"/>
        <v>8.1368745391464309E-6</v>
      </c>
      <c r="R186">
        <f t="shared" si="7"/>
        <v>1.5053217897420897E-3</v>
      </c>
    </row>
    <row r="187" spans="1:18" ht="14.4" x14ac:dyDescent="0.3">
      <c r="A187" s="17">
        <v>4</v>
      </c>
      <c r="B187" s="9" t="s">
        <v>29</v>
      </c>
      <c r="C187" s="17">
        <v>2</v>
      </c>
      <c r="D187" s="17">
        <v>1986</v>
      </c>
      <c r="E187" s="17">
        <v>30</v>
      </c>
      <c r="F187" s="17">
        <v>0</v>
      </c>
      <c r="G187" s="17">
        <v>0</v>
      </c>
      <c r="H187" s="18">
        <v>0</v>
      </c>
      <c r="P187">
        <v>186</v>
      </c>
      <c r="Q187">
        <f t="shared" si="6"/>
        <v>8.0931952454172038E-6</v>
      </c>
      <c r="R187">
        <f t="shared" si="7"/>
        <v>1.5053343156476E-3</v>
      </c>
    </row>
    <row r="188" spans="1:18" ht="14.4" x14ac:dyDescent="0.3">
      <c r="A188" s="17">
        <v>3</v>
      </c>
      <c r="B188" s="9" t="s">
        <v>29</v>
      </c>
      <c r="C188" s="17">
        <v>2</v>
      </c>
      <c r="D188" s="17">
        <v>1986</v>
      </c>
      <c r="E188" s="17">
        <v>30</v>
      </c>
      <c r="F188" s="17">
        <v>0</v>
      </c>
      <c r="G188" s="17">
        <v>0</v>
      </c>
      <c r="H188" s="18">
        <v>0</v>
      </c>
      <c r="P188">
        <v>187</v>
      </c>
      <c r="Q188">
        <f t="shared" si="6"/>
        <v>8.0499827512889541E-6</v>
      </c>
      <c r="R188">
        <f t="shared" si="7"/>
        <v>1.5053467744910343E-3</v>
      </c>
    </row>
    <row r="189" spans="1:18" ht="14.4" x14ac:dyDescent="0.3">
      <c r="A189" s="17">
        <v>5</v>
      </c>
      <c r="B189" s="9" t="s">
        <v>29</v>
      </c>
      <c r="C189" s="17">
        <v>2</v>
      </c>
      <c r="D189" s="17">
        <v>1986</v>
      </c>
      <c r="E189" s="17">
        <v>30</v>
      </c>
      <c r="F189" s="17">
        <v>0</v>
      </c>
      <c r="G189" s="17">
        <v>0</v>
      </c>
      <c r="H189" s="18">
        <v>0</v>
      </c>
      <c r="P189">
        <v>188</v>
      </c>
      <c r="Q189">
        <f t="shared" si="6"/>
        <v>8.0072296116339255E-6</v>
      </c>
      <c r="R189">
        <f t="shared" si="7"/>
        <v>1.5053591669871779E-3</v>
      </c>
    </row>
    <row r="190" spans="1:18" ht="14.4" x14ac:dyDescent="0.3">
      <c r="A190" s="17">
        <v>4</v>
      </c>
      <c r="B190" s="9" t="s">
        <v>17</v>
      </c>
      <c r="C190" s="17">
        <v>2</v>
      </c>
      <c r="D190" s="17">
        <v>1986</v>
      </c>
      <c r="E190" s="17">
        <v>1</v>
      </c>
      <c r="F190" s="17">
        <v>0</v>
      </c>
      <c r="G190" s="17">
        <v>0</v>
      </c>
      <c r="H190" s="18">
        <v>0</v>
      </c>
      <c r="P190">
        <v>189</v>
      </c>
      <c r="Q190">
        <f t="shared" si="6"/>
        <v>7.9649285388330439E-6</v>
      </c>
      <c r="R190">
        <f t="shared" si="7"/>
        <v>1.5053714938394454E-3</v>
      </c>
    </row>
    <row r="191" spans="1:18" ht="14.4" x14ac:dyDescent="0.3">
      <c r="A191" s="17">
        <v>4</v>
      </c>
      <c r="B191" s="9" t="s">
        <v>14</v>
      </c>
      <c r="C191" s="17">
        <v>2</v>
      </c>
      <c r="D191" s="17">
        <v>1986</v>
      </c>
      <c r="E191" s="17">
        <v>1</v>
      </c>
      <c r="F191" s="17">
        <v>0</v>
      </c>
      <c r="G191" s="17">
        <v>12</v>
      </c>
      <c r="H191" s="18">
        <v>0</v>
      </c>
      <c r="P191">
        <v>190</v>
      </c>
      <c r="Q191">
        <f t="shared" si="6"/>
        <v>7.9230723986322131E-6</v>
      </c>
      <c r="R191">
        <f t="shared" si="7"/>
        <v>1.5053837557401206E-3</v>
      </c>
    </row>
    <row r="192" spans="1:18" ht="14.4" x14ac:dyDescent="0.3">
      <c r="A192" s="17">
        <v>4</v>
      </c>
      <c r="B192" s="9" t="s">
        <v>17</v>
      </c>
      <c r="C192" s="17">
        <v>2</v>
      </c>
      <c r="D192" s="17">
        <v>1986</v>
      </c>
      <c r="E192" s="17">
        <v>1</v>
      </c>
      <c r="F192" s="17">
        <v>0</v>
      </c>
      <c r="G192" s="17">
        <v>0</v>
      </c>
      <c r="H192" s="18">
        <v>0</v>
      </c>
      <c r="P192">
        <v>191</v>
      </c>
      <c r="Q192">
        <f t="shared" si="6"/>
        <v>7.8816542061287494E-6</v>
      </c>
      <c r="R192">
        <f t="shared" si="7"/>
        <v>1.5053959533705911E-3</v>
      </c>
    </row>
    <row r="193" spans="1:18" ht="14.4" x14ac:dyDescent="0.3">
      <c r="A193" s="17">
        <v>1</v>
      </c>
      <c r="B193" s="9" t="s">
        <v>17</v>
      </c>
      <c r="C193" s="17">
        <v>3</v>
      </c>
      <c r="D193" s="17">
        <v>1986</v>
      </c>
      <c r="E193" s="17">
        <v>1</v>
      </c>
      <c r="F193" s="17">
        <v>0</v>
      </c>
      <c r="G193" s="17">
        <v>0</v>
      </c>
      <c r="H193" s="18">
        <v>0</v>
      </c>
      <c r="P193">
        <v>192</v>
      </c>
      <c r="Q193">
        <f t="shared" si="6"/>
        <v>7.8406671218832087E-6</v>
      </c>
      <c r="R193">
        <f t="shared" si="7"/>
        <v>1.5054080874015762E-3</v>
      </c>
    </row>
    <row r="194" spans="1:18" ht="14.4" x14ac:dyDescent="0.3">
      <c r="A194" s="17">
        <v>4</v>
      </c>
      <c r="B194" s="9" t="s">
        <v>14</v>
      </c>
      <c r="C194" s="17">
        <v>3</v>
      </c>
      <c r="D194" s="17">
        <v>1987</v>
      </c>
      <c r="E194" s="17">
        <v>1</v>
      </c>
      <c r="F194" s="17">
        <v>0</v>
      </c>
      <c r="G194" s="17">
        <v>12</v>
      </c>
      <c r="H194" s="18">
        <v>0</v>
      </c>
      <c r="P194">
        <v>193</v>
      </c>
      <c r="Q194">
        <f t="shared" si="6"/>
        <v>7.8001044481520502E-6</v>
      </c>
      <c r="R194">
        <f t="shared" si="7"/>
        <v>1.5054201584933458E-3</v>
      </c>
    </row>
    <row r="195" spans="1:18" ht="14.4" x14ac:dyDescent="0.3">
      <c r="A195" s="17">
        <v>4</v>
      </c>
      <c r="B195" s="9" t="s">
        <v>12</v>
      </c>
      <c r="C195" s="17">
        <v>3</v>
      </c>
      <c r="D195" s="17">
        <v>1987</v>
      </c>
      <c r="E195" s="17">
        <v>1</v>
      </c>
      <c r="F195" s="17">
        <v>0</v>
      </c>
      <c r="G195" s="17">
        <v>0</v>
      </c>
      <c r="H195" s="18">
        <v>0</v>
      </c>
      <c r="P195">
        <v>194</v>
      </c>
      <c r="Q195">
        <f t="shared" ref="Q195:Q258" si="8">_xlfn.GAMMA.DIST(P195,$K$7,$K$8,FALSE)</f>
        <v>7.7599596252368039E-6</v>
      </c>
      <c r="R195">
        <f t="shared" ref="R195:R258" si="9">P195*Q195</f>
        <v>1.50543216729594E-3</v>
      </c>
    </row>
    <row r="196" spans="1:18" ht="14.4" x14ac:dyDescent="0.3">
      <c r="A196" s="17">
        <v>6</v>
      </c>
      <c r="B196" s="9" t="s">
        <v>10</v>
      </c>
      <c r="C196" s="17">
        <v>4</v>
      </c>
      <c r="D196" s="17">
        <v>1987</v>
      </c>
      <c r="E196" s="17">
        <v>31</v>
      </c>
      <c r="F196" s="17">
        <v>0</v>
      </c>
      <c r="G196" s="17">
        <v>0</v>
      </c>
      <c r="H196" s="18">
        <v>0</v>
      </c>
      <c r="P196">
        <v>195</v>
      </c>
      <c r="Q196">
        <f t="shared" si="8"/>
        <v>7.7202262279455214E-6</v>
      </c>
      <c r="R196">
        <f t="shared" si="9"/>
        <v>1.5054441144493767E-3</v>
      </c>
    </row>
    <row r="197" spans="1:18" ht="14.4" x14ac:dyDescent="0.3">
      <c r="A197" s="17">
        <v>1</v>
      </c>
      <c r="B197" s="9" t="s">
        <v>10</v>
      </c>
      <c r="C197" s="17">
        <v>4</v>
      </c>
      <c r="D197" s="17">
        <v>1987</v>
      </c>
      <c r="E197" s="17">
        <v>31</v>
      </c>
      <c r="F197" s="17">
        <v>0</v>
      </c>
      <c r="G197" s="17">
        <v>0</v>
      </c>
      <c r="H197" s="18">
        <v>0</v>
      </c>
      <c r="P197">
        <v>196</v>
      </c>
      <c r="Q197">
        <f t="shared" si="8"/>
        <v>7.680897962162541E-6</v>
      </c>
      <c r="R197">
        <f t="shared" si="9"/>
        <v>1.5054560005838581E-3</v>
      </c>
    </row>
    <row r="198" spans="1:18" ht="14.4" x14ac:dyDescent="0.3">
      <c r="A198" s="17">
        <v>2</v>
      </c>
      <c r="B198" s="9" t="s">
        <v>10</v>
      </c>
      <c r="C198" s="17">
        <v>4</v>
      </c>
      <c r="D198" s="17">
        <v>1987</v>
      </c>
      <c r="E198" s="17">
        <v>31</v>
      </c>
      <c r="F198" s="17">
        <v>0</v>
      </c>
      <c r="G198" s="17">
        <v>0</v>
      </c>
      <c r="H198" s="18">
        <v>0</v>
      </c>
      <c r="P198">
        <v>197</v>
      </c>
      <c r="Q198">
        <f t="shared" si="8"/>
        <v>7.6419686615226858E-6</v>
      </c>
      <c r="R198">
        <f t="shared" si="9"/>
        <v>1.5054678263199692E-3</v>
      </c>
    </row>
    <row r="199" spans="1:18" ht="14.4" x14ac:dyDescent="0.3">
      <c r="A199" s="17">
        <v>4</v>
      </c>
      <c r="B199" s="9" t="s">
        <v>10</v>
      </c>
      <c r="C199" s="17">
        <v>4</v>
      </c>
      <c r="D199" s="17">
        <v>1987</v>
      </c>
      <c r="E199" s="17">
        <v>31</v>
      </c>
      <c r="F199" s="17">
        <v>0</v>
      </c>
      <c r="G199" s="17">
        <v>0</v>
      </c>
      <c r="H199" s="18">
        <v>0</v>
      </c>
      <c r="P199">
        <v>198</v>
      </c>
      <c r="Q199">
        <f t="shared" si="8"/>
        <v>7.6034322841862267E-6</v>
      </c>
      <c r="R199">
        <f t="shared" si="9"/>
        <v>1.5054795922688729E-3</v>
      </c>
    </row>
    <row r="200" spans="1:18" ht="14.4" x14ac:dyDescent="0.3">
      <c r="A200" s="17">
        <v>3</v>
      </c>
      <c r="B200" s="9" t="s">
        <v>10</v>
      </c>
      <c r="C200" s="17">
        <v>4</v>
      </c>
      <c r="D200" s="17">
        <v>1987</v>
      </c>
      <c r="E200" s="17">
        <v>31</v>
      </c>
      <c r="F200" s="17">
        <v>0</v>
      </c>
      <c r="G200" s="17">
        <v>0</v>
      </c>
      <c r="H200" s="18">
        <v>0</v>
      </c>
      <c r="P200">
        <v>199</v>
      </c>
      <c r="Q200">
        <f t="shared" si="8"/>
        <v>7.565282909711057E-6</v>
      </c>
      <c r="R200">
        <f t="shared" si="9"/>
        <v>1.5054912990325004E-3</v>
      </c>
    </row>
    <row r="201" spans="1:18" ht="14.4" x14ac:dyDescent="0.3">
      <c r="A201" s="17">
        <v>5</v>
      </c>
      <c r="B201" s="9" t="s">
        <v>10</v>
      </c>
      <c r="C201" s="17">
        <v>4</v>
      </c>
      <c r="D201" s="17">
        <v>1987</v>
      </c>
      <c r="E201" s="17">
        <v>31</v>
      </c>
      <c r="F201" s="17">
        <v>0</v>
      </c>
      <c r="G201" s="17">
        <v>0</v>
      </c>
      <c r="H201" s="18">
        <v>0</v>
      </c>
      <c r="P201">
        <v>200</v>
      </c>
      <c r="Q201">
        <f t="shared" si="8"/>
        <v>7.5275147360186843E-6</v>
      </c>
      <c r="R201">
        <f t="shared" si="9"/>
        <v>1.5055029472037368E-3</v>
      </c>
    </row>
    <row r="202" spans="1:18" ht="14.4" x14ac:dyDescent="0.3">
      <c r="A202" s="17">
        <v>6</v>
      </c>
      <c r="B202" s="9" t="s">
        <v>10</v>
      </c>
      <c r="C202" s="17">
        <v>2</v>
      </c>
      <c r="D202" s="17">
        <v>1988</v>
      </c>
      <c r="E202" s="17">
        <v>1</v>
      </c>
      <c r="F202" s="17">
        <v>0</v>
      </c>
      <c r="G202" s="17">
        <v>0</v>
      </c>
      <c r="H202" s="18">
        <v>0</v>
      </c>
      <c r="P202">
        <v>201</v>
      </c>
      <c r="Q202">
        <f t="shared" si="8"/>
        <v>7.4901220764507398E-6</v>
      </c>
      <c r="R202">
        <f t="shared" si="9"/>
        <v>1.5055145373665986E-3</v>
      </c>
    </row>
    <row r="203" spans="1:18" ht="14.4" x14ac:dyDescent="0.3">
      <c r="A203" s="17">
        <v>1</v>
      </c>
      <c r="B203" s="9" t="s">
        <v>10</v>
      </c>
      <c r="C203" s="17">
        <v>2</v>
      </c>
      <c r="D203" s="17">
        <v>1988</v>
      </c>
      <c r="E203" s="17">
        <v>1</v>
      </c>
      <c r="F203" s="17">
        <v>0</v>
      </c>
      <c r="G203" s="17">
        <v>0</v>
      </c>
      <c r="H203" s="18">
        <v>0</v>
      </c>
      <c r="P203">
        <v>202</v>
      </c>
      <c r="Q203">
        <f t="shared" si="8"/>
        <v>7.4530993569129385E-6</v>
      </c>
      <c r="R203">
        <f t="shared" si="9"/>
        <v>1.5055260700964136E-3</v>
      </c>
    </row>
    <row r="204" spans="1:18" ht="14.4" x14ac:dyDescent="0.3">
      <c r="A204" s="17">
        <v>3</v>
      </c>
      <c r="B204" s="9" t="s">
        <v>14</v>
      </c>
      <c r="C204" s="17">
        <v>3</v>
      </c>
      <c r="D204" s="17">
        <v>1988</v>
      </c>
      <c r="E204" s="17">
        <v>1</v>
      </c>
      <c r="F204" s="17">
        <v>0</v>
      </c>
      <c r="G204" s="17">
        <v>13</v>
      </c>
      <c r="H204" s="18">
        <v>0</v>
      </c>
      <c r="P204">
        <v>203</v>
      </c>
      <c r="Q204">
        <f t="shared" si="8"/>
        <v>7.4164411131033933E-6</v>
      </c>
      <c r="R204">
        <f t="shared" si="9"/>
        <v>1.5055375459599887E-3</v>
      </c>
    </row>
    <row r="205" spans="1:18" ht="14.4" x14ac:dyDescent="0.3">
      <c r="A205" s="17">
        <v>2</v>
      </c>
      <c r="B205" s="9" t="s">
        <v>14</v>
      </c>
      <c r="C205" s="17">
        <v>3</v>
      </c>
      <c r="D205" s="17">
        <v>1988</v>
      </c>
      <c r="E205" s="17">
        <v>1</v>
      </c>
      <c r="F205" s="17">
        <v>0</v>
      </c>
      <c r="G205" s="17">
        <v>13</v>
      </c>
      <c r="H205" s="18">
        <v>0</v>
      </c>
      <c r="P205">
        <v>204</v>
      </c>
      <c r="Q205">
        <f t="shared" si="8"/>
        <v>7.3801419878224544E-6</v>
      </c>
      <c r="R205">
        <f t="shared" si="9"/>
        <v>1.5055489655157806E-3</v>
      </c>
    </row>
    <row r="206" spans="1:18" ht="14.4" x14ac:dyDescent="0.3">
      <c r="A206" s="17">
        <v>3</v>
      </c>
      <c r="B206" s="9" t="s">
        <v>23</v>
      </c>
      <c r="C206" s="17">
        <v>3</v>
      </c>
      <c r="D206" s="17">
        <v>1985</v>
      </c>
      <c r="E206" s="17">
        <v>1</v>
      </c>
      <c r="F206" s="17">
        <v>0</v>
      </c>
      <c r="G206" s="17">
        <v>0</v>
      </c>
      <c r="H206" s="18">
        <v>0</v>
      </c>
      <c r="P206">
        <v>205</v>
      </c>
      <c r="Q206">
        <f t="shared" si="8"/>
        <v>7.3441967283612535E-6</v>
      </c>
      <c r="R206">
        <f t="shared" si="9"/>
        <v>1.5055603293140569E-3</v>
      </c>
    </row>
    <row r="207" spans="1:18" ht="14.4" x14ac:dyDescent="0.3">
      <c r="A207" s="17">
        <v>2</v>
      </c>
      <c r="B207" s="9" t="s">
        <v>22</v>
      </c>
      <c r="C207" s="17">
        <v>2</v>
      </c>
      <c r="D207" s="17">
        <v>1990</v>
      </c>
      <c r="E207" s="17">
        <v>1</v>
      </c>
      <c r="F207" s="17">
        <v>0</v>
      </c>
      <c r="G207" s="17">
        <v>5</v>
      </c>
      <c r="H207" s="18">
        <v>0</v>
      </c>
      <c r="P207">
        <v>206</v>
      </c>
      <c r="Q207">
        <f t="shared" si="8"/>
        <v>7.3086001839662936E-6</v>
      </c>
      <c r="R207">
        <f t="shared" si="9"/>
        <v>1.5055716378970564E-3</v>
      </c>
    </row>
    <row r="208" spans="1:18" ht="14.4" x14ac:dyDescent="0.3">
      <c r="A208" s="17">
        <v>5</v>
      </c>
      <c r="B208" s="9" t="s">
        <v>22</v>
      </c>
      <c r="C208" s="17">
        <v>2</v>
      </c>
      <c r="D208" s="17">
        <v>1990</v>
      </c>
      <c r="E208" s="17">
        <v>1</v>
      </c>
      <c r="F208" s="17">
        <v>0</v>
      </c>
      <c r="G208" s="17">
        <v>5</v>
      </c>
      <c r="H208" s="18">
        <v>0</v>
      </c>
      <c r="P208">
        <v>207</v>
      </c>
      <c r="Q208">
        <f t="shared" si="8"/>
        <v>7.273347303377507E-6</v>
      </c>
      <c r="R208">
        <f t="shared" si="9"/>
        <v>1.505582891799144E-3</v>
      </c>
    </row>
    <row r="209" spans="1:18" ht="14.4" x14ac:dyDescent="0.3">
      <c r="A209" s="17">
        <v>6</v>
      </c>
      <c r="B209" s="9" t="s">
        <v>10</v>
      </c>
      <c r="C209" s="17">
        <v>2</v>
      </c>
      <c r="D209" s="17">
        <v>1992</v>
      </c>
      <c r="E209" s="17">
        <v>1</v>
      </c>
      <c r="F209" s="17">
        <v>0</v>
      </c>
      <c r="G209" s="17">
        <v>0</v>
      </c>
      <c r="H209" s="18">
        <v>0</v>
      </c>
      <c r="P209">
        <v>208</v>
      </c>
      <c r="Q209">
        <f t="shared" si="8"/>
        <v>7.2384331324373201E-6</v>
      </c>
      <c r="R209">
        <f t="shared" si="9"/>
        <v>1.5055940915469626E-3</v>
      </c>
    </row>
    <row r="210" spans="1:18" ht="14.4" x14ac:dyDescent="0.3">
      <c r="A210" s="17">
        <v>4</v>
      </c>
      <c r="B210" s="9" t="s">
        <v>14</v>
      </c>
      <c r="C210" s="17">
        <v>2</v>
      </c>
      <c r="D210" s="17">
        <v>1992</v>
      </c>
      <c r="E210" s="17">
        <v>1</v>
      </c>
      <c r="F210" s="17">
        <v>12</v>
      </c>
      <c r="G210" s="17">
        <v>0</v>
      </c>
      <c r="H210" s="18">
        <v>0</v>
      </c>
      <c r="P210">
        <v>209</v>
      </c>
      <c r="Q210">
        <f t="shared" si="8"/>
        <v>7.2038528117683341E-6</v>
      </c>
      <c r="R210">
        <f t="shared" si="9"/>
        <v>1.5056052376595818E-3</v>
      </c>
    </row>
    <row r="211" spans="1:18" ht="14.4" x14ac:dyDescent="0.3">
      <c r="A211" s="17">
        <v>6</v>
      </c>
      <c r="B211" s="9" t="s">
        <v>10</v>
      </c>
      <c r="C211" s="17">
        <v>2</v>
      </c>
      <c r="D211" s="17">
        <v>1992</v>
      </c>
      <c r="E211" s="17">
        <v>1</v>
      </c>
      <c r="F211" s="17">
        <v>0</v>
      </c>
      <c r="G211" s="17">
        <v>0</v>
      </c>
      <c r="H211" s="18">
        <v>0</v>
      </c>
      <c r="P211">
        <v>210</v>
      </c>
      <c r="Q211">
        <f t="shared" si="8"/>
        <v>7.1696015745173431E-6</v>
      </c>
      <c r="R211">
        <f t="shared" si="9"/>
        <v>1.5056163306486421E-3</v>
      </c>
    </row>
    <row r="212" spans="1:18" ht="14.4" x14ac:dyDescent="0.3">
      <c r="A212" s="17">
        <v>1</v>
      </c>
      <c r="B212" s="9" t="s">
        <v>14</v>
      </c>
      <c r="C212" s="17">
        <v>2</v>
      </c>
      <c r="D212" s="17">
        <v>1994</v>
      </c>
      <c r="E212" s="17">
        <v>1</v>
      </c>
      <c r="F212" s="17">
        <v>10</v>
      </c>
      <c r="G212" s="17">
        <v>0</v>
      </c>
      <c r="H212" s="18">
        <v>0</v>
      </c>
      <c r="P212">
        <v>211</v>
      </c>
      <c r="Q212">
        <f t="shared" si="8"/>
        <v>7.1356747441634841E-6</v>
      </c>
      <c r="R212">
        <f t="shared" si="9"/>
        <v>1.5056273710184951E-3</v>
      </c>
    </row>
    <row r="213" spans="1:18" ht="14.4" x14ac:dyDescent="0.3">
      <c r="A213" s="17">
        <v>6</v>
      </c>
      <c r="B213" s="9" t="s">
        <v>26</v>
      </c>
      <c r="C213" s="17">
        <v>3</v>
      </c>
      <c r="D213" s="17">
        <v>1993</v>
      </c>
      <c r="E213" s="17">
        <v>31</v>
      </c>
      <c r="F213" s="17">
        <v>0</v>
      </c>
      <c r="G213" s="17">
        <v>0</v>
      </c>
      <c r="H213" s="18">
        <v>0</v>
      </c>
      <c r="P213">
        <v>212</v>
      </c>
      <c r="Q213">
        <f t="shared" si="8"/>
        <v>7.1020677323884091E-6</v>
      </c>
      <c r="R213">
        <f t="shared" si="9"/>
        <v>1.5056383592663427E-3</v>
      </c>
    </row>
    <row r="214" spans="1:18" ht="14.4" x14ac:dyDescent="0.3">
      <c r="A214" s="17">
        <v>1</v>
      </c>
      <c r="B214" s="9" t="s">
        <v>26</v>
      </c>
      <c r="C214" s="17">
        <v>3</v>
      </c>
      <c r="D214" s="17">
        <v>1993</v>
      </c>
      <c r="E214" s="17">
        <v>31</v>
      </c>
      <c r="F214" s="17">
        <v>0</v>
      </c>
      <c r="G214" s="17">
        <v>0</v>
      </c>
      <c r="H214" s="18">
        <v>0</v>
      </c>
      <c r="P214">
        <v>213</v>
      </c>
      <c r="Q214">
        <f t="shared" si="8"/>
        <v>7.068776037006436E-6</v>
      </c>
      <c r="R214">
        <f t="shared" si="9"/>
        <v>1.5056492958823709E-3</v>
      </c>
    </row>
    <row r="215" spans="1:18" ht="14.4" x14ac:dyDescent="0.3">
      <c r="A215" s="17">
        <v>2</v>
      </c>
      <c r="B215" s="9" t="s">
        <v>26</v>
      </c>
      <c r="C215" s="17">
        <v>3</v>
      </c>
      <c r="D215" s="17">
        <v>1993</v>
      </c>
      <c r="E215" s="17">
        <v>31</v>
      </c>
      <c r="F215" s="17">
        <v>0</v>
      </c>
      <c r="G215" s="17">
        <v>0</v>
      </c>
      <c r="H215" s="18">
        <v>0</v>
      </c>
      <c r="P215">
        <v>214</v>
      </c>
      <c r="Q215">
        <f t="shared" si="8"/>
        <v>7.0357952399527154E-6</v>
      </c>
      <c r="R215">
        <f t="shared" si="9"/>
        <v>1.5056601813498811E-3</v>
      </c>
    </row>
    <row r="216" spans="1:18" ht="14.4" x14ac:dyDescent="0.3">
      <c r="A216" s="17">
        <v>4</v>
      </c>
      <c r="B216" s="9" t="s">
        <v>26</v>
      </c>
      <c r="C216" s="17">
        <v>3</v>
      </c>
      <c r="D216" s="17">
        <v>1993</v>
      </c>
      <c r="E216" s="17">
        <v>31</v>
      </c>
      <c r="F216" s="17">
        <v>0</v>
      </c>
      <c r="G216" s="17">
        <v>0</v>
      </c>
      <c r="H216" s="18">
        <v>0</v>
      </c>
      <c r="P216">
        <v>215</v>
      </c>
      <c r="Q216">
        <f t="shared" si="8"/>
        <v>7.0031210053275288E-6</v>
      </c>
      <c r="R216">
        <f t="shared" si="9"/>
        <v>1.5056710161454186E-3</v>
      </c>
    </row>
    <row r="217" spans="1:18" ht="14.4" x14ac:dyDescent="0.3">
      <c r="A217" s="17">
        <v>3</v>
      </c>
      <c r="B217" s="9" t="s">
        <v>26</v>
      </c>
      <c r="C217" s="17">
        <v>3</v>
      </c>
      <c r="D217" s="17">
        <v>1993</v>
      </c>
      <c r="E217" s="17">
        <v>31</v>
      </c>
      <c r="F217" s="17">
        <v>0</v>
      </c>
      <c r="G217" s="17">
        <v>0</v>
      </c>
      <c r="H217" s="18">
        <v>0</v>
      </c>
      <c r="P217">
        <v>216</v>
      </c>
      <c r="Q217">
        <f t="shared" si="8"/>
        <v>6.9707490774949019E-6</v>
      </c>
      <c r="R217">
        <f t="shared" si="9"/>
        <v>1.5056818007388988E-3</v>
      </c>
    </row>
    <row r="218" spans="1:18" ht="14.4" x14ac:dyDescent="0.3">
      <c r="A218" s="17">
        <v>5</v>
      </c>
      <c r="B218" s="9" t="s">
        <v>26</v>
      </c>
      <c r="C218" s="17">
        <v>3</v>
      </c>
      <c r="D218" s="17">
        <v>1993</v>
      </c>
      <c r="E218" s="17">
        <v>31</v>
      </c>
      <c r="F218" s="17">
        <v>0</v>
      </c>
      <c r="G218" s="17">
        <v>0</v>
      </c>
      <c r="H218" s="18">
        <v>0</v>
      </c>
      <c r="P218">
        <v>217</v>
      </c>
      <c r="Q218">
        <f t="shared" si="8"/>
        <v>6.9386752792337692E-6</v>
      </c>
      <c r="R218">
        <f t="shared" si="9"/>
        <v>1.5056925355937279E-3</v>
      </c>
    </row>
    <row r="219" spans="1:18" ht="14.4" x14ac:dyDescent="0.3">
      <c r="A219" s="17">
        <v>1</v>
      </c>
      <c r="B219" s="9" t="s">
        <v>14</v>
      </c>
      <c r="C219" s="17">
        <v>3</v>
      </c>
      <c r="D219" s="17">
        <v>1994</v>
      </c>
      <c r="E219" s="17">
        <v>1</v>
      </c>
      <c r="F219" s="17">
        <v>0</v>
      </c>
      <c r="G219" s="17">
        <v>11</v>
      </c>
      <c r="H219" s="18">
        <v>0</v>
      </c>
      <c r="P219">
        <v>218</v>
      </c>
      <c r="Q219">
        <f t="shared" si="8"/>
        <v>6.9068955099400156E-6</v>
      </c>
      <c r="R219">
        <f t="shared" si="9"/>
        <v>1.5057032211669235E-3</v>
      </c>
    </row>
    <row r="220" spans="1:18" ht="14.4" x14ac:dyDescent="0.3">
      <c r="A220" s="17">
        <v>1</v>
      </c>
      <c r="B220" s="9" t="s">
        <v>22</v>
      </c>
      <c r="C220" s="17">
        <v>3</v>
      </c>
      <c r="D220" s="17">
        <v>1995</v>
      </c>
      <c r="E220" s="17">
        <v>1</v>
      </c>
      <c r="F220" s="17">
        <v>12</v>
      </c>
      <c r="G220" s="17">
        <v>0</v>
      </c>
      <c r="H220" s="18">
        <v>0</v>
      </c>
      <c r="P220">
        <v>219</v>
      </c>
      <c r="Q220">
        <f t="shared" si="8"/>
        <v>6.8754057438777731E-6</v>
      </c>
      <c r="R220">
        <f t="shared" si="9"/>
        <v>1.5057138579092323E-3</v>
      </c>
    </row>
    <row r="221" spans="1:18" ht="14.4" x14ac:dyDescent="0.3">
      <c r="A221" s="17">
        <v>2</v>
      </c>
      <c r="B221" s="9" t="s">
        <v>14</v>
      </c>
      <c r="C221" s="17">
        <v>2</v>
      </c>
      <c r="D221" s="17">
        <v>1995</v>
      </c>
      <c r="E221" s="17">
        <v>1</v>
      </c>
      <c r="F221" s="17">
        <v>0</v>
      </c>
      <c r="G221" s="17">
        <v>10</v>
      </c>
      <c r="H221" s="18">
        <v>0</v>
      </c>
      <c r="P221">
        <v>220</v>
      </c>
      <c r="Q221">
        <f t="shared" si="8"/>
        <v>6.8442020284783777E-6</v>
      </c>
      <c r="R221">
        <f t="shared" si="9"/>
        <v>1.505724446265243E-3</v>
      </c>
    </row>
    <row r="222" spans="1:18" ht="14.4" x14ac:dyDescent="0.3">
      <c r="A222" s="17">
        <v>2</v>
      </c>
      <c r="B222" s="9" t="s">
        <v>52</v>
      </c>
      <c r="C222" s="17">
        <v>3</v>
      </c>
      <c r="D222" s="17">
        <v>2013</v>
      </c>
      <c r="E222" s="17">
        <v>1</v>
      </c>
      <c r="F222" s="17">
        <v>12</v>
      </c>
      <c r="G222" s="17">
        <v>0</v>
      </c>
      <c r="H222" s="18">
        <v>0</v>
      </c>
      <c r="P222">
        <v>221</v>
      </c>
      <c r="Q222">
        <f t="shared" si="8"/>
        <v>6.8132804826855145E-6</v>
      </c>
      <c r="R222">
        <f t="shared" si="9"/>
        <v>1.5057349866734987E-3</v>
      </c>
    </row>
    <row r="223" spans="1:18" ht="14.4" x14ac:dyDescent="0.3">
      <c r="A223" s="17">
        <v>2</v>
      </c>
      <c r="B223" s="9" t="s">
        <v>52</v>
      </c>
      <c r="C223" s="17">
        <v>3</v>
      </c>
      <c r="D223" s="17">
        <v>2013</v>
      </c>
      <c r="E223" s="17">
        <v>1</v>
      </c>
      <c r="F223" s="17">
        <v>22</v>
      </c>
      <c r="G223" s="17">
        <v>0</v>
      </c>
      <c r="H223" s="18">
        <v>0</v>
      </c>
      <c r="P223">
        <v>222</v>
      </c>
      <c r="Q223">
        <f t="shared" si="8"/>
        <v>6.7826372953450723E-6</v>
      </c>
      <c r="R223">
        <f t="shared" si="9"/>
        <v>1.505745479566606E-3</v>
      </c>
    </row>
    <row r="224" spans="1:18" ht="14.4" x14ac:dyDescent="0.3">
      <c r="A224" s="17">
        <v>1</v>
      </c>
      <c r="B224" s="9" t="s">
        <v>14</v>
      </c>
      <c r="C224" s="17">
        <v>3</v>
      </c>
      <c r="D224" s="17">
        <v>1994</v>
      </c>
      <c r="E224" s="17">
        <v>1</v>
      </c>
      <c r="F224" s="17">
        <v>0</v>
      </c>
      <c r="G224" s="17">
        <v>11</v>
      </c>
      <c r="H224" s="18">
        <v>0</v>
      </c>
      <c r="P224">
        <v>223</v>
      </c>
      <c r="Q224">
        <f t="shared" si="8"/>
        <v>6.7522687236383002E-6</v>
      </c>
      <c r="R224">
        <f t="shared" si="9"/>
        <v>1.5057559253713409E-3</v>
      </c>
    </row>
    <row r="225" spans="1:18" ht="14.4" x14ac:dyDescent="0.3">
      <c r="A225" s="17">
        <v>1</v>
      </c>
      <c r="B225" s="9" t="s">
        <v>61</v>
      </c>
      <c r="C225" s="17">
        <v>3</v>
      </c>
      <c r="D225" s="17">
        <v>1994</v>
      </c>
      <c r="E225" s="17">
        <v>1</v>
      </c>
      <c r="F225" s="17">
        <v>0</v>
      </c>
      <c r="G225" s="17">
        <v>12</v>
      </c>
      <c r="H225" s="18">
        <v>0</v>
      </c>
      <c r="P225">
        <v>224</v>
      </c>
      <c r="Q225">
        <f t="shared" si="8"/>
        <v>6.7221710915569395E-6</v>
      </c>
      <c r="R225">
        <f t="shared" si="9"/>
        <v>1.5057663245087545E-3</v>
      </c>
    </row>
    <row r="226" spans="1:18" ht="14.4" x14ac:dyDescent="0.3">
      <c r="A226" s="17">
        <v>1</v>
      </c>
      <c r="B226" s="9" t="s">
        <v>10</v>
      </c>
      <c r="C226" s="17">
        <v>1</v>
      </c>
      <c r="D226" s="17">
        <v>1996</v>
      </c>
      <c r="E226" s="17">
        <v>1</v>
      </c>
      <c r="F226" s="17">
        <v>0</v>
      </c>
      <c r="G226" s="17">
        <v>0</v>
      </c>
      <c r="H226" s="18">
        <v>0</v>
      </c>
      <c r="P226">
        <v>225</v>
      </c>
      <c r="Q226">
        <f t="shared" si="8"/>
        <v>6.6923407884189946E-6</v>
      </c>
      <c r="R226">
        <f t="shared" si="9"/>
        <v>1.5057766773942738E-3</v>
      </c>
    </row>
    <row r="227" spans="1:18" ht="14.4" x14ac:dyDescent="0.3">
      <c r="A227" s="17">
        <v>6</v>
      </c>
      <c r="B227" s="9" t="s">
        <v>10</v>
      </c>
      <c r="C227" s="17">
        <v>1</v>
      </c>
      <c r="D227" s="17">
        <v>1990</v>
      </c>
      <c r="E227" s="17">
        <v>1</v>
      </c>
      <c r="F227" s="17">
        <v>0</v>
      </c>
      <c r="G227" s="17">
        <v>0</v>
      </c>
      <c r="H227" s="18">
        <v>0</v>
      </c>
      <c r="P227">
        <v>226</v>
      </c>
      <c r="Q227">
        <f t="shared" si="8"/>
        <v>6.6627742674239026E-6</v>
      </c>
      <c r="R227">
        <f t="shared" si="9"/>
        <v>1.505786984437802E-3</v>
      </c>
    </row>
    <row r="228" spans="1:18" ht="14.4" x14ac:dyDescent="0.3">
      <c r="A228" s="17">
        <v>1</v>
      </c>
      <c r="B228" s="9" t="s">
        <v>10</v>
      </c>
      <c r="C228" s="17">
        <v>1</v>
      </c>
      <c r="D228" s="17">
        <v>1990</v>
      </c>
      <c r="E228" s="17">
        <v>1</v>
      </c>
      <c r="F228" s="17">
        <v>0</v>
      </c>
      <c r="G228" s="17">
        <v>0</v>
      </c>
      <c r="H228" s="18">
        <v>0</v>
      </c>
      <c r="P228">
        <v>227</v>
      </c>
      <c r="Q228">
        <f t="shared" si="8"/>
        <v>6.6334680442458858E-6</v>
      </c>
      <c r="R228">
        <f t="shared" si="9"/>
        <v>1.5057972460438161E-3</v>
      </c>
    </row>
    <row r="229" spans="1:18" ht="14.4" x14ac:dyDescent="0.3">
      <c r="A229" s="17">
        <v>2</v>
      </c>
      <c r="B229" s="9" t="s">
        <v>10</v>
      </c>
      <c r="C229" s="17">
        <v>1</v>
      </c>
      <c r="D229" s="17">
        <v>1990</v>
      </c>
      <c r="E229" s="17">
        <v>1</v>
      </c>
      <c r="F229" s="17">
        <v>0</v>
      </c>
      <c r="G229" s="17">
        <v>0</v>
      </c>
      <c r="H229" s="18">
        <v>0</v>
      </c>
      <c r="P229">
        <v>228</v>
      </c>
      <c r="Q229">
        <f t="shared" si="8"/>
        <v>6.6044186956643029E-6</v>
      </c>
      <c r="R229">
        <f t="shared" si="9"/>
        <v>1.5058074626114611E-3</v>
      </c>
    </row>
    <row r="230" spans="1:18" ht="14.4" x14ac:dyDescent="0.3">
      <c r="A230" s="17">
        <v>4</v>
      </c>
      <c r="B230" s="9" t="s">
        <v>10</v>
      </c>
      <c r="C230" s="17">
        <v>1</v>
      </c>
      <c r="D230" s="17">
        <v>1990</v>
      </c>
      <c r="E230" s="17">
        <v>1</v>
      </c>
      <c r="F230" s="17">
        <v>0</v>
      </c>
      <c r="G230" s="17">
        <v>0</v>
      </c>
      <c r="H230" s="18">
        <v>0</v>
      </c>
      <c r="P230">
        <v>229</v>
      </c>
      <c r="Q230">
        <f t="shared" si="8"/>
        <v>6.575622858229894E-6</v>
      </c>
      <c r="R230">
        <f t="shared" si="9"/>
        <v>1.5058176345346458E-3</v>
      </c>
    </row>
    <row r="231" spans="1:18" ht="14.4" x14ac:dyDescent="0.3">
      <c r="A231" s="17">
        <v>3</v>
      </c>
      <c r="B231" s="9" t="s">
        <v>10</v>
      </c>
      <c r="C231" s="17">
        <v>1</v>
      </c>
      <c r="D231" s="17">
        <v>1990</v>
      </c>
      <c r="E231" s="17">
        <v>1</v>
      </c>
      <c r="F231" s="17">
        <v>0</v>
      </c>
      <c r="G231" s="17">
        <v>0</v>
      </c>
      <c r="H231" s="18">
        <v>0</v>
      </c>
      <c r="P231">
        <v>230</v>
      </c>
      <c r="Q231">
        <f t="shared" si="8"/>
        <v>6.5470772269657858E-6</v>
      </c>
      <c r="R231">
        <f t="shared" si="9"/>
        <v>1.5058277622021308E-3</v>
      </c>
    </row>
    <row r="232" spans="1:18" ht="14.4" x14ac:dyDescent="0.3">
      <c r="A232" s="17">
        <v>5</v>
      </c>
      <c r="B232" s="9" t="s">
        <v>10</v>
      </c>
      <c r="C232" s="17">
        <v>1</v>
      </c>
      <c r="D232" s="17">
        <v>1990</v>
      </c>
      <c r="E232" s="17">
        <v>1</v>
      </c>
      <c r="F232" s="17">
        <v>0</v>
      </c>
      <c r="G232" s="17">
        <v>0</v>
      </c>
      <c r="H232" s="18">
        <v>0</v>
      </c>
      <c r="P232">
        <v>231</v>
      </c>
      <c r="Q232">
        <f t="shared" si="8"/>
        <v>6.5187785541022522E-6</v>
      </c>
      <c r="R232">
        <f t="shared" si="9"/>
        <v>1.5058378459976202E-3</v>
      </c>
    </row>
    <row r="233" spans="1:18" ht="14.4" x14ac:dyDescent="0.3">
      <c r="A233" s="17">
        <v>6</v>
      </c>
      <c r="B233" s="9" t="s">
        <v>10</v>
      </c>
      <c r="C233" s="17">
        <v>1</v>
      </c>
      <c r="D233" s="17">
        <v>1986</v>
      </c>
      <c r="E233" s="17">
        <v>2</v>
      </c>
      <c r="F233" s="17">
        <v>0</v>
      </c>
      <c r="G233" s="17">
        <v>0</v>
      </c>
      <c r="H233" s="18">
        <v>0</v>
      </c>
      <c r="P233">
        <v>232</v>
      </c>
      <c r="Q233">
        <f t="shared" si="8"/>
        <v>6.4907236478441762E-6</v>
      </c>
      <c r="R233">
        <f t="shared" si="9"/>
        <v>1.5058478862998489E-3</v>
      </c>
    </row>
    <row r="234" spans="1:18" ht="14.4" x14ac:dyDescent="0.3">
      <c r="A234" s="17">
        <v>1</v>
      </c>
      <c r="B234" s="9" t="s">
        <v>10</v>
      </c>
      <c r="C234" s="17">
        <v>1</v>
      </c>
      <c r="D234" s="17">
        <v>1986</v>
      </c>
      <c r="E234" s="17">
        <v>2</v>
      </c>
      <c r="F234" s="17">
        <v>0</v>
      </c>
      <c r="G234" s="17">
        <v>0</v>
      </c>
      <c r="H234" s="18">
        <v>0</v>
      </c>
      <c r="P234">
        <v>233</v>
      </c>
      <c r="Q234">
        <f t="shared" si="8"/>
        <v>6.4629093711702407E-6</v>
      </c>
      <c r="R234">
        <f t="shared" si="9"/>
        <v>1.5058578834826661E-3</v>
      </c>
    </row>
    <row r="235" spans="1:18" ht="14.4" x14ac:dyDescent="0.3">
      <c r="A235" s="17">
        <v>2</v>
      </c>
      <c r="B235" s="9" t="s">
        <v>10</v>
      </c>
      <c r="C235" s="17">
        <v>1</v>
      </c>
      <c r="D235" s="17">
        <v>1986</v>
      </c>
      <c r="E235" s="17">
        <v>2</v>
      </c>
      <c r="F235" s="17">
        <v>0</v>
      </c>
      <c r="G235" s="17">
        <v>0</v>
      </c>
      <c r="H235" s="18">
        <v>0</v>
      </c>
      <c r="P235">
        <v>234</v>
      </c>
      <c r="Q235">
        <f t="shared" si="8"/>
        <v>6.4353326406629107E-6</v>
      </c>
      <c r="R235">
        <f t="shared" si="9"/>
        <v>1.5058678379151211E-3</v>
      </c>
    </row>
    <row r="236" spans="1:18" ht="14.4" x14ac:dyDescent="0.3">
      <c r="A236" s="17">
        <v>4</v>
      </c>
      <c r="B236" s="9" t="s">
        <v>10</v>
      </c>
      <c r="C236" s="17">
        <v>1</v>
      </c>
      <c r="D236" s="17">
        <v>1986</v>
      </c>
      <c r="E236" s="17">
        <v>2</v>
      </c>
      <c r="F236" s="17">
        <v>0</v>
      </c>
      <c r="G236" s="17">
        <v>0</v>
      </c>
      <c r="H236" s="18">
        <v>0</v>
      </c>
      <c r="P236">
        <v>235</v>
      </c>
      <c r="Q236">
        <f t="shared" si="8"/>
        <v>6.4079904253682711E-6</v>
      </c>
      <c r="R236">
        <f t="shared" si="9"/>
        <v>1.5058777499615437E-3</v>
      </c>
    </row>
    <row r="237" spans="1:18" ht="14.4" x14ac:dyDescent="0.3">
      <c r="A237" s="17">
        <v>3</v>
      </c>
      <c r="B237" s="9" t="s">
        <v>10</v>
      </c>
      <c r="C237" s="17">
        <v>1</v>
      </c>
      <c r="D237" s="17">
        <v>1986</v>
      </c>
      <c r="E237" s="17">
        <v>2</v>
      </c>
      <c r="F237" s="17">
        <v>0</v>
      </c>
      <c r="G237" s="17">
        <v>0</v>
      </c>
      <c r="H237" s="18">
        <v>0</v>
      </c>
      <c r="P237">
        <v>236</v>
      </c>
      <c r="Q237">
        <f t="shared" si="8"/>
        <v>6.380879745684854E-6</v>
      </c>
      <c r="R237">
        <f t="shared" si="9"/>
        <v>1.5058876199816255E-3</v>
      </c>
    </row>
    <row r="238" spans="1:18" ht="14.4" x14ac:dyDescent="0.3">
      <c r="A238" s="17">
        <v>5</v>
      </c>
      <c r="B238" s="9" t="s">
        <v>10</v>
      </c>
      <c r="C238" s="17">
        <v>1</v>
      </c>
      <c r="D238" s="17">
        <v>1986</v>
      </c>
      <c r="E238" s="17">
        <v>2</v>
      </c>
      <c r="F238" s="17">
        <v>0</v>
      </c>
      <c r="G238" s="17">
        <v>0</v>
      </c>
      <c r="H238" s="18">
        <v>0</v>
      </c>
      <c r="P238">
        <v>237</v>
      </c>
      <c r="Q238">
        <f t="shared" si="8"/>
        <v>6.3539976722805793E-6</v>
      </c>
      <c r="R238">
        <f t="shared" si="9"/>
        <v>1.5058974483304973E-3</v>
      </c>
    </row>
    <row r="239" spans="1:18" ht="14.4" x14ac:dyDescent="0.3">
      <c r="A239" s="17">
        <v>6</v>
      </c>
      <c r="B239" s="9" t="s">
        <v>10</v>
      </c>
      <c r="C239" s="17">
        <v>2</v>
      </c>
      <c r="D239" s="17">
        <v>1986</v>
      </c>
      <c r="E239" s="17">
        <v>2</v>
      </c>
      <c r="F239" s="17">
        <v>0</v>
      </c>
      <c r="G239" s="17">
        <v>0</v>
      </c>
      <c r="H239" s="18">
        <v>0</v>
      </c>
      <c r="P239">
        <v>238</v>
      </c>
      <c r="Q239">
        <f t="shared" si="8"/>
        <v>6.3273413250370012E-6</v>
      </c>
      <c r="R239">
        <f t="shared" si="9"/>
        <v>1.5059072353588064E-3</v>
      </c>
    </row>
    <row r="240" spans="1:18" ht="14.4" x14ac:dyDescent="0.3">
      <c r="A240" s="17">
        <v>1</v>
      </c>
      <c r="B240" s="9" t="s">
        <v>10</v>
      </c>
      <c r="C240" s="17">
        <v>2</v>
      </c>
      <c r="D240" s="17">
        <v>1986</v>
      </c>
      <c r="E240" s="17">
        <v>2</v>
      </c>
      <c r="F240" s="17">
        <v>0</v>
      </c>
      <c r="G240" s="17">
        <v>0</v>
      </c>
      <c r="H240" s="18">
        <v>0</v>
      </c>
      <c r="P240">
        <v>239</v>
      </c>
      <c r="Q240">
        <f t="shared" si="8"/>
        <v>6.3009078720200474E-6</v>
      </c>
      <c r="R240">
        <f t="shared" si="9"/>
        <v>1.5059169814127913E-3</v>
      </c>
    </row>
    <row r="241" spans="1:18" ht="14.4" x14ac:dyDescent="0.3">
      <c r="A241" s="17">
        <v>2</v>
      </c>
      <c r="B241" s="9" t="s">
        <v>10</v>
      </c>
      <c r="C241" s="17">
        <v>2</v>
      </c>
      <c r="D241" s="17">
        <v>1986</v>
      </c>
      <c r="E241" s="17">
        <v>2</v>
      </c>
      <c r="F241" s="17">
        <v>0</v>
      </c>
      <c r="G241" s="17">
        <v>0</v>
      </c>
      <c r="H241" s="18">
        <v>0</v>
      </c>
      <c r="P241">
        <v>240</v>
      </c>
      <c r="Q241">
        <f t="shared" si="8"/>
        <v>6.2746945284764856E-6</v>
      </c>
      <c r="R241">
        <f t="shared" si="9"/>
        <v>1.5059266868343566E-3</v>
      </c>
    </row>
    <row r="242" spans="1:18" ht="14.4" x14ac:dyDescent="0.3">
      <c r="A242" s="17">
        <v>4</v>
      </c>
      <c r="B242" s="9" t="s">
        <v>10</v>
      </c>
      <c r="C242" s="17">
        <v>2</v>
      </c>
      <c r="D242" s="17">
        <v>1986</v>
      </c>
      <c r="E242" s="17">
        <v>2</v>
      </c>
      <c r="F242" s="17">
        <v>0</v>
      </c>
      <c r="G242" s="17">
        <v>0</v>
      </c>
      <c r="H242" s="18">
        <v>0</v>
      </c>
      <c r="P242">
        <v>241</v>
      </c>
      <c r="Q242">
        <f t="shared" si="8"/>
        <v>6.248698555855366E-6</v>
      </c>
      <c r="R242">
        <f t="shared" si="9"/>
        <v>1.5059363519611432E-3</v>
      </c>
    </row>
    <row r="243" spans="1:18" ht="14.4" x14ac:dyDescent="0.3">
      <c r="A243" s="17">
        <v>3</v>
      </c>
      <c r="B243" s="9" t="s">
        <v>10</v>
      </c>
      <c r="C243" s="17">
        <v>2</v>
      </c>
      <c r="D243" s="17">
        <v>1986</v>
      </c>
      <c r="E243" s="17">
        <v>2</v>
      </c>
      <c r="F243" s="17">
        <v>0</v>
      </c>
      <c r="G243" s="17">
        <v>0</v>
      </c>
      <c r="H243" s="18">
        <v>0</v>
      </c>
      <c r="P243">
        <v>242</v>
      </c>
      <c r="Q243">
        <f t="shared" si="8"/>
        <v>6.2229172608537216E-6</v>
      </c>
      <c r="R243">
        <f t="shared" si="9"/>
        <v>1.5059459771266006E-3</v>
      </c>
    </row>
    <row r="244" spans="1:18" ht="14.4" x14ac:dyDescent="0.3">
      <c r="A244" s="17">
        <v>5</v>
      </c>
      <c r="B244" s="9" t="s">
        <v>10</v>
      </c>
      <c r="C244" s="17">
        <v>2</v>
      </c>
      <c r="D244" s="17">
        <v>1986</v>
      </c>
      <c r="E244" s="17">
        <v>2</v>
      </c>
      <c r="F244" s="17">
        <v>0</v>
      </c>
      <c r="G244" s="17">
        <v>0</v>
      </c>
      <c r="H244" s="18">
        <v>0</v>
      </c>
      <c r="P244">
        <v>243</v>
      </c>
      <c r="Q244">
        <f t="shared" si="8"/>
        <v>6.197347994485821E-6</v>
      </c>
      <c r="R244">
        <f t="shared" si="9"/>
        <v>1.5059555626600544E-3</v>
      </c>
    </row>
    <row r="245" spans="1:18" ht="14.4" x14ac:dyDescent="0.3">
      <c r="A245" s="17">
        <v>6</v>
      </c>
      <c r="B245" s="9" t="s">
        <v>29</v>
      </c>
      <c r="C245" s="17">
        <v>2</v>
      </c>
      <c r="D245" s="17">
        <v>1986</v>
      </c>
      <c r="E245" s="17">
        <v>31</v>
      </c>
      <c r="F245" s="17">
        <v>0</v>
      </c>
      <c r="G245" s="17">
        <v>0</v>
      </c>
      <c r="H245" s="18">
        <v>0</v>
      </c>
      <c r="P245">
        <v>244</v>
      </c>
      <c r="Q245">
        <f t="shared" si="8"/>
        <v>6.1719881511753107E-6</v>
      </c>
      <c r="R245">
        <f t="shared" si="9"/>
        <v>1.5059651088867758E-3</v>
      </c>
    </row>
    <row r="246" spans="1:18" ht="14.4" x14ac:dyDescent="0.3">
      <c r="A246" s="17">
        <v>1</v>
      </c>
      <c r="B246" s="9" t="s">
        <v>29</v>
      </c>
      <c r="C246" s="17">
        <v>2</v>
      </c>
      <c r="D246" s="17">
        <v>1986</v>
      </c>
      <c r="E246" s="17">
        <v>31</v>
      </c>
      <c r="F246" s="17">
        <v>0</v>
      </c>
      <c r="G246" s="17">
        <v>0</v>
      </c>
      <c r="H246" s="18">
        <v>0</v>
      </c>
      <c r="P246">
        <v>245</v>
      </c>
      <c r="Q246">
        <f t="shared" si="8"/>
        <v>6.1468351678695762E-6</v>
      </c>
      <c r="R246">
        <f t="shared" si="9"/>
        <v>1.5059746161280461E-3</v>
      </c>
    </row>
    <row r="247" spans="1:18" ht="14.4" x14ac:dyDescent="0.3">
      <c r="A247" s="17">
        <v>2</v>
      </c>
      <c r="B247" s="9" t="s">
        <v>29</v>
      </c>
      <c r="C247" s="17">
        <v>2</v>
      </c>
      <c r="D247" s="17">
        <v>1986</v>
      </c>
      <c r="E247" s="17">
        <v>31</v>
      </c>
      <c r="F247" s="17">
        <v>0</v>
      </c>
      <c r="G247" s="17">
        <v>0</v>
      </c>
      <c r="H247" s="18">
        <v>0</v>
      </c>
      <c r="P247">
        <v>246</v>
      </c>
      <c r="Q247">
        <f t="shared" si="8"/>
        <v>6.1218865231757036E-6</v>
      </c>
      <c r="R247">
        <f t="shared" si="9"/>
        <v>1.5059840847012232E-3</v>
      </c>
    </row>
    <row r="248" spans="1:18" ht="14.4" x14ac:dyDescent="0.3">
      <c r="A248" s="17">
        <v>4</v>
      </c>
      <c r="B248" s="9" t="s">
        <v>29</v>
      </c>
      <c r="C248" s="17">
        <v>2</v>
      </c>
      <c r="D248" s="17">
        <v>1986</v>
      </c>
      <c r="E248" s="17">
        <v>31</v>
      </c>
      <c r="F248" s="17">
        <v>0</v>
      </c>
      <c r="G248" s="17">
        <v>0</v>
      </c>
      <c r="H248" s="18">
        <v>0</v>
      </c>
      <c r="P248">
        <v>247</v>
      </c>
      <c r="Q248">
        <f t="shared" si="8"/>
        <v>6.0971397365174242E-6</v>
      </c>
      <c r="R248">
        <f t="shared" si="9"/>
        <v>1.5059935149198038E-3</v>
      </c>
    </row>
    <row r="249" spans="1:18" ht="14.4" x14ac:dyDescent="0.3">
      <c r="A249" s="17">
        <v>3</v>
      </c>
      <c r="B249" s="9" t="s">
        <v>29</v>
      </c>
      <c r="C249" s="17">
        <v>2</v>
      </c>
      <c r="D249" s="17">
        <v>1986</v>
      </c>
      <c r="E249" s="17">
        <v>31</v>
      </c>
      <c r="F249" s="17">
        <v>0</v>
      </c>
      <c r="G249" s="17">
        <v>0</v>
      </c>
      <c r="H249" s="18">
        <v>0</v>
      </c>
      <c r="P249">
        <v>248</v>
      </c>
      <c r="Q249">
        <f t="shared" si="8"/>
        <v>6.0725923673124493E-6</v>
      </c>
      <c r="R249">
        <f t="shared" si="9"/>
        <v>1.5060029070934873E-3</v>
      </c>
    </row>
    <row r="250" spans="1:18" ht="14.4" x14ac:dyDescent="0.3">
      <c r="A250" s="17">
        <v>5</v>
      </c>
      <c r="B250" s="9" t="s">
        <v>29</v>
      </c>
      <c r="C250" s="17">
        <v>2</v>
      </c>
      <c r="D250" s="17">
        <v>1986</v>
      </c>
      <c r="E250" s="17">
        <v>31</v>
      </c>
      <c r="F250" s="17">
        <v>0</v>
      </c>
      <c r="G250" s="17">
        <v>0</v>
      </c>
      <c r="H250" s="18">
        <v>0</v>
      </c>
      <c r="P250">
        <v>249</v>
      </c>
      <c r="Q250">
        <f t="shared" si="8"/>
        <v>6.0482420141696235E-6</v>
      </c>
      <c r="R250">
        <f t="shared" si="9"/>
        <v>1.5060122615282363E-3</v>
      </c>
    </row>
    <row r="251" spans="1:18" ht="14.4" x14ac:dyDescent="0.3">
      <c r="A251" s="17">
        <v>6</v>
      </c>
      <c r="B251" s="9" t="s">
        <v>10</v>
      </c>
      <c r="C251" s="17">
        <v>2</v>
      </c>
      <c r="D251" s="17">
        <v>1987</v>
      </c>
      <c r="E251" s="17">
        <v>1</v>
      </c>
      <c r="F251" s="17">
        <v>0</v>
      </c>
      <c r="G251" s="17">
        <v>0</v>
      </c>
      <c r="H251" s="18">
        <v>0</v>
      </c>
      <c r="P251">
        <v>250</v>
      </c>
      <c r="Q251">
        <f t="shared" si="8"/>
        <v>6.024086314105341E-6</v>
      </c>
      <c r="R251">
        <f t="shared" si="9"/>
        <v>1.5060215785263353E-3</v>
      </c>
    </row>
    <row r="252" spans="1:18" ht="14.4" x14ac:dyDescent="0.3">
      <c r="A252" s="17">
        <v>1</v>
      </c>
      <c r="B252" s="9" t="s">
        <v>10</v>
      </c>
      <c r="C252" s="17">
        <v>2</v>
      </c>
      <c r="D252" s="17">
        <v>1987</v>
      </c>
      <c r="E252" s="17">
        <v>1</v>
      </c>
      <c r="F252" s="17">
        <v>0</v>
      </c>
      <c r="G252" s="17">
        <v>0</v>
      </c>
      <c r="H252" s="18">
        <v>0</v>
      </c>
      <c r="P252">
        <v>251</v>
      </c>
      <c r="Q252">
        <f t="shared" si="8"/>
        <v>6.0001229417786923E-6</v>
      </c>
      <c r="R252">
        <f t="shared" si="9"/>
        <v>1.5060308583864518E-3</v>
      </c>
    </row>
    <row r="253" spans="1:18" ht="14.4" x14ac:dyDescent="0.3">
      <c r="A253" s="17">
        <v>2</v>
      </c>
      <c r="B253" s="9" t="s">
        <v>10</v>
      </c>
      <c r="C253" s="17">
        <v>2</v>
      </c>
      <c r="D253" s="17">
        <v>1987</v>
      </c>
      <c r="E253" s="17">
        <v>1</v>
      </c>
      <c r="F253" s="17">
        <v>0</v>
      </c>
      <c r="G253" s="17">
        <v>0</v>
      </c>
      <c r="H253" s="18">
        <v>0</v>
      </c>
      <c r="P253">
        <v>252</v>
      </c>
      <c r="Q253">
        <f t="shared" si="8"/>
        <v>5.9763496087448065E-6</v>
      </c>
      <c r="R253">
        <f t="shared" si="9"/>
        <v>1.5060401014036912E-3</v>
      </c>
    </row>
    <row r="254" spans="1:18" ht="14.4" x14ac:dyDescent="0.3">
      <c r="A254" s="17">
        <v>4</v>
      </c>
      <c r="B254" s="9" t="s">
        <v>10</v>
      </c>
      <c r="C254" s="17">
        <v>2</v>
      </c>
      <c r="D254" s="17">
        <v>1987</v>
      </c>
      <c r="E254" s="17">
        <v>1</v>
      </c>
      <c r="F254" s="17">
        <v>0</v>
      </c>
      <c r="G254" s="17">
        <v>0</v>
      </c>
      <c r="H254" s="18">
        <v>0</v>
      </c>
      <c r="P254">
        <v>253</v>
      </c>
      <c r="Q254">
        <f t="shared" si="8"/>
        <v>5.9527640627259109E-6</v>
      </c>
      <c r="R254">
        <f t="shared" si="9"/>
        <v>1.5060493078696555E-3</v>
      </c>
    </row>
    <row r="255" spans="1:18" ht="14.4" x14ac:dyDescent="0.3">
      <c r="A255" s="17">
        <v>3</v>
      </c>
      <c r="B255" s="9" t="s">
        <v>10</v>
      </c>
      <c r="C255" s="17">
        <v>2</v>
      </c>
      <c r="D255" s="17">
        <v>1987</v>
      </c>
      <c r="E255" s="17">
        <v>1</v>
      </c>
      <c r="F255" s="17">
        <v>0</v>
      </c>
      <c r="G255" s="17">
        <v>0</v>
      </c>
      <c r="H255" s="18">
        <v>0</v>
      </c>
      <c r="P255">
        <v>254</v>
      </c>
      <c r="Q255">
        <f t="shared" si="8"/>
        <v>5.9293640868995938E-6</v>
      </c>
      <c r="R255">
        <f t="shared" si="9"/>
        <v>1.5060584780724967E-3</v>
      </c>
    </row>
    <row r="256" spans="1:18" ht="14.4" x14ac:dyDescent="0.3">
      <c r="A256" s="17">
        <v>5</v>
      </c>
      <c r="B256" s="9" t="s">
        <v>10</v>
      </c>
      <c r="C256" s="17">
        <v>2</v>
      </c>
      <c r="D256" s="17">
        <v>1987</v>
      </c>
      <c r="E256" s="17">
        <v>1</v>
      </c>
      <c r="F256" s="17">
        <v>0</v>
      </c>
      <c r="G256" s="17">
        <v>0</v>
      </c>
      <c r="H256" s="18">
        <v>0</v>
      </c>
      <c r="P256">
        <v>255</v>
      </c>
      <c r="Q256">
        <f t="shared" si="8"/>
        <v>5.9061474992038136E-6</v>
      </c>
      <c r="R256">
        <f t="shared" si="9"/>
        <v>1.5060676122969725E-3</v>
      </c>
    </row>
    <row r="257" spans="1:18" ht="14.4" x14ac:dyDescent="0.3">
      <c r="A257" s="17">
        <v>2</v>
      </c>
      <c r="B257" s="9" t="s">
        <v>24</v>
      </c>
      <c r="C257" s="17">
        <v>3</v>
      </c>
      <c r="D257" s="17">
        <v>1987</v>
      </c>
      <c r="E257" s="17">
        <v>4</v>
      </c>
      <c r="F257" s="17">
        <v>0</v>
      </c>
      <c r="G257" s="17">
        <v>0</v>
      </c>
      <c r="H257" s="18">
        <v>0</v>
      </c>
      <c r="P257">
        <v>256</v>
      </c>
      <c r="Q257">
        <f t="shared" si="8"/>
        <v>5.883112151658199E-6</v>
      </c>
      <c r="R257">
        <f t="shared" si="9"/>
        <v>1.5060767108244989E-3</v>
      </c>
    </row>
    <row r="258" spans="1:18" ht="14.4" x14ac:dyDescent="0.3">
      <c r="A258" s="17">
        <v>4</v>
      </c>
      <c r="B258" s="9" t="s">
        <v>24</v>
      </c>
      <c r="C258" s="17">
        <v>3</v>
      </c>
      <c r="D258" s="17">
        <v>1987</v>
      </c>
      <c r="E258" s="17">
        <v>4</v>
      </c>
      <c r="F258" s="17">
        <v>0</v>
      </c>
      <c r="G258" s="17">
        <v>0</v>
      </c>
      <c r="H258" s="18">
        <v>0</v>
      </c>
      <c r="P258">
        <v>257</v>
      </c>
      <c r="Q258">
        <f t="shared" si="8"/>
        <v>5.8602559297011706E-6</v>
      </c>
      <c r="R258">
        <f t="shared" si="9"/>
        <v>1.5060857739332008E-3</v>
      </c>
    </row>
    <row r="259" spans="1:18" ht="14.4" x14ac:dyDescent="0.3">
      <c r="A259" s="17">
        <v>3</v>
      </c>
      <c r="B259" s="9" t="s">
        <v>24</v>
      </c>
      <c r="C259" s="17">
        <v>3</v>
      </c>
      <c r="D259" s="17">
        <v>1987</v>
      </c>
      <c r="E259" s="17">
        <v>4</v>
      </c>
      <c r="F259" s="17">
        <v>0</v>
      </c>
      <c r="G259" s="17">
        <v>0</v>
      </c>
      <c r="H259" s="18">
        <v>0</v>
      </c>
      <c r="P259">
        <v>258</v>
      </c>
      <c r="Q259">
        <f t="shared" ref="Q259:Q322" si="10">_xlfn.GAMMA.DIST(P259,$K$7,$K$8,FALSE)</f>
        <v>5.837576751542505E-6</v>
      </c>
      <c r="R259">
        <f t="shared" ref="R259:R322" si="11">P259*Q259</f>
        <v>1.5060948018979664E-3</v>
      </c>
    </row>
    <row r="260" spans="1:18" ht="14.4" x14ac:dyDescent="0.3">
      <c r="A260" s="17">
        <v>5</v>
      </c>
      <c r="B260" s="9" t="s">
        <v>24</v>
      </c>
      <c r="C260" s="17">
        <v>3</v>
      </c>
      <c r="D260" s="17">
        <v>1987</v>
      </c>
      <c r="E260" s="17">
        <v>4</v>
      </c>
      <c r="F260" s="17">
        <v>0</v>
      </c>
      <c r="G260" s="17">
        <v>0</v>
      </c>
      <c r="H260" s="18">
        <v>0</v>
      </c>
      <c r="P260">
        <v>259</v>
      </c>
      <c r="Q260">
        <f t="shared" si="10"/>
        <v>5.8150725675308632E-6</v>
      </c>
      <c r="R260">
        <f t="shared" si="11"/>
        <v>1.5061037949904935E-3</v>
      </c>
    </row>
    <row r="261" spans="1:18" ht="14.4" x14ac:dyDescent="0.3">
      <c r="A261" s="17">
        <v>2</v>
      </c>
      <c r="B261" s="9" t="s">
        <v>10</v>
      </c>
      <c r="C261" s="17">
        <v>1</v>
      </c>
      <c r="D261" s="17">
        <v>1989</v>
      </c>
      <c r="E261" s="17">
        <v>1</v>
      </c>
      <c r="F261" s="17">
        <v>0</v>
      </c>
      <c r="G261" s="17">
        <v>0</v>
      </c>
      <c r="H261" s="18">
        <v>0</v>
      </c>
      <c r="P261">
        <v>260</v>
      </c>
      <c r="Q261">
        <f t="shared" si="10"/>
        <v>5.7927413595359307E-6</v>
      </c>
      <c r="R261">
        <f t="shared" si="11"/>
        <v>1.5061127534793421E-3</v>
      </c>
    </row>
    <row r="262" spans="1:18" ht="14.4" x14ac:dyDescent="0.3">
      <c r="A262" s="17">
        <v>1</v>
      </c>
      <c r="B262" s="9" t="s">
        <v>10</v>
      </c>
      <c r="C262" s="17">
        <v>4</v>
      </c>
      <c r="D262" s="17">
        <v>1996</v>
      </c>
      <c r="E262" s="17">
        <v>1</v>
      </c>
      <c r="F262" s="17">
        <v>25</v>
      </c>
      <c r="G262" s="17">
        <v>0</v>
      </c>
      <c r="H262" s="18">
        <v>0</v>
      </c>
      <c r="P262">
        <v>261</v>
      </c>
      <c r="Q262">
        <f t="shared" si="10"/>
        <v>5.7705811403447484E-6</v>
      </c>
      <c r="R262">
        <f t="shared" si="11"/>
        <v>1.5061216776299793E-3</v>
      </c>
    </row>
    <row r="263" spans="1:18" ht="14.4" x14ac:dyDescent="0.3">
      <c r="A263" s="17">
        <v>2</v>
      </c>
      <c r="B263" s="9" t="s">
        <v>24</v>
      </c>
      <c r="C263" s="17">
        <v>2</v>
      </c>
      <c r="D263" s="17">
        <v>2013</v>
      </c>
      <c r="E263" s="17">
        <v>1</v>
      </c>
      <c r="F263" s="17">
        <v>11</v>
      </c>
      <c r="G263" s="17">
        <v>0</v>
      </c>
      <c r="H263" s="18">
        <v>0</v>
      </c>
      <c r="P263">
        <v>262</v>
      </c>
      <c r="Q263">
        <f t="shared" si="10"/>
        <v>5.7485899530718697E-6</v>
      </c>
      <c r="R263">
        <f t="shared" si="11"/>
        <v>1.5061305677048298E-3</v>
      </c>
    </row>
    <row r="264" spans="1:18" ht="14.4" x14ac:dyDescent="0.3">
      <c r="A264" s="17">
        <v>2</v>
      </c>
      <c r="B264" s="9" t="s">
        <v>52</v>
      </c>
      <c r="C264" s="17">
        <v>3</v>
      </c>
      <c r="D264" s="17">
        <v>2013</v>
      </c>
      <c r="E264" s="17">
        <v>1</v>
      </c>
      <c r="F264" s="17">
        <v>12</v>
      </c>
      <c r="G264" s="17">
        <v>0</v>
      </c>
      <c r="H264" s="18">
        <v>0</v>
      </c>
      <c r="P264">
        <v>263</v>
      </c>
      <c r="Q264">
        <f t="shared" si="10"/>
        <v>5.7267658705829637E-6</v>
      </c>
      <c r="R264">
        <f t="shared" si="11"/>
        <v>1.5061394239633194E-3</v>
      </c>
    </row>
    <row r="265" spans="1:18" ht="14.4" x14ac:dyDescent="0.3">
      <c r="A265" s="17">
        <v>5</v>
      </c>
      <c r="B265" s="9" t="s">
        <v>17</v>
      </c>
      <c r="C265" s="17">
        <v>2</v>
      </c>
      <c r="D265" s="17">
        <v>2012</v>
      </c>
      <c r="E265" s="17">
        <v>1</v>
      </c>
      <c r="F265" s="17">
        <v>0</v>
      </c>
      <c r="G265" s="17">
        <v>0</v>
      </c>
      <c r="H265" s="18">
        <v>0</v>
      </c>
      <c r="P265">
        <v>264</v>
      </c>
      <c r="Q265">
        <f t="shared" si="10"/>
        <v>5.7051069949315257E-6</v>
      </c>
      <c r="R265">
        <f t="shared" si="11"/>
        <v>1.5061482466619228E-3</v>
      </c>
    </row>
    <row r="266" spans="1:18" ht="14.4" x14ac:dyDescent="0.3">
      <c r="A266" s="17">
        <v>2</v>
      </c>
      <c r="B266" s="9" t="s">
        <v>14</v>
      </c>
      <c r="C266" s="17">
        <v>3</v>
      </c>
      <c r="D266" s="17">
        <v>2012</v>
      </c>
      <c r="E266" s="17">
        <v>1</v>
      </c>
      <c r="F266" s="17">
        <v>0</v>
      </c>
      <c r="G266" s="17">
        <v>13</v>
      </c>
      <c r="H266" s="18">
        <v>0</v>
      </c>
      <c r="P266">
        <v>265</v>
      </c>
      <c r="Q266">
        <f t="shared" si="10"/>
        <v>5.6836114568083254E-6</v>
      </c>
      <c r="R266">
        <f t="shared" si="11"/>
        <v>1.5061570360542062E-3</v>
      </c>
    </row>
    <row r="267" spans="1:18" ht="14.4" x14ac:dyDescent="0.3">
      <c r="A267" s="17">
        <v>6</v>
      </c>
      <c r="B267" s="9" t="s">
        <v>12</v>
      </c>
      <c r="C267" s="17">
        <v>2</v>
      </c>
      <c r="D267" s="17">
        <v>2010</v>
      </c>
      <c r="E267" s="17">
        <v>1</v>
      </c>
      <c r="F267" s="17">
        <v>0</v>
      </c>
      <c r="G267" s="17">
        <v>0</v>
      </c>
      <c r="H267" s="18">
        <v>0</v>
      </c>
      <c r="P267">
        <v>266</v>
      </c>
      <c r="Q267">
        <f t="shared" si="10"/>
        <v>5.6622774150032838E-6</v>
      </c>
      <c r="R267">
        <f t="shared" si="11"/>
        <v>1.5061657923908735E-3</v>
      </c>
    </row>
    <row r="268" spans="1:18" ht="14.4" x14ac:dyDescent="0.3">
      <c r="A268" s="17">
        <v>6</v>
      </c>
      <c r="B268" s="9" t="s">
        <v>33</v>
      </c>
      <c r="C268" s="17">
        <v>1</v>
      </c>
      <c r="D268" s="17">
        <v>2010</v>
      </c>
      <c r="E268" s="17">
        <v>1</v>
      </c>
      <c r="F268" s="17">
        <v>0</v>
      </c>
      <c r="G268" s="17">
        <v>0</v>
      </c>
      <c r="H268" s="18">
        <v>0</v>
      </c>
      <c r="P268">
        <v>267</v>
      </c>
      <c r="Q268">
        <f t="shared" si="10"/>
        <v>5.6411030558794242E-6</v>
      </c>
      <c r="R268">
        <f t="shared" si="11"/>
        <v>1.5061745159198063E-3</v>
      </c>
    </row>
    <row r="269" spans="1:18" ht="14.4" x14ac:dyDescent="0.3">
      <c r="A269" s="17">
        <v>2</v>
      </c>
      <c r="B269" s="9" t="s">
        <v>52</v>
      </c>
      <c r="C269" s="17">
        <v>3</v>
      </c>
      <c r="D269" s="17">
        <v>2011</v>
      </c>
      <c r="E269" s="17">
        <v>1</v>
      </c>
      <c r="F269" s="17">
        <v>24</v>
      </c>
      <c r="G269" s="17">
        <v>0</v>
      </c>
      <c r="H269" s="18">
        <v>0</v>
      </c>
      <c r="P269">
        <v>268</v>
      </c>
      <c r="Q269">
        <f t="shared" si="10"/>
        <v>5.620086592858613E-6</v>
      </c>
      <c r="R269">
        <f t="shared" si="11"/>
        <v>1.5061832068861082E-3</v>
      </c>
    </row>
    <row r="270" spans="1:18" ht="14.4" x14ac:dyDescent="0.3">
      <c r="A270" s="17">
        <v>3</v>
      </c>
      <c r="B270" s="9" t="s">
        <v>14</v>
      </c>
      <c r="C270" s="17">
        <v>2</v>
      </c>
      <c r="D270" s="17">
        <v>2011</v>
      </c>
      <c r="E270" s="17">
        <v>1</v>
      </c>
      <c r="F270" s="17">
        <v>0</v>
      </c>
      <c r="G270" s="17">
        <v>63</v>
      </c>
      <c r="H270" s="18">
        <v>0</v>
      </c>
      <c r="P270">
        <v>269</v>
      </c>
      <c r="Q270">
        <f t="shared" si="10"/>
        <v>5.5992262659187601E-6</v>
      </c>
      <c r="R270">
        <f t="shared" si="11"/>
        <v>1.5061918655321464E-3</v>
      </c>
    </row>
    <row r="271" spans="1:18" ht="14.4" x14ac:dyDescent="0.3">
      <c r="A271" s="17">
        <v>3</v>
      </c>
      <c r="B271" s="9" t="s">
        <v>17</v>
      </c>
      <c r="C271" s="17">
        <v>2</v>
      </c>
      <c r="D271" s="17">
        <v>2011</v>
      </c>
      <c r="E271" s="17">
        <v>1</v>
      </c>
      <c r="F271" s="17">
        <v>0</v>
      </c>
      <c r="G271" s="17">
        <v>0</v>
      </c>
      <c r="H271" s="18">
        <v>0</v>
      </c>
      <c r="P271">
        <v>270</v>
      </c>
      <c r="Q271">
        <f t="shared" si="10"/>
        <v>5.5785203411021861E-6</v>
      </c>
      <c r="R271">
        <f t="shared" si="11"/>
        <v>1.5062004920975902E-3</v>
      </c>
    </row>
    <row r="272" spans="1:18" ht="14.4" x14ac:dyDescent="0.3">
      <c r="A272" s="17">
        <v>2</v>
      </c>
      <c r="B272" s="9" t="s">
        <v>52</v>
      </c>
      <c r="C272" s="17">
        <v>2</v>
      </c>
      <c r="D272" s="17">
        <v>2011</v>
      </c>
      <c r="E272" s="17">
        <v>1</v>
      </c>
      <c r="F272" s="17">
        <v>12</v>
      </c>
      <c r="G272" s="17">
        <v>0</v>
      </c>
      <c r="H272" s="18">
        <v>0</v>
      </c>
      <c r="P272">
        <v>271</v>
      </c>
      <c r="Q272">
        <f t="shared" si="10"/>
        <v>5.5579671100348828E-6</v>
      </c>
      <c r="R272">
        <f t="shared" si="11"/>
        <v>1.5062090868194532E-3</v>
      </c>
    </row>
    <row r="273" spans="1:18" ht="14.4" x14ac:dyDescent="0.3">
      <c r="A273" s="17">
        <v>5</v>
      </c>
      <c r="B273" s="9" t="s">
        <v>17</v>
      </c>
      <c r="C273" s="17">
        <v>2</v>
      </c>
      <c r="D273" s="17">
        <v>2011</v>
      </c>
      <c r="E273" s="17">
        <v>1</v>
      </c>
      <c r="F273" s="17">
        <v>0</v>
      </c>
      <c r="G273" s="17">
        <v>0</v>
      </c>
      <c r="H273" s="18">
        <v>0</v>
      </c>
      <c r="P273">
        <v>272</v>
      </c>
      <c r="Q273">
        <f t="shared" si="10"/>
        <v>5.5375648894563629E-6</v>
      </c>
      <c r="R273">
        <f t="shared" si="11"/>
        <v>1.5062176499321307E-3</v>
      </c>
    </row>
    <row r="274" spans="1:18" ht="14.4" x14ac:dyDescent="0.3">
      <c r="A274" s="17">
        <v>3</v>
      </c>
      <c r="B274" s="9" t="s">
        <v>17</v>
      </c>
      <c r="C274" s="17">
        <v>2</v>
      </c>
      <c r="D274" s="17">
        <v>2011</v>
      </c>
      <c r="E274" s="17">
        <v>1</v>
      </c>
      <c r="F274" s="17">
        <v>0</v>
      </c>
      <c r="G274" s="17">
        <v>0</v>
      </c>
      <c r="H274" s="18">
        <v>0</v>
      </c>
      <c r="P274">
        <v>273</v>
      </c>
      <c r="Q274">
        <f t="shared" si="10"/>
        <v>5.5173120207598517E-6</v>
      </c>
      <c r="R274">
        <f t="shared" si="11"/>
        <v>1.5062261816674396E-3</v>
      </c>
    </row>
    <row r="275" spans="1:18" ht="14.4" x14ac:dyDescent="0.3">
      <c r="A275" s="17">
        <v>2</v>
      </c>
      <c r="B275" s="9" t="s">
        <v>52</v>
      </c>
      <c r="C275" s="17">
        <v>2</v>
      </c>
      <c r="D275" s="17">
        <v>2011</v>
      </c>
      <c r="E275" s="17">
        <v>1</v>
      </c>
      <c r="F275" s="17">
        <v>0</v>
      </c>
      <c r="G275" s="17">
        <v>12</v>
      </c>
      <c r="H275" s="18">
        <v>0</v>
      </c>
      <c r="P275">
        <v>274</v>
      </c>
      <c r="Q275">
        <f t="shared" si="10"/>
        <v>5.497206869542533E-6</v>
      </c>
      <c r="R275">
        <f t="shared" si="11"/>
        <v>1.506234682254654E-3</v>
      </c>
    </row>
    <row r="276" spans="1:18" ht="14.4" x14ac:dyDescent="0.3">
      <c r="A276" s="17">
        <v>1</v>
      </c>
      <c r="B276" s="9" t="s">
        <v>12</v>
      </c>
      <c r="C276" s="17">
        <v>2</v>
      </c>
      <c r="D276" s="17">
        <v>2011</v>
      </c>
      <c r="E276" s="17">
        <v>1</v>
      </c>
      <c r="F276" s="17">
        <v>0</v>
      </c>
      <c r="G276" s="17">
        <v>12</v>
      </c>
      <c r="H276" s="18">
        <v>0</v>
      </c>
      <c r="P276">
        <v>275</v>
      </c>
      <c r="Q276">
        <f t="shared" si="10"/>
        <v>5.4772478251656178E-6</v>
      </c>
      <c r="R276">
        <f t="shared" si="11"/>
        <v>1.5062431519205449E-3</v>
      </c>
    </row>
    <row r="277" spans="1:18" ht="14.4" x14ac:dyDescent="0.3">
      <c r="A277" s="17">
        <v>5</v>
      </c>
      <c r="B277" s="9" t="s">
        <v>10</v>
      </c>
      <c r="C277" s="17">
        <v>1</v>
      </c>
      <c r="D277" s="17">
        <v>2014</v>
      </c>
      <c r="E277" s="17">
        <v>2</v>
      </c>
      <c r="F277" s="17">
        <v>0</v>
      </c>
      <c r="G277" s="17">
        <v>11</v>
      </c>
      <c r="H277" s="18">
        <v>0</v>
      </c>
      <c r="P277">
        <v>276</v>
      </c>
      <c r="Q277">
        <f t="shared" si="10"/>
        <v>5.4574333003239661E-6</v>
      </c>
      <c r="R277">
        <f t="shared" si="11"/>
        <v>1.5062515908894146E-3</v>
      </c>
    </row>
    <row r="278" spans="1:18" ht="14.4" x14ac:dyDescent="0.3">
      <c r="A278" s="17">
        <v>2</v>
      </c>
      <c r="B278" s="9" t="s">
        <v>52</v>
      </c>
      <c r="C278" s="17">
        <v>3</v>
      </c>
      <c r="D278" s="17">
        <v>2014</v>
      </c>
      <c r="E278" s="17">
        <v>1</v>
      </c>
      <c r="F278" s="17">
        <v>12</v>
      </c>
      <c r="G278" s="17">
        <v>0</v>
      </c>
      <c r="H278" s="18">
        <v>0</v>
      </c>
      <c r="P278">
        <v>277</v>
      </c>
      <c r="Q278">
        <f t="shared" si="10"/>
        <v>5.4377617306250287E-6</v>
      </c>
      <c r="R278">
        <f t="shared" si="11"/>
        <v>1.5062599993831329E-3</v>
      </c>
    </row>
    <row r="279" spans="1:18" ht="14.4" x14ac:dyDescent="0.3">
      <c r="A279" s="17">
        <v>2</v>
      </c>
      <c r="B279" s="9" t="s">
        <v>52</v>
      </c>
      <c r="C279" s="17">
        <v>2</v>
      </c>
      <c r="D279" s="17">
        <v>2015</v>
      </c>
      <c r="E279" s="17">
        <v>1</v>
      </c>
      <c r="F279" s="17">
        <v>13</v>
      </c>
      <c r="G279" s="17">
        <v>0</v>
      </c>
      <c r="H279" s="18">
        <v>0</v>
      </c>
      <c r="P279">
        <v>278</v>
      </c>
      <c r="Q279">
        <f t="shared" si="10"/>
        <v>5.4182315741768796E-6</v>
      </c>
      <c r="R279">
        <f t="shared" si="11"/>
        <v>1.5062683776211725E-3</v>
      </c>
    </row>
    <row r="280" spans="1:18" ht="14.4" x14ac:dyDescent="0.3">
      <c r="A280" s="17">
        <v>2</v>
      </c>
      <c r="B280" s="9" t="s">
        <v>52</v>
      </c>
      <c r="C280" s="17">
        <v>3</v>
      </c>
      <c r="D280" s="17">
        <v>2015</v>
      </c>
      <c r="E280" s="17">
        <v>1</v>
      </c>
      <c r="F280" s="17">
        <v>12</v>
      </c>
      <c r="G280" s="17">
        <v>0</v>
      </c>
      <c r="H280" s="18">
        <v>0</v>
      </c>
      <c r="P280">
        <v>279</v>
      </c>
      <c r="Q280">
        <f t="shared" si="10"/>
        <v>5.3988413111850991E-6</v>
      </c>
      <c r="R280">
        <f t="shared" si="11"/>
        <v>1.5062767258206427E-3</v>
      </c>
    </row>
    <row r="281" spans="1:18" ht="14.4" x14ac:dyDescent="0.3">
      <c r="A281" s="17">
        <v>2</v>
      </c>
      <c r="B281" s="9" t="s">
        <v>52</v>
      </c>
      <c r="C281" s="17">
        <v>3</v>
      </c>
      <c r="D281" s="17">
        <v>2015</v>
      </c>
      <c r="E281" s="17">
        <v>1</v>
      </c>
      <c r="F281" s="17">
        <v>11</v>
      </c>
      <c r="G281" s="17">
        <v>0</v>
      </c>
      <c r="H281" s="18">
        <v>0</v>
      </c>
      <c r="P281">
        <v>280</v>
      </c>
      <c r="Q281">
        <f t="shared" si="10"/>
        <v>5.3795894435582998E-6</v>
      </c>
      <c r="R281">
        <f t="shared" si="11"/>
        <v>1.5062850441963239E-3</v>
      </c>
    </row>
    <row r="282" spans="1:18" ht="14.4" x14ac:dyDescent="0.3">
      <c r="A282" s="17">
        <v>2</v>
      </c>
      <c r="B282" s="9" t="s">
        <v>52</v>
      </c>
      <c r="C282" s="17">
        <v>2</v>
      </c>
      <c r="D282" s="17">
        <v>2015</v>
      </c>
      <c r="E282" s="17">
        <v>1</v>
      </c>
      <c r="F282" s="17">
        <v>13</v>
      </c>
      <c r="G282" s="17">
        <v>0</v>
      </c>
      <c r="H282" s="18">
        <v>0</v>
      </c>
      <c r="P282">
        <v>281</v>
      </c>
      <c r="Q282">
        <f t="shared" si="10"/>
        <v>5.3604744945220677E-6</v>
      </c>
      <c r="R282">
        <f t="shared" si="11"/>
        <v>1.506293332960701E-3</v>
      </c>
    </row>
    <row r="283" spans="1:18" ht="14.4" x14ac:dyDescent="0.3">
      <c r="A283" s="17">
        <v>5</v>
      </c>
      <c r="B283" s="9" t="s">
        <v>12</v>
      </c>
      <c r="C283" s="17">
        <v>2</v>
      </c>
      <c r="D283" s="17">
        <v>2016</v>
      </c>
      <c r="E283" s="17">
        <v>1</v>
      </c>
      <c r="F283" s="17">
        <v>0</v>
      </c>
      <c r="G283" s="17">
        <v>0</v>
      </c>
      <c r="H283" s="18">
        <v>0</v>
      </c>
      <c r="P283">
        <v>282</v>
      </c>
      <c r="Q283">
        <f t="shared" si="10"/>
        <v>5.3414950082411148E-6</v>
      </c>
      <c r="R283">
        <f t="shared" si="11"/>
        <v>1.5063015923239944E-3</v>
      </c>
    </row>
    <row r="284" spans="1:18" ht="14.4" x14ac:dyDescent="0.3">
      <c r="A284" s="17">
        <v>2</v>
      </c>
      <c r="B284" s="9" t="s">
        <v>14</v>
      </c>
      <c r="C284" s="17">
        <v>2</v>
      </c>
      <c r="D284" s="17">
        <v>2016</v>
      </c>
      <c r="E284" s="17">
        <v>1</v>
      </c>
      <c r="F284" s="17">
        <v>0</v>
      </c>
      <c r="G284" s="17">
        <v>51</v>
      </c>
      <c r="H284" s="18">
        <v>0</v>
      </c>
      <c r="P284">
        <v>283</v>
      </c>
      <c r="Q284">
        <f t="shared" si="10"/>
        <v>5.3226495494494515E-6</v>
      </c>
      <c r="R284">
        <f t="shared" si="11"/>
        <v>1.5063098224941949E-3</v>
      </c>
    </row>
    <row r="285" spans="1:18" ht="14.4" x14ac:dyDescent="0.3">
      <c r="A285" s="17">
        <v>2</v>
      </c>
      <c r="B285" s="9" t="s">
        <v>14</v>
      </c>
      <c r="C285" s="17">
        <v>3</v>
      </c>
      <c r="D285" s="17">
        <v>2016</v>
      </c>
      <c r="E285" s="17">
        <v>1</v>
      </c>
      <c r="F285" s="17">
        <v>0</v>
      </c>
      <c r="G285" s="17">
        <v>11</v>
      </c>
      <c r="H285" s="18">
        <v>0</v>
      </c>
      <c r="P285">
        <v>284</v>
      </c>
      <c r="Q285">
        <f t="shared" si="10"/>
        <v>5.3039367030883515E-6</v>
      </c>
      <c r="R285">
        <f t="shared" si="11"/>
        <v>1.5063180236770917E-3</v>
      </c>
    </row>
    <row r="286" spans="1:18" ht="14.4" x14ac:dyDescent="0.3">
      <c r="A286" s="17">
        <v>3</v>
      </c>
      <c r="B286" s="9" t="s">
        <v>12</v>
      </c>
      <c r="C286" s="17">
        <v>3</v>
      </c>
      <c r="D286" s="17">
        <v>2016</v>
      </c>
      <c r="E286" s="17">
        <v>1</v>
      </c>
      <c r="F286" s="17">
        <v>0</v>
      </c>
      <c r="G286" s="17">
        <v>10</v>
      </c>
      <c r="H286" s="18">
        <v>0</v>
      </c>
      <c r="P286">
        <v>285</v>
      </c>
      <c r="Q286">
        <f t="shared" si="10"/>
        <v>5.2853550739519518E-6</v>
      </c>
      <c r="R286">
        <f t="shared" si="11"/>
        <v>1.5063261960763063E-3</v>
      </c>
    </row>
    <row r="287" spans="1:18" ht="14.4" x14ac:dyDescent="0.3">
      <c r="A287" s="17">
        <v>6</v>
      </c>
      <c r="B287" s="9" t="s">
        <v>14</v>
      </c>
      <c r="C287" s="17">
        <v>3</v>
      </c>
      <c r="D287" s="17">
        <v>2016</v>
      </c>
      <c r="E287" s="17">
        <v>1</v>
      </c>
      <c r="F287" s="17">
        <v>0</v>
      </c>
      <c r="G287" s="17">
        <v>52</v>
      </c>
      <c r="H287" s="18">
        <v>0</v>
      </c>
      <c r="P287">
        <v>286</v>
      </c>
      <c r="Q287">
        <f t="shared" si="10"/>
        <v>5.2669032863402826E-6</v>
      </c>
      <c r="R287">
        <f t="shared" si="11"/>
        <v>1.5063343398933208E-3</v>
      </c>
    </row>
    <row r="288" spans="1:18" ht="14.4" x14ac:dyDescent="0.3">
      <c r="A288" s="17">
        <v>1</v>
      </c>
      <c r="B288" s="9" t="s">
        <v>39</v>
      </c>
      <c r="C288" s="17">
        <v>1</v>
      </c>
      <c r="D288" s="17">
        <v>2017</v>
      </c>
      <c r="E288" s="17">
        <v>1</v>
      </c>
      <c r="F288" s="17">
        <v>0</v>
      </c>
      <c r="G288" s="17">
        <v>0</v>
      </c>
      <c r="H288" s="18">
        <v>0</v>
      </c>
      <c r="P288">
        <v>287</v>
      </c>
      <c r="Q288">
        <f t="shared" si="10"/>
        <v>5.248579983719546E-6</v>
      </c>
      <c r="R288">
        <f t="shared" si="11"/>
        <v>1.5063424553275098E-3</v>
      </c>
    </row>
    <row r="289" spans="1:18" ht="14.4" x14ac:dyDescent="0.3">
      <c r="A289" s="17">
        <v>1</v>
      </c>
      <c r="B289" s="9" t="s">
        <v>39</v>
      </c>
      <c r="C289" s="17">
        <v>1</v>
      </c>
      <c r="D289" s="17">
        <v>2017</v>
      </c>
      <c r="E289" s="17">
        <v>1</v>
      </c>
      <c r="F289" s="17">
        <v>0</v>
      </c>
      <c r="G289" s="17">
        <v>0</v>
      </c>
      <c r="H289" s="18">
        <v>0</v>
      </c>
      <c r="P289">
        <v>288</v>
      </c>
      <c r="Q289">
        <f t="shared" si="10"/>
        <v>5.2303838283894693E-6</v>
      </c>
      <c r="R289">
        <f t="shared" si="11"/>
        <v>1.5063505425761672E-3</v>
      </c>
    </row>
    <row r="290" spans="1:18" ht="14.4" x14ac:dyDescent="0.3">
      <c r="A290" s="17">
        <v>6</v>
      </c>
      <c r="B290" s="9" t="s">
        <v>33</v>
      </c>
      <c r="C290" s="17">
        <v>2</v>
      </c>
      <c r="D290" s="17">
        <v>2017</v>
      </c>
      <c r="E290" s="17">
        <v>1</v>
      </c>
      <c r="F290" s="17">
        <v>0</v>
      </c>
      <c r="G290" s="17">
        <v>12</v>
      </c>
      <c r="H290" s="18">
        <v>0</v>
      </c>
      <c r="P290">
        <v>289</v>
      </c>
      <c r="Q290">
        <f t="shared" si="10"/>
        <v>5.2123135011575666E-6</v>
      </c>
      <c r="R290">
        <f t="shared" si="11"/>
        <v>1.5063586018345368E-3</v>
      </c>
    </row>
    <row r="291" spans="1:18" ht="14.4" x14ac:dyDescent="0.3">
      <c r="A291" s="17">
        <v>2</v>
      </c>
      <c r="B291" s="9" t="s">
        <v>52</v>
      </c>
      <c r="C291" s="17">
        <v>3</v>
      </c>
      <c r="D291" s="17">
        <v>2018</v>
      </c>
      <c r="E291" s="17">
        <v>1</v>
      </c>
      <c r="F291" s="17">
        <v>11</v>
      </c>
      <c r="G291" s="17">
        <v>0</v>
      </c>
      <c r="H291" s="18">
        <v>0</v>
      </c>
      <c r="P291">
        <v>290</v>
      </c>
      <c r="Q291">
        <f t="shared" si="10"/>
        <v>5.1943677010201401E-6</v>
      </c>
      <c r="R291">
        <f t="shared" si="11"/>
        <v>1.5063666332958405E-3</v>
      </c>
    </row>
    <row r="292" spans="1:18" ht="14.4" x14ac:dyDescent="0.3">
      <c r="A292" s="17">
        <v>1</v>
      </c>
      <c r="B292" s="9" t="s">
        <v>14</v>
      </c>
      <c r="C292" s="17">
        <v>2</v>
      </c>
      <c r="D292" s="17">
        <v>2018</v>
      </c>
      <c r="E292" s="17">
        <v>1</v>
      </c>
      <c r="F292" s="17">
        <v>0</v>
      </c>
      <c r="G292" s="17">
        <v>11</v>
      </c>
      <c r="H292" s="18">
        <v>0</v>
      </c>
      <c r="P292">
        <v>291</v>
      </c>
      <c r="Q292">
        <f t="shared" si="10"/>
        <v>5.1765451448498491E-6</v>
      </c>
      <c r="R292">
        <f t="shared" si="11"/>
        <v>1.5063746371513061E-3</v>
      </c>
    </row>
    <row r="293" spans="1:18" ht="14.4" x14ac:dyDescent="0.3">
      <c r="A293" s="17">
        <v>3</v>
      </c>
      <c r="B293" s="9" t="s">
        <v>24</v>
      </c>
      <c r="C293" s="17">
        <v>4</v>
      </c>
      <c r="D293" s="17">
        <v>2018</v>
      </c>
      <c r="E293" s="17">
        <v>2</v>
      </c>
      <c r="F293" s="17">
        <v>0</v>
      </c>
      <c r="G293" s="17">
        <v>12</v>
      </c>
      <c r="H293" s="18">
        <v>0</v>
      </c>
      <c r="P293">
        <v>292</v>
      </c>
      <c r="Q293">
        <f t="shared" si="10"/>
        <v>5.1588445670897025E-6</v>
      </c>
      <c r="R293">
        <f t="shared" si="11"/>
        <v>1.5063826135901931E-3</v>
      </c>
    </row>
    <row r="294" spans="1:18" ht="14.4" x14ac:dyDescent="0.3">
      <c r="A294" s="17">
        <v>5</v>
      </c>
      <c r="B294" s="9" t="s">
        <v>17</v>
      </c>
      <c r="C294" s="17">
        <v>2</v>
      </c>
      <c r="D294" s="17">
        <v>2018</v>
      </c>
      <c r="E294" s="17">
        <v>1</v>
      </c>
      <c r="F294" s="17">
        <v>0</v>
      </c>
      <c r="G294" s="17">
        <v>0</v>
      </c>
      <c r="H294" s="18">
        <v>0</v>
      </c>
      <c r="P294">
        <v>293</v>
      </c>
      <c r="Q294">
        <f t="shared" si="10"/>
        <v>5.1412647194533175E-6</v>
      </c>
      <c r="R294">
        <f t="shared" si="11"/>
        <v>1.506390562799822E-3</v>
      </c>
    </row>
    <row r="295" spans="1:18" ht="14.4" x14ac:dyDescent="0.3">
      <c r="A295" s="17">
        <v>5</v>
      </c>
      <c r="B295" s="9" t="s">
        <v>17</v>
      </c>
      <c r="C295" s="17">
        <v>2</v>
      </c>
      <c r="D295" s="17">
        <v>2018</v>
      </c>
      <c r="E295" s="17">
        <v>1</v>
      </c>
      <c r="F295" s="17">
        <v>0</v>
      </c>
      <c r="G295" s="17">
        <v>0</v>
      </c>
      <c r="H295" s="18">
        <v>0</v>
      </c>
      <c r="P295">
        <v>294</v>
      </c>
      <c r="Q295">
        <f t="shared" si="10"/>
        <v>5.1238043706312906E-6</v>
      </c>
      <c r="R295">
        <f t="shared" si="11"/>
        <v>1.5063984849655995E-3</v>
      </c>
    </row>
    <row r="296" spans="1:18" ht="14.4" x14ac:dyDescent="0.3">
      <c r="A296" s="17">
        <v>5</v>
      </c>
      <c r="B296" s="9" t="s">
        <v>14</v>
      </c>
      <c r="C296" s="17">
        <v>3</v>
      </c>
      <c r="D296" s="17">
        <v>2018</v>
      </c>
      <c r="E296" s="17">
        <v>1</v>
      </c>
      <c r="F296" s="17">
        <v>0</v>
      </c>
      <c r="G296" s="17">
        <v>0</v>
      </c>
      <c r="H296" s="18">
        <v>0</v>
      </c>
      <c r="P296">
        <v>295</v>
      </c>
      <c r="Q296">
        <f t="shared" si="10"/>
        <v>5.1064623060035385E-6</v>
      </c>
      <c r="R296">
        <f t="shared" si="11"/>
        <v>1.5064063802710439E-3</v>
      </c>
    </row>
    <row r="297" spans="1:18" ht="14.4" x14ac:dyDescent="0.3">
      <c r="A297" s="17">
        <v>3</v>
      </c>
      <c r="B297" s="9" t="s">
        <v>12</v>
      </c>
      <c r="C297" s="17">
        <v>2</v>
      </c>
      <c r="D297" s="17">
        <v>2000</v>
      </c>
      <c r="E297" s="17">
        <v>1</v>
      </c>
      <c r="F297" s="17">
        <v>11</v>
      </c>
      <c r="G297" s="17">
        <v>11</v>
      </c>
      <c r="H297" s="18">
        <v>0</v>
      </c>
      <c r="P297">
        <v>296</v>
      </c>
      <c r="Q297">
        <f t="shared" si="10"/>
        <v>5.0892373273574715E-6</v>
      </c>
      <c r="R297">
        <f t="shared" si="11"/>
        <v>1.5064142488978116E-3</v>
      </c>
    </row>
    <row r="298" spans="1:18" ht="14.4" x14ac:dyDescent="0.3">
      <c r="A298" s="17">
        <v>1</v>
      </c>
      <c r="B298" s="9" t="s">
        <v>12</v>
      </c>
      <c r="C298" s="17">
        <v>2</v>
      </c>
      <c r="D298" s="17">
        <v>2000</v>
      </c>
      <c r="E298" s="17">
        <v>1</v>
      </c>
      <c r="F298" s="17">
        <v>0</v>
      </c>
      <c r="G298" s="17">
        <v>23</v>
      </c>
      <c r="H298" s="18">
        <v>0</v>
      </c>
      <c r="P298">
        <v>297</v>
      </c>
      <c r="Q298">
        <f t="shared" si="10"/>
        <v>5.0721282526118599E-6</v>
      </c>
      <c r="R298">
        <f t="shared" si="11"/>
        <v>1.5064220910257224E-3</v>
      </c>
    </row>
    <row r="299" spans="1:18" ht="14.4" x14ac:dyDescent="0.3">
      <c r="A299" s="17">
        <v>3</v>
      </c>
      <c r="B299" s="9" t="s">
        <v>12</v>
      </c>
      <c r="C299" s="17">
        <v>2</v>
      </c>
      <c r="D299" s="17">
        <v>2000</v>
      </c>
      <c r="E299" s="17">
        <v>1</v>
      </c>
      <c r="F299" s="17">
        <v>0</v>
      </c>
      <c r="G299" s="17">
        <v>12</v>
      </c>
      <c r="H299" s="18">
        <v>0</v>
      </c>
      <c r="P299">
        <v>298</v>
      </c>
      <c r="Q299">
        <f t="shared" si="10"/>
        <v>5.055133915546252E-6</v>
      </c>
      <c r="R299">
        <f t="shared" si="11"/>
        <v>1.506429906832783E-3</v>
      </c>
    </row>
    <row r="300" spans="1:18" ht="14.4" x14ac:dyDescent="0.3">
      <c r="A300" s="17">
        <v>2</v>
      </c>
      <c r="B300" s="9" t="s">
        <v>14</v>
      </c>
      <c r="C300" s="17">
        <v>3</v>
      </c>
      <c r="D300" s="17">
        <v>2000</v>
      </c>
      <c r="E300" s="17">
        <v>1</v>
      </c>
      <c r="F300" s="17">
        <v>0</v>
      </c>
      <c r="G300" s="17">
        <v>11</v>
      </c>
      <c r="H300" s="18">
        <v>0</v>
      </c>
      <c r="P300">
        <v>299</v>
      </c>
      <c r="Q300">
        <f t="shared" si="10"/>
        <v>5.0382531655358287E-6</v>
      </c>
      <c r="R300">
        <f t="shared" si="11"/>
        <v>1.5064376964952129E-3</v>
      </c>
    </row>
    <row r="301" spans="1:18" ht="14.4" x14ac:dyDescent="0.3">
      <c r="A301" s="17">
        <v>2</v>
      </c>
      <c r="B301" s="9" t="s">
        <v>39</v>
      </c>
      <c r="C301" s="17">
        <v>2</v>
      </c>
      <c r="D301" s="17">
        <v>2001</v>
      </c>
      <c r="E301" s="17">
        <v>1</v>
      </c>
      <c r="F301" s="17">
        <v>0</v>
      </c>
      <c r="G301" s="17">
        <v>0</v>
      </c>
      <c r="H301" s="18">
        <v>0</v>
      </c>
      <c r="P301">
        <v>300</v>
      </c>
      <c r="Q301">
        <f t="shared" si="10"/>
        <v>5.0214848672915534E-6</v>
      </c>
      <c r="R301">
        <f t="shared" si="11"/>
        <v>1.506445460187466E-3</v>
      </c>
    </row>
    <row r="302" spans="1:18" ht="14.4" x14ac:dyDescent="0.3">
      <c r="A302" s="17">
        <v>2</v>
      </c>
      <c r="B302" s="9" t="s">
        <v>39</v>
      </c>
      <c r="C302" s="17">
        <v>1</v>
      </c>
      <c r="D302" s="17">
        <v>2002</v>
      </c>
      <c r="E302" s="17">
        <v>1</v>
      </c>
      <c r="F302" s="17">
        <v>12</v>
      </c>
      <c r="G302" s="17">
        <v>0</v>
      </c>
      <c r="H302" s="18">
        <v>0</v>
      </c>
      <c r="P302">
        <v>301</v>
      </c>
      <c r="Q302">
        <f t="shared" si="10"/>
        <v>5.0048279006055048E-6</v>
      </c>
      <c r="R302">
        <f t="shared" si="11"/>
        <v>1.506453198082257E-3</v>
      </c>
    </row>
    <row r="303" spans="1:18" ht="14.4" x14ac:dyDescent="0.3">
      <c r="A303" s="17">
        <v>1</v>
      </c>
      <c r="B303" s="9" t="s">
        <v>17</v>
      </c>
      <c r="C303" s="17">
        <v>2</v>
      </c>
      <c r="D303" s="17">
        <v>2003</v>
      </c>
      <c r="E303" s="17">
        <v>1</v>
      </c>
      <c r="F303" s="17">
        <v>0</v>
      </c>
      <c r="G303" s="17">
        <v>11</v>
      </c>
      <c r="H303" s="18">
        <v>0</v>
      </c>
      <c r="P303">
        <v>302</v>
      </c>
      <c r="Q303">
        <f t="shared" si="10"/>
        <v>4.9882811601012632E-6</v>
      </c>
      <c r="R303">
        <f t="shared" si="11"/>
        <v>1.5064609103505814E-3</v>
      </c>
    </row>
    <row r="304" spans="1:18" ht="14.4" x14ac:dyDescent="0.3">
      <c r="A304" s="17">
        <v>4</v>
      </c>
      <c r="B304" s="9" t="s">
        <v>14</v>
      </c>
      <c r="C304" s="17">
        <v>3</v>
      </c>
      <c r="D304" s="17">
        <v>2003</v>
      </c>
      <c r="E304" s="17">
        <v>1</v>
      </c>
      <c r="F304" s="17">
        <v>0</v>
      </c>
      <c r="G304" s="17">
        <v>11</v>
      </c>
      <c r="H304" s="18">
        <v>0</v>
      </c>
      <c r="P304">
        <v>303</v>
      </c>
      <c r="Q304">
        <f t="shared" si="10"/>
        <v>4.9718435549892445E-6</v>
      </c>
      <c r="R304">
        <f t="shared" si="11"/>
        <v>1.506468597161741E-3</v>
      </c>
    </row>
    <row r="305" spans="1:18" ht="14.4" x14ac:dyDescent="0.3">
      <c r="A305" s="17">
        <v>2</v>
      </c>
      <c r="B305" s="9" t="s">
        <v>52</v>
      </c>
      <c r="C305" s="17">
        <v>2</v>
      </c>
      <c r="D305" s="17">
        <v>2004</v>
      </c>
      <c r="E305" s="17">
        <v>1</v>
      </c>
      <c r="F305" s="17">
        <v>23</v>
      </c>
      <c r="G305" s="17">
        <v>0</v>
      </c>
      <c r="H305" s="18">
        <v>0</v>
      </c>
      <c r="P305">
        <v>304</v>
      </c>
      <c r="Q305">
        <f t="shared" si="10"/>
        <v>4.9555140088268586E-6</v>
      </c>
      <c r="R305">
        <f t="shared" si="11"/>
        <v>1.506476258683365E-3</v>
      </c>
    </row>
    <row r="306" spans="1:18" ht="14.4" x14ac:dyDescent="0.3">
      <c r="A306" s="17">
        <v>4</v>
      </c>
      <c r="B306" s="9" t="s">
        <v>33</v>
      </c>
      <c r="C306" s="17">
        <v>4</v>
      </c>
      <c r="D306" s="17">
        <v>2004</v>
      </c>
      <c r="E306" s="17">
        <v>1</v>
      </c>
      <c r="F306" s="17">
        <v>0</v>
      </c>
      <c r="G306" s="17">
        <v>11</v>
      </c>
      <c r="H306" s="18">
        <v>0</v>
      </c>
      <c r="P306">
        <v>305</v>
      </c>
      <c r="Q306">
        <f t="shared" si="10"/>
        <v>4.9392914592833782E-6</v>
      </c>
      <c r="R306">
        <f t="shared" si="11"/>
        <v>1.5064838950814303E-3</v>
      </c>
    </row>
    <row r="307" spans="1:18" ht="14.4" x14ac:dyDescent="0.3">
      <c r="A307" s="17">
        <v>2</v>
      </c>
      <c r="B307" s="9" t="s">
        <v>52</v>
      </c>
      <c r="C307" s="17">
        <v>2</v>
      </c>
      <c r="D307" s="17">
        <v>2005</v>
      </c>
      <c r="E307" s="17">
        <v>1</v>
      </c>
      <c r="F307" s="17">
        <v>24</v>
      </c>
      <c r="G307" s="17">
        <v>0</v>
      </c>
      <c r="H307" s="18">
        <v>0</v>
      </c>
      <c r="P307">
        <v>306</v>
      </c>
      <c r="Q307">
        <f t="shared" si="10"/>
        <v>4.9231748579094333E-6</v>
      </c>
      <c r="R307">
        <f t="shared" si="11"/>
        <v>1.5064915065202866E-3</v>
      </c>
    </row>
    <row r="308" spans="1:18" ht="14.4" x14ac:dyDescent="0.3">
      <c r="A308" s="17">
        <v>2</v>
      </c>
      <c r="B308" s="9" t="s">
        <v>52</v>
      </c>
      <c r="C308" s="17">
        <v>3</v>
      </c>
      <c r="D308" s="17">
        <v>2005</v>
      </c>
      <c r="E308" s="17">
        <v>1</v>
      </c>
      <c r="F308" s="17">
        <v>24</v>
      </c>
      <c r="G308" s="17">
        <v>0</v>
      </c>
      <c r="H308" s="18">
        <v>0</v>
      </c>
      <c r="P308">
        <v>307</v>
      </c>
      <c r="Q308">
        <f t="shared" si="10"/>
        <v>4.9071631699109923E-6</v>
      </c>
      <c r="R308">
        <f t="shared" si="11"/>
        <v>1.5064990931626747E-3</v>
      </c>
    </row>
    <row r="309" spans="1:18" ht="14.4" x14ac:dyDescent="0.3">
      <c r="A309" s="17">
        <v>2</v>
      </c>
      <c r="B309" s="9" t="s">
        <v>52</v>
      </c>
      <c r="C309" s="17">
        <v>2</v>
      </c>
      <c r="D309" s="17">
        <v>2006</v>
      </c>
      <c r="E309" s="17">
        <v>1</v>
      </c>
      <c r="F309" s="17">
        <v>12</v>
      </c>
      <c r="G309" s="17">
        <v>0</v>
      </c>
      <c r="H309" s="18">
        <v>0</v>
      </c>
      <c r="P309">
        <v>308</v>
      </c>
      <c r="Q309">
        <f t="shared" si="10"/>
        <v>4.8912553739277551E-6</v>
      </c>
      <c r="R309">
        <f t="shared" si="11"/>
        <v>1.5065066551697487E-3</v>
      </c>
    </row>
    <row r="310" spans="1:18" ht="14.4" x14ac:dyDescent="0.3">
      <c r="A310" s="17">
        <v>5</v>
      </c>
      <c r="B310" s="9" t="s">
        <v>17</v>
      </c>
      <c r="C310" s="17">
        <v>2</v>
      </c>
      <c r="D310" s="17">
        <v>2006</v>
      </c>
      <c r="E310" s="17">
        <v>1</v>
      </c>
      <c r="F310" s="17">
        <v>0</v>
      </c>
      <c r="G310" s="17">
        <v>117</v>
      </c>
      <c r="H310" s="18">
        <v>0</v>
      </c>
      <c r="P310">
        <v>309</v>
      </c>
      <c r="Q310">
        <f t="shared" si="10"/>
        <v>4.8754504618158468E-6</v>
      </c>
      <c r="R310">
        <f t="shared" si="11"/>
        <v>1.5065141927010966E-3</v>
      </c>
    </row>
    <row r="311" spans="1:18" ht="14.4" x14ac:dyDescent="0.3">
      <c r="A311" s="17">
        <v>1</v>
      </c>
      <c r="B311" s="9" t="s">
        <v>12</v>
      </c>
      <c r="C311" s="17">
        <v>3</v>
      </c>
      <c r="D311" s="17">
        <v>2006</v>
      </c>
      <c r="E311" s="17">
        <v>1</v>
      </c>
      <c r="F311" s="17">
        <v>11</v>
      </c>
      <c r="G311" s="17">
        <v>0</v>
      </c>
      <c r="H311" s="18">
        <v>0</v>
      </c>
      <c r="P311">
        <v>310</v>
      </c>
      <c r="Q311">
        <f t="shared" si="10"/>
        <v>4.8597474384347098E-6</v>
      </c>
      <c r="R311">
        <f t="shared" si="11"/>
        <v>1.5065217059147601E-3</v>
      </c>
    </row>
    <row r="312" spans="1:18" ht="14.4" x14ac:dyDescent="0.3">
      <c r="A312" s="17">
        <v>6</v>
      </c>
      <c r="B312" s="9" t="s">
        <v>33</v>
      </c>
      <c r="C312" s="17">
        <v>1</v>
      </c>
      <c r="D312" s="17">
        <v>2007</v>
      </c>
      <c r="E312" s="17">
        <v>1</v>
      </c>
      <c r="F312" s="17">
        <v>0</v>
      </c>
      <c r="G312" s="17">
        <v>0</v>
      </c>
      <c r="H312" s="18">
        <v>0</v>
      </c>
      <c r="P312">
        <v>311</v>
      </c>
      <c r="Q312">
        <f t="shared" si="10"/>
        <v>4.8441453214381179E-6</v>
      </c>
      <c r="R312">
        <f t="shared" si="11"/>
        <v>1.5065291949672547E-3</v>
      </c>
    </row>
    <row r="313" spans="1:18" ht="14.4" x14ac:dyDescent="0.3">
      <c r="A313" s="17">
        <v>5</v>
      </c>
      <c r="B313" s="9" t="s">
        <v>33</v>
      </c>
      <c r="C313" s="17">
        <v>2</v>
      </c>
      <c r="D313" s="17">
        <v>2007</v>
      </c>
      <c r="E313" s="17">
        <v>1</v>
      </c>
      <c r="F313" s="17">
        <v>11</v>
      </c>
      <c r="G313" s="17">
        <v>55</v>
      </c>
      <c r="H313" s="18">
        <v>0</v>
      </c>
      <c r="P313">
        <v>312</v>
      </c>
      <c r="Q313">
        <f t="shared" si="10"/>
        <v>4.8286431410691979E-6</v>
      </c>
      <c r="R313">
        <f t="shared" si="11"/>
        <v>1.5065366600135897E-3</v>
      </c>
    </row>
    <row r="314" spans="1:18" ht="14.4" x14ac:dyDescent="0.3">
      <c r="A314" s="17">
        <v>3</v>
      </c>
      <c r="B314" s="9" t="s">
        <v>22</v>
      </c>
      <c r="C314" s="17">
        <v>3</v>
      </c>
      <c r="D314" s="17">
        <v>2007</v>
      </c>
      <c r="E314" s="17">
        <v>1</v>
      </c>
      <c r="F314" s="17">
        <v>13</v>
      </c>
      <c r="G314" s="17">
        <v>0</v>
      </c>
      <c r="H314" s="18">
        <v>0</v>
      </c>
      <c r="P314">
        <v>313</v>
      </c>
      <c r="Q314">
        <f t="shared" si="10"/>
        <v>4.8132399399593801E-6</v>
      </c>
      <c r="R314">
        <f t="shared" si="11"/>
        <v>1.5065441012072859E-3</v>
      </c>
    </row>
    <row r="315" spans="1:18" ht="14.4" x14ac:dyDescent="0.3">
      <c r="A315" s="17">
        <v>2</v>
      </c>
      <c r="B315" s="9" t="s">
        <v>14</v>
      </c>
      <c r="C315" s="17">
        <v>2</v>
      </c>
      <c r="D315" s="17">
        <v>2007</v>
      </c>
      <c r="E315" s="17">
        <v>1</v>
      </c>
      <c r="F315" s="17">
        <v>0</v>
      </c>
      <c r="G315" s="17">
        <v>12</v>
      </c>
      <c r="H315" s="18">
        <v>0</v>
      </c>
      <c r="P315">
        <v>314</v>
      </c>
      <c r="Q315">
        <f t="shared" si="10"/>
        <v>4.7979347729312024E-6</v>
      </c>
      <c r="R315">
        <f t="shared" si="11"/>
        <v>1.5065515187003976E-3</v>
      </c>
    </row>
    <row r="316" spans="1:18" ht="14.4" x14ac:dyDescent="0.3">
      <c r="A316" s="17">
        <v>1</v>
      </c>
      <c r="B316" s="9" t="s">
        <v>10</v>
      </c>
      <c r="C316" s="17">
        <v>2</v>
      </c>
      <c r="D316" s="17">
        <v>2007</v>
      </c>
      <c r="E316" s="17">
        <v>1</v>
      </c>
      <c r="F316" s="17">
        <v>0</v>
      </c>
      <c r="G316" s="17">
        <v>0</v>
      </c>
      <c r="H316" s="18">
        <v>0</v>
      </c>
      <c r="P316">
        <v>315</v>
      </c>
      <c r="Q316">
        <f t="shared" si="10"/>
        <v>4.7827267068048491E-6</v>
      </c>
      <c r="R316">
        <f t="shared" si="11"/>
        <v>1.5065589126435274E-3</v>
      </c>
    </row>
    <row r="317" spans="1:18" ht="14.4" x14ac:dyDescent="0.3">
      <c r="A317" s="17">
        <v>1</v>
      </c>
      <c r="B317" s="9" t="s">
        <v>10</v>
      </c>
      <c r="C317" s="17">
        <v>2</v>
      </c>
      <c r="D317" s="17">
        <v>2007</v>
      </c>
      <c r="E317" s="17">
        <v>1</v>
      </c>
      <c r="F317" s="17">
        <v>0</v>
      </c>
      <c r="G317" s="17">
        <v>0</v>
      </c>
      <c r="H317" s="18">
        <v>0</v>
      </c>
      <c r="P317">
        <v>316</v>
      </c>
      <c r="Q317">
        <f t="shared" si="10"/>
        <v>4.767614820208381E-6</v>
      </c>
      <c r="R317">
        <f t="shared" si="11"/>
        <v>1.5065662831858485E-3</v>
      </c>
    </row>
    <row r="318" spans="1:18" ht="14.4" x14ac:dyDescent="0.3">
      <c r="A318" s="17">
        <v>2</v>
      </c>
      <c r="B318" s="9" t="s">
        <v>52</v>
      </c>
      <c r="C318" s="17">
        <v>3</v>
      </c>
      <c r="D318" s="17">
        <v>2007</v>
      </c>
      <c r="E318" s="17">
        <v>1</v>
      </c>
      <c r="F318" s="17">
        <v>12</v>
      </c>
      <c r="G318" s="17">
        <v>0</v>
      </c>
      <c r="H318" s="18">
        <v>0</v>
      </c>
      <c r="P318">
        <v>317</v>
      </c>
      <c r="Q318">
        <f t="shared" si="10"/>
        <v>4.7525982033915422E-6</v>
      </c>
      <c r="R318">
        <f t="shared" si="11"/>
        <v>1.5065736304751189E-3</v>
      </c>
    </row>
    <row r="319" spans="1:18" ht="14.4" x14ac:dyDescent="0.3">
      <c r="A319" s="17">
        <v>2</v>
      </c>
      <c r="B319" s="9" t="s">
        <v>52</v>
      </c>
      <c r="C319" s="17">
        <v>3</v>
      </c>
      <c r="D319" s="17">
        <v>2007</v>
      </c>
      <c r="E319" s="17">
        <v>1</v>
      </c>
      <c r="F319" s="17">
        <v>11</v>
      </c>
      <c r="G319" s="17">
        <v>0</v>
      </c>
      <c r="H319" s="18">
        <v>0</v>
      </c>
      <c r="P319">
        <v>318</v>
      </c>
      <c r="Q319">
        <f t="shared" si="10"/>
        <v>4.7376759580430909E-6</v>
      </c>
      <c r="R319">
        <f t="shared" si="11"/>
        <v>1.5065809546577029E-3</v>
      </c>
    </row>
    <row r="320" spans="1:18" ht="14.4" x14ac:dyDescent="0.3">
      <c r="A320" s="17">
        <v>6</v>
      </c>
      <c r="B320" s="9" t="s">
        <v>33</v>
      </c>
      <c r="C320" s="17">
        <v>2</v>
      </c>
      <c r="D320" s="17">
        <v>2008</v>
      </c>
      <c r="E320" s="17">
        <v>1</v>
      </c>
      <c r="F320" s="17">
        <v>0</v>
      </c>
      <c r="G320" s="17">
        <v>0</v>
      </c>
      <c r="H320" s="18">
        <v>0</v>
      </c>
      <c r="P320">
        <v>319</v>
      </c>
      <c r="Q320">
        <f t="shared" si="10"/>
        <v>4.7228471971115542E-6</v>
      </c>
      <c r="R320">
        <f t="shared" si="11"/>
        <v>1.5065882558785858E-3</v>
      </c>
    </row>
    <row r="321" spans="1:18" ht="14.4" x14ac:dyDescent="0.3">
      <c r="A321" s="17">
        <v>4</v>
      </c>
      <c r="B321" s="9" t="s">
        <v>14</v>
      </c>
      <c r="C321" s="17">
        <v>3</v>
      </c>
      <c r="D321" s="17">
        <v>2008</v>
      </c>
      <c r="E321" s="17">
        <v>1</v>
      </c>
      <c r="F321" s="17">
        <v>12</v>
      </c>
      <c r="G321" s="17">
        <v>0</v>
      </c>
      <c r="H321" s="18">
        <v>0</v>
      </c>
      <c r="P321">
        <v>320</v>
      </c>
      <c r="Q321">
        <f t="shared" si="10"/>
        <v>4.7081110446293528E-6</v>
      </c>
      <c r="R321">
        <f t="shared" si="11"/>
        <v>1.5065955342813929E-3</v>
      </c>
    </row>
    <row r="322" spans="1:18" ht="14.4" x14ac:dyDescent="0.3">
      <c r="A322" s="17">
        <v>2</v>
      </c>
      <c r="B322" s="9" t="s">
        <v>52</v>
      </c>
      <c r="C322" s="17">
        <v>2</v>
      </c>
      <c r="D322" s="17">
        <v>2009</v>
      </c>
      <c r="E322" s="17">
        <v>1</v>
      </c>
      <c r="F322" s="17">
        <v>12</v>
      </c>
      <c r="G322" s="17">
        <v>0</v>
      </c>
      <c r="H322" s="18">
        <v>0</v>
      </c>
      <c r="P322">
        <v>321</v>
      </c>
      <c r="Q322">
        <f t="shared" si="10"/>
        <v>4.6934666355402023E-6</v>
      </c>
      <c r="R322">
        <f t="shared" si="11"/>
        <v>1.5066027900084049E-3</v>
      </c>
    </row>
    <row r="323" spans="1:18" ht="14.4" x14ac:dyDescent="0.3">
      <c r="A323" s="17">
        <v>2</v>
      </c>
      <c r="B323" s="9" t="s">
        <v>52</v>
      </c>
      <c r="C323" s="17">
        <v>3</v>
      </c>
      <c r="D323" s="17">
        <v>2009</v>
      </c>
      <c r="E323" s="17">
        <v>1</v>
      </c>
      <c r="F323" s="17">
        <v>10</v>
      </c>
      <c r="G323" s="17">
        <v>10</v>
      </c>
      <c r="H323" s="18">
        <v>0</v>
      </c>
      <c r="P323">
        <v>322</v>
      </c>
      <c r="Q323">
        <f t="shared" ref="Q323:Q386" si="12">_xlfn.GAMMA.DIST(P323,$K$7,$K$8,FALSE)</f>
        <v>4.6789131155297416E-6</v>
      </c>
      <c r="R323">
        <f t="shared" ref="R323:R386" si="13">P323*Q323</f>
        <v>1.5066100232005769E-3</v>
      </c>
    </row>
    <row r="324" spans="1:18" ht="14.4" x14ac:dyDescent="0.3">
      <c r="A324" s="17">
        <v>2</v>
      </c>
      <c r="B324" s="9" t="s">
        <v>52</v>
      </c>
      <c r="C324" s="17">
        <v>3</v>
      </c>
      <c r="D324" s="17">
        <v>2009</v>
      </c>
      <c r="E324" s="17">
        <v>1</v>
      </c>
      <c r="F324" s="17">
        <v>12</v>
      </c>
      <c r="G324" s="17">
        <v>12</v>
      </c>
      <c r="H324" s="18">
        <v>0</v>
      </c>
      <c r="P324">
        <v>323</v>
      </c>
      <c r="Q324">
        <f t="shared" si="12"/>
        <v>4.6644496408592932E-6</v>
      </c>
      <c r="R324">
        <f t="shared" si="13"/>
        <v>1.5066172339975516E-3</v>
      </c>
    </row>
    <row r="325" spans="1:18" ht="14.4" x14ac:dyDescent="0.3">
      <c r="A325" s="17">
        <v>3</v>
      </c>
      <c r="B325" s="9" t="s">
        <v>22</v>
      </c>
      <c r="C325" s="17">
        <v>4</v>
      </c>
      <c r="D325" s="17">
        <v>2009</v>
      </c>
      <c r="E325" s="17">
        <v>1</v>
      </c>
      <c r="F325" s="17">
        <v>12</v>
      </c>
      <c r="G325" s="17">
        <v>0</v>
      </c>
      <c r="H325" s="18">
        <v>0</v>
      </c>
      <c r="P325">
        <v>324</v>
      </c>
      <c r="Q325">
        <f t="shared" si="12"/>
        <v>4.6500753782027153E-6</v>
      </c>
      <c r="R325">
        <f t="shared" si="13"/>
        <v>1.5066244225376798E-3</v>
      </c>
    </row>
    <row r="326" spans="1:18" ht="14.4" x14ac:dyDescent="0.3">
      <c r="A326" s="17">
        <v>6</v>
      </c>
      <c r="B326" s="9" t="s">
        <v>33</v>
      </c>
      <c r="C326" s="17">
        <v>1</v>
      </c>
      <c r="D326" s="17">
        <v>2019</v>
      </c>
      <c r="E326" s="17">
        <v>1</v>
      </c>
      <c r="F326" s="17">
        <v>0</v>
      </c>
      <c r="G326" s="17">
        <v>78</v>
      </c>
      <c r="H326" s="18">
        <v>0</v>
      </c>
      <c r="P326">
        <v>325</v>
      </c>
      <c r="Q326">
        <f t="shared" si="12"/>
        <v>4.63578950448625E-6</v>
      </c>
      <c r="R326">
        <f t="shared" si="13"/>
        <v>1.5066315889580312E-3</v>
      </c>
    </row>
    <row r="327" spans="1:18" ht="14.4" x14ac:dyDescent="0.3">
      <c r="A327" s="17">
        <v>3</v>
      </c>
      <c r="B327" s="9" t="s">
        <v>12</v>
      </c>
      <c r="C327" s="17">
        <v>2</v>
      </c>
      <c r="D327" s="17">
        <v>2019</v>
      </c>
      <c r="E327" s="17">
        <v>1</v>
      </c>
      <c r="F327" s="17">
        <v>12</v>
      </c>
      <c r="G327" s="17">
        <v>0</v>
      </c>
      <c r="H327" s="18">
        <v>0</v>
      </c>
      <c r="P327">
        <v>326</v>
      </c>
      <c r="Q327">
        <f t="shared" si="12"/>
        <v>4.6215912067313338E-6</v>
      </c>
      <c r="R327">
        <f t="shared" si="13"/>
        <v>1.5066387333944149E-3</v>
      </c>
    </row>
    <row r="328" spans="1:18" ht="14.4" x14ac:dyDescent="0.3">
      <c r="A328" s="17">
        <v>4</v>
      </c>
      <c r="B328" s="9" t="s">
        <v>12</v>
      </c>
      <c r="C328" s="17">
        <v>3</v>
      </c>
      <c r="D328" s="17">
        <v>2019</v>
      </c>
      <c r="E328" s="17">
        <v>1</v>
      </c>
      <c r="F328" s="17">
        <v>11</v>
      </c>
      <c r="G328" s="17">
        <v>0</v>
      </c>
      <c r="H328" s="18">
        <v>0</v>
      </c>
      <c r="P328">
        <v>327</v>
      </c>
      <c r="Q328">
        <f t="shared" si="12"/>
        <v>4.6074796819002806E-6</v>
      </c>
      <c r="R328">
        <f t="shared" si="13"/>
        <v>1.5066458559813917E-3</v>
      </c>
    </row>
    <row r="329" spans="1:18" ht="14.4" x14ac:dyDescent="0.3">
      <c r="A329" s="17">
        <v>3</v>
      </c>
      <c r="B329" s="9" t="s">
        <v>22</v>
      </c>
      <c r="C329" s="17">
        <v>2</v>
      </c>
      <c r="D329" s="17">
        <v>2019</v>
      </c>
      <c r="E329" s="17">
        <v>1</v>
      </c>
      <c r="F329" s="17">
        <v>11</v>
      </c>
      <c r="G329" s="17">
        <v>0</v>
      </c>
      <c r="H329" s="18">
        <v>0</v>
      </c>
      <c r="P329">
        <v>328</v>
      </c>
      <c r="Q329">
        <f t="shared" si="12"/>
        <v>4.5934541367447899E-6</v>
      </c>
      <c r="R329">
        <f t="shared" si="13"/>
        <v>1.506652956852291E-3</v>
      </c>
    </row>
    <row r="330" spans="1:18" ht="14.4" x14ac:dyDescent="0.3">
      <c r="A330" s="17">
        <v>1</v>
      </c>
      <c r="B330" s="9" t="s">
        <v>22</v>
      </c>
      <c r="C330" s="17">
        <v>3</v>
      </c>
      <c r="D330" s="17">
        <v>2000</v>
      </c>
      <c r="E330" s="17">
        <v>1</v>
      </c>
      <c r="F330" s="17">
        <v>11</v>
      </c>
      <c r="G330" s="17">
        <v>0</v>
      </c>
      <c r="H330" s="18">
        <v>0</v>
      </c>
      <c r="P330">
        <v>329</v>
      </c>
      <c r="Q330">
        <f t="shared" si="12"/>
        <v>4.579513787657218E-6</v>
      </c>
      <c r="R330">
        <f t="shared" si="13"/>
        <v>1.5066600361392248E-3</v>
      </c>
    </row>
    <row r="331" spans="1:18" ht="14.4" x14ac:dyDescent="0.3">
      <c r="A331" s="17">
        <v>3</v>
      </c>
      <c r="B331" s="9" t="s">
        <v>23</v>
      </c>
      <c r="C331" s="17">
        <v>1</v>
      </c>
      <c r="D331" s="17">
        <v>2020</v>
      </c>
      <c r="E331" s="17">
        <v>1</v>
      </c>
      <c r="F331" s="17">
        <v>12</v>
      </c>
      <c r="G331" s="17">
        <v>0</v>
      </c>
      <c r="H331" s="18">
        <v>0</v>
      </c>
      <c r="P331">
        <v>330</v>
      </c>
      <c r="Q331">
        <f t="shared" si="12"/>
        <v>4.5656578605245533E-6</v>
      </c>
      <c r="R331">
        <f t="shared" si="13"/>
        <v>1.5066670939731027E-3</v>
      </c>
    </row>
    <row r="332" spans="1:18" ht="14.4" x14ac:dyDescent="0.3">
      <c r="A332" s="17">
        <v>3</v>
      </c>
      <c r="B332" s="9" t="s">
        <v>14</v>
      </c>
      <c r="C332" s="17">
        <v>3</v>
      </c>
      <c r="D332" s="17">
        <v>2020</v>
      </c>
      <c r="E332" s="17">
        <v>1</v>
      </c>
      <c r="F332" s="17">
        <v>0</v>
      </c>
      <c r="G332" s="17">
        <v>12</v>
      </c>
      <c r="H332" s="18">
        <v>0</v>
      </c>
      <c r="P332">
        <v>331</v>
      </c>
      <c r="Q332">
        <f t="shared" si="12"/>
        <v>4.5518855905850372E-6</v>
      </c>
      <c r="R332">
        <f t="shared" si="13"/>
        <v>1.5066741304836473E-3</v>
      </c>
    </row>
    <row r="333" spans="1:18" ht="14.4" x14ac:dyDescent="0.3">
      <c r="A333" s="17">
        <v>2</v>
      </c>
      <c r="B333" s="9" t="s">
        <v>52</v>
      </c>
      <c r="C333" s="17">
        <v>3</v>
      </c>
      <c r="D333" s="17">
        <v>2020</v>
      </c>
      <c r="E333" s="17">
        <v>1</v>
      </c>
      <c r="F333" s="17">
        <v>12</v>
      </c>
      <c r="G333" s="17">
        <v>0</v>
      </c>
      <c r="H333" s="18">
        <v>0</v>
      </c>
      <c r="P333">
        <v>332</v>
      </c>
      <c r="Q333">
        <f t="shared" si="12"/>
        <v>4.5381962222873713E-6</v>
      </c>
      <c r="R333">
        <f t="shared" si="13"/>
        <v>1.5066811457994072E-3</v>
      </c>
    </row>
    <row r="334" spans="1:18" ht="14.4" x14ac:dyDescent="0.3">
      <c r="A334" s="17">
        <v>4</v>
      </c>
      <c r="B334" s="9" t="s">
        <v>33</v>
      </c>
      <c r="C334" s="17">
        <v>2</v>
      </c>
      <c r="D334" s="17">
        <v>2020</v>
      </c>
      <c r="E334" s="17">
        <v>8</v>
      </c>
      <c r="F334" s="17">
        <v>23</v>
      </c>
      <c r="G334" s="17">
        <v>83</v>
      </c>
      <c r="H334" s="18">
        <v>0</v>
      </c>
      <c r="P334">
        <v>333</v>
      </c>
      <c r="Q334">
        <f t="shared" si="12"/>
        <v>4.5245890091524711E-6</v>
      </c>
      <c r="R334">
        <f t="shared" si="13"/>
        <v>1.5066881400477728E-3</v>
      </c>
    </row>
    <row r="335" spans="1:18" ht="14.4" x14ac:dyDescent="0.3">
      <c r="A335" s="17">
        <v>2</v>
      </c>
      <c r="B335" s="9" t="s">
        <v>52</v>
      </c>
      <c r="C335" s="17">
        <v>2</v>
      </c>
      <c r="D335" s="17">
        <v>2020</v>
      </c>
      <c r="E335" s="17">
        <v>2</v>
      </c>
      <c r="F335" s="17">
        <v>34</v>
      </c>
      <c r="G335" s="17">
        <v>0</v>
      </c>
      <c r="H335" s="18">
        <v>0</v>
      </c>
      <c r="P335">
        <v>334</v>
      </c>
      <c r="Q335">
        <f t="shared" si="12"/>
        <v>4.5110632136376864E-6</v>
      </c>
      <c r="R335">
        <f t="shared" si="13"/>
        <v>1.5066951133549872E-3</v>
      </c>
    </row>
    <row r="336" spans="1:18" ht="14.4" x14ac:dyDescent="0.3">
      <c r="A336" s="17">
        <v>1</v>
      </c>
      <c r="B336" s="9" t="s">
        <v>10</v>
      </c>
      <c r="C336" s="17">
        <v>4</v>
      </c>
      <c r="D336" s="17">
        <v>1970</v>
      </c>
      <c r="E336" s="17">
        <v>2</v>
      </c>
      <c r="F336" s="17">
        <v>0</v>
      </c>
      <c r="G336" s="17">
        <v>0</v>
      </c>
      <c r="H336" s="18">
        <v>11</v>
      </c>
      <c r="P336">
        <v>335</v>
      </c>
      <c r="Q336">
        <f t="shared" si="12"/>
        <v>4.4976181070034742E-6</v>
      </c>
      <c r="R336">
        <f t="shared" si="13"/>
        <v>1.5067020658461638E-3</v>
      </c>
    </row>
    <row r="337" spans="1:18" ht="14.4" x14ac:dyDescent="0.3">
      <c r="A337" s="17">
        <v>2</v>
      </c>
      <c r="B337" s="9" t="s">
        <v>10</v>
      </c>
      <c r="C337" s="17">
        <v>4</v>
      </c>
      <c r="D337" s="17">
        <v>1970</v>
      </c>
      <c r="E337" s="17">
        <v>2</v>
      </c>
      <c r="F337" s="17">
        <v>0</v>
      </c>
      <c r="G337" s="17">
        <v>0</v>
      </c>
      <c r="H337" s="18">
        <v>11</v>
      </c>
      <c r="P337">
        <v>336</v>
      </c>
      <c r="Q337">
        <f t="shared" si="12"/>
        <v>4.4842529691824301E-6</v>
      </c>
      <c r="R337">
        <f t="shared" si="13"/>
        <v>1.5067089976452965E-3</v>
      </c>
    </row>
    <row r="338" spans="1:18" ht="14.4" x14ac:dyDescent="0.3">
      <c r="A338" s="17">
        <v>4</v>
      </c>
      <c r="B338" s="9" t="s">
        <v>10</v>
      </c>
      <c r="C338" s="17">
        <v>4</v>
      </c>
      <c r="D338" s="17">
        <v>1970</v>
      </c>
      <c r="E338" s="17">
        <v>2</v>
      </c>
      <c r="F338" s="17">
        <v>0</v>
      </c>
      <c r="G338" s="17">
        <v>0</v>
      </c>
      <c r="H338" s="18">
        <v>11</v>
      </c>
      <c r="P338">
        <v>337</v>
      </c>
      <c r="Q338">
        <f t="shared" si="12"/>
        <v>4.4709670886506688E-6</v>
      </c>
      <c r="R338">
        <f t="shared" si="13"/>
        <v>1.5067159088752754E-3</v>
      </c>
    </row>
    <row r="339" spans="1:18" ht="14.4" x14ac:dyDescent="0.3">
      <c r="A339" s="17">
        <v>5</v>
      </c>
      <c r="B339" s="9" t="s">
        <v>10</v>
      </c>
      <c r="C339" s="17">
        <v>4</v>
      </c>
      <c r="D339" s="17">
        <v>1970</v>
      </c>
      <c r="E339" s="17">
        <v>2</v>
      </c>
      <c r="F339" s="17">
        <v>0</v>
      </c>
      <c r="G339" s="17">
        <v>0</v>
      </c>
      <c r="H339" s="18">
        <v>11</v>
      </c>
      <c r="P339">
        <v>338</v>
      </c>
      <c r="Q339">
        <f t="shared" si="12"/>
        <v>4.4577597623014737E-6</v>
      </c>
      <c r="R339">
        <f t="shared" si="13"/>
        <v>1.5067227996578981E-3</v>
      </c>
    </row>
    <row r="340" spans="1:18" ht="14.4" x14ac:dyDescent="0.3">
      <c r="A340" s="17">
        <v>4</v>
      </c>
      <c r="B340" s="9" t="s">
        <v>29</v>
      </c>
      <c r="C340" s="17">
        <v>3</v>
      </c>
      <c r="D340" s="17">
        <v>1988</v>
      </c>
      <c r="E340" s="17">
        <v>31</v>
      </c>
      <c r="F340" s="17">
        <v>0</v>
      </c>
      <c r="G340" s="17">
        <v>0</v>
      </c>
      <c r="H340" s="18">
        <v>11</v>
      </c>
      <c r="P340">
        <v>339</v>
      </c>
      <c r="Q340">
        <f t="shared" si="12"/>
        <v>4.4446302953211882E-6</v>
      </c>
      <c r="R340">
        <f t="shared" si="13"/>
        <v>1.5067296701138828E-3</v>
      </c>
    </row>
    <row r="341" spans="1:18" ht="14.4" x14ac:dyDescent="0.3">
      <c r="A341" s="17">
        <v>3</v>
      </c>
      <c r="B341" s="9" t="s">
        <v>10</v>
      </c>
      <c r="C341" s="17">
        <v>4</v>
      </c>
      <c r="D341" s="17">
        <v>1970</v>
      </c>
      <c r="E341" s="17">
        <v>2</v>
      </c>
      <c r="F341" s="17">
        <v>0</v>
      </c>
      <c r="G341" s="17">
        <v>0</v>
      </c>
      <c r="H341" s="18">
        <v>12</v>
      </c>
      <c r="P341">
        <v>340</v>
      </c>
      <c r="Q341">
        <f t="shared" si="12"/>
        <v>4.4315780010673029E-6</v>
      </c>
      <c r="R341">
        <f t="shared" si="13"/>
        <v>1.506736520362883E-3</v>
      </c>
    </row>
    <row r="342" spans="1:18" ht="14.4" x14ac:dyDescent="0.3">
      <c r="A342" s="17">
        <v>6</v>
      </c>
      <c r="B342" s="9" t="s">
        <v>29</v>
      </c>
      <c r="C342" s="17">
        <v>3</v>
      </c>
      <c r="D342" s="17">
        <v>1988</v>
      </c>
      <c r="E342" s="17">
        <v>31</v>
      </c>
      <c r="F342" s="17">
        <v>0</v>
      </c>
      <c r="G342" s="17">
        <v>0</v>
      </c>
      <c r="H342" s="18">
        <v>12</v>
      </c>
      <c r="P342">
        <v>341</v>
      </c>
      <c r="Q342">
        <f t="shared" si="12"/>
        <v>4.4186022009486725E-6</v>
      </c>
      <c r="R342">
        <f t="shared" si="13"/>
        <v>1.5067433505234974E-3</v>
      </c>
    </row>
    <row r="343" spans="1:18" ht="14.4" x14ac:dyDescent="0.3">
      <c r="A343" s="17">
        <v>1</v>
      </c>
      <c r="B343" s="9" t="s">
        <v>29</v>
      </c>
      <c r="C343" s="17">
        <v>3</v>
      </c>
      <c r="D343" s="17">
        <v>1988</v>
      </c>
      <c r="E343" s="17">
        <v>31</v>
      </c>
      <c r="F343" s="17">
        <v>0</v>
      </c>
      <c r="G343" s="17">
        <v>0</v>
      </c>
      <c r="H343" s="18">
        <v>12</v>
      </c>
      <c r="P343">
        <v>342</v>
      </c>
      <c r="Q343">
        <f t="shared" si="12"/>
        <v>4.405702224307847E-6</v>
      </c>
      <c r="R343">
        <f t="shared" si="13"/>
        <v>1.5067501607132837E-3</v>
      </c>
    </row>
    <row r="344" spans="1:18" ht="14.4" x14ac:dyDescent="0.3">
      <c r="A344" s="17">
        <v>3</v>
      </c>
      <c r="B344" s="9" t="s">
        <v>29</v>
      </c>
      <c r="C344" s="17">
        <v>3</v>
      </c>
      <c r="D344" s="17">
        <v>1988</v>
      </c>
      <c r="E344" s="17">
        <v>31</v>
      </c>
      <c r="F344" s="17">
        <v>0</v>
      </c>
      <c r="G344" s="17">
        <v>0</v>
      </c>
      <c r="H344" s="18">
        <v>12</v>
      </c>
      <c r="P344">
        <v>343</v>
      </c>
      <c r="Q344">
        <f t="shared" si="12"/>
        <v>4.3928774083054521E-6</v>
      </c>
      <c r="R344">
        <f t="shared" si="13"/>
        <v>1.5067569510487701E-3</v>
      </c>
    </row>
    <row r="345" spans="1:18" ht="14.4" x14ac:dyDescent="0.3">
      <c r="A345" s="17">
        <v>6</v>
      </c>
      <c r="B345" s="9" t="s">
        <v>10</v>
      </c>
      <c r="C345" s="17">
        <v>4</v>
      </c>
      <c r="D345" s="17">
        <v>1970</v>
      </c>
      <c r="E345" s="17">
        <v>2</v>
      </c>
      <c r="F345" s="17">
        <v>0</v>
      </c>
      <c r="G345" s="17">
        <v>0</v>
      </c>
      <c r="H345" s="18">
        <v>13</v>
      </c>
      <c r="P345">
        <v>344</v>
      </c>
      <c r="Q345">
        <f t="shared" si="12"/>
        <v>4.3801270978065924E-6</v>
      </c>
      <c r="R345">
        <f t="shared" si="13"/>
        <v>1.5067637216454677E-3</v>
      </c>
    </row>
    <row r="346" spans="1:18" ht="14.4" x14ac:dyDescent="0.3">
      <c r="A346" s="17">
        <v>5</v>
      </c>
      <c r="B346" s="9" t="s">
        <v>17</v>
      </c>
      <c r="C346" s="17">
        <v>2</v>
      </c>
      <c r="D346" s="17">
        <v>1988</v>
      </c>
      <c r="E346" s="17">
        <v>1</v>
      </c>
      <c r="F346" s="17">
        <v>0</v>
      </c>
      <c r="G346" s="17">
        <v>0</v>
      </c>
      <c r="H346" s="18">
        <v>23</v>
      </c>
      <c r="P346">
        <v>345</v>
      </c>
      <c r="Q346">
        <f t="shared" si="12"/>
        <v>4.3674506452692266E-6</v>
      </c>
      <c r="R346">
        <f t="shared" si="13"/>
        <v>1.5067704726178831E-3</v>
      </c>
    </row>
    <row r="347" spans="1:18" ht="14.4" x14ac:dyDescent="0.3">
      <c r="A347" s="17">
        <v>1</v>
      </c>
      <c r="B347" s="9" t="s">
        <v>61</v>
      </c>
      <c r="C347" s="17">
        <v>4</v>
      </c>
      <c r="D347" s="17">
        <v>1973</v>
      </c>
      <c r="E347" s="17">
        <v>1</v>
      </c>
      <c r="F347" s="17">
        <v>0</v>
      </c>
      <c r="G347" s="17">
        <v>0</v>
      </c>
      <c r="H347" s="18">
        <v>24</v>
      </c>
      <c r="P347">
        <v>346</v>
      </c>
      <c r="Q347">
        <f t="shared" si="12"/>
        <v>4.3548474106344743E-6</v>
      </c>
      <c r="R347">
        <f t="shared" si="13"/>
        <v>1.5067772040795282E-3</v>
      </c>
    </row>
    <row r="348" spans="1:18" ht="14.4" x14ac:dyDescent="0.3">
      <c r="A348" s="17">
        <v>4</v>
      </c>
      <c r="B348" s="9" t="s">
        <v>17</v>
      </c>
      <c r="C348" s="17">
        <v>2</v>
      </c>
      <c r="D348" s="17">
        <v>1988</v>
      </c>
      <c r="E348" s="17">
        <v>1</v>
      </c>
      <c r="F348" s="17">
        <v>0</v>
      </c>
      <c r="G348" s="17">
        <v>0</v>
      </c>
      <c r="H348" s="18">
        <v>24</v>
      </c>
      <c r="P348">
        <v>347</v>
      </c>
      <c r="Q348">
        <f t="shared" si="12"/>
        <v>4.3423167612188259E-6</v>
      </c>
      <c r="R348">
        <f t="shared" si="13"/>
        <v>1.5067839161429326E-3</v>
      </c>
    </row>
    <row r="349" spans="1:18" ht="14.4" x14ac:dyDescent="0.3">
      <c r="A349" s="17">
        <v>3</v>
      </c>
      <c r="B349" s="9" t="s">
        <v>17</v>
      </c>
      <c r="C349" s="17">
        <v>2</v>
      </c>
      <c r="D349" s="17">
        <v>1988</v>
      </c>
      <c r="E349" s="17">
        <v>1</v>
      </c>
      <c r="F349" s="17">
        <v>0</v>
      </c>
      <c r="G349" s="17">
        <v>0</v>
      </c>
      <c r="H349" s="18">
        <v>24</v>
      </c>
      <c r="P349">
        <v>348</v>
      </c>
      <c r="Q349">
        <f t="shared" si="12"/>
        <v>4.3298580716082043E-6</v>
      </c>
      <c r="R349">
        <f t="shared" si="13"/>
        <v>1.5067906089196552E-3</v>
      </c>
    </row>
    <row r="350" spans="1:18" ht="14.4" x14ac:dyDescent="0.3">
      <c r="A350" s="17">
        <v>6</v>
      </c>
      <c r="B350" s="9" t="s">
        <v>61</v>
      </c>
      <c r="C350" s="17">
        <v>4</v>
      </c>
      <c r="D350" s="17">
        <v>1973</v>
      </c>
      <c r="E350" s="17">
        <v>1</v>
      </c>
      <c r="F350" s="17">
        <v>0</v>
      </c>
      <c r="G350" s="17">
        <v>0</v>
      </c>
      <c r="H350" s="18">
        <v>25</v>
      </c>
      <c r="P350">
        <v>349</v>
      </c>
      <c r="Q350">
        <f t="shared" si="12"/>
        <v>4.3174707235538549E-6</v>
      </c>
      <c r="R350">
        <f t="shared" si="13"/>
        <v>1.5067972825202954E-3</v>
      </c>
    </row>
    <row r="351" spans="1:18" ht="14.4" x14ac:dyDescent="0.3">
      <c r="A351" s="17">
        <v>6</v>
      </c>
      <c r="B351" s="9" t="s">
        <v>17</v>
      </c>
      <c r="C351" s="17">
        <v>2</v>
      </c>
      <c r="D351" s="17">
        <v>1988</v>
      </c>
      <c r="E351" s="17">
        <v>1</v>
      </c>
      <c r="F351" s="17">
        <v>0</v>
      </c>
      <c r="G351" s="17">
        <v>0</v>
      </c>
      <c r="H351" s="18">
        <v>26</v>
      </c>
      <c r="P351">
        <v>350</v>
      </c>
      <c r="Q351">
        <f t="shared" si="12"/>
        <v>4.3051541058700084E-6</v>
      </c>
      <c r="R351">
        <f t="shared" si="13"/>
        <v>1.5068039370545029E-3</v>
      </c>
    </row>
    <row r="352" spans="1:18" ht="14.4" x14ac:dyDescent="0.3">
      <c r="A352" s="17">
        <v>4</v>
      </c>
      <c r="B352" s="9" t="s">
        <v>17</v>
      </c>
      <c r="C352" s="17">
        <v>2</v>
      </c>
      <c r="D352" s="17">
        <v>1988</v>
      </c>
      <c r="E352" s="17">
        <v>1</v>
      </c>
      <c r="F352" s="17">
        <v>0</v>
      </c>
      <c r="G352" s="17">
        <v>0</v>
      </c>
      <c r="H352" s="18">
        <v>43</v>
      </c>
      <c r="P352">
        <v>351</v>
      </c>
      <c r="Q352">
        <f t="shared" si="12"/>
        <v>4.292907614333304E-6</v>
      </c>
      <c r="R352">
        <f t="shared" si="13"/>
        <v>1.5068105726309896E-3</v>
      </c>
    </row>
    <row r="353" spans="1:18" ht="14.4" x14ac:dyDescent="0.3">
      <c r="A353" s="17">
        <v>1</v>
      </c>
      <c r="B353" s="9" t="s">
        <v>53</v>
      </c>
      <c r="C353" s="17">
        <v>2</v>
      </c>
      <c r="D353" s="17">
        <v>1978</v>
      </c>
      <c r="E353" s="17">
        <v>1</v>
      </c>
      <c r="F353" s="17">
        <v>0</v>
      </c>
      <c r="G353" s="17">
        <v>0</v>
      </c>
      <c r="H353" s="18">
        <v>45</v>
      </c>
      <c r="P353">
        <v>352</v>
      </c>
      <c r="Q353">
        <f t="shared" si="12"/>
        <v>4.280730651583924E-6</v>
      </c>
      <c r="R353">
        <f t="shared" si="13"/>
        <v>1.5068171893575413E-3</v>
      </c>
    </row>
    <row r="354" spans="1:18" ht="14.4" x14ac:dyDescent="0.3">
      <c r="A354" s="17">
        <v>6</v>
      </c>
      <c r="B354" s="9" t="s">
        <v>17</v>
      </c>
      <c r="C354" s="17">
        <v>2</v>
      </c>
      <c r="D354" s="17">
        <v>1988</v>
      </c>
      <c r="E354" s="17">
        <v>1</v>
      </c>
      <c r="F354" s="17">
        <v>0</v>
      </c>
      <c r="G354" s="17">
        <v>0</v>
      </c>
      <c r="H354" s="18">
        <v>46</v>
      </c>
      <c r="P354">
        <v>353</v>
      </c>
      <c r="Q354">
        <f t="shared" si="12"/>
        <v>4.2686226270283986E-6</v>
      </c>
      <c r="R354">
        <f t="shared" si="13"/>
        <v>1.5068237873410246E-3</v>
      </c>
    </row>
    <row r="355" spans="1:18" ht="14.4" x14ac:dyDescent="0.3">
      <c r="A355" s="17">
        <v>3</v>
      </c>
      <c r="B355" s="9" t="s">
        <v>17</v>
      </c>
      <c r="C355" s="17">
        <v>2</v>
      </c>
      <c r="D355" s="17">
        <v>1988</v>
      </c>
      <c r="E355" s="17">
        <v>1</v>
      </c>
      <c r="F355" s="17">
        <v>0</v>
      </c>
      <c r="G355" s="17">
        <v>0</v>
      </c>
      <c r="H355" s="18">
        <v>51</v>
      </c>
      <c r="P355">
        <v>354</v>
      </c>
      <c r="Q355">
        <f t="shared" si="12"/>
        <v>4.2565829567440723E-6</v>
      </c>
      <c r="R355">
        <f t="shared" si="13"/>
        <v>1.5068303666874016E-3</v>
      </c>
    </row>
    <row r="356" spans="1:18" ht="14.4" x14ac:dyDescent="0.3">
      <c r="A356" s="17">
        <v>1</v>
      </c>
      <c r="B356" s="9" t="s">
        <v>10</v>
      </c>
      <c r="C356" s="17">
        <v>1</v>
      </c>
      <c r="D356" s="17">
        <v>1989</v>
      </c>
      <c r="E356" s="17">
        <v>1</v>
      </c>
      <c r="F356" s="17">
        <v>0</v>
      </c>
      <c r="G356" s="17">
        <v>0</v>
      </c>
      <c r="H356" s="18">
        <v>65</v>
      </c>
      <c r="P356">
        <v>355</v>
      </c>
      <c r="Q356">
        <f t="shared" si="12"/>
        <v>4.2446110633851764E-6</v>
      </c>
      <c r="R356">
        <f t="shared" si="13"/>
        <v>1.5068369275017376E-3</v>
      </c>
    </row>
    <row r="357" spans="1:18" ht="14.4" x14ac:dyDescent="0.3">
      <c r="A357" s="17">
        <v>2</v>
      </c>
      <c r="B357" s="9" t="s">
        <v>24</v>
      </c>
      <c r="C357" s="17">
        <v>3</v>
      </c>
      <c r="D357" s="17">
        <v>1986</v>
      </c>
      <c r="E357" s="17">
        <v>1</v>
      </c>
      <c r="F357" s="17">
        <v>0</v>
      </c>
      <c r="G357" s="17">
        <v>0</v>
      </c>
      <c r="H357" s="18">
        <v>68</v>
      </c>
      <c r="P357">
        <v>356</v>
      </c>
      <c r="Q357">
        <f t="shared" si="12"/>
        <v>4.2327063760904805E-6</v>
      </c>
      <c r="R357">
        <f t="shared" si="13"/>
        <v>1.5068434698882111E-3</v>
      </c>
    </row>
    <row r="358" spans="1:18" ht="14.4" x14ac:dyDescent="0.3">
      <c r="A358" s="17">
        <v>2</v>
      </c>
      <c r="B358" s="9" t="s">
        <v>24</v>
      </c>
      <c r="C358" s="17">
        <v>4</v>
      </c>
      <c r="D358" s="17">
        <v>1987</v>
      </c>
      <c r="E358" s="17">
        <v>2</v>
      </c>
      <c r="F358" s="17">
        <v>0</v>
      </c>
      <c r="G358" s="17">
        <v>0</v>
      </c>
      <c r="H358" s="18">
        <v>77</v>
      </c>
      <c r="P358">
        <v>357</v>
      </c>
      <c r="Q358">
        <f t="shared" si="12"/>
        <v>4.2208683303925072E-6</v>
      </c>
      <c r="R358">
        <f t="shared" si="13"/>
        <v>1.5068499939501251E-3</v>
      </c>
    </row>
    <row r="359" spans="1:18" ht="14.4" x14ac:dyDescent="0.3">
      <c r="A359" s="17">
        <v>1</v>
      </c>
      <c r="B359" s="9" t="s">
        <v>10</v>
      </c>
      <c r="C359" s="17">
        <v>1</v>
      </c>
      <c r="D359" s="17">
        <v>1986</v>
      </c>
      <c r="E359" s="17">
        <v>1</v>
      </c>
      <c r="F359" s="17">
        <v>0</v>
      </c>
      <c r="G359" s="17">
        <v>0</v>
      </c>
      <c r="H359" s="18">
        <v>101</v>
      </c>
      <c r="P359">
        <v>358</v>
      </c>
      <c r="Q359">
        <f t="shared" si="12"/>
        <v>4.2090963681282565E-6</v>
      </c>
      <c r="R359">
        <f t="shared" si="13"/>
        <v>1.5068564997899158E-3</v>
      </c>
    </row>
    <row r="360" spans="1:18" ht="14.4" x14ac:dyDescent="0.3">
      <c r="A360" s="17">
        <v>3</v>
      </c>
      <c r="B360" s="9" t="s">
        <v>17</v>
      </c>
      <c r="C360" s="17">
        <v>3</v>
      </c>
      <c r="D360" s="17">
        <v>2016</v>
      </c>
      <c r="E360" s="17">
        <v>1</v>
      </c>
      <c r="F360" s="17">
        <v>0</v>
      </c>
      <c r="G360" s="17">
        <v>0</v>
      </c>
      <c r="H360" s="18">
        <v>141</v>
      </c>
      <c r="P360">
        <v>359</v>
      </c>
      <c r="Q360">
        <f t="shared" si="12"/>
        <v>4.1973899373514298E-6</v>
      </c>
      <c r="R360">
        <f t="shared" si="13"/>
        <v>1.5068629875091633E-3</v>
      </c>
    </row>
    <row r="361" spans="1:18" ht="14.4" x14ac:dyDescent="0.3">
      <c r="A361" s="17">
        <v>3</v>
      </c>
      <c r="B361" s="9" t="s">
        <v>17</v>
      </c>
      <c r="C361" s="17">
        <v>2</v>
      </c>
      <c r="D361" s="17">
        <v>2017</v>
      </c>
      <c r="E361" s="17">
        <v>1</v>
      </c>
      <c r="F361" s="17">
        <v>0</v>
      </c>
      <c r="G361" s="17">
        <v>0</v>
      </c>
      <c r="H361" s="18">
        <v>141</v>
      </c>
      <c r="P361">
        <v>360</v>
      </c>
      <c r="Q361">
        <f t="shared" si="12"/>
        <v>4.1857484922461077E-6</v>
      </c>
      <c r="R361">
        <f t="shared" si="13"/>
        <v>1.5068694572085988E-3</v>
      </c>
    </row>
    <row r="362" spans="1:18" ht="14.4" x14ac:dyDescent="0.3">
      <c r="A362" s="17">
        <v>3</v>
      </c>
      <c r="B362" s="9" t="s">
        <v>17</v>
      </c>
      <c r="C362" s="17">
        <v>2</v>
      </c>
      <c r="D362" s="17">
        <v>2020</v>
      </c>
      <c r="E362" s="17">
        <v>1</v>
      </c>
      <c r="F362" s="17">
        <v>0</v>
      </c>
      <c r="G362" s="17">
        <v>0</v>
      </c>
      <c r="H362" s="18">
        <v>144</v>
      </c>
      <c r="P362">
        <v>361</v>
      </c>
      <c r="Q362">
        <f t="shared" si="12"/>
        <v>4.1741714930418786E-6</v>
      </c>
      <c r="R362">
        <f t="shared" si="13"/>
        <v>1.5068759089881183E-3</v>
      </c>
    </row>
    <row r="363" spans="1:18" ht="14.4" x14ac:dyDescent="0.3">
      <c r="A363" s="17">
        <v>3</v>
      </c>
      <c r="B363" s="9" t="s">
        <v>17</v>
      </c>
      <c r="C363" s="17">
        <v>1</v>
      </c>
      <c r="D363" s="17">
        <v>2017</v>
      </c>
      <c r="E363" s="17">
        <v>1</v>
      </c>
      <c r="F363" s="17">
        <v>0</v>
      </c>
      <c r="G363" s="17">
        <v>0</v>
      </c>
      <c r="H363" s="18">
        <v>145</v>
      </c>
      <c r="P363">
        <v>362</v>
      </c>
      <c r="Q363">
        <f t="shared" si="12"/>
        <v>4.1626584059303486E-6</v>
      </c>
      <c r="R363">
        <f t="shared" si="13"/>
        <v>1.5068823429467862E-3</v>
      </c>
    </row>
    <row r="364" spans="1:18" ht="14.4" x14ac:dyDescent="0.3">
      <c r="A364" s="17">
        <v>3</v>
      </c>
      <c r="B364" s="9" t="s">
        <v>17</v>
      </c>
      <c r="C364" s="17">
        <v>1</v>
      </c>
      <c r="D364" s="17">
        <v>2017</v>
      </c>
      <c r="E364" s="17">
        <v>1</v>
      </c>
      <c r="F364" s="17">
        <v>0</v>
      </c>
      <c r="G364" s="17">
        <v>0</v>
      </c>
      <c r="H364" s="18">
        <v>145</v>
      </c>
      <c r="P364">
        <v>363</v>
      </c>
      <c r="Q364">
        <f t="shared" si="12"/>
        <v>4.151208702983056E-6</v>
      </c>
      <c r="R364">
        <f t="shared" si="13"/>
        <v>1.5068887591828492E-3</v>
      </c>
    </row>
    <row r="365" spans="1:18" ht="14.4" x14ac:dyDescent="0.3">
      <c r="A365" s="17">
        <v>3</v>
      </c>
      <c r="B365" s="9" t="s">
        <v>12</v>
      </c>
      <c r="C365" s="17">
        <v>1</v>
      </c>
      <c r="D365" s="17">
        <v>2019</v>
      </c>
      <c r="E365" s="17">
        <v>1</v>
      </c>
      <c r="F365" s="17">
        <v>0</v>
      </c>
      <c r="G365" s="17">
        <v>0</v>
      </c>
      <c r="H365" s="18">
        <v>147</v>
      </c>
      <c r="P365">
        <v>364</v>
      </c>
      <c r="Q365">
        <f t="shared" si="12"/>
        <v>4.1398218620707252E-6</v>
      </c>
      <c r="R365">
        <f t="shared" si="13"/>
        <v>1.5068951577937441E-3</v>
      </c>
    </row>
    <row r="366" spans="1:18" ht="14.4" x14ac:dyDescent="0.3">
      <c r="A366" s="17">
        <v>4</v>
      </c>
      <c r="B366" s="9" t="s">
        <v>12</v>
      </c>
      <c r="C366" s="17">
        <v>1</v>
      </c>
      <c r="D366" s="17">
        <v>2020</v>
      </c>
      <c r="E366" s="17">
        <v>1</v>
      </c>
      <c r="F366" s="17">
        <v>0</v>
      </c>
      <c r="G366" s="17">
        <v>0</v>
      </c>
      <c r="H366" s="18">
        <v>147</v>
      </c>
      <c r="P366">
        <v>365</v>
      </c>
      <c r="Q366">
        <f t="shared" si="12"/>
        <v>4.1284973667838489E-6</v>
      </c>
      <c r="R366">
        <f t="shared" si="13"/>
        <v>1.5069015388761049E-3</v>
      </c>
    </row>
    <row r="367" spans="1:18" ht="14.4" x14ac:dyDescent="0.3">
      <c r="A367" s="17">
        <v>3</v>
      </c>
      <c r="B367" s="9" t="s">
        <v>12</v>
      </c>
      <c r="C367" s="17">
        <v>1</v>
      </c>
      <c r="D367" s="17">
        <v>2020</v>
      </c>
      <c r="E367" s="17">
        <v>1</v>
      </c>
      <c r="F367" s="17">
        <v>0</v>
      </c>
      <c r="G367" s="17">
        <v>0</v>
      </c>
      <c r="H367" s="18">
        <v>148</v>
      </c>
      <c r="P367">
        <v>366</v>
      </c>
      <c r="Q367">
        <f t="shared" si="12"/>
        <v>4.1172347063545719E-6</v>
      </c>
      <c r="R367">
        <f t="shared" si="13"/>
        <v>1.5069079025257733E-3</v>
      </c>
    </row>
    <row r="368" spans="1:18" ht="14.4" x14ac:dyDescent="0.3">
      <c r="A368" s="17">
        <v>3</v>
      </c>
      <c r="B368" s="9" t="s">
        <v>14</v>
      </c>
      <c r="C368" s="17">
        <v>3</v>
      </c>
      <c r="D368" s="17">
        <v>2020</v>
      </c>
      <c r="E368" s="17">
        <v>1</v>
      </c>
      <c r="F368" s="17">
        <v>0</v>
      </c>
      <c r="G368" s="17">
        <v>0</v>
      </c>
      <c r="H368" s="18">
        <v>148</v>
      </c>
      <c r="P368">
        <v>367</v>
      </c>
      <c r="Q368">
        <f t="shared" si="12"/>
        <v>4.1060333755798557E-6</v>
      </c>
      <c r="R368">
        <f t="shared" si="13"/>
        <v>1.506914248837807E-3</v>
      </c>
    </row>
    <row r="369" spans="1:18" ht="14.4" x14ac:dyDescent="0.3">
      <c r="A369" s="17">
        <v>3</v>
      </c>
      <c r="B369" s="9" t="s">
        <v>17</v>
      </c>
      <c r="C369" s="17">
        <v>3</v>
      </c>
      <c r="D369" s="17">
        <v>2019</v>
      </c>
      <c r="E369" s="17">
        <v>1</v>
      </c>
      <c r="F369" s="17">
        <v>0</v>
      </c>
      <c r="G369" s="17">
        <v>0</v>
      </c>
      <c r="H369" s="18">
        <v>150</v>
      </c>
      <c r="P369">
        <v>368</v>
      </c>
      <c r="Q369">
        <f t="shared" si="12"/>
        <v>4.0948928747458919E-6</v>
      </c>
      <c r="R369">
        <f t="shared" si="13"/>
        <v>1.5069205779064882E-3</v>
      </c>
    </row>
    <row r="370" spans="1:18" ht="14.4" x14ac:dyDescent="0.3">
      <c r="A370" s="17">
        <v>5</v>
      </c>
      <c r="B370" s="9" t="s">
        <v>23</v>
      </c>
      <c r="C370" s="17">
        <v>4</v>
      </c>
      <c r="D370" s="17">
        <v>2020</v>
      </c>
      <c r="E370" s="17">
        <v>1</v>
      </c>
      <c r="F370" s="17">
        <v>0</v>
      </c>
      <c r="G370" s="17">
        <v>0</v>
      </c>
      <c r="H370" s="18">
        <v>150</v>
      </c>
      <c r="P370">
        <v>369</v>
      </c>
      <c r="Q370">
        <f t="shared" si="12"/>
        <v>4.0838127095537427E-6</v>
      </c>
      <c r="R370">
        <f t="shared" si="13"/>
        <v>1.5069268898253311E-3</v>
      </c>
    </row>
    <row r="371" spans="1:18" ht="14.4" x14ac:dyDescent="0.3">
      <c r="A371" s="17">
        <v>3</v>
      </c>
      <c r="B371" s="9" t="s">
        <v>29</v>
      </c>
      <c r="C371" s="17">
        <v>1</v>
      </c>
      <c r="D371" s="17">
        <v>1988</v>
      </c>
      <c r="E371" s="17">
        <v>28</v>
      </c>
      <c r="F371" s="17">
        <v>0</v>
      </c>
      <c r="G371" s="17">
        <v>0</v>
      </c>
      <c r="H371" s="18">
        <v>151</v>
      </c>
      <c r="P371">
        <v>370</v>
      </c>
      <c r="Q371">
        <f t="shared" si="12"/>
        <v>4.0727923910461957E-6</v>
      </c>
      <c r="R371">
        <f t="shared" si="13"/>
        <v>1.5069331846870925E-3</v>
      </c>
    </row>
    <row r="372" spans="1:18" ht="14.4" x14ac:dyDescent="0.3">
      <c r="A372" s="17">
        <v>4</v>
      </c>
      <c r="B372" s="9" t="s">
        <v>23</v>
      </c>
      <c r="C372" s="17">
        <v>1</v>
      </c>
      <c r="D372" s="17">
        <v>1988</v>
      </c>
      <c r="E372" s="17">
        <v>1</v>
      </c>
      <c r="F372" s="17">
        <v>0</v>
      </c>
      <c r="G372" s="17">
        <v>0</v>
      </c>
      <c r="H372" s="18">
        <v>151</v>
      </c>
      <c r="P372">
        <v>371</v>
      </c>
      <c r="Q372">
        <f t="shared" si="12"/>
        <v>4.0618314355357877E-6</v>
      </c>
      <c r="R372">
        <f t="shared" si="13"/>
        <v>1.5069394625837772E-3</v>
      </c>
    </row>
    <row r="373" spans="1:18" ht="14.4" x14ac:dyDescent="0.3">
      <c r="A373" s="17">
        <v>2</v>
      </c>
      <c r="B373" s="9" t="s">
        <v>44</v>
      </c>
      <c r="C373" s="17">
        <v>2</v>
      </c>
      <c r="D373" s="17">
        <v>1975</v>
      </c>
      <c r="E373" s="17">
        <v>1</v>
      </c>
      <c r="F373" s="17">
        <v>0</v>
      </c>
      <c r="G373" s="17">
        <v>0</v>
      </c>
      <c r="H373" s="18">
        <v>152</v>
      </c>
      <c r="P373">
        <v>372</v>
      </c>
      <c r="Q373">
        <f t="shared" si="12"/>
        <v>4.0509293645339999E-6</v>
      </c>
      <c r="R373">
        <f t="shared" si="13"/>
        <v>1.5069457236066479E-3</v>
      </c>
    </row>
    <row r="374" spans="1:18" ht="14.4" x14ac:dyDescent="0.3">
      <c r="A374" s="17">
        <v>3</v>
      </c>
      <c r="B374" s="9" t="s">
        <v>23</v>
      </c>
      <c r="C374" s="17">
        <v>4</v>
      </c>
      <c r="D374" s="17">
        <v>2020</v>
      </c>
      <c r="E374" s="17">
        <v>1</v>
      </c>
      <c r="F374" s="17">
        <v>0</v>
      </c>
      <c r="G374" s="17">
        <v>0</v>
      </c>
      <c r="H374" s="18">
        <v>152</v>
      </c>
      <c r="P374">
        <v>373</v>
      </c>
      <c r="Q374">
        <f t="shared" si="12"/>
        <v>4.0400857046815891E-6</v>
      </c>
      <c r="R374">
        <f t="shared" si="13"/>
        <v>1.5069519678462327E-3</v>
      </c>
    </row>
    <row r="375" spans="1:18" ht="14.4" x14ac:dyDescent="0.3">
      <c r="A375" s="17">
        <v>5</v>
      </c>
      <c r="B375" s="9" t="s">
        <v>44</v>
      </c>
      <c r="C375" s="17">
        <v>2</v>
      </c>
      <c r="D375" s="17">
        <v>1975</v>
      </c>
      <c r="E375" s="17">
        <v>1</v>
      </c>
      <c r="F375" s="17">
        <v>0</v>
      </c>
      <c r="G375" s="17">
        <v>0</v>
      </c>
      <c r="H375" s="18">
        <v>154</v>
      </c>
      <c r="P375">
        <v>374</v>
      </c>
      <c r="Q375">
        <f t="shared" si="12"/>
        <v>4.0292999876800359E-6</v>
      </c>
      <c r="R375">
        <f t="shared" si="13"/>
        <v>1.5069581953923335E-3</v>
      </c>
    </row>
    <row r="376" spans="1:18" ht="14.4" x14ac:dyDescent="0.3">
      <c r="A376" s="17">
        <v>3</v>
      </c>
      <c r="B376" s="9" t="s">
        <v>12</v>
      </c>
      <c r="C376" s="17">
        <v>3</v>
      </c>
      <c r="D376" s="17">
        <v>2016</v>
      </c>
      <c r="E376" s="17">
        <v>1</v>
      </c>
      <c r="F376" s="17">
        <v>0</v>
      </c>
      <c r="G376" s="17">
        <v>0</v>
      </c>
      <c r="H376" s="18">
        <v>154</v>
      </c>
      <c r="P376">
        <v>375</v>
      </c>
      <c r="Q376">
        <f t="shared" si="12"/>
        <v>4.0185717502240853E-6</v>
      </c>
      <c r="R376">
        <f t="shared" si="13"/>
        <v>1.5069644063340319E-3</v>
      </c>
    </row>
    <row r="377" spans="1:18" ht="14.4" x14ac:dyDescent="0.3">
      <c r="A377" s="17">
        <v>4</v>
      </c>
      <c r="B377" s="9" t="s">
        <v>44</v>
      </c>
      <c r="C377" s="17">
        <v>2</v>
      </c>
      <c r="D377" s="17">
        <v>1975</v>
      </c>
      <c r="E377" s="17">
        <v>1</v>
      </c>
      <c r="F377" s="17">
        <v>0</v>
      </c>
      <c r="G377" s="17">
        <v>0</v>
      </c>
      <c r="H377" s="18">
        <v>155</v>
      </c>
      <c r="P377">
        <v>376</v>
      </c>
      <c r="Q377">
        <f t="shared" si="12"/>
        <v>4.0079005339353695E-6</v>
      </c>
      <c r="R377">
        <f t="shared" si="13"/>
        <v>1.506970600759699E-3</v>
      </c>
    </row>
    <row r="378" spans="1:18" ht="14.4" x14ac:dyDescent="0.3">
      <c r="A378" s="17">
        <v>4</v>
      </c>
      <c r="B378" s="9" t="s">
        <v>30</v>
      </c>
      <c r="C378" s="17">
        <v>2</v>
      </c>
      <c r="D378" s="17">
        <v>1982</v>
      </c>
      <c r="E378" s="17">
        <v>2</v>
      </c>
      <c r="F378" s="17">
        <v>0</v>
      </c>
      <c r="G378" s="17">
        <v>0</v>
      </c>
      <c r="H378" s="18">
        <v>155</v>
      </c>
      <c r="P378">
        <v>377</v>
      </c>
      <c r="Q378">
        <f t="shared" si="12"/>
        <v>3.9972858852970885E-6</v>
      </c>
      <c r="R378">
        <f t="shared" si="13"/>
        <v>1.5069767787570024E-3</v>
      </c>
    </row>
    <row r="379" spans="1:18" ht="14.4" x14ac:dyDescent="0.3">
      <c r="A379" s="17">
        <v>4</v>
      </c>
      <c r="B379" s="9" t="s">
        <v>17</v>
      </c>
      <c r="C379" s="17">
        <v>3</v>
      </c>
      <c r="D379" s="17">
        <v>2019</v>
      </c>
      <c r="E379" s="17">
        <v>1</v>
      </c>
      <c r="F379" s="17">
        <v>0</v>
      </c>
      <c r="G379" s="17">
        <v>0</v>
      </c>
      <c r="H379" s="18">
        <v>155</v>
      </c>
      <c r="P379">
        <v>378</v>
      </c>
      <c r="Q379">
        <f t="shared" si="12"/>
        <v>3.9867273555897159E-6</v>
      </c>
      <c r="R379">
        <f t="shared" si="13"/>
        <v>1.5069829404129125E-3</v>
      </c>
    </row>
    <row r="380" spans="1:18" ht="14.4" x14ac:dyDescent="0.3">
      <c r="A380" s="17">
        <v>3</v>
      </c>
      <c r="B380" s="9" t="s">
        <v>23</v>
      </c>
      <c r="C380" s="17">
        <v>2</v>
      </c>
      <c r="D380" s="17">
        <v>2020</v>
      </c>
      <c r="E380" s="17">
        <v>1</v>
      </c>
      <c r="F380" s="17">
        <v>0</v>
      </c>
      <c r="G380" s="17">
        <v>0</v>
      </c>
      <c r="H380" s="18">
        <v>155</v>
      </c>
      <c r="P380">
        <v>379</v>
      </c>
      <c r="Q380">
        <f t="shared" si="12"/>
        <v>3.9762245008277347E-6</v>
      </c>
      <c r="R380">
        <f t="shared" si="13"/>
        <v>1.5069890858137114E-3</v>
      </c>
    </row>
    <row r="381" spans="1:18" ht="14.4" x14ac:dyDescent="0.3">
      <c r="A381" s="17">
        <v>3</v>
      </c>
      <c r="B381" s="9" t="s">
        <v>30</v>
      </c>
      <c r="C381" s="17">
        <v>2</v>
      </c>
      <c r="D381" s="17">
        <v>1982</v>
      </c>
      <c r="E381" s="17">
        <v>2</v>
      </c>
      <c r="F381" s="17">
        <v>0</v>
      </c>
      <c r="G381" s="17">
        <v>0</v>
      </c>
      <c r="H381" s="18">
        <v>156</v>
      </c>
      <c r="P381">
        <v>380</v>
      </c>
      <c r="Q381">
        <f t="shared" si="12"/>
        <v>3.9657768816973661E-6</v>
      </c>
      <c r="R381">
        <f t="shared" si="13"/>
        <v>1.5069952150449991E-3</v>
      </c>
    </row>
    <row r="382" spans="1:18" ht="14.4" x14ac:dyDescent="0.3">
      <c r="A382" s="17">
        <v>5</v>
      </c>
      <c r="B382" s="9" t="s">
        <v>29</v>
      </c>
      <c r="C382" s="17">
        <v>2</v>
      </c>
      <c r="D382" s="17">
        <v>1978</v>
      </c>
      <c r="E382" s="17">
        <v>13</v>
      </c>
      <c r="F382" s="17">
        <v>0</v>
      </c>
      <c r="G382" s="17">
        <v>0</v>
      </c>
      <c r="H382" s="18">
        <v>157</v>
      </c>
      <c r="P382">
        <v>381</v>
      </c>
      <c r="Q382">
        <f t="shared" si="12"/>
        <v>3.9553840634952785E-6</v>
      </c>
      <c r="R382">
        <f t="shared" si="13"/>
        <v>1.507001328191701E-3</v>
      </c>
    </row>
    <row r="383" spans="1:18" ht="14.4" x14ac:dyDescent="0.3">
      <c r="A383" s="17">
        <v>2</v>
      </c>
      <c r="B383" s="9" t="s">
        <v>23</v>
      </c>
      <c r="C383" s="17">
        <v>1</v>
      </c>
      <c r="D383" s="17">
        <v>1988</v>
      </c>
      <c r="E383" s="17">
        <v>1</v>
      </c>
      <c r="F383" s="17">
        <v>0</v>
      </c>
      <c r="G383" s="17">
        <v>0</v>
      </c>
      <c r="H383" s="18">
        <v>157</v>
      </c>
      <c r="P383">
        <v>382</v>
      </c>
      <c r="Q383">
        <f t="shared" si="12"/>
        <v>3.9450456160682613E-6</v>
      </c>
      <c r="R383">
        <f t="shared" si="13"/>
        <v>1.5070074253380758E-3</v>
      </c>
    </row>
    <row r="384" spans="1:18" ht="14.4" x14ac:dyDescent="0.3">
      <c r="A384" s="17">
        <v>5</v>
      </c>
      <c r="B384" s="9" t="s">
        <v>17</v>
      </c>
      <c r="C384" s="17">
        <v>1</v>
      </c>
      <c r="D384" s="17">
        <v>2017</v>
      </c>
      <c r="E384" s="17">
        <v>1</v>
      </c>
      <c r="F384" s="17">
        <v>0</v>
      </c>
      <c r="G384" s="17">
        <v>0</v>
      </c>
      <c r="H384" s="18">
        <v>157</v>
      </c>
      <c r="P384">
        <v>383</v>
      </c>
      <c r="Q384">
        <f t="shared" si="12"/>
        <v>3.9347611137538397E-6</v>
      </c>
      <c r="R384">
        <f t="shared" si="13"/>
        <v>1.5070135065677207E-3</v>
      </c>
    </row>
    <row r="385" spans="1:18" ht="14.4" x14ac:dyDescent="0.3">
      <c r="A385" s="17">
        <v>4</v>
      </c>
      <c r="B385" s="9" t="s">
        <v>17</v>
      </c>
      <c r="C385" s="17">
        <v>3</v>
      </c>
      <c r="D385" s="17">
        <v>2019</v>
      </c>
      <c r="E385" s="17">
        <v>1</v>
      </c>
      <c r="F385" s="17">
        <v>0</v>
      </c>
      <c r="G385" s="17">
        <v>0</v>
      </c>
      <c r="H385" s="18">
        <v>157</v>
      </c>
      <c r="P385">
        <v>384</v>
      </c>
      <c r="Q385">
        <f t="shared" si="12"/>
        <v>3.9245301353218209E-6</v>
      </c>
      <c r="R385">
        <f t="shared" si="13"/>
        <v>1.5070195719635792E-3</v>
      </c>
    </row>
    <row r="386" spans="1:18" ht="14.4" x14ac:dyDescent="0.3">
      <c r="A386" s="17">
        <v>1</v>
      </c>
      <c r="B386" s="9" t="s">
        <v>29</v>
      </c>
      <c r="C386" s="17">
        <v>1</v>
      </c>
      <c r="D386" s="17">
        <v>1988</v>
      </c>
      <c r="E386" s="17">
        <v>28</v>
      </c>
      <c r="F386" s="17">
        <v>0</v>
      </c>
      <c r="G386" s="17">
        <v>0</v>
      </c>
      <c r="H386" s="18">
        <v>158</v>
      </c>
      <c r="P386">
        <v>385</v>
      </c>
      <c r="Q386">
        <f t="shared" si="12"/>
        <v>3.9143522639167509E-6</v>
      </c>
      <c r="R386">
        <f t="shared" si="13"/>
        <v>1.5070256216079491E-3</v>
      </c>
    </row>
    <row r="387" spans="1:18" ht="14.4" x14ac:dyDescent="0.3">
      <c r="A387" s="17">
        <v>1</v>
      </c>
      <c r="B387" s="9" t="s">
        <v>44</v>
      </c>
      <c r="C387" s="17">
        <v>2</v>
      </c>
      <c r="D387" s="17">
        <v>1975</v>
      </c>
      <c r="E387" s="17">
        <v>1</v>
      </c>
      <c r="F387" s="17">
        <v>0</v>
      </c>
      <c r="G387" s="17">
        <v>0</v>
      </c>
      <c r="H387" s="18">
        <v>158</v>
      </c>
      <c r="P387">
        <v>386</v>
      </c>
      <c r="Q387">
        <f t="shared" ref="Q387:Q450" si="14">_xlfn.GAMMA.DIST(P387,$K$7,$K$8,FALSE)</f>
        <v>3.9042270870012624E-6</v>
      </c>
      <c r="R387">
        <f t="shared" ref="R387:R450" si="15">P387*Q387</f>
        <v>1.5070316555824872E-3</v>
      </c>
    </row>
    <row r="388" spans="1:18" ht="14.4" x14ac:dyDescent="0.3">
      <c r="A388" s="17">
        <v>6</v>
      </c>
      <c r="B388" s="9" t="s">
        <v>23</v>
      </c>
      <c r="C388" s="17">
        <v>1</v>
      </c>
      <c r="D388" s="17">
        <v>1988</v>
      </c>
      <c r="E388" s="17">
        <v>1</v>
      </c>
      <c r="F388" s="17">
        <v>0</v>
      </c>
      <c r="G388" s="17">
        <v>0</v>
      </c>
      <c r="H388" s="18">
        <v>158</v>
      </c>
      <c r="P388">
        <v>387</v>
      </c>
      <c r="Q388">
        <f t="shared" si="14"/>
        <v>3.8941541963003022E-6</v>
      </c>
      <c r="R388">
        <f t="shared" si="15"/>
        <v>1.5070376739682169E-3</v>
      </c>
    </row>
    <row r="389" spans="1:18" ht="14.4" x14ac:dyDescent="0.3">
      <c r="A389" s="17">
        <v>3</v>
      </c>
      <c r="B389" s="9" t="s">
        <v>29</v>
      </c>
      <c r="C389" s="17">
        <v>2</v>
      </c>
      <c r="D389" s="17">
        <v>1978</v>
      </c>
      <c r="E389" s="17">
        <v>13</v>
      </c>
      <c r="F389" s="17">
        <v>0</v>
      </c>
      <c r="G389" s="17">
        <v>0</v>
      </c>
      <c r="H389" s="18">
        <v>159</v>
      </c>
      <c r="P389">
        <v>388</v>
      </c>
      <c r="Q389">
        <f t="shared" si="14"/>
        <v>3.884133187746225E-6</v>
      </c>
      <c r="R389">
        <f t="shared" si="15"/>
        <v>1.5070436768455354E-3</v>
      </c>
    </row>
    <row r="390" spans="1:18" ht="14.4" x14ac:dyDescent="0.3">
      <c r="A390" s="17">
        <v>6</v>
      </c>
      <c r="B390" s="9" t="s">
        <v>23</v>
      </c>
      <c r="C390" s="17">
        <v>1</v>
      </c>
      <c r="D390" s="17">
        <v>1977</v>
      </c>
      <c r="E390" s="17">
        <v>1</v>
      </c>
      <c r="F390" s="17">
        <v>0</v>
      </c>
      <c r="G390" s="17">
        <v>0</v>
      </c>
      <c r="H390" s="18">
        <v>159</v>
      </c>
      <c r="P390">
        <v>389</v>
      </c>
      <c r="Q390">
        <f t="shared" si="14"/>
        <v>3.8741636614247238E-6</v>
      </c>
      <c r="R390">
        <f t="shared" si="15"/>
        <v>1.5070496642942176E-3</v>
      </c>
    </row>
    <row r="391" spans="1:18" ht="14.4" x14ac:dyDescent="0.3">
      <c r="A391" s="17">
        <v>5</v>
      </c>
      <c r="B391" s="9" t="s">
        <v>23</v>
      </c>
      <c r="C391" s="17">
        <v>1</v>
      </c>
      <c r="D391" s="17">
        <v>1988</v>
      </c>
      <c r="E391" s="17">
        <v>1</v>
      </c>
      <c r="F391" s="17">
        <v>0</v>
      </c>
      <c r="G391" s="17">
        <v>0</v>
      </c>
      <c r="H391" s="18">
        <v>159</v>
      </c>
      <c r="P391">
        <v>390</v>
      </c>
      <c r="Q391">
        <f t="shared" si="14"/>
        <v>3.8642452215216061E-6</v>
      </c>
      <c r="R391">
        <f t="shared" si="15"/>
        <v>1.5070556363934264E-3</v>
      </c>
    </row>
    <row r="392" spans="1:18" ht="14.4" x14ac:dyDescent="0.3">
      <c r="A392" s="17">
        <v>6</v>
      </c>
      <c r="B392" s="9" t="s">
        <v>17</v>
      </c>
      <c r="C392" s="17">
        <v>4</v>
      </c>
      <c r="D392" s="17">
        <v>2020</v>
      </c>
      <c r="E392" s="17">
        <v>1</v>
      </c>
      <c r="F392" s="17">
        <v>0</v>
      </c>
      <c r="G392" s="17">
        <v>0</v>
      </c>
      <c r="H392" s="18">
        <v>160</v>
      </c>
      <c r="P392">
        <v>391</v>
      </c>
      <c r="Q392">
        <f t="shared" si="14"/>
        <v>3.8543774762703711E-6</v>
      </c>
      <c r="R392">
        <f t="shared" si="15"/>
        <v>1.5070615932217151E-3</v>
      </c>
    </row>
    <row r="393" spans="1:18" ht="14.4" x14ac:dyDescent="0.3">
      <c r="A393" s="17">
        <v>1</v>
      </c>
      <c r="B393" s="9" t="s">
        <v>12</v>
      </c>
      <c r="C393" s="17">
        <v>1</v>
      </c>
      <c r="D393" s="17">
        <v>1977</v>
      </c>
      <c r="E393" s="17">
        <v>1</v>
      </c>
      <c r="F393" s="17">
        <v>0</v>
      </c>
      <c r="G393" s="17">
        <v>0</v>
      </c>
      <c r="H393" s="18">
        <v>161</v>
      </c>
      <c r="P393">
        <v>392</v>
      </c>
      <c r="Q393">
        <f t="shared" si="14"/>
        <v>3.8445600379006046E-6</v>
      </c>
      <c r="R393">
        <f t="shared" si="15"/>
        <v>1.5070675348570371E-3</v>
      </c>
    </row>
    <row r="394" spans="1:18" ht="14.4" x14ac:dyDescent="0.3">
      <c r="A394" s="17">
        <v>2</v>
      </c>
      <c r="B394" s="9" t="s">
        <v>29</v>
      </c>
      <c r="C394" s="17">
        <v>2</v>
      </c>
      <c r="D394" s="17">
        <v>1978</v>
      </c>
      <c r="E394" s="17">
        <v>13</v>
      </c>
      <c r="F394" s="17">
        <v>0</v>
      </c>
      <c r="G394" s="17">
        <v>0</v>
      </c>
      <c r="H394" s="18">
        <v>162</v>
      </c>
      <c r="P394">
        <v>393</v>
      </c>
      <c r="Q394">
        <f t="shared" si="14"/>
        <v>3.8347925225871462E-6</v>
      </c>
      <c r="R394">
        <f t="shared" si="15"/>
        <v>1.5070734613767485E-3</v>
      </c>
    </row>
    <row r="395" spans="1:18" ht="14.4" x14ac:dyDescent="0.3">
      <c r="A395" s="17">
        <v>3</v>
      </c>
      <c r="B395" s="9" t="s">
        <v>23</v>
      </c>
      <c r="C395" s="17">
        <v>1</v>
      </c>
      <c r="D395" s="17">
        <v>1988</v>
      </c>
      <c r="E395" s="17">
        <v>1</v>
      </c>
      <c r="F395" s="17">
        <v>0</v>
      </c>
      <c r="G395" s="17">
        <v>0</v>
      </c>
      <c r="H395" s="18">
        <v>162</v>
      </c>
      <c r="P395">
        <v>394</v>
      </c>
      <c r="Q395">
        <f t="shared" si="14"/>
        <v>3.8250745504000429E-6</v>
      </c>
      <c r="R395">
        <f t="shared" si="15"/>
        <v>1.5070793728576169E-3</v>
      </c>
    </row>
    <row r="396" spans="1:18" ht="14.4" x14ac:dyDescent="0.3">
      <c r="A396" s="17">
        <v>3</v>
      </c>
      <c r="B396" s="9" t="s">
        <v>17</v>
      </c>
      <c r="C396" s="17">
        <v>1</v>
      </c>
      <c r="D396" s="17">
        <v>2017</v>
      </c>
      <c r="E396" s="17">
        <v>1</v>
      </c>
      <c r="F396" s="17">
        <v>0</v>
      </c>
      <c r="G396" s="17">
        <v>0</v>
      </c>
      <c r="H396" s="18">
        <v>163</v>
      </c>
      <c r="P396">
        <v>395</v>
      </c>
      <c r="Q396">
        <f t="shared" si="14"/>
        <v>3.8154057452552567E-6</v>
      </c>
      <c r="R396">
        <f t="shared" si="15"/>
        <v>1.5070852693758264E-3</v>
      </c>
    </row>
    <row r="397" spans="1:18" ht="14.4" x14ac:dyDescent="0.3">
      <c r="A397" s="17">
        <v>5</v>
      </c>
      <c r="B397" s="9" t="s">
        <v>12</v>
      </c>
      <c r="C397" s="17">
        <v>1</v>
      </c>
      <c r="D397" s="17">
        <v>2020</v>
      </c>
      <c r="E397" s="17">
        <v>1</v>
      </c>
      <c r="F397" s="17">
        <v>0</v>
      </c>
      <c r="G397" s="17">
        <v>0</v>
      </c>
      <c r="H397" s="18">
        <v>163</v>
      </c>
      <c r="P397">
        <v>396</v>
      </c>
      <c r="Q397">
        <f t="shared" si="14"/>
        <v>3.8057857348661202E-6</v>
      </c>
      <c r="R397">
        <f t="shared" si="15"/>
        <v>1.5070911510069835E-3</v>
      </c>
    </row>
    <row r="398" spans="1:18" ht="14.4" x14ac:dyDescent="0.3">
      <c r="A398" s="17">
        <v>1</v>
      </c>
      <c r="B398" s="9" t="s">
        <v>10</v>
      </c>
      <c r="C398" s="17">
        <v>4</v>
      </c>
      <c r="D398" s="17">
        <v>1969</v>
      </c>
      <c r="E398" s="17">
        <v>1</v>
      </c>
      <c r="F398" s="17">
        <v>0</v>
      </c>
      <c r="G398" s="17">
        <v>0</v>
      </c>
      <c r="H398" s="18">
        <v>164</v>
      </c>
      <c r="P398">
        <v>397</v>
      </c>
      <c r="Q398">
        <f t="shared" si="14"/>
        <v>3.7962141506955225E-6</v>
      </c>
      <c r="R398">
        <f t="shared" si="15"/>
        <v>1.5070970178261225E-3</v>
      </c>
    </row>
    <row r="399" spans="1:18" ht="14.4" x14ac:dyDescent="0.3">
      <c r="A399" s="17">
        <v>5</v>
      </c>
      <c r="B399" s="9" t="s">
        <v>30</v>
      </c>
      <c r="C399" s="17">
        <v>2</v>
      </c>
      <c r="D399" s="17">
        <v>1982</v>
      </c>
      <c r="E399" s="17">
        <v>2</v>
      </c>
      <c r="F399" s="17">
        <v>0</v>
      </c>
      <c r="G399" s="17">
        <v>0</v>
      </c>
      <c r="H399" s="18">
        <v>164</v>
      </c>
      <c r="P399">
        <v>398</v>
      </c>
      <c r="Q399">
        <f t="shared" si="14"/>
        <v>3.7866906279088249E-6</v>
      </c>
      <c r="R399">
        <f t="shared" si="15"/>
        <v>1.5071028699077122E-3</v>
      </c>
    </row>
    <row r="400" spans="1:18" ht="14.4" x14ac:dyDescent="0.3">
      <c r="A400" s="17">
        <v>3</v>
      </c>
      <c r="B400" s="9" t="s">
        <v>23</v>
      </c>
      <c r="C400" s="17">
        <v>2</v>
      </c>
      <c r="D400" s="17">
        <v>2020</v>
      </c>
      <c r="E400" s="17">
        <v>1</v>
      </c>
      <c r="F400" s="17">
        <v>0</v>
      </c>
      <c r="G400" s="17">
        <v>0</v>
      </c>
      <c r="H400" s="18">
        <v>165</v>
      </c>
      <c r="P400">
        <v>399</v>
      </c>
      <c r="Q400">
        <f t="shared" si="14"/>
        <v>3.7772148053274717E-6</v>
      </c>
      <c r="R400">
        <f t="shared" si="15"/>
        <v>1.5071087073256612E-3</v>
      </c>
    </row>
    <row r="401" spans="1:18" ht="14.4" x14ac:dyDescent="0.3">
      <c r="A401" s="17">
        <v>6</v>
      </c>
      <c r="B401" s="9" t="s">
        <v>29</v>
      </c>
      <c r="C401" s="17">
        <v>2</v>
      </c>
      <c r="D401" s="17">
        <v>1978</v>
      </c>
      <c r="E401" s="17">
        <v>13</v>
      </c>
      <c r="F401" s="17">
        <v>0</v>
      </c>
      <c r="G401" s="17">
        <v>0</v>
      </c>
      <c r="H401" s="18">
        <v>166</v>
      </c>
      <c r="P401">
        <v>400</v>
      </c>
      <c r="Q401">
        <f t="shared" si="14"/>
        <v>3.767786325383307E-6</v>
      </c>
      <c r="R401">
        <f t="shared" si="15"/>
        <v>1.5071145301533229E-3</v>
      </c>
    </row>
    <row r="402" spans="1:18" ht="14.4" x14ac:dyDescent="0.3">
      <c r="A402" s="17">
        <v>6</v>
      </c>
      <c r="B402" s="9" t="s">
        <v>30</v>
      </c>
      <c r="C402" s="17">
        <v>2</v>
      </c>
      <c r="D402" s="17">
        <v>1982</v>
      </c>
      <c r="E402" s="17">
        <v>2</v>
      </c>
      <c r="F402" s="17">
        <v>0</v>
      </c>
      <c r="G402" s="17">
        <v>0</v>
      </c>
      <c r="H402" s="18">
        <v>166</v>
      </c>
      <c r="P402">
        <v>401</v>
      </c>
      <c r="Q402">
        <f t="shared" si="14"/>
        <v>3.7584048340735685E-6</v>
      </c>
      <c r="R402">
        <f t="shared" si="15"/>
        <v>1.507120338463501E-3</v>
      </c>
    </row>
    <row r="403" spans="1:18" ht="14.4" x14ac:dyDescent="0.3">
      <c r="A403" s="17">
        <v>5</v>
      </c>
      <c r="B403" s="9" t="s">
        <v>12</v>
      </c>
      <c r="C403" s="17">
        <v>3</v>
      </c>
      <c r="D403" s="17">
        <v>2016</v>
      </c>
      <c r="E403" s="17">
        <v>1</v>
      </c>
      <c r="F403" s="17">
        <v>0</v>
      </c>
      <c r="G403" s="17">
        <v>0</v>
      </c>
      <c r="H403" s="18">
        <v>166</v>
      </c>
      <c r="P403">
        <v>402</v>
      </c>
      <c r="Q403">
        <f t="shared" si="14"/>
        <v>3.7490699809165593E-6</v>
      </c>
      <c r="R403">
        <f t="shared" si="15"/>
        <v>1.5071261323284569E-3</v>
      </c>
    </row>
    <row r="404" spans="1:18" ht="14.4" x14ac:dyDescent="0.3">
      <c r="A404" s="17">
        <v>4</v>
      </c>
      <c r="B404" s="9" t="s">
        <v>12</v>
      </c>
      <c r="C404" s="17">
        <v>3</v>
      </c>
      <c r="D404" s="17">
        <v>2019</v>
      </c>
      <c r="E404" s="17">
        <v>1</v>
      </c>
      <c r="F404" s="17">
        <v>0</v>
      </c>
      <c r="G404" s="17">
        <v>0</v>
      </c>
      <c r="H404" s="18">
        <v>166</v>
      </c>
      <c r="P404">
        <v>403</v>
      </c>
      <c r="Q404">
        <f t="shared" si="14"/>
        <v>3.7397814189079731E-6</v>
      </c>
      <c r="R404">
        <f t="shared" si="15"/>
        <v>1.5071319118199131E-3</v>
      </c>
    </row>
    <row r="405" spans="1:18" ht="14.4" x14ac:dyDescent="0.3">
      <c r="A405" s="17">
        <v>3</v>
      </c>
      <c r="B405" s="9" t="s">
        <v>17</v>
      </c>
      <c r="C405" s="17">
        <v>1</v>
      </c>
      <c r="D405" s="17">
        <v>2020</v>
      </c>
      <c r="E405" s="17">
        <v>1</v>
      </c>
      <c r="F405" s="17">
        <v>0</v>
      </c>
      <c r="G405" s="17">
        <v>0</v>
      </c>
      <c r="H405" s="18">
        <v>166</v>
      </c>
      <c r="P405">
        <v>404</v>
      </c>
      <c r="Q405">
        <f t="shared" si="14"/>
        <v>3.730538804477867E-6</v>
      </c>
      <c r="R405">
        <f t="shared" si="15"/>
        <v>1.5071376770090584E-3</v>
      </c>
    </row>
    <row r="406" spans="1:18" ht="14.4" x14ac:dyDescent="0.3">
      <c r="A406" s="17">
        <v>3</v>
      </c>
      <c r="B406" s="9" t="s">
        <v>14</v>
      </c>
      <c r="C406" s="17">
        <v>3</v>
      </c>
      <c r="D406" s="17">
        <v>2020</v>
      </c>
      <c r="E406" s="17">
        <v>1</v>
      </c>
      <c r="F406" s="17">
        <v>0</v>
      </c>
      <c r="G406" s="17">
        <v>0</v>
      </c>
      <c r="H406" s="18">
        <v>166</v>
      </c>
      <c r="P406">
        <v>405</v>
      </c>
      <c r="Q406">
        <f t="shared" si="14"/>
        <v>3.7213417974482822E-6</v>
      </c>
      <c r="R406">
        <f t="shared" si="15"/>
        <v>1.5071434279665542E-3</v>
      </c>
    </row>
    <row r="407" spans="1:18" ht="14.4" x14ac:dyDescent="0.3">
      <c r="A407" s="17">
        <v>6</v>
      </c>
      <c r="B407" s="9" t="s">
        <v>25</v>
      </c>
      <c r="C407" s="17">
        <v>4</v>
      </c>
      <c r="D407" s="17">
        <v>1977</v>
      </c>
      <c r="E407" s="17">
        <v>1</v>
      </c>
      <c r="F407" s="17">
        <v>0</v>
      </c>
      <c r="G407" s="17">
        <v>0</v>
      </c>
      <c r="H407" s="18">
        <v>167</v>
      </c>
      <c r="P407">
        <v>406</v>
      </c>
      <c r="Q407">
        <f t="shared" si="14"/>
        <v>3.7121900609914793E-6</v>
      </c>
      <c r="R407">
        <f t="shared" si="15"/>
        <v>1.5071491647625406E-3</v>
      </c>
    </row>
    <row r="408" spans="1:18" ht="14.4" x14ac:dyDescent="0.3">
      <c r="A408" s="17">
        <v>6</v>
      </c>
      <c r="B408" s="9" t="s">
        <v>23</v>
      </c>
      <c r="C408" s="17">
        <v>2</v>
      </c>
      <c r="D408" s="17">
        <v>2020</v>
      </c>
      <c r="E408" s="17">
        <v>1</v>
      </c>
      <c r="F408" s="17">
        <v>0</v>
      </c>
      <c r="G408" s="17">
        <v>0</v>
      </c>
      <c r="H408" s="18">
        <v>167</v>
      </c>
      <c r="P408">
        <v>407</v>
      </c>
      <c r="Q408">
        <f t="shared" si="14"/>
        <v>3.7030832615887928E-6</v>
      </c>
      <c r="R408">
        <f t="shared" si="15"/>
        <v>1.5071548874666387E-3</v>
      </c>
    </row>
    <row r="409" spans="1:18" ht="14.4" x14ac:dyDescent="0.3">
      <c r="A409" s="17">
        <v>5</v>
      </c>
      <c r="B409" s="9" t="s">
        <v>25</v>
      </c>
      <c r="C409" s="17">
        <v>4</v>
      </c>
      <c r="D409" s="17">
        <v>1977</v>
      </c>
      <c r="E409" s="17">
        <v>1</v>
      </c>
      <c r="F409" s="17">
        <v>0</v>
      </c>
      <c r="G409" s="17">
        <v>0</v>
      </c>
      <c r="H409" s="18">
        <v>168</v>
      </c>
      <c r="P409">
        <v>408</v>
      </c>
      <c r="Q409">
        <f t="shared" si="14"/>
        <v>3.6940210689900946E-6</v>
      </c>
      <c r="R409">
        <f t="shared" si="15"/>
        <v>1.5071605961479587E-3</v>
      </c>
    </row>
    <row r="410" spans="1:18" ht="14.4" x14ac:dyDescent="0.3">
      <c r="A410" s="17">
        <v>1</v>
      </c>
      <c r="B410" s="9" t="s">
        <v>30</v>
      </c>
      <c r="C410" s="17">
        <v>2</v>
      </c>
      <c r="D410" s="17">
        <v>1982</v>
      </c>
      <c r="E410" s="17">
        <v>2</v>
      </c>
      <c r="F410" s="17">
        <v>0</v>
      </c>
      <c r="G410" s="17">
        <v>0</v>
      </c>
      <c r="H410" s="18">
        <v>168</v>
      </c>
      <c r="P410">
        <v>409</v>
      </c>
      <c r="Q410">
        <f t="shared" si="14"/>
        <v>3.6850031561738432E-6</v>
      </c>
      <c r="R410">
        <f t="shared" si="15"/>
        <v>1.5071662908751019E-3</v>
      </c>
    </row>
    <row r="411" spans="1:18" ht="14.4" x14ac:dyDescent="0.3">
      <c r="A411" s="17">
        <v>5</v>
      </c>
      <c r="B411" s="9" t="s">
        <v>17</v>
      </c>
      <c r="C411" s="17">
        <v>2</v>
      </c>
      <c r="D411" s="17">
        <v>2020</v>
      </c>
      <c r="E411" s="17">
        <v>1</v>
      </c>
      <c r="F411" s="17">
        <v>0</v>
      </c>
      <c r="G411" s="17">
        <v>0</v>
      </c>
      <c r="H411" s="18">
        <v>168</v>
      </c>
      <c r="P411">
        <v>410</v>
      </c>
      <c r="Q411">
        <f t="shared" si="14"/>
        <v>3.6760291993077285E-6</v>
      </c>
      <c r="R411">
        <f t="shared" si="15"/>
        <v>1.5071719717161688E-3</v>
      </c>
    </row>
    <row r="412" spans="1:18" ht="14.4" x14ac:dyDescent="0.3">
      <c r="A412" s="17">
        <v>4</v>
      </c>
      <c r="B412" s="9" t="s">
        <v>12</v>
      </c>
      <c r="C412" s="17">
        <v>2</v>
      </c>
      <c r="D412" s="17">
        <v>2020</v>
      </c>
      <c r="E412" s="17">
        <v>1</v>
      </c>
      <c r="F412" s="17">
        <v>0</v>
      </c>
      <c r="G412" s="17">
        <v>0</v>
      </c>
      <c r="H412" s="18">
        <v>168</v>
      </c>
      <c r="P412">
        <v>411</v>
      </c>
      <c r="Q412">
        <f t="shared" si="14"/>
        <v>3.6670988777098819E-6</v>
      </c>
      <c r="R412">
        <f t="shared" si="15"/>
        <v>1.5071776387387615E-3</v>
      </c>
    </row>
    <row r="413" spans="1:18" ht="14.4" x14ac:dyDescent="0.3">
      <c r="A413" s="17">
        <v>3</v>
      </c>
      <c r="B413" s="9" t="s">
        <v>12</v>
      </c>
      <c r="C413" s="17">
        <v>1</v>
      </c>
      <c r="D413" s="17">
        <v>2020</v>
      </c>
      <c r="E413" s="17">
        <v>1</v>
      </c>
      <c r="F413" s="17">
        <v>0</v>
      </c>
      <c r="G413" s="17">
        <v>0</v>
      </c>
      <c r="H413" s="18">
        <v>168</v>
      </c>
      <c r="P413">
        <v>412</v>
      </c>
      <c r="Q413">
        <f t="shared" si="14"/>
        <v>3.658211873810656E-6</v>
      </c>
      <c r="R413">
        <f t="shared" si="15"/>
        <v>1.5071832920099902E-3</v>
      </c>
    </row>
    <row r="414" spans="1:18" ht="14.4" x14ac:dyDescent="0.3">
      <c r="A414" s="17">
        <v>3</v>
      </c>
      <c r="B414" s="9" t="s">
        <v>23</v>
      </c>
      <c r="C414" s="17">
        <v>1</v>
      </c>
      <c r="D414" s="17">
        <v>1977</v>
      </c>
      <c r="E414" s="17">
        <v>1</v>
      </c>
      <c r="F414" s="17">
        <v>0</v>
      </c>
      <c r="G414" s="17">
        <v>0</v>
      </c>
      <c r="H414" s="18">
        <v>169</v>
      </c>
      <c r="P414">
        <v>413</v>
      </c>
      <c r="Q414">
        <f t="shared" si="14"/>
        <v>3.6493678731149559E-6</v>
      </c>
      <c r="R414">
        <f t="shared" si="15"/>
        <v>1.5071889315964768E-3</v>
      </c>
    </row>
    <row r="415" spans="1:18" ht="14.4" x14ac:dyDescent="0.3">
      <c r="A415" s="17">
        <v>3</v>
      </c>
      <c r="B415" s="9" t="s">
        <v>25</v>
      </c>
      <c r="C415" s="17">
        <v>4</v>
      </c>
      <c r="D415" s="17">
        <v>1977</v>
      </c>
      <c r="E415" s="17">
        <v>1</v>
      </c>
      <c r="F415" s="17">
        <v>0</v>
      </c>
      <c r="G415" s="17">
        <v>0</v>
      </c>
      <c r="H415" s="18">
        <v>169</v>
      </c>
      <c r="P415">
        <v>414</v>
      </c>
      <c r="Q415">
        <f t="shared" si="14"/>
        <v>3.6405665641651212E-6</v>
      </c>
      <c r="R415">
        <f t="shared" si="15"/>
        <v>1.5071945575643602E-3</v>
      </c>
    </row>
    <row r="416" spans="1:18" ht="14.4" x14ac:dyDescent="0.3">
      <c r="A416" s="17">
        <v>2</v>
      </c>
      <c r="B416" s="9" t="s">
        <v>29</v>
      </c>
      <c r="C416" s="17">
        <v>1</v>
      </c>
      <c r="D416" s="17">
        <v>1988</v>
      </c>
      <c r="E416" s="17">
        <v>28</v>
      </c>
      <c r="F416" s="17">
        <v>0</v>
      </c>
      <c r="G416" s="17">
        <v>0</v>
      </c>
      <c r="H416" s="18">
        <v>170</v>
      </c>
      <c r="P416">
        <v>415</v>
      </c>
      <c r="Q416">
        <f t="shared" si="14"/>
        <v>3.6318076385043387E-6</v>
      </c>
      <c r="R416">
        <f t="shared" si="15"/>
        <v>1.5072001699793006E-3</v>
      </c>
    </row>
    <row r="417" spans="1:18" ht="14.4" x14ac:dyDescent="0.3">
      <c r="A417" s="17">
        <v>2</v>
      </c>
      <c r="B417" s="9" t="s">
        <v>30</v>
      </c>
      <c r="C417" s="17">
        <v>2</v>
      </c>
      <c r="D417" s="17">
        <v>1982</v>
      </c>
      <c r="E417" s="17">
        <v>2</v>
      </c>
      <c r="F417" s="17">
        <v>0</v>
      </c>
      <c r="G417" s="17">
        <v>0</v>
      </c>
      <c r="H417" s="18">
        <v>170</v>
      </c>
      <c r="P417">
        <v>416</v>
      </c>
      <c r="Q417">
        <f t="shared" si="14"/>
        <v>3.6230907906405902E-6</v>
      </c>
      <c r="R417">
        <f t="shared" si="15"/>
        <v>1.5072057689064855E-3</v>
      </c>
    </row>
    <row r="418" spans="1:18" ht="14.4" x14ac:dyDescent="0.3">
      <c r="A418" s="17">
        <v>5</v>
      </c>
      <c r="B418" s="9" t="s">
        <v>12</v>
      </c>
      <c r="C418" s="17">
        <v>3</v>
      </c>
      <c r="D418" s="17">
        <v>2019</v>
      </c>
      <c r="E418" s="17">
        <v>1</v>
      </c>
      <c r="F418" s="17">
        <v>0</v>
      </c>
      <c r="G418" s="17">
        <v>0</v>
      </c>
      <c r="H418" s="18">
        <v>170</v>
      </c>
      <c r="P418">
        <v>417</v>
      </c>
      <c r="Q418">
        <f t="shared" si="14"/>
        <v>3.6144157180111064E-6</v>
      </c>
      <c r="R418">
        <f t="shared" si="15"/>
        <v>1.5072113544106313E-3</v>
      </c>
    </row>
    <row r="419" spans="1:18" ht="14.4" x14ac:dyDescent="0.3">
      <c r="A419" s="17">
        <v>5</v>
      </c>
      <c r="B419" s="9" t="s">
        <v>23</v>
      </c>
      <c r="C419" s="17">
        <v>1</v>
      </c>
      <c r="D419" s="17">
        <v>1977</v>
      </c>
      <c r="E419" s="17">
        <v>1</v>
      </c>
      <c r="F419" s="17">
        <v>0</v>
      </c>
      <c r="G419" s="17">
        <v>0</v>
      </c>
      <c r="H419" s="18">
        <v>171</v>
      </c>
      <c r="P419">
        <v>418</v>
      </c>
      <c r="Q419">
        <f t="shared" si="14"/>
        <v>3.6057821209473473E-6</v>
      </c>
      <c r="R419">
        <f t="shared" si="15"/>
        <v>1.5072169265559912E-3</v>
      </c>
    </row>
    <row r="420" spans="1:18" ht="14.4" x14ac:dyDescent="0.3">
      <c r="A420" s="17">
        <v>5</v>
      </c>
      <c r="B420" s="9" t="s">
        <v>12</v>
      </c>
      <c r="C420" s="17">
        <v>1</v>
      </c>
      <c r="D420" s="17">
        <v>1977</v>
      </c>
      <c r="E420" s="17">
        <v>1</v>
      </c>
      <c r="F420" s="17">
        <v>0</v>
      </c>
      <c r="G420" s="17">
        <v>0</v>
      </c>
      <c r="H420" s="18">
        <v>171</v>
      </c>
      <c r="P420">
        <v>419</v>
      </c>
      <c r="Q420">
        <f t="shared" si="14"/>
        <v>3.5971897026404706E-6</v>
      </c>
      <c r="R420">
        <f t="shared" si="15"/>
        <v>1.5072224854063572E-3</v>
      </c>
    </row>
    <row r="421" spans="1:18" ht="14.4" x14ac:dyDescent="0.3">
      <c r="A421" s="17">
        <v>6</v>
      </c>
      <c r="B421" s="9" t="s">
        <v>44</v>
      </c>
      <c r="C421" s="17">
        <v>2</v>
      </c>
      <c r="D421" s="17">
        <v>1975</v>
      </c>
      <c r="E421" s="17">
        <v>1</v>
      </c>
      <c r="F421" s="17">
        <v>0</v>
      </c>
      <c r="G421" s="17">
        <v>0</v>
      </c>
      <c r="H421" s="18">
        <v>174</v>
      </c>
      <c r="P421">
        <v>420</v>
      </c>
      <c r="Q421">
        <f t="shared" si="14"/>
        <v>3.5886381691072989E-6</v>
      </c>
      <c r="R421">
        <f t="shared" si="15"/>
        <v>1.5072280310250655E-3</v>
      </c>
    </row>
    <row r="422" spans="1:18" ht="14.4" x14ac:dyDescent="0.3">
      <c r="A422" s="17">
        <v>4</v>
      </c>
      <c r="B422" s="9" t="s">
        <v>12</v>
      </c>
      <c r="C422" s="17">
        <v>1</v>
      </c>
      <c r="D422" s="17">
        <v>1977</v>
      </c>
      <c r="E422" s="17">
        <v>1</v>
      </c>
      <c r="F422" s="17">
        <v>0</v>
      </c>
      <c r="G422" s="17">
        <v>0</v>
      </c>
      <c r="H422" s="18">
        <v>174</v>
      </c>
      <c r="P422">
        <v>421</v>
      </c>
      <c r="Q422">
        <f t="shared" si="14"/>
        <v>3.5801272291567708E-6</v>
      </c>
      <c r="R422">
        <f t="shared" si="15"/>
        <v>1.5072335634750006E-3</v>
      </c>
    </row>
    <row r="423" spans="1:18" ht="14.4" x14ac:dyDescent="0.3">
      <c r="A423" s="17">
        <v>5</v>
      </c>
      <c r="B423" s="9" t="s">
        <v>29</v>
      </c>
      <c r="C423" s="17">
        <v>1</v>
      </c>
      <c r="D423" s="17">
        <v>1988</v>
      </c>
      <c r="E423" s="17">
        <v>28</v>
      </c>
      <c r="F423" s="17">
        <v>0</v>
      </c>
      <c r="G423" s="17">
        <v>0</v>
      </c>
      <c r="H423" s="18">
        <v>176</v>
      </c>
      <c r="P423">
        <v>422</v>
      </c>
      <c r="Q423">
        <f t="shared" si="14"/>
        <v>3.5716565943568718E-6</v>
      </c>
      <c r="R423">
        <f t="shared" si="15"/>
        <v>1.5072390828185999E-3</v>
      </c>
    </row>
    <row r="424" spans="1:18" ht="14.4" x14ac:dyDescent="0.3">
      <c r="A424" s="17">
        <v>1</v>
      </c>
      <c r="B424" s="9" t="s">
        <v>25</v>
      </c>
      <c r="C424" s="17">
        <v>4</v>
      </c>
      <c r="D424" s="17">
        <v>1977</v>
      </c>
      <c r="E424" s="17">
        <v>1</v>
      </c>
      <c r="F424" s="17">
        <v>0</v>
      </c>
      <c r="G424" s="17">
        <v>0</v>
      </c>
      <c r="H424" s="18">
        <v>177</v>
      </c>
      <c r="P424">
        <v>423</v>
      </c>
      <c r="Q424">
        <f t="shared" si="14"/>
        <v>3.5632259790020273E-6</v>
      </c>
      <c r="R424">
        <f t="shared" si="15"/>
        <v>1.5072445891178576E-3</v>
      </c>
    </row>
    <row r="425" spans="1:18" ht="14.4" x14ac:dyDescent="0.3">
      <c r="A425" s="17">
        <v>6</v>
      </c>
      <c r="B425" s="9" t="s">
        <v>12</v>
      </c>
      <c r="C425" s="17">
        <v>1</v>
      </c>
      <c r="D425" s="17">
        <v>1977</v>
      </c>
      <c r="E425" s="17">
        <v>1</v>
      </c>
      <c r="F425" s="17">
        <v>0</v>
      </c>
      <c r="G425" s="17">
        <v>0</v>
      </c>
      <c r="H425" s="18">
        <v>178</v>
      </c>
      <c r="P425">
        <v>424</v>
      </c>
      <c r="Q425">
        <f t="shared" si="14"/>
        <v>3.5548351000809642E-6</v>
      </c>
      <c r="R425">
        <f t="shared" si="15"/>
        <v>1.5072500824343288E-3</v>
      </c>
    </row>
    <row r="426" spans="1:18" ht="14.4" x14ac:dyDescent="0.3">
      <c r="A426" s="17">
        <v>3</v>
      </c>
      <c r="B426" s="9" t="s">
        <v>12</v>
      </c>
      <c r="C426" s="17">
        <v>1</v>
      </c>
      <c r="D426" s="17">
        <v>1977</v>
      </c>
      <c r="E426" s="17">
        <v>1</v>
      </c>
      <c r="F426" s="17">
        <v>0</v>
      </c>
      <c r="G426" s="17">
        <v>0</v>
      </c>
      <c r="H426" s="18">
        <v>178</v>
      </c>
      <c r="P426">
        <v>425</v>
      </c>
      <c r="Q426">
        <f t="shared" si="14"/>
        <v>3.5464836772450215E-6</v>
      </c>
      <c r="R426">
        <f t="shared" si="15"/>
        <v>1.5072555628291341E-3</v>
      </c>
    </row>
    <row r="427" spans="1:18" ht="14.4" x14ac:dyDescent="0.3">
      <c r="A427" s="17">
        <v>4</v>
      </c>
      <c r="B427" s="9" t="s">
        <v>29</v>
      </c>
      <c r="C427" s="17">
        <v>1</v>
      </c>
      <c r="D427" s="17">
        <v>1988</v>
      </c>
      <c r="E427" s="17">
        <v>28</v>
      </c>
      <c r="F427" s="17">
        <v>0</v>
      </c>
      <c r="G427" s="17">
        <v>0</v>
      </c>
      <c r="H427" s="18">
        <v>180</v>
      </c>
      <c r="P427">
        <v>426</v>
      </c>
      <c r="Q427">
        <f t="shared" si="14"/>
        <v>3.5381714327769079E-6</v>
      </c>
      <c r="R427">
        <f t="shared" si="15"/>
        <v>1.5072610303629628E-3</v>
      </c>
    </row>
    <row r="428" spans="1:18" ht="14.4" x14ac:dyDescent="0.3">
      <c r="A428" s="17">
        <v>3</v>
      </c>
      <c r="B428" s="9" t="s">
        <v>44</v>
      </c>
      <c r="C428" s="17">
        <v>2</v>
      </c>
      <c r="D428" s="17">
        <v>1975</v>
      </c>
      <c r="E428" s="17">
        <v>1</v>
      </c>
      <c r="F428" s="17">
        <v>0</v>
      </c>
      <c r="G428" s="17">
        <v>0</v>
      </c>
      <c r="H428" s="18">
        <v>180</v>
      </c>
      <c r="P428">
        <v>427</v>
      </c>
      <c r="Q428">
        <f t="shared" si="14"/>
        <v>3.5298980915599026E-6</v>
      </c>
      <c r="R428">
        <f t="shared" si="15"/>
        <v>1.5072664850960785E-3</v>
      </c>
    </row>
    <row r="429" spans="1:18" ht="14.4" x14ac:dyDescent="0.3">
      <c r="A429" s="17">
        <v>2</v>
      </c>
      <c r="B429" s="9" t="s">
        <v>25</v>
      </c>
      <c r="C429" s="17">
        <v>4</v>
      </c>
      <c r="D429" s="17">
        <v>1977</v>
      </c>
      <c r="E429" s="17">
        <v>1</v>
      </c>
      <c r="F429" s="17">
        <v>0</v>
      </c>
      <c r="G429" s="17">
        <v>0</v>
      </c>
      <c r="H429" s="18">
        <v>180</v>
      </c>
      <c r="P429">
        <v>428</v>
      </c>
      <c r="Q429">
        <f t="shared" si="14"/>
        <v>3.5216633810474789E-6</v>
      </c>
      <c r="R429">
        <f t="shared" si="15"/>
        <v>1.507271927088321E-3</v>
      </c>
    </row>
    <row r="430" spans="1:18" ht="14.4" x14ac:dyDescent="0.3">
      <c r="A430" s="17">
        <v>1</v>
      </c>
      <c r="B430" s="9" t="s">
        <v>23</v>
      </c>
      <c r="C430" s="17">
        <v>1</v>
      </c>
      <c r="D430" s="17">
        <v>1988</v>
      </c>
      <c r="E430" s="17">
        <v>1</v>
      </c>
      <c r="F430" s="17">
        <v>0</v>
      </c>
      <c r="G430" s="17">
        <v>0</v>
      </c>
      <c r="H430" s="18">
        <v>180</v>
      </c>
      <c r="P430">
        <v>429</v>
      </c>
      <c r="Q430">
        <f t="shared" si="14"/>
        <v>3.5134670312333612E-6</v>
      </c>
      <c r="R430">
        <f t="shared" si="15"/>
        <v>1.5072773563991121E-3</v>
      </c>
    </row>
    <row r="431" spans="1:18" ht="14.4" x14ac:dyDescent="0.3">
      <c r="A431" s="17">
        <v>1</v>
      </c>
      <c r="B431" s="9" t="s">
        <v>29</v>
      </c>
      <c r="C431" s="17">
        <v>2</v>
      </c>
      <c r="D431" s="17">
        <v>1978</v>
      </c>
      <c r="E431" s="17">
        <v>13</v>
      </c>
      <c r="F431" s="17">
        <v>0</v>
      </c>
      <c r="G431" s="17">
        <v>0</v>
      </c>
      <c r="H431" s="18">
        <v>181</v>
      </c>
      <c r="P431">
        <v>430</v>
      </c>
      <c r="Q431">
        <f t="shared" si="14"/>
        <v>3.5053087746219962E-6</v>
      </c>
      <c r="R431">
        <f t="shared" si="15"/>
        <v>1.5072827730874584E-3</v>
      </c>
    </row>
    <row r="432" spans="1:18" ht="14.4" x14ac:dyDescent="0.3">
      <c r="A432" s="17">
        <v>1</v>
      </c>
      <c r="B432" s="9" t="s">
        <v>23</v>
      </c>
      <c r="C432" s="17">
        <v>1</v>
      </c>
      <c r="D432" s="17">
        <v>1977</v>
      </c>
      <c r="E432" s="17">
        <v>1</v>
      </c>
      <c r="F432" s="17">
        <v>0</v>
      </c>
      <c r="G432" s="17">
        <v>0</v>
      </c>
      <c r="H432" s="18">
        <v>181</v>
      </c>
      <c r="P432">
        <v>431</v>
      </c>
      <c r="Q432">
        <f t="shared" si="14"/>
        <v>3.4971883461994339E-6</v>
      </c>
      <c r="R432">
        <f t="shared" si="15"/>
        <v>1.5072881772119561E-3</v>
      </c>
    </row>
    <row r="433" spans="1:18" ht="14.4" x14ac:dyDescent="0.3">
      <c r="A433" s="17">
        <v>4</v>
      </c>
      <c r="B433" s="9" t="s">
        <v>23</v>
      </c>
      <c r="C433" s="17">
        <v>1</v>
      </c>
      <c r="D433" s="17">
        <v>1977</v>
      </c>
      <c r="E433" s="17">
        <v>1</v>
      </c>
      <c r="F433" s="17">
        <v>0</v>
      </c>
      <c r="G433" s="17">
        <v>0</v>
      </c>
      <c r="H433" s="18">
        <v>181</v>
      </c>
      <c r="P433">
        <v>432</v>
      </c>
      <c r="Q433">
        <f t="shared" si="14"/>
        <v>3.4891054834046148E-6</v>
      </c>
      <c r="R433">
        <f t="shared" si="15"/>
        <v>1.5072935688307935E-3</v>
      </c>
    </row>
    <row r="434" spans="1:18" ht="14.4" x14ac:dyDescent="0.3">
      <c r="A434" s="17">
        <v>6</v>
      </c>
      <c r="B434" s="9" t="s">
        <v>29</v>
      </c>
      <c r="C434" s="17">
        <v>1</v>
      </c>
      <c r="D434" s="17">
        <v>1988</v>
      </c>
      <c r="E434" s="17">
        <v>28</v>
      </c>
      <c r="F434" s="17">
        <v>0</v>
      </c>
      <c r="G434" s="17">
        <v>0</v>
      </c>
      <c r="H434" s="18">
        <v>182</v>
      </c>
      <c r="P434">
        <v>433</v>
      </c>
      <c r="Q434">
        <f t="shared" si="14"/>
        <v>3.4810599261010533E-6</v>
      </c>
      <c r="R434">
        <f t="shared" si="15"/>
        <v>1.5072989480017561E-3</v>
      </c>
    </row>
    <row r="435" spans="1:18" ht="14.4" x14ac:dyDescent="0.3">
      <c r="A435" s="17">
        <v>4</v>
      </c>
      <c r="B435" s="9" t="s">
        <v>29</v>
      </c>
      <c r="C435" s="17">
        <v>2</v>
      </c>
      <c r="D435" s="17">
        <v>1978</v>
      </c>
      <c r="E435" s="17">
        <v>13</v>
      </c>
      <c r="F435" s="17">
        <v>0</v>
      </c>
      <c r="G435" s="17">
        <v>0</v>
      </c>
      <c r="H435" s="18">
        <v>184</v>
      </c>
      <c r="P435">
        <v>434</v>
      </c>
      <c r="Q435">
        <f t="shared" si="14"/>
        <v>3.4730514165489144E-6</v>
      </c>
      <c r="R435">
        <f t="shared" si="15"/>
        <v>1.5073043147822288E-3</v>
      </c>
    </row>
    <row r="436" spans="1:18" ht="14.4" x14ac:dyDescent="0.3">
      <c r="A436" s="17">
        <v>2</v>
      </c>
      <c r="B436" s="9" t="s">
        <v>23</v>
      </c>
      <c r="C436" s="17">
        <v>1</v>
      </c>
      <c r="D436" s="17">
        <v>1977</v>
      </c>
      <c r="E436" s="17">
        <v>1</v>
      </c>
      <c r="F436" s="17">
        <v>0</v>
      </c>
      <c r="G436" s="17">
        <v>0</v>
      </c>
      <c r="H436" s="18">
        <v>184</v>
      </c>
      <c r="P436">
        <v>435</v>
      </c>
      <c r="Q436">
        <f t="shared" si="14"/>
        <v>3.465079699377475E-6</v>
      </c>
      <c r="R436">
        <f t="shared" si="15"/>
        <v>1.5073096692292016E-3</v>
      </c>
    </row>
    <row r="437" spans="1:18" ht="14.4" x14ac:dyDescent="0.3">
      <c r="A437" s="17">
        <v>2</v>
      </c>
      <c r="B437" s="9" t="s">
        <v>12</v>
      </c>
      <c r="C437" s="17">
        <v>1</v>
      </c>
      <c r="D437" s="17">
        <v>1977</v>
      </c>
      <c r="E437" s="17">
        <v>1</v>
      </c>
      <c r="F437" s="17">
        <v>0</v>
      </c>
      <c r="G437" s="17">
        <v>0</v>
      </c>
      <c r="H437" s="18">
        <v>184</v>
      </c>
      <c r="P437">
        <v>436</v>
      </c>
      <c r="Q437">
        <f t="shared" si="14"/>
        <v>3.4571445215579617E-6</v>
      </c>
      <c r="R437">
        <f t="shared" si="15"/>
        <v>1.5073150113992712E-3</v>
      </c>
    </row>
    <row r="438" spans="1:18" ht="14.4" x14ac:dyDescent="0.3">
      <c r="A438" s="17">
        <v>4</v>
      </c>
      <c r="B438" s="9" t="s">
        <v>25</v>
      </c>
      <c r="C438" s="17">
        <v>4</v>
      </c>
      <c r="D438" s="17">
        <v>1977</v>
      </c>
      <c r="E438" s="17">
        <v>1</v>
      </c>
      <c r="F438" s="17">
        <v>0</v>
      </c>
      <c r="G438" s="17">
        <v>0</v>
      </c>
      <c r="H438" s="18">
        <v>184</v>
      </c>
      <c r="P438">
        <v>437</v>
      </c>
      <c r="Q438">
        <f t="shared" si="14"/>
        <v>3.4492456323767656E-6</v>
      </c>
      <c r="R438">
        <f t="shared" si="15"/>
        <v>1.5073203413486465E-3</v>
      </c>
    </row>
    <row r="439" spans="1:18" ht="14.4" x14ac:dyDescent="0.3">
      <c r="A439" s="17">
        <v>2</v>
      </c>
      <c r="B439" s="9" t="s">
        <v>27</v>
      </c>
      <c r="C439" s="17">
        <v>2</v>
      </c>
      <c r="D439" s="17">
        <v>1982</v>
      </c>
      <c r="E439" s="17">
        <v>1</v>
      </c>
      <c r="F439" s="17">
        <v>0</v>
      </c>
      <c r="G439" s="17">
        <v>0</v>
      </c>
      <c r="H439" s="18">
        <v>199</v>
      </c>
      <c r="P439">
        <v>438</v>
      </c>
      <c r="Q439">
        <f t="shared" si="14"/>
        <v>3.4413827834090183E-6</v>
      </c>
      <c r="R439">
        <f t="shared" si="15"/>
        <v>1.5073256591331501E-3</v>
      </c>
    </row>
    <row r="440" spans="1:18" ht="14.4" x14ac:dyDescent="0.3">
      <c r="A440" s="17">
        <v>6</v>
      </c>
      <c r="B440" s="9" t="s">
        <v>12</v>
      </c>
      <c r="C440" s="17">
        <v>3</v>
      </c>
      <c r="D440" s="17">
        <v>1975</v>
      </c>
      <c r="E440" s="17">
        <v>1</v>
      </c>
      <c r="F440" s="17">
        <v>0</v>
      </c>
      <c r="G440" s="17">
        <v>0</v>
      </c>
      <c r="H440" s="18">
        <v>208</v>
      </c>
      <c r="P440">
        <v>439</v>
      </c>
      <c r="Q440">
        <f t="shared" si="14"/>
        <v>3.4335557284925361E-6</v>
      </c>
      <c r="R440">
        <f t="shared" si="15"/>
        <v>1.5073309648082234E-3</v>
      </c>
    </row>
    <row r="441" spans="1:18" ht="14.4" x14ac:dyDescent="0.3">
      <c r="A441" s="17">
        <v>3</v>
      </c>
      <c r="B441" s="9" t="s">
        <v>12</v>
      </c>
      <c r="C441" s="17">
        <v>3</v>
      </c>
      <c r="D441" s="17">
        <v>1975</v>
      </c>
      <c r="E441" s="17">
        <v>1</v>
      </c>
      <c r="F441" s="17">
        <v>0</v>
      </c>
      <c r="G441" s="17">
        <v>0</v>
      </c>
      <c r="H441" s="18">
        <v>208</v>
      </c>
      <c r="P441">
        <v>440</v>
      </c>
      <c r="Q441">
        <f t="shared" si="14"/>
        <v>3.425764223702113E-6</v>
      </c>
      <c r="R441">
        <f t="shared" si="15"/>
        <v>1.5073362584289297E-3</v>
      </c>
    </row>
    <row r="442" spans="1:18" ht="14.4" x14ac:dyDescent="0.3">
      <c r="A442" s="17">
        <v>5</v>
      </c>
      <c r="B442" s="9" t="s">
        <v>27</v>
      </c>
      <c r="C442" s="17">
        <v>2</v>
      </c>
      <c r="D442" s="17">
        <v>1982</v>
      </c>
      <c r="E442" s="17">
        <v>1</v>
      </c>
      <c r="F442" s="17">
        <v>0</v>
      </c>
      <c r="G442" s="17">
        <v>0</v>
      </c>
      <c r="H442" s="18">
        <v>212</v>
      </c>
      <c r="P442">
        <v>441</v>
      </c>
      <c r="Q442">
        <f t="shared" si="14"/>
        <v>3.418008027324166E-6</v>
      </c>
      <c r="R442">
        <f t="shared" si="15"/>
        <v>1.5073415400499572E-3</v>
      </c>
    </row>
    <row r="443" spans="1:18" ht="14.4" x14ac:dyDescent="0.3">
      <c r="A443" s="17">
        <v>2</v>
      </c>
      <c r="B443" s="9" t="s">
        <v>12</v>
      </c>
      <c r="C443" s="17">
        <v>3</v>
      </c>
      <c r="D443" s="17">
        <v>1975</v>
      </c>
      <c r="E443" s="17">
        <v>1</v>
      </c>
      <c r="F443" s="17">
        <v>0</v>
      </c>
      <c r="G443" s="17">
        <v>0</v>
      </c>
      <c r="H443" s="18">
        <v>219</v>
      </c>
      <c r="P443">
        <v>442</v>
      </c>
      <c r="Q443">
        <f t="shared" si="14"/>
        <v>3.4102868998317256E-6</v>
      </c>
      <c r="R443">
        <f t="shared" si="15"/>
        <v>1.5073468097256226E-3</v>
      </c>
    </row>
    <row r="444" spans="1:18" ht="14.4" x14ac:dyDescent="0.3">
      <c r="A444" s="17">
        <v>5</v>
      </c>
      <c r="B444" s="9" t="s">
        <v>12</v>
      </c>
      <c r="C444" s="17">
        <v>3</v>
      </c>
      <c r="D444" s="17">
        <v>1975</v>
      </c>
      <c r="E444" s="17">
        <v>1</v>
      </c>
      <c r="F444" s="17">
        <v>0</v>
      </c>
      <c r="G444" s="17">
        <v>0</v>
      </c>
      <c r="H444" s="18">
        <v>219</v>
      </c>
      <c r="P444">
        <v>443</v>
      </c>
      <c r="Q444">
        <f t="shared" si="14"/>
        <v>3.4026006038597639E-6</v>
      </c>
      <c r="R444">
        <f t="shared" si="15"/>
        <v>1.5073520675098753E-3</v>
      </c>
    </row>
    <row r="445" spans="1:18" ht="14.4" x14ac:dyDescent="0.3">
      <c r="A445" s="17">
        <v>1</v>
      </c>
      <c r="B445" s="9" t="s">
        <v>27</v>
      </c>
      <c r="C445" s="17">
        <v>2</v>
      </c>
      <c r="D445" s="17">
        <v>1982</v>
      </c>
      <c r="E445" s="17">
        <v>1</v>
      </c>
      <c r="F445" s="17">
        <v>0</v>
      </c>
      <c r="G445" s="17">
        <v>0</v>
      </c>
      <c r="H445" s="18">
        <v>226</v>
      </c>
      <c r="P445">
        <v>444</v>
      </c>
      <c r="Q445">
        <f t="shared" si="14"/>
        <v>3.3949489041808532E-6</v>
      </c>
      <c r="R445">
        <f t="shared" si="15"/>
        <v>1.5073573134562989E-3</v>
      </c>
    </row>
    <row r="446" spans="1:18" ht="14.4" x14ac:dyDescent="0.3">
      <c r="A446" s="17">
        <v>3</v>
      </c>
      <c r="B446" s="9" t="s">
        <v>27</v>
      </c>
      <c r="C446" s="17">
        <v>2</v>
      </c>
      <c r="D446" s="17">
        <v>1982</v>
      </c>
      <c r="E446" s="17">
        <v>1</v>
      </c>
      <c r="F446" s="17">
        <v>0</v>
      </c>
      <c r="G446" s="17">
        <v>0</v>
      </c>
      <c r="H446" s="18">
        <v>227</v>
      </c>
      <c r="P446">
        <v>445</v>
      </c>
      <c r="Q446">
        <f t="shared" si="14"/>
        <v>3.3873315676811593E-6</v>
      </c>
      <c r="R446">
        <f t="shared" si="15"/>
        <v>1.5073625476181159E-3</v>
      </c>
    </row>
    <row r="447" spans="1:18" ht="14.4" x14ac:dyDescent="0.3">
      <c r="A447" s="17">
        <v>1</v>
      </c>
      <c r="B447" s="9" t="s">
        <v>12</v>
      </c>
      <c r="C447" s="17">
        <v>3</v>
      </c>
      <c r="D447" s="17">
        <v>1975</v>
      </c>
      <c r="E447" s="17">
        <v>1</v>
      </c>
      <c r="F447" s="17">
        <v>0</v>
      </c>
      <c r="G447" s="17">
        <v>0</v>
      </c>
      <c r="H447" s="18">
        <v>230</v>
      </c>
      <c r="P447">
        <v>446</v>
      </c>
      <c r="Q447">
        <f t="shared" si="14"/>
        <v>3.3797483633367521E-6</v>
      </c>
      <c r="R447">
        <f t="shared" si="15"/>
        <v>1.5073677700481914E-3</v>
      </c>
    </row>
    <row r="448" spans="1:18" ht="14.4" x14ac:dyDescent="0.3">
      <c r="A448" s="17">
        <v>4</v>
      </c>
      <c r="B448" s="9" t="s">
        <v>27</v>
      </c>
      <c r="C448" s="17">
        <v>2</v>
      </c>
      <c r="D448" s="17">
        <v>1982</v>
      </c>
      <c r="E448" s="17">
        <v>1</v>
      </c>
      <c r="F448" s="17">
        <v>0</v>
      </c>
      <c r="G448" s="17">
        <v>0</v>
      </c>
      <c r="H448" s="18">
        <v>232</v>
      </c>
      <c r="P448">
        <v>447</v>
      </c>
      <c r="Q448">
        <f t="shared" si="14"/>
        <v>3.3721990621902329E-6</v>
      </c>
      <c r="R448">
        <f t="shared" si="15"/>
        <v>1.5073729807990341E-3</v>
      </c>
    </row>
    <row r="449" spans="1:18" ht="14.4" x14ac:dyDescent="0.3">
      <c r="A449" s="17">
        <v>5</v>
      </c>
      <c r="B449" s="9" t="s">
        <v>43</v>
      </c>
      <c r="C449" s="17">
        <v>2</v>
      </c>
      <c r="D449" s="17">
        <v>1974</v>
      </c>
      <c r="E449" s="17">
        <v>1</v>
      </c>
      <c r="F449" s="17">
        <v>0</v>
      </c>
      <c r="G449" s="17">
        <v>0</v>
      </c>
      <c r="H449" s="18">
        <v>320</v>
      </c>
      <c r="P449">
        <v>448</v>
      </c>
      <c r="Q449">
        <f t="shared" si="14"/>
        <v>3.364683437327682E-6</v>
      </c>
      <c r="R449">
        <f t="shared" si="15"/>
        <v>1.5073781799228015E-3</v>
      </c>
    </row>
    <row r="450" spans="1:18" ht="14.4" x14ac:dyDescent="0.3">
      <c r="A450" s="17">
        <v>3</v>
      </c>
      <c r="B450" s="9" t="s">
        <v>43</v>
      </c>
      <c r="C450" s="17">
        <v>2</v>
      </c>
      <c r="D450" s="17">
        <v>1974</v>
      </c>
      <c r="E450" s="17">
        <v>1</v>
      </c>
      <c r="F450" s="17">
        <v>0</v>
      </c>
      <c r="G450" s="17">
        <v>0</v>
      </c>
      <c r="H450" s="18">
        <v>332</v>
      </c>
      <c r="P450">
        <v>449</v>
      </c>
      <c r="Q450">
        <f t="shared" si="14"/>
        <v>3.3572012638559093E-6</v>
      </c>
      <c r="R450">
        <f t="shared" si="15"/>
        <v>1.5073833674713033E-3</v>
      </c>
    </row>
    <row r="451" spans="1:18" ht="14.4" x14ac:dyDescent="0.3">
      <c r="A451" s="17">
        <v>4</v>
      </c>
      <c r="B451" s="9" t="s">
        <v>43</v>
      </c>
      <c r="C451" s="17">
        <v>2</v>
      </c>
      <c r="D451" s="17">
        <v>1974</v>
      </c>
      <c r="E451" s="17">
        <v>1</v>
      </c>
      <c r="F451" s="17">
        <v>0</v>
      </c>
      <c r="G451" s="17">
        <v>0</v>
      </c>
      <c r="H451" s="18">
        <v>338</v>
      </c>
      <c r="P451">
        <v>450</v>
      </c>
      <c r="Q451">
        <f t="shared" ref="Q451:Q514" si="16">_xlfn.GAMMA.DIST(P451,$K$7,$K$8,FALSE)</f>
        <v>3.3497523188800034E-6</v>
      </c>
      <c r="R451">
        <f t="shared" ref="R451:R514" si="17">P451*Q451</f>
        <v>1.5073885434960016E-3</v>
      </c>
    </row>
    <row r="452" spans="1:18" ht="14.4" x14ac:dyDescent="0.3">
      <c r="A452" s="17">
        <v>1</v>
      </c>
      <c r="B452" s="9" t="s">
        <v>42</v>
      </c>
      <c r="C452" s="17">
        <v>3</v>
      </c>
      <c r="D452" s="17">
        <v>1973</v>
      </c>
      <c r="E452" s="17">
        <v>1</v>
      </c>
      <c r="F452" s="17">
        <v>0</v>
      </c>
      <c r="G452" s="17">
        <v>0</v>
      </c>
      <c r="H452" s="18">
        <v>358</v>
      </c>
      <c r="P452">
        <v>451</v>
      </c>
      <c r="Q452">
        <f t="shared" si="16"/>
        <v>3.3423363814811934E-6</v>
      </c>
      <c r="R452">
        <f t="shared" si="17"/>
        <v>1.5073937080480183E-3</v>
      </c>
    </row>
    <row r="453" spans="1:18" ht="14.4" x14ac:dyDescent="0.3">
      <c r="A453" s="17">
        <v>5</v>
      </c>
      <c r="B453" s="9" t="s">
        <v>10</v>
      </c>
      <c r="C453" s="17">
        <v>4</v>
      </c>
      <c r="D453" s="17">
        <v>1980</v>
      </c>
      <c r="E453" s="17">
        <v>1</v>
      </c>
      <c r="F453" s="17">
        <v>0</v>
      </c>
      <c r="G453" s="17">
        <v>0</v>
      </c>
      <c r="H453" s="18">
        <v>378</v>
      </c>
      <c r="P453">
        <v>452</v>
      </c>
      <c r="Q453">
        <f t="shared" si="16"/>
        <v>3.3349532326949855E-6</v>
      </c>
      <c r="R453">
        <f t="shared" si="17"/>
        <v>1.5073988611781334E-3</v>
      </c>
    </row>
    <row r="454" spans="1:18" ht="14.4" x14ac:dyDescent="0.3">
      <c r="A454" s="17">
        <v>3</v>
      </c>
      <c r="B454" s="9" t="s">
        <v>10</v>
      </c>
      <c r="C454" s="17">
        <v>4</v>
      </c>
      <c r="D454" s="17">
        <v>1980</v>
      </c>
      <c r="E454" s="17">
        <v>1</v>
      </c>
      <c r="F454" s="17">
        <v>0</v>
      </c>
      <c r="G454" s="17">
        <v>0</v>
      </c>
      <c r="H454" s="18">
        <v>380</v>
      </c>
      <c r="P454">
        <v>453</v>
      </c>
      <c r="Q454">
        <f t="shared" si="16"/>
        <v>3.3276026554896085E-6</v>
      </c>
      <c r="R454">
        <f t="shared" si="17"/>
        <v>1.5074040029367927E-3</v>
      </c>
    </row>
    <row r="455" spans="1:18" ht="14.4" x14ac:dyDescent="0.3">
      <c r="A455" s="17">
        <v>3</v>
      </c>
      <c r="B455" s="9" t="s">
        <v>42</v>
      </c>
      <c r="C455" s="17">
        <v>3</v>
      </c>
      <c r="D455" s="17">
        <v>1973</v>
      </c>
      <c r="E455" s="17">
        <v>1</v>
      </c>
      <c r="F455" s="17">
        <v>0</v>
      </c>
      <c r="G455" s="17">
        <v>0</v>
      </c>
      <c r="H455" s="18">
        <v>381</v>
      </c>
      <c r="P455">
        <v>454</v>
      </c>
      <c r="Q455">
        <f t="shared" si="16"/>
        <v>3.3202844347447286E-6</v>
      </c>
      <c r="R455">
        <f t="shared" si="17"/>
        <v>1.5074091333741068E-3</v>
      </c>
    </row>
    <row r="456" spans="1:18" ht="14.4" x14ac:dyDescent="0.3">
      <c r="A456" s="17">
        <v>1</v>
      </c>
      <c r="B456" s="9" t="s">
        <v>10</v>
      </c>
      <c r="C456" s="17">
        <v>4</v>
      </c>
      <c r="D456" s="17">
        <v>1980</v>
      </c>
      <c r="E456" s="17">
        <v>1</v>
      </c>
      <c r="F456" s="17">
        <v>0</v>
      </c>
      <c r="G456" s="17">
        <v>0</v>
      </c>
      <c r="H456" s="18">
        <v>381</v>
      </c>
      <c r="P456">
        <v>455</v>
      </c>
      <c r="Q456">
        <f t="shared" si="16"/>
        <v>3.3129983572304533E-6</v>
      </c>
      <c r="R456">
        <f t="shared" si="17"/>
        <v>1.5074142525398563E-3</v>
      </c>
    </row>
    <row r="457" spans="1:18" ht="14.4" x14ac:dyDescent="0.3">
      <c r="A457" s="17">
        <v>4</v>
      </c>
      <c r="B457" s="9" t="s">
        <v>42</v>
      </c>
      <c r="C457" s="17">
        <v>3</v>
      </c>
      <c r="D457" s="17">
        <v>1973</v>
      </c>
      <c r="E457" s="17">
        <v>1</v>
      </c>
      <c r="F457" s="17">
        <v>0</v>
      </c>
      <c r="G457" s="17">
        <v>0</v>
      </c>
      <c r="H457" s="18">
        <v>383</v>
      </c>
      <c r="P457">
        <v>456</v>
      </c>
      <c r="Q457">
        <f t="shared" si="16"/>
        <v>3.3057442115866105E-6</v>
      </c>
      <c r="R457">
        <f t="shared" si="17"/>
        <v>1.5074193604834945E-3</v>
      </c>
    </row>
    <row r="458" spans="1:18" ht="14.4" x14ac:dyDescent="0.3">
      <c r="A458" s="17">
        <v>4</v>
      </c>
      <c r="B458" s="9" t="s">
        <v>10</v>
      </c>
      <c r="C458" s="17">
        <v>4</v>
      </c>
      <c r="D458" s="17">
        <v>1980</v>
      </c>
      <c r="E458" s="17">
        <v>1</v>
      </c>
      <c r="F458" s="17">
        <v>0</v>
      </c>
      <c r="G458" s="17">
        <v>0</v>
      </c>
      <c r="H458" s="18">
        <v>394</v>
      </c>
      <c r="P458">
        <v>457</v>
      </c>
      <c r="Q458">
        <f t="shared" si="16"/>
        <v>3.2985217883022952E-6</v>
      </c>
      <c r="R458">
        <f t="shared" si="17"/>
        <v>1.5074244572541489E-3</v>
      </c>
    </row>
    <row r="459" spans="1:18" ht="14.4" x14ac:dyDescent="0.3">
      <c r="A459" s="17">
        <v>3</v>
      </c>
      <c r="B459" s="9" t="s">
        <v>25</v>
      </c>
      <c r="C459" s="17">
        <v>3</v>
      </c>
      <c r="D459" s="17">
        <v>1960</v>
      </c>
      <c r="E459" s="17">
        <v>1</v>
      </c>
      <c r="F459" s="17">
        <v>0</v>
      </c>
      <c r="G459" s="17">
        <v>0</v>
      </c>
      <c r="H459" s="18">
        <v>396</v>
      </c>
      <c r="P459">
        <v>458</v>
      </c>
      <c r="Q459">
        <f t="shared" si="16"/>
        <v>3.2913308796956898E-6</v>
      </c>
      <c r="R459">
        <f t="shared" si="17"/>
        <v>1.5074295429006259E-3</v>
      </c>
    </row>
    <row r="460" spans="1:18" ht="14.4" x14ac:dyDescent="0.3">
      <c r="A460" s="17">
        <v>3</v>
      </c>
      <c r="B460" s="9" t="s">
        <v>23</v>
      </c>
      <c r="C460" s="17">
        <v>3</v>
      </c>
      <c r="D460" s="17">
        <v>1960</v>
      </c>
      <c r="E460" s="17">
        <v>1</v>
      </c>
      <c r="F460" s="17">
        <v>0</v>
      </c>
      <c r="G460" s="17">
        <v>0</v>
      </c>
      <c r="H460" s="18">
        <v>401</v>
      </c>
      <c r="P460">
        <v>459</v>
      </c>
      <c r="Q460">
        <f t="shared" si="16"/>
        <v>3.2841712798941453E-6</v>
      </c>
      <c r="R460">
        <f t="shared" si="17"/>
        <v>1.5074346174714127E-3</v>
      </c>
    </row>
    <row r="461" spans="1:18" ht="14.4" x14ac:dyDescent="0.3">
      <c r="A461" s="17">
        <v>3</v>
      </c>
      <c r="B461" s="9" t="s">
        <v>23</v>
      </c>
      <c r="C461" s="17">
        <v>4</v>
      </c>
      <c r="D461" s="17">
        <v>1960</v>
      </c>
      <c r="E461" s="17">
        <v>1</v>
      </c>
      <c r="F461" s="17">
        <v>0</v>
      </c>
      <c r="G461" s="17">
        <v>0</v>
      </c>
      <c r="H461" s="18">
        <v>401</v>
      </c>
      <c r="P461">
        <v>460</v>
      </c>
      <c r="Q461">
        <f t="shared" si="16"/>
        <v>3.2770427848145199E-6</v>
      </c>
      <c r="R461">
        <f t="shared" si="17"/>
        <v>1.5074396810146791E-3</v>
      </c>
    </row>
    <row r="462" spans="1:18" ht="14.4" x14ac:dyDescent="0.3">
      <c r="A462" s="17">
        <v>1</v>
      </c>
      <c r="B462" s="9" t="s">
        <v>10</v>
      </c>
      <c r="C462" s="17">
        <v>1</v>
      </c>
      <c r="D462" s="17">
        <v>1985</v>
      </c>
      <c r="E462" s="17">
        <v>1</v>
      </c>
      <c r="F462" s="17">
        <v>0</v>
      </c>
      <c r="G462" s="17">
        <v>0</v>
      </c>
      <c r="H462" s="18">
        <v>401</v>
      </c>
      <c r="P462">
        <v>461</v>
      </c>
      <c r="Q462">
        <f t="shared" si="16"/>
        <v>3.2699451921437799E-6</v>
      </c>
      <c r="R462">
        <f t="shared" si="17"/>
        <v>1.5074447335782825E-3</v>
      </c>
    </row>
    <row r="463" spans="1:18" ht="14.4" x14ac:dyDescent="0.3">
      <c r="A463" s="17">
        <v>4</v>
      </c>
      <c r="B463" s="9" t="s">
        <v>42</v>
      </c>
      <c r="C463" s="17">
        <v>3</v>
      </c>
      <c r="D463" s="17">
        <v>1973</v>
      </c>
      <c r="E463" s="17">
        <v>1</v>
      </c>
      <c r="F463" s="17">
        <v>0</v>
      </c>
      <c r="G463" s="17">
        <v>0</v>
      </c>
      <c r="H463" s="18">
        <v>413</v>
      </c>
      <c r="P463">
        <v>462</v>
      </c>
      <c r="Q463">
        <f t="shared" si="16"/>
        <v>3.2628783013198465E-6</v>
      </c>
      <c r="R463">
        <f t="shared" si="17"/>
        <v>1.5074497752097691E-3</v>
      </c>
    </row>
    <row r="464" spans="1:18" ht="14.4" x14ac:dyDescent="0.3">
      <c r="A464" s="17">
        <v>5</v>
      </c>
      <c r="B464" s="9" t="s">
        <v>42</v>
      </c>
      <c r="C464" s="17">
        <v>3</v>
      </c>
      <c r="D464" s="17">
        <v>1973</v>
      </c>
      <c r="E464" s="17">
        <v>1</v>
      </c>
      <c r="F464" s="17">
        <v>0</v>
      </c>
      <c r="G464" s="17">
        <v>0</v>
      </c>
      <c r="H464" s="18">
        <v>418</v>
      </c>
      <c r="P464">
        <v>463</v>
      </c>
      <c r="Q464">
        <f t="shared" si="16"/>
        <v>3.2558419135126905E-6</v>
      </c>
      <c r="R464">
        <f t="shared" si="17"/>
        <v>1.5074548059563757E-3</v>
      </c>
    </row>
    <row r="465" spans="1:18" ht="14.4" x14ac:dyDescent="0.3">
      <c r="A465" s="17">
        <v>3</v>
      </c>
      <c r="B465" s="9" t="s">
        <v>23</v>
      </c>
      <c r="C465" s="17">
        <v>2</v>
      </c>
      <c r="D465" s="17">
        <v>1969</v>
      </c>
      <c r="E465" s="17">
        <v>1</v>
      </c>
      <c r="F465" s="17">
        <v>0</v>
      </c>
      <c r="G465" s="17">
        <v>0</v>
      </c>
      <c r="H465" s="18">
        <v>423</v>
      </c>
      <c r="P465">
        <v>464</v>
      </c>
      <c r="Q465">
        <f t="shared" si="16"/>
        <v>3.2488358316056783E-6</v>
      </c>
      <c r="R465">
        <f t="shared" si="17"/>
        <v>1.5074598258650348E-3</v>
      </c>
    </row>
    <row r="466" spans="1:18" ht="14.4" x14ac:dyDescent="0.3">
      <c r="A466" s="17">
        <v>3</v>
      </c>
      <c r="B466" s="9" t="s">
        <v>35</v>
      </c>
      <c r="C466" s="17">
        <v>3</v>
      </c>
      <c r="D466" s="17">
        <v>1960</v>
      </c>
      <c r="E466" s="17">
        <v>1</v>
      </c>
      <c r="F466" s="17">
        <v>0</v>
      </c>
      <c r="G466" s="17">
        <v>0</v>
      </c>
      <c r="H466" s="18">
        <v>435</v>
      </c>
      <c r="P466">
        <v>465</v>
      </c>
      <c r="Q466">
        <f t="shared" si="16"/>
        <v>3.2418598601771518E-6</v>
      </c>
      <c r="R466">
        <f t="shared" si="17"/>
        <v>1.5074648349823756E-3</v>
      </c>
    </row>
    <row r="467" spans="1:18" ht="14.4" x14ac:dyDescent="0.3">
      <c r="A467" s="17">
        <v>5</v>
      </c>
      <c r="B467" s="9" t="s">
        <v>42</v>
      </c>
      <c r="C467" s="17">
        <v>3</v>
      </c>
      <c r="D467" s="17">
        <v>1973</v>
      </c>
      <c r="E467" s="17">
        <v>1</v>
      </c>
      <c r="F467" s="17">
        <v>0</v>
      </c>
      <c r="G467" s="17">
        <v>0</v>
      </c>
      <c r="H467" s="18">
        <v>448</v>
      </c>
      <c r="P467">
        <v>466</v>
      </c>
      <c r="Q467">
        <f t="shared" si="16"/>
        <v>3.2349138054822461E-6</v>
      </c>
      <c r="R467">
        <f t="shared" si="17"/>
        <v>1.5074698333547266E-3</v>
      </c>
    </row>
    <row r="468" spans="1:18" ht="14.4" x14ac:dyDescent="0.3">
      <c r="A468" s="17">
        <v>3</v>
      </c>
      <c r="B468" s="9" t="s">
        <v>42</v>
      </c>
      <c r="C468" s="17">
        <v>3</v>
      </c>
      <c r="D468" s="17">
        <v>1973</v>
      </c>
      <c r="E468" s="17">
        <v>1</v>
      </c>
      <c r="F468" s="17">
        <v>0</v>
      </c>
      <c r="G468" s="17">
        <v>0</v>
      </c>
      <c r="H468" s="18">
        <v>460</v>
      </c>
      <c r="P468">
        <v>467</v>
      </c>
      <c r="Q468">
        <f t="shared" si="16"/>
        <v>3.2279974754349447E-6</v>
      </c>
      <c r="R468">
        <f t="shared" si="17"/>
        <v>1.5074748210281192E-3</v>
      </c>
    </row>
    <row r="469" spans="1:18" ht="14.4" x14ac:dyDescent="0.3">
      <c r="A469" s="17">
        <v>1</v>
      </c>
      <c r="B469" s="9" t="s">
        <v>10</v>
      </c>
      <c r="C469" s="17">
        <v>1</v>
      </c>
      <c r="D469" s="17">
        <v>1981</v>
      </c>
      <c r="E469" s="17">
        <v>1</v>
      </c>
      <c r="F469" s="17">
        <v>0</v>
      </c>
      <c r="G469" s="17">
        <v>0</v>
      </c>
      <c r="H469" s="18">
        <v>460</v>
      </c>
      <c r="P469">
        <v>468</v>
      </c>
      <c r="Q469">
        <f t="shared" si="16"/>
        <v>3.2211106795903602E-6</v>
      </c>
      <c r="R469">
        <f t="shared" si="17"/>
        <v>1.5074797980482886E-3</v>
      </c>
    </row>
    <row r="470" spans="1:18" ht="14.4" x14ac:dyDescent="0.3">
      <c r="A470" s="17">
        <v>1</v>
      </c>
      <c r="B470" s="9" t="s">
        <v>10</v>
      </c>
      <c r="C470" s="17">
        <v>4</v>
      </c>
      <c r="D470" s="17">
        <v>1973</v>
      </c>
      <c r="E470" s="17">
        <v>1</v>
      </c>
      <c r="F470" s="17">
        <v>0</v>
      </c>
      <c r="G470" s="17">
        <v>0</v>
      </c>
      <c r="H470" s="18">
        <v>541</v>
      </c>
      <c r="P470">
        <v>469</v>
      </c>
      <c r="Q470">
        <f t="shared" si="16"/>
        <v>3.2142532291272463E-6</v>
      </c>
      <c r="R470">
        <f t="shared" si="17"/>
        <v>1.5074847644606785E-3</v>
      </c>
    </row>
    <row r="471" spans="1:18" ht="14.4" x14ac:dyDescent="0.3">
      <c r="A471" s="17">
        <v>4</v>
      </c>
      <c r="B471" s="9" t="s">
        <v>25</v>
      </c>
      <c r="C471" s="17">
        <v>1</v>
      </c>
      <c r="D471" s="17">
        <v>1974</v>
      </c>
      <c r="E471" s="17">
        <v>1</v>
      </c>
      <c r="F471" s="17">
        <v>0</v>
      </c>
      <c r="G471" s="17">
        <v>0</v>
      </c>
      <c r="H471" s="18">
        <v>596</v>
      </c>
      <c r="P471">
        <v>470</v>
      </c>
      <c r="Q471">
        <f t="shared" si="16"/>
        <v>3.2074249368307257E-6</v>
      </c>
      <c r="R471">
        <f t="shared" si="17"/>
        <v>1.5074897203104412E-3</v>
      </c>
    </row>
    <row r="472" spans="1:18" ht="14.4" x14ac:dyDescent="0.3">
      <c r="A472" s="17">
        <v>6</v>
      </c>
      <c r="B472" s="9" t="s">
        <v>25</v>
      </c>
      <c r="C472" s="17">
        <v>1</v>
      </c>
      <c r="D472" s="17">
        <v>1974</v>
      </c>
      <c r="E472" s="17">
        <v>1</v>
      </c>
      <c r="F472" s="17">
        <v>0</v>
      </c>
      <c r="G472" s="17">
        <v>0</v>
      </c>
      <c r="H472" s="18">
        <v>601</v>
      </c>
      <c r="P472">
        <v>471</v>
      </c>
      <c r="Q472">
        <f t="shared" si="16"/>
        <v>3.2006256170752478E-6</v>
      </c>
      <c r="R472">
        <f t="shared" si="17"/>
        <v>1.5074946656424418E-3</v>
      </c>
    </row>
    <row r="473" spans="1:18" ht="14.4" x14ac:dyDescent="0.3">
      <c r="A473" s="17">
        <v>3</v>
      </c>
      <c r="B473" s="9" t="s">
        <v>25</v>
      </c>
      <c r="C473" s="17">
        <v>1</v>
      </c>
      <c r="D473" s="17">
        <v>1974</v>
      </c>
      <c r="E473" s="17">
        <v>1</v>
      </c>
      <c r="F473" s="17">
        <v>0</v>
      </c>
      <c r="G473" s="17">
        <v>0</v>
      </c>
      <c r="H473" s="18">
        <v>623</v>
      </c>
      <c r="P473">
        <v>472</v>
      </c>
      <c r="Q473">
        <f t="shared" si="16"/>
        <v>3.1938550858077544E-6</v>
      </c>
      <c r="R473">
        <f t="shared" si="17"/>
        <v>1.5074996005012601E-3</v>
      </c>
    </row>
    <row r="474" spans="1:18" ht="14.4" x14ac:dyDescent="0.3">
      <c r="A474" s="17">
        <v>1</v>
      </c>
      <c r="B474" s="9" t="s">
        <v>25</v>
      </c>
      <c r="C474" s="17">
        <v>4</v>
      </c>
      <c r="D474" s="17">
        <v>1977</v>
      </c>
      <c r="E474" s="17">
        <v>1</v>
      </c>
      <c r="F474" s="17">
        <v>0</v>
      </c>
      <c r="G474" s="17">
        <v>0</v>
      </c>
      <c r="H474" s="18">
        <v>642</v>
      </c>
      <c r="P474">
        <v>473</v>
      </c>
      <c r="Q474">
        <f t="shared" si="16"/>
        <v>3.1871131605310636E-6</v>
      </c>
      <c r="R474">
        <f t="shared" si="17"/>
        <v>1.5075045249311931E-3</v>
      </c>
    </row>
    <row r="475" spans="1:18" ht="14.4" x14ac:dyDescent="0.3">
      <c r="A475" s="17">
        <v>2</v>
      </c>
      <c r="B475" s="9" t="s">
        <v>10</v>
      </c>
      <c r="C475" s="17">
        <v>4</v>
      </c>
      <c r="D475" s="17">
        <v>1980</v>
      </c>
      <c r="E475" s="17">
        <v>3</v>
      </c>
      <c r="F475" s="17">
        <v>0</v>
      </c>
      <c r="G475" s="17">
        <v>0</v>
      </c>
      <c r="H475" s="18">
        <v>686</v>
      </c>
      <c r="P475">
        <v>474</v>
      </c>
      <c r="Q475">
        <f t="shared" si="16"/>
        <v>3.1803996602874623E-6</v>
      </c>
      <c r="R475">
        <f t="shared" si="17"/>
        <v>1.5075094389762572E-3</v>
      </c>
    </row>
    <row r="476" spans="1:18" ht="14.4" x14ac:dyDescent="0.3">
      <c r="A476" s="17">
        <v>1</v>
      </c>
      <c r="B476" s="9" t="s">
        <v>23</v>
      </c>
      <c r="C476" s="17">
        <v>2</v>
      </c>
      <c r="D476" s="17">
        <v>1986</v>
      </c>
      <c r="E476" s="17">
        <v>1</v>
      </c>
      <c r="F476" s="17">
        <v>0</v>
      </c>
      <c r="G476" s="17">
        <v>0</v>
      </c>
      <c r="H476" s="18">
        <v>714</v>
      </c>
      <c r="P476">
        <v>475</v>
      </c>
      <c r="Q476">
        <f t="shared" si="16"/>
        <v>3.1737144056425052E-6</v>
      </c>
      <c r="R476">
        <f t="shared" si="17"/>
        <v>1.5075143426801899E-3</v>
      </c>
    </row>
    <row r="477" spans="1:18" ht="14.4" x14ac:dyDescent="0.3">
      <c r="A477" s="17">
        <v>1</v>
      </c>
      <c r="B477" s="9" t="s">
        <v>12</v>
      </c>
      <c r="C477" s="17">
        <v>2</v>
      </c>
      <c r="D477" s="17">
        <v>1991</v>
      </c>
      <c r="E477" s="17">
        <v>1</v>
      </c>
      <c r="F477" s="17">
        <v>0</v>
      </c>
      <c r="G477" s="17">
        <v>0</v>
      </c>
      <c r="H477" s="18">
        <v>722</v>
      </c>
      <c r="P477">
        <v>476</v>
      </c>
      <c r="Q477">
        <f t="shared" si="16"/>
        <v>3.1670572186690219E-6</v>
      </c>
      <c r="R477">
        <f t="shared" si="17"/>
        <v>1.5075192360864543E-3</v>
      </c>
    </row>
    <row r="478" spans="1:18" ht="14.4" x14ac:dyDescent="0.3">
      <c r="A478" s="17">
        <v>1</v>
      </c>
      <c r="B478" s="9" t="s">
        <v>17</v>
      </c>
      <c r="C478" s="17">
        <v>4</v>
      </c>
      <c r="D478" s="17">
        <v>1965</v>
      </c>
      <c r="E478" s="17">
        <v>1</v>
      </c>
      <c r="F478" s="17">
        <v>0</v>
      </c>
      <c r="G478" s="17">
        <v>0</v>
      </c>
      <c r="H478" s="18">
        <v>725</v>
      </c>
      <c r="P478">
        <v>477</v>
      </c>
      <c r="Q478">
        <f t="shared" si="16"/>
        <v>3.1604279229313184E-6</v>
      </c>
      <c r="R478">
        <f t="shared" si="17"/>
        <v>1.507524119238239E-3</v>
      </c>
    </row>
    <row r="479" spans="1:18" ht="14.4" x14ac:dyDescent="0.3">
      <c r="A479" s="17">
        <v>3</v>
      </c>
      <c r="B479" s="9" t="s">
        <v>23</v>
      </c>
      <c r="C479" s="17">
        <v>3</v>
      </c>
      <c r="D479" s="17">
        <v>1986</v>
      </c>
      <c r="E479" s="17">
        <v>1</v>
      </c>
      <c r="F479" s="17">
        <v>0</v>
      </c>
      <c r="G479" s="17">
        <v>0</v>
      </c>
      <c r="H479" s="18">
        <v>729</v>
      </c>
      <c r="P479">
        <v>478</v>
      </c>
      <c r="Q479">
        <f t="shared" si="16"/>
        <v>3.153826343469585E-6</v>
      </c>
      <c r="R479">
        <f t="shared" si="17"/>
        <v>1.5075289921784617E-3</v>
      </c>
    </row>
    <row r="480" spans="1:18" ht="14.4" x14ac:dyDescent="0.3">
      <c r="A480" s="17">
        <v>2</v>
      </c>
      <c r="B480" s="9" t="s">
        <v>23</v>
      </c>
      <c r="C480" s="17">
        <v>3</v>
      </c>
      <c r="D480" s="17">
        <v>1960</v>
      </c>
      <c r="E480" s="17">
        <v>1</v>
      </c>
      <c r="F480" s="17">
        <v>0</v>
      </c>
      <c r="G480" s="17">
        <v>0</v>
      </c>
      <c r="H480" s="18">
        <v>730</v>
      </c>
      <c r="P480">
        <v>479</v>
      </c>
      <c r="Q480">
        <f t="shared" si="16"/>
        <v>3.1472523067844905E-6</v>
      </c>
      <c r="R480">
        <f t="shared" si="17"/>
        <v>1.5075338549497708E-3</v>
      </c>
    </row>
    <row r="481" spans="1:18" ht="14.4" x14ac:dyDescent="0.3">
      <c r="A481" s="17">
        <v>4</v>
      </c>
      <c r="B481" s="9" t="s">
        <v>23</v>
      </c>
      <c r="C481" s="17">
        <v>3</v>
      </c>
      <c r="D481" s="17">
        <v>1985</v>
      </c>
      <c r="E481" s="17">
        <v>1</v>
      </c>
      <c r="F481" s="17">
        <v>0</v>
      </c>
      <c r="G481" s="17">
        <v>0</v>
      </c>
      <c r="H481" s="18">
        <v>730</v>
      </c>
      <c r="P481">
        <v>480</v>
      </c>
      <c r="Q481">
        <f t="shared" si="16"/>
        <v>3.1407056408219773E-6</v>
      </c>
      <c r="R481">
        <f t="shared" si="17"/>
        <v>1.507538707594549E-3</v>
      </c>
    </row>
    <row r="482" spans="1:18" ht="14.4" x14ac:dyDescent="0.3">
      <c r="A482" s="17">
        <v>2</v>
      </c>
      <c r="B482" s="9" t="s">
        <v>17</v>
      </c>
      <c r="C482" s="17">
        <v>1</v>
      </c>
      <c r="D482" s="17">
        <v>1985</v>
      </c>
      <c r="E482" s="17">
        <v>1</v>
      </c>
      <c r="F482" s="17">
        <v>0</v>
      </c>
      <c r="G482" s="17">
        <v>0</v>
      </c>
      <c r="H482" s="18">
        <v>731</v>
      </c>
      <c r="P482">
        <v>481</v>
      </c>
      <c r="Q482">
        <f t="shared" si="16"/>
        <v>3.1341861749582399E-6</v>
      </c>
      <c r="R482">
        <f t="shared" si="17"/>
        <v>1.5075435501549135E-3</v>
      </c>
    </row>
    <row r="483" spans="1:18" ht="14.4" x14ac:dyDescent="0.3">
      <c r="A483" s="17">
        <v>3</v>
      </c>
      <c r="B483" s="9" t="s">
        <v>17</v>
      </c>
      <c r="C483" s="17">
        <v>2</v>
      </c>
      <c r="D483" s="17">
        <v>1988</v>
      </c>
      <c r="E483" s="17">
        <v>1</v>
      </c>
      <c r="F483" s="17">
        <v>0</v>
      </c>
      <c r="G483" s="17">
        <v>0</v>
      </c>
      <c r="H483" s="18">
        <v>733</v>
      </c>
      <c r="P483">
        <v>482</v>
      </c>
      <c r="Q483">
        <f t="shared" si="16"/>
        <v>3.1276937399848943E-6</v>
      </c>
      <c r="R483">
        <f t="shared" si="17"/>
        <v>1.5075483826727191E-3</v>
      </c>
    </row>
    <row r="484" spans="1:18" ht="14.4" x14ac:dyDescent="0.3">
      <c r="A484" s="17">
        <v>3</v>
      </c>
      <c r="B484" s="9" t="s">
        <v>17</v>
      </c>
      <c r="C484" s="17">
        <v>2</v>
      </c>
      <c r="D484" s="17">
        <v>1988</v>
      </c>
      <c r="E484" s="17">
        <v>1</v>
      </c>
      <c r="F484" s="17">
        <v>0</v>
      </c>
      <c r="G484" s="17">
        <v>0</v>
      </c>
      <c r="H484" s="18">
        <v>733</v>
      </c>
      <c r="P484">
        <v>483</v>
      </c>
      <c r="Q484">
        <f t="shared" si="16"/>
        <v>3.1212281680943311E-6</v>
      </c>
      <c r="R484">
        <f t="shared" si="17"/>
        <v>1.507553205189562E-3</v>
      </c>
    </row>
    <row r="485" spans="1:18" ht="14.4" x14ac:dyDescent="0.3">
      <c r="A485" s="17">
        <v>4</v>
      </c>
      <c r="B485" s="9" t="s">
        <v>33</v>
      </c>
      <c r="C485" s="17">
        <v>3</v>
      </c>
      <c r="D485" s="17">
        <v>1982</v>
      </c>
      <c r="E485" s="17">
        <v>1</v>
      </c>
      <c r="F485" s="17">
        <v>0</v>
      </c>
      <c r="G485" s="17">
        <v>0</v>
      </c>
      <c r="H485" s="18">
        <v>737</v>
      </c>
      <c r="P485">
        <v>484</v>
      </c>
      <c r="Q485">
        <f t="shared" si="16"/>
        <v>3.1147892928652441E-6</v>
      </c>
      <c r="R485">
        <f t="shared" si="17"/>
        <v>1.5075580177467782E-3</v>
      </c>
    </row>
    <row r="486" spans="1:18" ht="14.4" x14ac:dyDescent="0.3">
      <c r="A486" s="17">
        <v>4</v>
      </c>
      <c r="B486" s="9" t="s">
        <v>33</v>
      </c>
      <c r="C486" s="17">
        <v>1</v>
      </c>
      <c r="D486" s="17">
        <v>1961</v>
      </c>
      <c r="E486" s="17">
        <v>1</v>
      </c>
      <c r="F486" s="17">
        <v>0</v>
      </c>
      <c r="G486" s="17">
        <v>0</v>
      </c>
      <c r="H486" s="18">
        <v>738</v>
      </c>
      <c r="P486">
        <v>485</v>
      </c>
      <c r="Q486">
        <f t="shared" si="16"/>
        <v>3.1083769492483508E-6</v>
      </c>
      <c r="R486">
        <f t="shared" si="17"/>
        <v>1.5075628203854502E-3</v>
      </c>
    </row>
    <row r="487" spans="1:18" ht="14.4" x14ac:dyDescent="0.3">
      <c r="A487" s="17">
        <v>1</v>
      </c>
      <c r="B487" s="9" t="s">
        <v>23</v>
      </c>
      <c r="C487" s="17">
        <v>4</v>
      </c>
      <c r="D487" s="17">
        <v>1988</v>
      </c>
      <c r="E487" s="17">
        <v>1</v>
      </c>
      <c r="F487" s="17">
        <v>0</v>
      </c>
      <c r="G487" s="17">
        <v>0</v>
      </c>
      <c r="H487" s="18">
        <v>738</v>
      </c>
      <c r="P487">
        <v>486</v>
      </c>
      <c r="Q487">
        <f t="shared" si="16"/>
        <v>3.101990973552273E-6</v>
      </c>
      <c r="R487">
        <f t="shared" si="17"/>
        <v>1.5075676131464048E-3</v>
      </c>
    </row>
    <row r="488" spans="1:18" ht="14.4" x14ac:dyDescent="0.3">
      <c r="A488" s="17">
        <v>2</v>
      </c>
      <c r="B488" s="9" t="s">
        <v>30</v>
      </c>
      <c r="C488" s="17">
        <v>2</v>
      </c>
      <c r="D488" s="17">
        <v>1977</v>
      </c>
      <c r="E488" s="17">
        <v>1</v>
      </c>
      <c r="F488" s="17">
        <v>0</v>
      </c>
      <c r="G488" s="17">
        <v>0</v>
      </c>
      <c r="H488" s="18">
        <v>739</v>
      </c>
      <c r="P488">
        <v>487</v>
      </c>
      <c r="Q488">
        <f t="shared" si="16"/>
        <v>3.0956312034296069E-6</v>
      </c>
      <c r="R488">
        <f t="shared" si="17"/>
        <v>1.5075723960702185E-3</v>
      </c>
    </row>
    <row r="489" spans="1:18" ht="14.4" x14ac:dyDescent="0.3">
      <c r="A489" s="17">
        <v>3</v>
      </c>
      <c r="B489" s="9" t="s">
        <v>19</v>
      </c>
      <c r="C489" s="17">
        <v>3</v>
      </c>
      <c r="D489" s="17">
        <v>1986</v>
      </c>
      <c r="E489" s="17">
        <v>1</v>
      </c>
      <c r="F489" s="17">
        <v>0</v>
      </c>
      <c r="G489" s="17">
        <v>0</v>
      </c>
      <c r="H489" s="18">
        <v>741</v>
      </c>
      <c r="P489">
        <v>488</v>
      </c>
      <c r="Q489">
        <f t="shared" si="16"/>
        <v>3.089297477863151E-6</v>
      </c>
      <c r="R489">
        <f t="shared" si="17"/>
        <v>1.5075771691972176E-3</v>
      </c>
    </row>
    <row r="490" spans="1:18" ht="14.4" x14ac:dyDescent="0.3">
      <c r="A490" s="17">
        <v>1</v>
      </c>
      <c r="B490" s="9" t="s">
        <v>42</v>
      </c>
      <c r="C490" s="17">
        <v>3</v>
      </c>
      <c r="D490" s="17">
        <v>1993</v>
      </c>
      <c r="E490" s="17">
        <v>1</v>
      </c>
      <c r="F490" s="17">
        <v>0</v>
      </c>
      <c r="G490" s="17">
        <v>0</v>
      </c>
      <c r="H490" s="18">
        <v>742</v>
      </c>
      <c r="P490">
        <v>489</v>
      </c>
      <c r="Q490">
        <f t="shared" si="16"/>
        <v>3.0829896371523138E-6</v>
      </c>
      <c r="R490">
        <f t="shared" si="17"/>
        <v>1.5075819325674814E-3</v>
      </c>
    </row>
    <row r="491" spans="1:18" ht="14.4" x14ac:dyDescent="0.3">
      <c r="A491" s="17">
        <v>2</v>
      </c>
      <c r="B491" s="9" t="s">
        <v>12</v>
      </c>
      <c r="C491" s="17">
        <v>4</v>
      </c>
      <c r="D491" s="17">
        <v>1988</v>
      </c>
      <c r="E491" s="17">
        <v>1</v>
      </c>
      <c r="F491" s="17">
        <v>0</v>
      </c>
      <c r="G491" s="17">
        <v>0</v>
      </c>
      <c r="H491" s="18">
        <v>746</v>
      </c>
      <c r="P491">
        <v>490</v>
      </c>
      <c r="Q491">
        <f t="shared" si="16"/>
        <v>3.0767075228996795E-6</v>
      </c>
      <c r="R491">
        <f t="shared" si="17"/>
        <v>1.5075866862208429E-3</v>
      </c>
    </row>
    <row r="492" spans="1:18" ht="14.4" x14ac:dyDescent="0.3">
      <c r="A492" s="17">
        <v>2</v>
      </c>
      <c r="B492" s="9" t="s">
        <v>33</v>
      </c>
      <c r="C492" s="17">
        <v>3</v>
      </c>
      <c r="D492" s="17">
        <v>1968</v>
      </c>
      <c r="E492" s="17">
        <v>1</v>
      </c>
      <c r="F492" s="17">
        <v>0</v>
      </c>
      <c r="G492" s="17">
        <v>0</v>
      </c>
      <c r="H492" s="18">
        <v>748</v>
      </c>
      <c r="P492">
        <v>491</v>
      </c>
      <c r="Q492">
        <f t="shared" si="16"/>
        <v>3.070450977997743E-6</v>
      </c>
      <c r="R492">
        <f t="shared" si="17"/>
        <v>1.5075914301968917E-3</v>
      </c>
    </row>
    <row r="493" spans="1:18" ht="14.4" x14ac:dyDescent="0.3">
      <c r="A493" s="17">
        <v>3</v>
      </c>
      <c r="B493" s="9" t="s">
        <v>17</v>
      </c>
      <c r="C493" s="17">
        <v>2</v>
      </c>
      <c r="D493" s="17">
        <v>1987</v>
      </c>
      <c r="E493" s="17">
        <v>1</v>
      </c>
      <c r="F493" s="17">
        <v>0</v>
      </c>
      <c r="G493" s="17">
        <v>0</v>
      </c>
      <c r="H493" s="18">
        <v>750</v>
      </c>
      <c r="P493">
        <v>492</v>
      </c>
      <c r="Q493">
        <f t="shared" si="16"/>
        <v>3.0642198466158074E-6</v>
      </c>
      <c r="R493">
        <f t="shared" si="17"/>
        <v>1.5075961645349772E-3</v>
      </c>
    </row>
    <row r="494" spans="1:18" ht="14.4" x14ac:dyDescent="0.3">
      <c r="A494" s="17">
        <v>1</v>
      </c>
      <c r="B494" s="9" t="s">
        <v>17</v>
      </c>
      <c r="C494" s="17">
        <v>2</v>
      </c>
      <c r="D494" s="17">
        <v>1988</v>
      </c>
      <c r="E494" s="17">
        <v>1</v>
      </c>
      <c r="F494" s="17">
        <v>0</v>
      </c>
      <c r="G494" s="17">
        <v>0</v>
      </c>
      <c r="H494" s="18">
        <v>751</v>
      </c>
      <c r="P494">
        <v>493</v>
      </c>
      <c r="Q494">
        <f t="shared" si="16"/>
        <v>3.0580139741870332E-6</v>
      </c>
      <c r="R494">
        <f t="shared" si="17"/>
        <v>1.5076008892742074E-3</v>
      </c>
    </row>
    <row r="495" spans="1:18" ht="14.4" x14ac:dyDescent="0.3">
      <c r="A495" s="17">
        <v>1</v>
      </c>
      <c r="B495" s="9" t="s">
        <v>17</v>
      </c>
      <c r="C495" s="17">
        <v>2</v>
      </c>
      <c r="D495" s="17">
        <v>1986</v>
      </c>
      <c r="E495" s="17">
        <v>1</v>
      </c>
      <c r="F495" s="17">
        <v>0</v>
      </c>
      <c r="G495" s="17">
        <v>0</v>
      </c>
      <c r="H495" s="18">
        <v>759</v>
      </c>
      <c r="P495">
        <v>494</v>
      </c>
      <c r="Q495">
        <f t="shared" si="16"/>
        <v>3.0518332073956555E-6</v>
      </c>
      <c r="R495">
        <f t="shared" si="17"/>
        <v>1.5076056044534538E-3</v>
      </c>
    </row>
    <row r="496" spans="1:18" ht="14.4" x14ac:dyDescent="0.3">
      <c r="A496" s="17">
        <v>3</v>
      </c>
      <c r="B496" s="9" t="s">
        <v>17</v>
      </c>
      <c r="C496" s="17">
        <v>2</v>
      </c>
      <c r="D496" s="17">
        <v>1984</v>
      </c>
      <c r="E496" s="17">
        <v>1</v>
      </c>
      <c r="F496" s="17">
        <v>0</v>
      </c>
      <c r="G496" s="17">
        <v>0</v>
      </c>
      <c r="H496" s="18">
        <v>761</v>
      </c>
      <c r="P496">
        <v>495</v>
      </c>
      <c r="Q496">
        <f t="shared" si="16"/>
        <v>3.0456773941643471E-6</v>
      </c>
      <c r="R496">
        <f t="shared" si="17"/>
        <v>1.5076103101113519E-3</v>
      </c>
    </row>
    <row r="497" spans="1:18" ht="14.4" x14ac:dyDescent="0.3">
      <c r="A497" s="17">
        <v>4</v>
      </c>
      <c r="B497" s="9" t="s">
        <v>17</v>
      </c>
      <c r="C497" s="17">
        <v>2</v>
      </c>
      <c r="D497" s="17">
        <v>1987</v>
      </c>
      <c r="E497" s="17">
        <v>1</v>
      </c>
      <c r="F497" s="17">
        <v>0</v>
      </c>
      <c r="G497" s="17">
        <v>0</v>
      </c>
      <c r="H497" s="18">
        <v>761</v>
      </c>
      <c r="P497">
        <v>496</v>
      </c>
      <c r="Q497">
        <f t="shared" si="16"/>
        <v>3.0395463836417402E-6</v>
      </c>
      <c r="R497">
        <f t="shared" si="17"/>
        <v>1.5076150062863032E-3</v>
      </c>
    </row>
    <row r="498" spans="1:18" ht="14.4" x14ac:dyDescent="0.3">
      <c r="A498" s="17">
        <v>1</v>
      </c>
      <c r="B498" s="9" t="s">
        <v>27</v>
      </c>
      <c r="C498" s="17">
        <v>1</v>
      </c>
      <c r="D498" s="17">
        <v>1993</v>
      </c>
      <c r="E498" s="17">
        <v>1</v>
      </c>
      <c r="F498" s="17">
        <v>0</v>
      </c>
      <c r="G498" s="17">
        <v>0</v>
      </c>
      <c r="H498" s="18">
        <v>762</v>
      </c>
      <c r="P498">
        <v>497</v>
      </c>
      <c r="Q498">
        <f t="shared" si="16"/>
        <v>3.033440026190096E-6</v>
      </c>
      <c r="R498">
        <f t="shared" si="17"/>
        <v>1.5076196930164777E-3</v>
      </c>
    </row>
    <row r="499" spans="1:18" ht="14.4" x14ac:dyDescent="0.3">
      <c r="A499" s="17">
        <v>6</v>
      </c>
      <c r="B499" s="9" t="s">
        <v>23</v>
      </c>
      <c r="C499" s="17">
        <v>2</v>
      </c>
      <c r="D499" s="17">
        <v>1969</v>
      </c>
      <c r="E499" s="17">
        <v>1</v>
      </c>
      <c r="F499" s="17">
        <v>0</v>
      </c>
      <c r="G499" s="17">
        <v>0</v>
      </c>
      <c r="H499" s="18">
        <v>763</v>
      </c>
      <c r="P499">
        <v>498</v>
      </c>
      <c r="Q499">
        <f t="shared" si="16"/>
        <v>3.0273581733731233E-6</v>
      </c>
      <c r="R499">
        <f t="shared" si="17"/>
        <v>1.5076243703398154E-3</v>
      </c>
    </row>
    <row r="500" spans="1:18" ht="14.4" x14ac:dyDescent="0.3">
      <c r="A500" s="17">
        <v>2</v>
      </c>
      <c r="B500" s="9" t="s">
        <v>19</v>
      </c>
      <c r="C500" s="17">
        <v>3</v>
      </c>
      <c r="D500" s="17">
        <v>1988</v>
      </c>
      <c r="E500" s="17">
        <v>1</v>
      </c>
      <c r="F500" s="17">
        <v>0</v>
      </c>
      <c r="G500" s="17">
        <v>0</v>
      </c>
      <c r="H500" s="18">
        <v>766</v>
      </c>
      <c r="P500">
        <v>499</v>
      </c>
      <c r="Q500">
        <f t="shared" si="16"/>
        <v>3.0213006779439424E-6</v>
      </c>
      <c r="R500">
        <f t="shared" si="17"/>
        <v>1.5076290382940274E-3</v>
      </c>
    </row>
    <row r="501" spans="1:18" ht="14.4" x14ac:dyDescent="0.3">
      <c r="A501" s="17">
        <v>1</v>
      </c>
      <c r="B501" s="9" t="s">
        <v>25</v>
      </c>
      <c r="C501" s="17">
        <v>3</v>
      </c>
      <c r="D501" s="17">
        <v>1992</v>
      </c>
      <c r="E501" s="17">
        <v>1</v>
      </c>
      <c r="F501" s="17">
        <v>0</v>
      </c>
      <c r="G501" s="17">
        <v>0</v>
      </c>
      <c r="H501" s="18">
        <v>766</v>
      </c>
      <c r="P501">
        <v>500</v>
      </c>
      <c r="Q501">
        <f t="shared" si="16"/>
        <v>3.0152673938331975E-6</v>
      </c>
      <c r="R501">
        <f t="shared" si="17"/>
        <v>1.5076336969165986E-3</v>
      </c>
    </row>
    <row r="502" spans="1:18" ht="14.4" x14ac:dyDescent="0.3">
      <c r="A502" s="17">
        <v>1</v>
      </c>
      <c r="B502" s="9" t="s">
        <v>14</v>
      </c>
      <c r="C502" s="17">
        <v>2</v>
      </c>
      <c r="D502" s="17">
        <v>1988</v>
      </c>
      <c r="E502" s="17">
        <v>1</v>
      </c>
      <c r="F502" s="17">
        <v>0</v>
      </c>
      <c r="G502" s="17">
        <v>0</v>
      </c>
      <c r="H502" s="18">
        <v>767</v>
      </c>
      <c r="P502">
        <v>501</v>
      </c>
      <c r="Q502">
        <f t="shared" si="16"/>
        <v>3.0092581761373066E-6</v>
      </c>
      <c r="R502">
        <f t="shared" si="17"/>
        <v>1.5076383462447906E-3</v>
      </c>
    </row>
    <row r="503" spans="1:18" ht="14.4" x14ac:dyDescent="0.3">
      <c r="A503" s="17">
        <v>1</v>
      </c>
      <c r="B503" s="9" t="s">
        <v>17</v>
      </c>
      <c r="C503" s="17">
        <v>2</v>
      </c>
      <c r="D503" s="17">
        <v>1982</v>
      </c>
      <c r="E503" s="17">
        <v>1</v>
      </c>
      <c r="F503" s="17">
        <v>0</v>
      </c>
      <c r="G503" s="17">
        <v>0</v>
      </c>
      <c r="H503" s="18">
        <v>769</v>
      </c>
      <c r="P503">
        <v>502</v>
      </c>
      <c r="Q503">
        <f t="shared" si="16"/>
        <v>3.0032728811068535E-6</v>
      </c>
      <c r="R503">
        <f t="shared" si="17"/>
        <v>1.5076429863156405E-3</v>
      </c>
    </row>
    <row r="504" spans="1:18" ht="14.4" x14ac:dyDescent="0.3">
      <c r="A504" s="17">
        <v>2</v>
      </c>
      <c r="B504" s="9" t="s">
        <v>10</v>
      </c>
      <c r="C504" s="17">
        <v>1</v>
      </c>
      <c r="D504" s="17">
        <v>1989</v>
      </c>
      <c r="E504" s="17">
        <v>1</v>
      </c>
      <c r="F504" s="17">
        <v>0</v>
      </c>
      <c r="G504" s="17">
        <v>0</v>
      </c>
      <c r="H504" s="18">
        <v>771</v>
      </c>
      <c r="P504">
        <v>503</v>
      </c>
      <c r="Q504">
        <f t="shared" si="16"/>
        <v>2.9973113661351196E-6</v>
      </c>
      <c r="R504">
        <f t="shared" si="17"/>
        <v>1.5076476171659652E-3</v>
      </c>
    </row>
    <row r="505" spans="1:18" ht="14.4" x14ac:dyDescent="0.3">
      <c r="A505" s="17">
        <v>1</v>
      </c>
      <c r="B505" s="9" t="s">
        <v>12</v>
      </c>
      <c r="C505" s="17">
        <v>2</v>
      </c>
      <c r="D505" s="17">
        <v>1987</v>
      </c>
      <c r="E505" s="17">
        <v>1</v>
      </c>
      <c r="F505" s="17">
        <v>0</v>
      </c>
      <c r="G505" s="17">
        <v>0</v>
      </c>
      <c r="H505" s="18">
        <v>778</v>
      </c>
      <c r="P505">
        <v>504</v>
      </c>
      <c r="Q505">
        <f t="shared" si="16"/>
        <v>2.9913734897467499E-6</v>
      </c>
      <c r="R505">
        <f t="shared" si="17"/>
        <v>1.507652238832362E-3</v>
      </c>
    </row>
    <row r="506" spans="1:18" ht="14.4" x14ac:dyDescent="0.3">
      <c r="A506" s="17">
        <v>1</v>
      </c>
      <c r="B506" s="9" t="s">
        <v>12</v>
      </c>
      <c r="C506" s="17">
        <v>3</v>
      </c>
      <c r="D506" s="17">
        <v>1987</v>
      </c>
      <c r="E506" s="17">
        <v>1</v>
      </c>
      <c r="F506" s="17">
        <v>0</v>
      </c>
      <c r="G506" s="17">
        <v>0</v>
      </c>
      <c r="H506" s="18">
        <v>778</v>
      </c>
      <c r="P506">
        <v>505</v>
      </c>
      <c r="Q506">
        <f t="shared" si="16"/>
        <v>2.9854591115865568E-6</v>
      </c>
      <c r="R506">
        <f t="shared" si="17"/>
        <v>1.5076568513512111E-3</v>
      </c>
    </row>
    <row r="507" spans="1:18" ht="14.4" x14ac:dyDescent="0.3">
      <c r="A507" s="17">
        <v>2</v>
      </c>
      <c r="B507" s="9" t="s">
        <v>23</v>
      </c>
      <c r="C507" s="17">
        <v>1</v>
      </c>
      <c r="D507" s="17">
        <v>1989</v>
      </c>
      <c r="E507" s="17">
        <v>1</v>
      </c>
      <c r="F507" s="17">
        <v>0</v>
      </c>
      <c r="G507" s="17">
        <v>0</v>
      </c>
      <c r="H507" s="18">
        <v>779</v>
      </c>
      <c r="P507">
        <v>506</v>
      </c>
      <c r="Q507">
        <f t="shared" si="16"/>
        <v>2.9795680924084525E-6</v>
      </c>
      <c r="R507">
        <f t="shared" si="17"/>
        <v>1.5076614547586769E-3</v>
      </c>
    </row>
    <row r="508" spans="1:18" ht="14.4" x14ac:dyDescent="0.3">
      <c r="A508" s="17">
        <v>3</v>
      </c>
      <c r="B508" s="9" t="s">
        <v>17</v>
      </c>
      <c r="C508" s="17">
        <v>2</v>
      </c>
      <c r="D508" s="17">
        <v>1988</v>
      </c>
      <c r="E508" s="17">
        <v>1</v>
      </c>
      <c r="F508" s="17">
        <v>0</v>
      </c>
      <c r="G508" s="17">
        <v>0</v>
      </c>
      <c r="H508" s="18">
        <v>784</v>
      </c>
      <c r="P508">
        <v>507</v>
      </c>
      <c r="Q508">
        <f t="shared" si="16"/>
        <v>2.973700294064516E-6</v>
      </c>
      <c r="R508">
        <f t="shared" si="17"/>
        <v>1.5076660490907095E-3</v>
      </c>
    </row>
    <row r="509" spans="1:18" ht="14.4" x14ac:dyDescent="0.3">
      <c r="A509" s="17">
        <v>4</v>
      </c>
      <c r="B509" s="9" t="s">
        <v>17</v>
      </c>
      <c r="C509" s="17">
        <v>3</v>
      </c>
      <c r="D509" s="17">
        <v>1985</v>
      </c>
      <c r="E509" s="17">
        <v>1</v>
      </c>
      <c r="F509" s="17">
        <v>0</v>
      </c>
      <c r="G509" s="17">
        <v>0</v>
      </c>
      <c r="H509" s="18">
        <v>788</v>
      </c>
      <c r="P509">
        <v>508</v>
      </c>
      <c r="Q509">
        <f t="shared" si="16"/>
        <v>2.9678555794941864E-6</v>
      </c>
      <c r="R509">
        <f t="shared" si="17"/>
        <v>1.5076706343830468E-3</v>
      </c>
    </row>
    <row r="510" spans="1:18" ht="14.4" x14ac:dyDescent="0.3">
      <c r="A510" s="17">
        <v>3</v>
      </c>
      <c r="B510" s="9" t="s">
        <v>23</v>
      </c>
      <c r="C510" s="17">
        <v>1</v>
      </c>
      <c r="D510" s="17">
        <v>1960</v>
      </c>
      <c r="E510" s="17">
        <v>1</v>
      </c>
      <c r="F510" s="17">
        <v>0</v>
      </c>
      <c r="G510" s="17">
        <v>0</v>
      </c>
      <c r="H510" s="18">
        <v>789</v>
      </c>
      <c r="P510">
        <v>509</v>
      </c>
      <c r="Q510">
        <f t="shared" si="16"/>
        <v>2.9620338127135855E-6</v>
      </c>
      <c r="R510">
        <f t="shared" si="17"/>
        <v>1.5076752106712151E-3</v>
      </c>
    </row>
    <row r="511" spans="1:18" ht="14.4" x14ac:dyDescent="0.3">
      <c r="A511" s="17">
        <v>3</v>
      </c>
      <c r="B511" s="9" t="s">
        <v>17</v>
      </c>
      <c r="C511" s="17">
        <v>3</v>
      </c>
      <c r="D511" s="17">
        <v>1987</v>
      </c>
      <c r="E511" s="17">
        <v>1</v>
      </c>
      <c r="F511" s="17">
        <v>0</v>
      </c>
      <c r="G511" s="17">
        <v>0</v>
      </c>
      <c r="H511" s="18">
        <v>790</v>
      </c>
      <c r="P511">
        <v>510</v>
      </c>
      <c r="Q511">
        <f t="shared" si="16"/>
        <v>2.956234858804967E-6</v>
      </c>
      <c r="R511">
        <f t="shared" si="17"/>
        <v>1.5076797779905332E-3</v>
      </c>
    </row>
    <row r="512" spans="1:18" ht="14.4" x14ac:dyDescent="0.3">
      <c r="A512" s="17">
        <v>3</v>
      </c>
      <c r="B512" s="9" t="s">
        <v>17</v>
      </c>
      <c r="C512" s="17">
        <v>2</v>
      </c>
      <c r="D512" s="17">
        <v>1988</v>
      </c>
      <c r="E512" s="17">
        <v>1</v>
      </c>
      <c r="F512" s="17">
        <v>0</v>
      </c>
      <c r="G512" s="17">
        <v>0</v>
      </c>
      <c r="H512" s="18">
        <v>795</v>
      </c>
      <c r="P512">
        <v>511</v>
      </c>
      <c r="Q512">
        <f t="shared" si="16"/>
        <v>2.9504585839062835E-6</v>
      </c>
      <c r="R512">
        <f t="shared" si="17"/>
        <v>1.5076843363761108E-3</v>
      </c>
    </row>
    <row r="513" spans="1:18" ht="14.4" x14ac:dyDescent="0.3">
      <c r="A513" s="17">
        <v>4</v>
      </c>
      <c r="B513" s="9" t="s">
        <v>17</v>
      </c>
      <c r="C513" s="17">
        <v>2</v>
      </c>
      <c r="D513" s="17">
        <v>1987</v>
      </c>
      <c r="E513" s="17">
        <v>1</v>
      </c>
      <c r="F513" s="17">
        <v>0</v>
      </c>
      <c r="G513" s="17">
        <v>0</v>
      </c>
      <c r="H513" s="18">
        <v>799</v>
      </c>
      <c r="P513">
        <v>512</v>
      </c>
      <c r="Q513">
        <f t="shared" si="16"/>
        <v>2.9447048552008856E-6</v>
      </c>
      <c r="R513">
        <f t="shared" si="17"/>
        <v>1.5076888858628534E-3</v>
      </c>
    </row>
    <row r="514" spans="1:18" ht="14.4" x14ac:dyDescent="0.3">
      <c r="A514" s="17">
        <v>5</v>
      </c>
      <c r="B514" s="9" t="s">
        <v>12</v>
      </c>
      <c r="C514" s="17">
        <v>3</v>
      </c>
      <c r="D514" s="17">
        <v>1986</v>
      </c>
      <c r="E514" s="17">
        <v>1</v>
      </c>
      <c r="F514" s="17">
        <v>0</v>
      </c>
      <c r="G514" s="17">
        <v>0</v>
      </c>
      <c r="H514" s="18">
        <v>800</v>
      </c>
      <c r="P514">
        <v>513</v>
      </c>
      <c r="Q514">
        <f t="shared" si="16"/>
        <v>2.938973540907331E-6</v>
      </c>
      <c r="R514">
        <f t="shared" si="17"/>
        <v>1.5076934264854607E-3</v>
      </c>
    </row>
    <row r="515" spans="1:18" ht="14.4" x14ac:dyDescent="0.3">
      <c r="A515" s="17">
        <v>1</v>
      </c>
      <c r="B515" s="9" t="s">
        <v>58</v>
      </c>
      <c r="C515" s="17">
        <v>3</v>
      </c>
      <c r="D515" s="17">
        <v>1966</v>
      </c>
      <c r="E515" s="17">
        <v>1</v>
      </c>
      <c r="F515" s="17">
        <v>0</v>
      </c>
      <c r="G515" s="17">
        <v>0</v>
      </c>
      <c r="H515" s="18">
        <v>801</v>
      </c>
      <c r="P515">
        <v>514</v>
      </c>
      <c r="Q515">
        <f t="shared" ref="Q515:Q578" si="18">_xlfn.GAMMA.DIST(P515,$K$7,$K$8,FALSE)</f>
        <v>2.9332645102693206E-6</v>
      </c>
      <c r="R515">
        <f t="shared" ref="R515:R578" si="19">P515*Q515</f>
        <v>1.5076979582784309E-3</v>
      </c>
    </row>
    <row r="516" spans="1:18" ht="14.4" x14ac:dyDescent="0.3">
      <c r="A516" s="17">
        <v>5</v>
      </c>
      <c r="B516" s="9" t="s">
        <v>17</v>
      </c>
      <c r="C516" s="17">
        <v>2</v>
      </c>
      <c r="D516" s="17">
        <v>1986</v>
      </c>
      <c r="E516" s="17">
        <v>1</v>
      </c>
      <c r="F516" s="17">
        <v>0</v>
      </c>
      <c r="G516" s="17">
        <v>0</v>
      </c>
      <c r="H516" s="18">
        <v>801</v>
      </c>
      <c r="P516">
        <v>515</v>
      </c>
      <c r="Q516">
        <f t="shared" si="18"/>
        <v>2.927577633545749E-6</v>
      </c>
      <c r="R516">
        <f t="shared" si="19"/>
        <v>1.5077024812760608E-3</v>
      </c>
    </row>
    <row r="517" spans="1:18" ht="14.4" x14ac:dyDescent="0.3">
      <c r="A517" s="17">
        <v>4</v>
      </c>
      <c r="B517" s="9" t="s">
        <v>23</v>
      </c>
      <c r="C517" s="17">
        <v>2</v>
      </c>
      <c r="D517" s="17">
        <v>1986</v>
      </c>
      <c r="E517" s="17">
        <v>1</v>
      </c>
      <c r="F517" s="17">
        <v>0</v>
      </c>
      <c r="G517" s="17">
        <v>0</v>
      </c>
      <c r="H517" s="18">
        <v>802</v>
      </c>
      <c r="P517">
        <v>516</v>
      </c>
      <c r="Q517">
        <f t="shared" si="18"/>
        <v>2.9219127820008669E-6</v>
      </c>
      <c r="R517">
        <f t="shared" si="19"/>
        <v>1.5077069955124474E-3</v>
      </c>
    </row>
    <row r="518" spans="1:18" ht="14.4" x14ac:dyDescent="0.3">
      <c r="A518" s="17">
        <v>1</v>
      </c>
      <c r="B518" s="9" t="s">
        <v>27</v>
      </c>
      <c r="C518" s="17">
        <v>3</v>
      </c>
      <c r="D518" s="17">
        <v>1993</v>
      </c>
      <c r="E518" s="17">
        <v>1</v>
      </c>
      <c r="F518" s="17">
        <v>0</v>
      </c>
      <c r="G518" s="17">
        <v>0</v>
      </c>
      <c r="H518" s="18">
        <v>802</v>
      </c>
      <c r="P518">
        <v>517</v>
      </c>
      <c r="Q518">
        <f t="shared" si="18"/>
        <v>2.9162698278945649E-6</v>
      </c>
      <c r="R518">
        <f t="shared" si="19"/>
        <v>1.50771150102149E-3</v>
      </c>
    </row>
    <row r="519" spans="1:18" ht="14.4" x14ac:dyDescent="0.3">
      <c r="A519" s="17">
        <v>5</v>
      </c>
      <c r="B519" s="9" t="s">
        <v>14</v>
      </c>
      <c r="C519" s="17">
        <v>3</v>
      </c>
      <c r="D519" s="17">
        <v>1987</v>
      </c>
      <c r="E519" s="17">
        <v>1</v>
      </c>
      <c r="F519" s="17">
        <v>0</v>
      </c>
      <c r="G519" s="17">
        <v>0</v>
      </c>
      <c r="H519" s="18">
        <v>808</v>
      </c>
      <c r="P519">
        <v>518</v>
      </c>
      <c r="Q519">
        <f t="shared" si="18"/>
        <v>2.9106486444727642E-6</v>
      </c>
      <c r="R519">
        <f t="shared" si="19"/>
        <v>1.5077159978368919E-3</v>
      </c>
    </row>
    <row r="520" spans="1:18" ht="14.4" x14ac:dyDescent="0.3">
      <c r="A520" s="17">
        <v>1</v>
      </c>
      <c r="B520" s="9" t="s">
        <v>14</v>
      </c>
      <c r="C520" s="17">
        <v>2</v>
      </c>
      <c r="D520" s="17">
        <v>1988</v>
      </c>
      <c r="E520" s="17">
        <v>1</v>
      </c>
      <c r="F520" s="17">
        <v>0</v>
      </c>
      <c r="G520" s="17">
        <v>0</v>
      </c>
      <c r="H520" s="18">
        <v>808</v>
      </c>
      <c r="P520">
        <v>519</v>
      </c>
      <c r="Q520">
        <f t="shared" si="18"/>
        <v>2.9050491059579209E-6</v>
      </c>
      <c r="R520">
        <f t="shared" si="19"/>
        <v>1.5077204859921609E-3</v>
      </c>
    </row>
    <row r="521" spans="1:18" ht="14.4" x14ac:dyDescent="0.3">
      <c r="A521" s="17">
        <v>5</v>
      </c>
      <c r="B521" s="9" t="s">
        <v>12</v>
      </c>
      <c r="C521" s="17">
        <v>2</v>
      </c>
      <c r="D521" s="17">
        <v>1988</v>
      </c>
      <c r="E521" s="17">
        <v>1</v>
      </c>
      <c r="F521" s="17">
        <v>0</v>
      </c>
      <c r="G521" s="17">
        <v>0</v>
      </c>
      <c r="H521" s="18">
        <v>809</v>
      </c>
      <c r="P521">
        <v>520</v>
      </c>
      <c r="Q521">
        <f t="shared" si="18"/>
        <v>2.8994710875396377E-6</v>
      </c>
      <c r="R521">
        <f t="shared" si="19"/>
        <v>1.5077249655206116E-3</v>
      </c>
    </row>
    <row r="522" spans="1:18" ht="14.4" x14ac:dyDescent="0.3">
      <c r="A522" s="17">
        <v>5</v>
      </c>
      <c r="B522" s="9" t="s">
        <v>33</v>
      </c>
      <c r="C522" s="17">
        <v>3</v>
      </c>
      <c r="D522" s="17">
        <v>1971</v>
      </c>
      <c r="E522" s="17">
        <v>1</v>
      </c>
      <c r="F522" s="17">
        <v>0</v>
      </c>
      <c r="G522" s="17">
        <v>0</v>
      </c>
      <c r="H522" s="18">
        <v>811</v>
      </c>
      <c r="P522">
        <v>521</v>
      </c>
      <c r="Q522">
        <f t="shared" si="18"/>
        <v>2.8939144653653865E-6</v>
      </c>
      <c r="R522">
        <f t="shared" si="19"/>
        <v>1.5077294364553664E-3</v>
      </c>
    </row>
    <row r="523" spans="1:18" ht="14.4" x14ac:dyDescent="0.3">
      <c r="A523" s="17">
        <v>1</v>
      </c>
      <c r="B523" s="9" t="s">
        <v>23</v>
      </c>
      <c r="C523" s="17">
        <v>2</v>
      </c>
      <c r="D523" s="17">
        <v>1986</v>
      </c>
      <c r="E523" s="17">
        <v>1</v>
      </c>
      <c r="F523" s="17">
        <v>0</v>
      </c>
      <c r="G523" s="17">
        <v>0</v>
      </c>
      <c r="H523" s="18">
        <v>811</v>
      </c>
      <c r="P523">
        <v>522</v>
      </c>
      <c r="Q523">
        <f t="shared" si="18"/>
        <v>2.8883791165313376E-6</v>
      </c>
      <c r="R523">
        <f t="shared" si="19"/>
        <v>1.5077338988293582E-3</v>
      </c>
    </row>
    <row r="524" spans="1:18" ht="14.4" x14ac:dyDescent="0.3">
      <c r="A524" s="17">
        <v>2</v>
      </c>
      <c r="B524" s="9" t="s">
        <v>12</v>
      </c>
      <c r="C524" s="17">
        <v>1</v>
      </c>
      <c r="D524" s="17">
        <v>1989</v>
      </c>
      <c r="E524" s="17">
        <v>1</v>
      </c>
      <c r="F524" s="17">
        <v>0</v>
      </c>
      <c r="G524" s="17">
        <v>0</v>
      </c>
      <c r="H524" s="18">
        <v>815</v>
      </c>
      <c r="P524">
        <v>523</v>
      </c>
      <c r="Q524">
        <f t="shared" si="18"/>
        <v>2.8828649190732881E-6</v>
      </c>
      <c r="R524">
        <f t="shared" si="19"/>
        <v>1.5077383526753297E-3</v>
      </c>
    </row>
    <row r="525" spans="1:18" ht="14.4" x14ac:dyDescent="0.3">
      <c r="A525" s="17">
        <v>2</v>
      </c>
      <c r="B525" s="9" t="s">
        <v>14</v>
      </c>
      <c r="C525" s="17">
        <v>2</v>
      </c>
      <c r="D525" s="17">
        <v>1988</v>
      </c>
      <c r="E525" s="17">
        <v>1</v>
      </c>
      <c r="F525" s="17">
        <v>0</v>
      </c>
      <c r="G525" s="17">
        <v>0</v>
      </c>
      <c r="H525" s="18">
        <v>817</v>
      </c>
      <c r="P525">
        <v>524</v>
      </c>
      <c r="Q525">
        <f t="shared" si="18"/>
        <v>2.8773717519577045E-6</v>
      </c>
      <c r="R525">
        <f t="shared" si="19"/>
        <v>1.5077427980258371E-3</v>
      </c>
    </row>
    <row r="526" spans="1:18" ht="14.4" x14ac:dyDescent="0.3">
      <c r="A526" s="17">
        <v>1</v>
      </c>
      <c r="B526" s="9" t="s">
        <v>25</v>
      </c>
      <c r="C526" s="17">
        <v>2</v>
      </c>
      <c r="D526" s="17">
        <v>1968</v>
      </c>
      <c r="E526" s="17">
        <v>1</v>
      </c>
      <c r="F526" s="17">
        <v>0</v>
      </c>
      <c r="G526" s="17">
        <v>12</v>
      </c>
      <c r="H526" s="18">
        <v>823</v>
      </c>
      <c r="P526">
        <v>525</v>
      </c>
      <c r="Q526">
        <f t="shared" si="18"/>
        <v>2.8718994950728562E-6</v>
      </c>
      <c r="R526">
        <f t="shared" si="19"/>
        <v>1.5077472349132495E-3</v>
      </c>
    </row>
    <row r="527" spans="1:18" ht="14.4" x14ac:dyDescent="0.3">
      <c r="A527" s="17">
        <v>1</v>
      </c>
      <c r="B527" s="9" t="s">
        <v>10</v>
      </c>
      <c r="C527" s="17">
        <v>4</v>
      </c>
      <c r="D527" s="17">
        <v>1986</v>
      </c>
      <c r="E527" s="17">
        <v>1</v>
      </c>
      <c r="F527" s="17">
        <v>0</v>
      </c>
      <c r="G527" s="17">
        <v>0</v>
      </c>
      <c r="H527" s="18">
        <v>823</v>
      </c>
      <c r="P527">
        <v>526</v>
      </c>
      <c r="Q527">
        <f t="shared" si="18"/>
        <v>2.8664480292200607E-6</v>
      </c>
      <c r="R527">
        <f t="shared" si="19"/>
        <v>1.507751663369752E-3</v>
      </c>
    </row>
    <row r="528" spans="1:18" ht="14.4" x14ac:dyDescent="0.3">
      <c r="A528" s="17">
        <v>1</v>
      </c>
      <c r="B528" s="9" t="s">
        <v>23</v>
      </c>
      <c r="C528" s="17">
        <v>1</v>
      </c>
      <c r="D528" s="17">
        <v>1989</v>
      </c>
      <c r="E528" s="17">
        <v>1</v>
      </c>
      <c r="F528" s="17">
        <v>0</v>
      </c>
      <c r="G528" s="17">
        <v>0</v>
      </c>
      <c r="H528" s="18">
        <v>830</v>
      </c>
      <c r="P528">
        <v>527</v>
      </c>
      <c r="Q528">
        <f t="shared" si="18"/>
        <v>2.8610172361050211E-6</v>
      </c>
      <c r="R528">
        <f t="shared" si="19"/>
        <v>1.507756083427346E-3</v>
      </c>
    </row>
    <row r="529" spans="1:18" ht="14.4" x14ac:dyDescent="0.3">
      <c r="A529" s="17">
        <v>2</v>
      </c>
      <c r="B529" s="9" t="s">
        <v>30</v>
      </c>
      <c r="C529" s="17">
        <v>2</v>
      </c>
      <c r="D529" s="17">
        <v>1974</v>
      </c>
      <c r="E529" s="17">
        <v>1</v>
      </c>
      <c r="F529" s="17">
        <v>0</v>
      </c>
      <c r="G529" s="17">
        <v>0</v>
      </c>
      <c r="H529" s="18">
        <v>831</v>
      </c>
      <c r="P529">
        <v>528</v>
      </c>
      <c r="Q529">
        <f t="shared" si="18"/>
        <v>2.855606998329265E-6</v>
      </c>
      <c r="R529">
        <f t="shared" si="19"/>
        <v>1.507760495117852E-3</v>
      </c>
    </row>
    <row r="530" spans="1:18" ht="14.4" x14ac:dyDescent="0.3">
      <c r="A530" s="17">
        <v>1</v>
      </c>
      <c r="B530" s="9" t="s">
        <v>14</v>
      </c>
      <c r="C530" s="17">
        <v>3</v>
      </c>
      <c r="D530" s="17">
        <v>1965</v>
      </c>
      <c r="E530" s="17">
        <v>1</v>
      </c>
      <c r="F530" s="17">
        <v>0</v>
      </c>
      <c r="G530" s="17">
        <v>12</v>
      </c>
      <c r="H530" s="18">
        <v>838</v>
      </c>
      <c r="P530">
        <v>529</v>
      </c>
      <c r="Q530">
        <f t="shared" si="18"/>
        <v>2.850217199381679E-6</v>
      </c>
      <c r="R530">
        <f t="shared" si="19"/>
        <v>1.5077648984729082E-3</v>
      </c>
    </row>
    <row r="531" spans="1:18" ht="14.4" x14ac:dyDescent="0.3">
      <c r="A531" s="17">
        <v>1</v>
      </c>
      <c r="B531" s="9" t="s">
        <v>23</v>
      </c>
      <c r="C531" s="17">
        <v>3</v>
      </c>
      <c r="D531" s="17">
        <v>1986</v>
      </c>
      <c r="E531" s="17">
        <v>1</v>
      </c>
      <c r="F531" s="17">
        <v>0</v>
      </c>
      <c r="G531" s="17">
        <v>0</v>
      </c>
      <c r="H531" s="18">
        <v>838</v>
      </c>
      <c r="P531">
        <v>530</v>
      </c>
      <c r="Q531">
        <f t="shared" si="18"/>
        <v>2.8448477236301415E-6</v>
      </c>
      <c r="R531">
        <f t="shared" si="19"/>
        <v>1.507769293523975E-3</v>
      </c>
    </row>
    <row r="532" spans="1:18" ht="14.4" x14ac:dyDescent="0.3">
      <c r="A532" s="17">
        <v>3</v>
      </c>
      <c r="B532" s="9" t="s">
        <v>23</v>
      </c>
      <c r="C532" s="17">
        <v>3</v>
      </c>
      <c r="D532" s="17">
        <v>1986</v>
      </c>
      <c r="E532" s="17">
        <v>1</v>
      </c>
      <c r="F532" s="17">
        <v>0</v>
      </c>
      <c r="G532" s="17">
        <v>0</v>
      </c>
      <c r="H532" s="18">
        <v>839</v>
      </c>
      <c r="P532">
        <v>531</v>
      </c>
      <c r="Q532">
        <f t="shared" si="18"/>
        <v>2.8394984563132476E-6</v>
      </c>
      <c r="R532">
        <f t="shared" si="19"/>
        <v>1.5077736803023344E-3</v>
      </c>
    </row>
    <row r="533" spans="1:18" ht="14.4" x14ac:dyDescent="0.3">
      <c r="A533" s="17">
        <v>1</v>
      </c>
      <c r="B533" s="9" t="s">
        <v>17</v>
      </c>
      <c r="C533" s="17">
        <v>2</v>
      </c>
      <c r="D533" s="17">
        <v>1986</v>
      </c>
      <c r="E533" s="17">
        <v>1</v>
      </c>
      <c r="F533" s="17">
        <v>0</v>
      </c>
      <c r="G533" s="17">
        <v>0</v>
      </c>
      <c r="H533" s="18">
        <v>840</v>
      </c>
      <c r="P533">
        <v>532</v>
      </c>
      <c r="Q533">
        <f t="shared" si="18"/>
        <v>2.8341692835321294E-6</v>
      </c>
      <c r="R533">
        <f t="shared" si="19"/>
        <v>1.5077780588390929E-3</v>
      </c>
    </row>
    <row r="534" spans="1:18" ht="14.4" x14ac:dyDescent="0.3">
      <c r="A534" s="17">
        <v>1</v>
      </c>
      <c r="B534" s="9" t="s">
        <v>17</v>
      </c>
      <c r="C534" s="17">
        <v>4</v>
      </c>
      <c r="D534" s="17">
        <v>1960</v>
      </c>
      <c r="E534" s="17">
        <v>1</v>
      </c>
      <c r="F534" s="17">
        <v>0</v>
      </c>
      <c r="G534" s="17">
        <v>0</v>
      </c>
      <c r="H534" s="18">
        <v>842</v>
      </c>
      <c r="P534">
        <v>533</v>
      </c>
      <c r="Q534">
        <f t="shared" si="18"/>
        <v>2.8288600922423634E-6</v>
      </c>
      <c r="R534">
        <f t="shared" si="19"/>
        <v>1.5077824291651798E-3</v>
      </c>
    </row>
    <row r="535" spans="1:18" ht="14.4" x14ac:dyDescent="0.3">
      <c r="A535" s="17">
        <v>6</v>
      </c>
      <c r="B535" s="9" t="s">
        <v>17</v>
      </c>
      <c r="C535" s="17">
        <v>4</v>
      </c>
      <c r="D535" s="17">
        <v>1965</v>
      </c>
      <c r="E535" s="17">
        <v>1</v>
      </c>
      <c r="F535" s="17">
        <v>0</v>
      </c>
      <c r="G535" s="17">
        <v>0</v>
      </c>
      <c r="H535" s="18">
        <v>842</v>
      </c>
      <c r="P535">
        <v>534</v>
      </c>
      <c r="Q535">
        <f t="shared" si="18"/>
        <v>2.8235707702459788E-6</v>
      </c>
      <c r="R535">
        <f t="shared" si="19"/>
        <v>1.5077867913113527E-3</v>
      </c>
    </row>
    <row r="536" spans="1:18" ht="14.4" x14ac:dyDescent="0.3">
      <c r="A536" s="17">
        <v>4</v>
      </c>
      <c r="B536" s="9" t="s">
        <v>33</v>
      </c>
      <c r="C536" s="17">
        <v>2</v>
      </c>
      <c r="D536" s="17">
        <v>1964</v>
      </c>
      <c r="E536" s="17">
        <v>1</v>
      </c>
      <c r="F536" s="17">
        <v>0</v>
      </c>
      <c r="G536" s="17">
        <v>0</v>
      </c>
      <c r="H536" s="18">
        <v>844</v>
      </c>
      <c r="P536">
        <v>535</v>
      </c>
      <c r="Q536">
        <f t="shared" si="18"/>
        <v>2.8183012061835424E-6</v>
      </c>
      <c r="R536">
        <f t="shared" si="19"/>
        <v>1.5077911453081952E-3</v>
      </c>
    </row>
    <row r="537" spans="1:18" ht="14.4" x14ac:dyDescent="0.3">
      <c r="A537" s="17">
        <v>4</v>
      </c>
      <c r="B537" s="9" t="s">
        <v>17</v>
      </c>
      <c r="C537" s="17">
        <v>3</v>
      </c>
      <c r="D537" s="17">
        <v>1987</v>
      </c>
      <c r="E537" s="17">
        <v>1</v>
      </c>
      <c r="F537" s="17">
        <v>0</v>
      </c>
      <c r="G537" s="17">
        <v>0</v>
      </c>
      <c r="H537" s="18">
        <v>850</v>
      </c>
      <c r="P537">
        <v>536</v>
      </c>
      <c r="Q537">
        <f t="shared" si="18"/>
        <v>2.8130512895263446E-6</v>
      </c>
      <c r="R537">
        <f t="shared" si="19"/>
        <v>1.5077954911861208E-3</v>
      </c>
    </row>
    <row r="538" spans="1:18" ht="14.4" x14ac:dyDescent="0.3">
      <c r="A538" s="17">
        <v>5</v>
      </c>
      <c r="B538" s="9" t="s">
        <v>33</v>
      </c>
      <c r="C538" s="17">
        <v>3</v>
      </c>
      <c r="D538" s="17">
        <v>1979</v>
      </c>
      <c r="E538" s="17">
        <v>1</v>
      </c>
      <c r="F538" s="17">
        <v>0</v>
      </c>
      <c r="G538" s="17">
        <v>0</v>
      </c>
      <c r="H538" s="18">
        <v>851</v>
      </c>
      <c r="P538">
        <v>537</v>
      </c>
      <c r="Q538">
        <f t="shared" si="18"/>
        <v>2.8078209105686639E-6</v>
      </c>
      <c r="R538">
        <f t="shared" si="19"/>
        <v>1.5077998289753725E-3</v>
      </c>
    </row>
    <row r="539" spans="1:18" ht="14.4" x14ac:dyDescent="0.3">
      <c r="A539" s="17">
        <v>5</v>
      </c>
      <c r="B539" s="9" t="s">
        <v>17</v>
      </c>
      <c r="C539" s="17">
        <v>2</v>
      </c>
      <c r="D539" s="17">
        <v>1987</v>
      </c>
      <c r="E539" s="17">
        <v>1</v>
      </c>
      <c r="F539" s="17">
        <v>0</v>
      </c>
      <c r="G539" s="17">
        <v>0</v>
      </c>
      <c r="H539" s="18">
        <v>851</v>
      </c>
      <c r="P539">
        <v>538</v>
      </c>
      <c r="Q539">
        <f t="shared" si="18"/>
        <v>2.8026099604201184E-6</v>
      </c>
      <c r="R539">
        <f t="shared" si="19"/>
        <v>1.5078041587060238E-3</v>
      </c>
    </row>
    <row r="540" spans="1:18" ht="14.4" x14ac:dyDescent="0.3">
      <c r="A540" s="17">
        <v>2</v>
      </c>
      <c r="B540" s="9" t="s">
        <v>33</v>
      </c>
      <c r="C540" s="17">
        <v>1</v>
      </c>
      <c r="D540" s="17">
        <v>1968</v>
      </c>
      <c r="E540" s="17">
        <v>1</v>
      </c>
      <c r="F540" s="17">
        <v>0</v>
      </c>
      <c r="G540" s="17">
        <v>0</v>
      </c>
      <c r="H540" s="18">
        <v>854</v>
      </c>
      <c r="P540">
        <v>539</v>
      </c>
      <c r="Q540">
        <f t="shared" si="18"/>
        <v>2.7974183309981109E-6</v>
      </c>
      <c r="R540">
        <f t="shared" si="19"/>
        <v>1.5078084804079819E-3</v>
      </c>
    </row>
    <row r="541" spans="1:18" ht="14.4" x14ac:dyDescent="0.3">
      <c r="A541" s="17">
        <v>3</v>
      </c>
      <c r="B541" s="9" t="s">
        <v>17</v>
      </c>
      <c r="C541" s="17">
        <v>2</v>
      </c>
      <c r="D541" s="17">
        <v>1976</v>
      </c>
      <c r="E541" s="17">
        <v>1</v>
      </c>
      <c r="F541" s="17">
        <v>0</v>
      </c>
      <c r="G541" s="17">
        <v>0</v>
      </c>
      <c r="H541" s="18">
        <v>857</v>
      </c>
      <c r="P541">
        <v>540</v>
      </c>
      <c r="Q541">
        <f t="shared" si="18"/>
        <v>2.7922459150203461E-6</v>
      </c>
      <c r="R541">
        <f t="shared" si="19"/>
        <v>1.5078127941109869E-3</v>
      </c>
    </row>
    <row r="542" spans="1:18" ht="14.4" x14ac:dyDescent="0.3">
      <c r="A542" s="17">
        <v>5</v>
      </c>
      <c r="B542" s="9" t="s">
        <v>23</v>
      </c>
      <c r="C542" s="17">
        <v>3</v>
      </c>
      <c r="D542" s="17">
        <v>1986</v>
      </c>
      <c r="E542" s="17">
        <v>1</v>
      </c>
      <c r="F542" s="17">
        <v>0</v>
      </c>
      <c r="G542" s="17">
        <v>0</v>
      </c>
      <c r="H542" s="18">
        <v>857</v>
      </c>
      <c r="P542">
        <v>541</v>
      </c>
      <c r="Q542">
        <f t="shared" si="18"/>
        <v>2.7870926059974407E-6</v>
      </c>
      <c r="R542">
        <f t="shared" si="19"/>
        <v>1.5078170998446155E-3</v>
      </c>
    </row>
    <row r="543" spans="1:18" ht="14.4" x14ac:dyDescent="0.3">
      <c r="A543" s="17">
        <v>5</v>
      </c>
      <c r="B543" s="9" t="s">
        <v>12</v>
      </c>
      <c r="C543" s="17">
        <v>2</v>
      </c>
      <c r="D543" s="17">
        <v>1988</v>
      </c>
      <c r="E543" s="17">
        <v>1</v>
      </c>
      <c r="F543" s="17">
        <v>0</v>
      </c>
      <c r="G543" s="17">
        <v>0</v>
      </c>
      <c r="H543" s="18">
        <v>857</v>
      </c>
      <c r="P543">
        <v>542</v>
      </c>
      <c r="Q543">
        <f t="shared" si="18"/>
        <v>2.7819582982256059E-6</v>
      </c>
      <c r="R543">
        <f t="shared" si="19"/>
        <v>1.5078213976382783E-3</v>
      </c>
    </row>
    <row r="544" spans="1:18" ht="14.4" x14ac:dyDescent="0.3">
      <c r="A544" s="17">
        <v>3</v>
      </c>
      <c r="B544" s="9" t="s">
        <v>23</v>
      </c>
      <c r="C544" s="17">
        <v>2</v>
      </c>
      <c r="D544" s="17">
        <v>1986</v>
      </c>
      <c r="E544" s="17">
        <v>1</v>
      </c>
      <c r="F544" s="17">
        <v>0</v>
      </c>
      <c r="G544" s="17">
        <v>0</v>
      </c>
      <c r="H544" s="18">
        <v>861</v>
      </c>
      <c r="P544">
        <v>543</v>
      </c>
      <c r="Q544">
        <f t="shared" si="18"/>
        <v>2.77684288677942E-6</v>
      </c>
      <c r="R544">
        <f t="shared" si="19"/>
        <v>1.507825687521225E-3</v>
      </c>
    </row>
    <row r="545" spans="1:18" ht="14.4" x14ac:dyDescent="0.3">
      <c r="A545" s="17">
        <v>3</v>
      </c>
      <c r="B545" s="9" t="s">
        <v>17</v>
      </c>
      <c r="C545" s="17">
        <v>3</v>
      </c>
      <c r="D545" s="17">
        <v>1986</v>
      </c>
      <c r="E545" s="17">
        <v>1</v>
      </c>
      <c r="F545" s="17">
        <v>0</v>
      </c>
      <c r="G545" s="17">
        <v>0</v>
      </c>
      <c r="H545" s="18">
        <v>861</v>
      </c>
      <c r="P545">
        <v>544</v>
      </c>
      <c r="Q545">
        <f t="shared" si="18"/>
        <v>2.7717462675046761E-6</v>
      </c>
      <c r="R545">
        <f t="shared" si="19"/>
        <v>1.5078299695225439E-3</v>
      </c>
    </row>
    <row r="546" spans="1:18" ht="14.4" x14ac:dyDescent="0.3">
      <c r="A546" s="17">
        <v>1</v>
      </c>
      <c r="B546" s="9" t="s">
        <v>12</v>
      </c>
      <c r="C546" s="17">
        <v>3</v>
      </c>
      <c r="D546" s="17">
        <v>1988</v>
      </c>
      <c r="E546" s="17">
        <v>1</v>
      </c>
      <c r="F546" s="17">
        <v>0</v>
      </c>
      <c r="G546" s="17">
        <v>0</v>
      </c>
      <c r="H546" s="18">
        <v>862</v>
      </c>
      <c r="P546">
        <v>545</v>
      </c>
      <c r="Q546">
        <f t="shared" si="18"/>
        <v>2.7666683370113066E-6</v>
      </c>
      <c r="R546">
        <f t="shared" si="19"/>
        <v>1.507834243671162E-3</v>
      </c>
    </row>
    <row r="547" spans="1:18" ht="14.4" x14ac:dyDescent="0.3">
      <c r="A547" s="17">
        <v>3</v>
      </c>
      <c r="B547" s="9" t="s">
        <v>12</v>
      </c>
      <c r="C547" s="17">
        <v>2</v>
      </c>
      <c r="D547" s="17">
        <v>1988</v>
      </c>
      <c r="E547" s="17">
        <v>1</v>
      </c>
      <c r="F547" s="17">
        <v>0</v>
      </c>
      <c r="G547" s="17">
        <v>0</v>
      </c>
      <c r="H547" s="18">
        <v>864</v>
      </c>
      <c r="P547">
        <v>546</v>
      </c>
      <c r="Q547">
        <f t="shared" si="18"/>
        <v>2.7616089926663887E-6</v>
      </c>
      <c r="R547">
        <f t="shared" si="19"/>
        <v>1.5078385099958483E-3</v>
      </c>
    </row>
    <row r="548" spans="1:18" ht="14.4" x14ac:dyDescent="0.3">
      <c r="A548" s="17">
        <v>1</v>
      </c>
      <c r="B548" s="9" t="s">
        <v>12</v>
      </c>
      <c r="C548" s="17">
        <v>3</v>
      </c>
      <c r="D548" s="17">
        <v>1987</v>
      </c>
      <c r="E548" s="17">
        <v>1</v>
      </c>
      <c r="F548" s="17">
        <v>0</v>
      </c>
      <c r="G548" s="17">
        <v>0</v>
      </c>
      <c r="H548" s="18">
        <v>865</v>
      </c>
      <c r="P548">
        <v>547</v>
      </c>
      <c r="Q548">
        <f t="shared" si="18"/>
        <v>2.7565681325872276E-6</v>
      </c>
      <c r="R548">
        <f t="shared" si="19"/>
        <v>1.5078427685252134E-3</v>
      </c>
    </row>
    <row r="549" spans="1:18" ht="14.4" x14ac:dyDescent="0.3">
      <c r="A549" s="17">
        <v>3</v>
      </c>
      <c r="B549" s="9" t="s">
        <v>17</v>
      </c>
      <c r="C549" s="17">
        <v>2</v>
      </c>
      <c r="D549" s="17">
        <v>1988</v>
      </c>
      <c r="E549" s="17">
        <v>1</v>
      </c>
      <c r="F549" s="17">
        <v>0</v>
      </c>
      <c r="G549" s="17">
        <v>0</v>
      </c>
      <c r="H549" s="18">
        <v>868</v>
      </c>
      <c r="P549">
        <v>548</v>
      </c>
      <c r="Q549">
        <f t="shared" si="18"/>
        <v>2.7515456556345111E-6</v>
      </c>
      <c r="R549">
        <f t="shared" si="19"/>
        <v>1.5078470192877121E-3</v>
      </c>
    </row>
    <row r="550" spans="1:18" ht="14.4" x14ac:dyDescent="0.3">
      <c r="A550" s="17">
        <v>4</v>
      </c>
      <c r="B550" s="9" t="s">
        <v>23</v>
      </c>
      <c r="C550" s="17">
        <v>1</v>
      </c>
      <c r="D550" s="17">
        <v>1989</v>
      </c>
      <c r="E550" s="17">
        <v>1</v>
      </c>
      <c r="F550" s="17">
        <v>0</v>
      </c>
      <c r="G550" s="17">
        <v>0</v>
      </c>
      <c r="H550" s="18">
        <v>869</v>
      </c>
      <c r="P550">
        <v>549</v>
      </c>
      <c r="Q550">
        <f t="shared" si="18"/>
        <v>2.7465414614055414E-6</v>
      </c>
      <c r="R550">
        <f t="shared" si="19"/>
        <v>1.5078512623116422E-3</v>
      </c>
    </row>
    <row r="551" spans="1:18" ht="14.4" x14ac:dyDescent="0.3">
      <c r="A551" s="17">
        <v>1</v>
      </c>
      <c r="B551" s="9" t="s">
        <v>10</v>
      </c>
      <c r="C551" s="17">
        <v>4</v>
      </c>
      <c r="D551" s="17">
        <v>1990</v>
      </c>
      <c r="E551" s="17">
        <v>2</v>
      </c>
      <c r="F551" s="17">
        <v>0</v>
      </c>
      <c r="G551" s="17">
        <v>0</v>
      </c>
      <c r="H551" s="18">
        <v>944</v>
      </c>
      <c r="P551">
        <v>550</v>
      </c>
      <c r="Q551">
        <f t="shared" si="18"/>
        <v>2.741555450227542E-6</v>
      </c>
      <c r="R551">
        <f t="shared" si="19"/>
        <v>1.5078554976251481E-3</v>
      </c>
    </row>
    <row r="552" spans="1:18" ht="14.4" x14ac:dyDescent="0.3">
      <c r="A552" s="17">
        <v>4</v>
      </c>
      <c r="B552" s="9" t="s">
        <v>30</v>
      </c>
      <c r="C552" s="17">
        <v>2</v>
      </c>
      <c r="D552" s="17">
        <v>1981</v>
      </c>
      <c r="E552" s="17">
        <v>1</v>
      </c>
      <c r="F552" s="17">
        <v>0</v>
      </c>
      <c r="G552" s="17">
        <v>0</v>
      </c>
      <c r="H552" s="18">
        <v>1098</v>
      </c>
      <c r="P552">
        <v>551</v>
      </c>
      <c r="Q552">
        <f t="shared" si="18"/>
        <v>2.7365875231510361E-6</v>
      </c>
      <c r="R552">
        <f t="shared" si="19"/>
        <v>1.5078597252562208E-3</v>
      </c>
    </row>
    <row r="553" spans="1:18" ht="14.4" x14ac:dyDescent="0.3">
      <c r="A553" s="17">
        <v>2</v>
      </c>
      <c r="B553" s="9" t="s">
        <v>29</v>
      </c>
      <c r="C553" s="17">
        <v>1</v>
      </c>
      <c r="D553" s="17">
        <v>1985</v>
      </c>
      <c r="E553" s="17">
        <v>31</v>
      </c>
      <c r="F553" s="17">
        <v>0</v>
      </c>
      <c r="G553" s="17">
        <v>0</v>
      </c>
      <c r="H553" s="18">
        <v>1144</v>
      </c>
      <c r="P553">
        <v>552</v>
      </c>
      <c r="Q553">
        <f t="shared" si="18"/>
        <v>2.7316375819432954E-6</v>
      </c>
      <c r="R553">
        <f t="shared" si="19"/>
        <v>1.5078639452326991E-3</v>
      </c>
    </row>
    <row r="554" spans="1:18" ht="14.4" x14ac:dyDescent="0.3">
      <c r="A554" s="17">
        <v>1</v>
      </c>
      <c r="B554" s="9" t="s">
        <v>10</v>
      </c>
      <c r="C554" s="17">
        <v>4</v>
      </c>
      <c r="D554" s="17">
        <v>1982</v>
      </c>
      <c r="E554" s="17">
        <v>1</v>
      </c>
      <c r="F554" s="17">
        <v>0</v>
      </c>
      <c r="G554" s="17">
        <v>0</v>
      </c>
      <c r="H554" s="18">
        <v>1230</v>
      </c>
      <c r="P554">
        <v>553</v>
      </c>
      <c r="Q554">
        <f t="shared" si="18"/>
        <v>2.7267055290818637E-6</v>
      </c>
      <c r="R554">
        <f t="shared" si="19"/>
        <v>1.5078681575822707E-3</v>
      </c>
    </row>
    <row r="555" spans="1:18" ht="14.4" x14ac:dyDescent="0.3">
      <c r="A555" s="17">
        <v>1</v>
      </c>
      <c r="B555" s="9" t="s">
        <v>10</v>
      </c>
      <c r="C555" s="17">
        <v>1</v>
      </c>
      <c r="D555" s="17">
        <v>1987</v>
      </c>
      <c r="E555" s="17">
        <v>1</v>
      </c>
      <c r="F555" s="17">
        <v>0</v>
      </c>
      <c r="G555" s="17">
        <v>0</v>
      </c>
      <c r="H555" s="18">
        <v>1236</v>
      </c>
      <c r="P555">
        <v>554</v>
      </c>
      <c r="Q555">
        <f t="shared" si="18"/>
        <v>2.7217912677481454E-6</v>
      </c>
      <c r="R555">
        <f t="shared" si="19"/>
        <v>1.5078723623324726E-3</v>
      </c>
    </row>
    <row r="556" spans="1:18" ht="14.4" x14ac:dyDescent="0.3">
      <c r="A556" s="17">
        <v>1</v>
      </c>
      <c r="B556" s="9" t="s">
        <v>25</v>
      </c>
      <c r="C556" s="17">
        <v>1</v>
      </c>
      <c r="D556" s="17">
        <v>1984</v>
      </c>
      <c r="E556" s="17">
        <v>2</v>
      </c>
      <c r="F556" s="17">
        <v>0</v>
      </c>
      <c r="G556" s="17">
        <v>0</v>
      </c>
      <c r="H556" s="18">
        <v>1367</v>
      </c>
      <c r="P556">
        <v>555</v>
      </c>
      <c r="Q556">
        <f t="shared" si="18"/>
        <v>2.7168947018210705E-6</v>
      </c>
      <c r="R556">
        <f t="shared" si="19"/>
        <v>1.5078765595106941E-3</v>
      </c>
    </row>
    <row r="557" spans="1:18" ht="14.4" x14ac:dyDescent="0.3">
      <c r="A557" s="17">
        <v>1</v>
      </c>
      <c r="B557" s="9" t="s">
        <v>19</v>
      </c>
      <c r="C557" s="17">
        <v>4</v>
      </c>
      <c r="D557" s="17">
        <v>1973</v>
      </c>
      <c r="E557" s="17">
        <v>1</v>
      </c>
      <c r="F557" s="17">
        <v>0</v>
      </c>
      <c r="G557" s="17">
        <v>0</v>
      </c>
      <c r="H557" s="18">
        <v>1386</v>
      </c>
      <c r="P557">
        <v>556</v>
      </c>
      <c r="Q557">
        <f t="shared" si="18"/>
        <v>2.7120157358708198E-6</v>
      </c>
      <c r="R557">
        <f t="shared" si="19"/>
        <v>1.5078807491441758E-3</v>
      </c>
    </row>
    <row r="558" spans="1:18" ht="14.4" x14ac:dyDescent="0.3">
      <c r="A558" s="17">
        <v>1</v>
      </c>
      <c r="B558" s="9" t="s">
        <v>10</v>
      </c>
      <c r="C558" s="17">
        <v>4</v>
      </c>
      <c r="D558" s="17">
        <v>1984</v>
      </c>
      <c r="E558" s="17">
        <v>2</v>
      </c>
      <c r="F558" s="17">
        <v>0</v>
      </c>
      <c r="G558" s="17">
        <v>0</v>
      </c>
      <c r="H558" s="18">
        <v>1389</v>
      </c>
      <c r="P558">
        <v>557</v>
      </c>
      <c r="Q558">
        <f t="shared" si="18"/>
        <v>2.7071542751526247E-6</v>
      </c>
      <c r="R558">
        <f t="shared" si="19"/>
        <v>1.5078849312600119E-3</v>
      </c>
    </row>
    <row r="559" spans="1:18" ht="14.4" x14ac:dyDescent="0.3">
      <c r="A559" s="17">
        <v>3</v>
      </c>
      <c r="B559" s="9" t="s">
        <v>19</v>
      </c>
      <c r="C559" s="17">
        <v>2</v>
      </c>
      <c r="D559" s="17">
        <v>2020</v>
      </c>
      <c r="E559" s="17">
        <v>1</v>
      </c>
      <c r="F559" s="17">
        <v>0</v>
      </c>
      <c r="G559" s="17">
        <v>0</v>
      </c>
      <c r="H559" s="18">
        <v>1429</v>
      </c>
      <c r="P559">
        <v>558</v>
      </c>
      <c r="Q559">
        <f t="shared" si="18"/>
        <v>2.702310225600629E-6</v>
      </c>
      <c r="R559">
        <f t="shared" si="19"/>
        <v>1.507889105885151E-3</v>
      </c>
    </row>
    <row r="560" spans="1:18" ht="14.4" x14ac:dyDescent="0.3">
      <c r="A560" s="17">
        <v>3</v>
      </c>
      <c r="B560" s="9" t="s">
        <v>19</v>
      </c>
      <c r="C560" s="17">
        <v>2</v>
      </c>
      <c r="D560" s="17">
        <v>2017</v>
      </c>
      <c r="E560" s="17">
        <v>1</v>
      </c>
      <c r="F560" s="17">
        <v>0</v>
      </c>
      <c r="G560" s="17">
        <v>0</v>
      </c>
      <c r="H560" s="18">
        <v>1433</v>
      </c>
      <c r="P560">
        <v>559</v>
      </c>
      <c r="Q560">
        <f t="shared" si="18"/>
        <v>2.6974834938218182E-6</v>
      </c>
      <c r="R560">
        <f t="shared" si="19"/>
        <v>1.5078932730463964E-3</v>
      </c>
    </row>
    <row r="561" spans="1:18" ht="14.4" x14ac:dyDescent="0.3">
      <c r="A561" s="17">
        <v>3</v>
      </c>
      <c r="B561" s="9" t="s">
        <v>19</v>
      </c>
      <c r="C561" s="17">
        <v>2</v>
      </c>
      <c r="D561" s="17">
        <v>2017</v>
      </c>
      <c r="E561" s="17">
        <v>1</v>
      </c>
      <c r="F561" s="17">
        <v>0</v>
      </c>
      <c r="G561" s="17">
        <v>0</v>
      </c>
      <c r="H561" s="18">
        <v>1434</v>
      </c>
      <c r="P561">
        <v>560</v>
      </c>
      <c r="Q561">
        <f t="shared" si="18"/>
        <v>2.6926739870900149E-6</v>
      </c>
      <c r="R561">
        <f t="shared" si="19"/>
        <v>1.5078974327704083E-3</v>
      </c>
    </row>
    <row r="562" spans="1:18" ht="14.4" x14ac:dyDescent="0.3">
      <c r="A562" s="17">
        <v>5</v>
      </c>
      <c r="B562" s="9" t="s">
        <v>12</v>
      </c>
      <c r="C562" s="17">
        <v>2</v>
      </c>
      <c r="D562" s="17">
        <v>2019</v>
      </c>
      <c r="E562" s="17">
        <v>1</v>
      </c>
      <c r="F562" s="17">
        <v>0</v>
      </c>
      <c r="G562" s="17">
        <v>0</v>
      </c>
      <c r="H562" s="18">
        <v>1436</v>
      </c>
      <c r="P562">
        <v>561</v>
      </c>
      <c r="Q562">
        <f t="shared" si="18"/>
        <v>2.6878816133399362E-6</v>
      </c>
      <c r="R562">
        <f t="shared" si="19"/>
        <v>1.5079015850837042E-3</v>
      </c>
    </row>
    <row r="563" spans="1:18" ht="14.4" x14ac:dyDescent="0.3">
      <c r="A563" s="17">
        <v>3</v>
      </c>
      <c r="B563" s="9" t="s">
        <v>12</v>
      </c>
      <c r="C563" s="17">
        <v>2</v>
      </c>
      <c r="D563" s="17">
        <v>2019</v>
      </c>
      <c r="E563" s="17">
        <v>1</v>
      </c>
      <c r="F563" s="17">
        <v>0</v>
      </c>
      <c r="G563" s="17">
        <v>0</v>
      </c>
      <c r="H563" s="18">
        <v>1441</v>
      </c>
      <c r="P563">
        <v>562</v>
      </c>
      <c r="Q563">
        <f t="shared" si="18"/>
        <v>2.6831062811613157E-6</v>
      </c>
      <c r="R563">
        <f t="shared" si="19"/>
        <v>1.5079057300126594E-3</v>
      </c>
    </row>
    <row r="564" spans="1:18" ht="14.4" x14ac:dyDescent="0.3">
      <c r="A564" s="17">
        <v>6</v>
      </c>
      <c r="B564" s="9" t="s">
        <v>25</v>
      </c>
      <c r="C564" s="17">
        <v>3</v>
      </c>
      <c r="D564" s="17">
        <v>2017</v>
      </c>
      <c r="E564" s="17">
        <v>1</v>
      </c>
      <c r="F564" s="17">
        <v>0</v>
      </c>
      <c r="G564" s="17">
        <v>0</v>
      </c>
      <c r="H564" s="18">
        <v>1443</v>
      </c>
      <c r="P564">
        <v>563</v>
      </c>
      <c r="Q564">
        <f t="shared" si="18"/>
        <v>2.678347899793091E-6</v>
      </c>
      <c r="R564">
        <f t="shared" si="19"/>
        <v>1.5079098675835102E-3</v>
      </c>
    </row>
    <row r="565" spans="1:18" ht="14.4" x14ac:dyDescent="0.3">
      <c r="A565" s="17">
        <v>4</v>
      </c>
      <c r="B565" s="9" t="s">
        <v>12</v>
      </c>
      <c r="C565" s="17">
        <v>2</v>
      </c>
      <c r="D565" s="17">
        <v>2019</v>
      </c>
      <c r="E565" s="17">
        <v>1</v>
      </c>
      <c r="F565" s="17">
        <v>0</v>
      </c>
      <c r="G565" s="17">
        <v>0</v>
      </c>
      <c r="H565" s="18">
        <v>1451</v>
      </c>
      <c r="P565">
        <v>564</v>
      </c>
      <c r="Q565">
        <f t="shared" si="18"/>
        <v>2.6736063791176441E-6</v>
      </c>
      <c r="R565">
        <f t="shared" si="19"/>
        <v>1.5079139978223513E-3</v>
      </c>
    </row>
    <row r="566" spans="1:18" ht="14.4" x14ac:dyDescent="0.3">
      <c r="A566" s="17">
        <v>3</v>
      </c>
      <c r="B566" s="9" t="s">
        <v>19</v>
      </c>
      <c r="C566" s="17">
        <v>2</v>
      </c>
      <c r="D566" s="17">
        <v>2017</v>
      </c>
      <c r="E566" s="17">
        <v>1</v>
      </c>
      <c r="F566" s="17">
        <v>0</v>
      </c>
      <c r="G566" s="17">
        <v>0</v>
      </c>
      <c r="H566" s="18">
        <v>1455</v>
      </c>
      <c r="P566">
        <v>565</v>
      </c>
      <c r="Q566">
        <f t="shared" si="18"/>
        <v>2.6688816296551153E-6</v>
      </c>
      <c r="R566">
        <f t="shared" si="19"/>
        <v>1.5079181207551401E-3</v>
      </c>
    </row>
    <row r="567" spans="1:18" ht="14.4" x14ac:dyDescent="0.3">
      <c r="A567" s="17">
        <v>3</v>
      </c>
      <c r="B567" s="9" t="s">
        <v>19</v>
      </c>
      <c r="C567" s="17">
        <v>2</v>
      </c>
      <c r="D567" s="17">
        <v>2017</v>
      </c>
      <c r="E567" s="17">
        <v>1</v>
      </c>
      <c r="F567" s="17">
        <v>0</v>
      </c>
      <c r="G567" s="17">
        <v>0</v>
      </c>
      <c r="H567" s="18">
        <v>1459</v>
      </c>
      <c r="P567">
        <v>566</v>
      </c>
      <c r="Q567">
        <f t="shared" si="18"/>
        <v>2.6641735625577664E-6</v>
      </c>
      <c r="R567">
        <f t="shared" si="19"/>
        <v>1.5079222364076958E-3</v>
      </c>
    </row>
    <row r="568" spans="1:18" ht="14.4" x14ac:dyDescent="0.3">
      <c r="A568" s="17">
        <v>2</v>
      </c>
      <c r="B568" s="9" t="s">
        <v>17</v>
      </c>
      <c r="C568" s="17">
        <v>3</v>
      </c>
      <c r="D568" s="17">
        <v>2014</v>
      </c>
      <c r="E568" s="17">
        <v>1</v>
      </c>
      <c r="F568" s="17">
        <v>0</v>
      </c>
      <c r="G568" s="17">
        <v>0</v>
      </c>
      <c r="H568" s="18">
        <v>1463</v>
      </c>
      <c r="P568">
        <v>567</v>
      </c>
      <c r="Q568">
        <f t="shared" si="18"/>
        <v>2.6594820896044112E-6</v>
      </c>
      <c r="R568">
        <f t="shared" si="19"/>
        <v>1.5079263448057011E-3</v>
      </c>
    </row>
    <row r="569" spans="1:18" ht="14.4" x14ac:dyDescent="0.3">
      <c r="A569" s="17">
        <v>3</v>
      </c>
      <c r="B569" s="9" t="s">
        <v>25</v>
      </c>
      <c r="C569" s="17">
        <v>2</v>
      </c>
      <c r="D569" s="17">
        <v>2017</v>
      </c>
      <c r="E569" s="17">
        <v>2</v>
      </c>
      <c r="F569" s="17">
        <v>0</v>
      </c>
      <c r="G569" s="17">
        <v>0</v>
      </c>
      <c r="H569" s="18">
        <v>1480</v>
      </c>
      <c r="P569">
        <v>568</v>
      </c>
      <c r="Q569">
        <f t="shared" si="18"/>
        <v>2.6548071231949002E-6</v>
      </c>
      <c r="R569">
        <f t="shared" si="19"/>
        <v>1.5079304459747033E-3</v>
      </c>
    </row>
    <row r="570" spans="1:18" ht="14.4" x14ac:dyDescent="0.3">
      <c r="A570" s="17">
        <v>4</v>
      </c>
      <c r="B570" s="9" t="s">
        <v>19</v>
      </c>
      <c r="C570" s="17">
        <v>2</v>
      </c>
      <c r="D570" s="17">
        <v>2018</v>
      </c>
      <c r="E570" s="17">
        <v>1</v>
      </c>
      <c r="F570" s="17">
        <v>0</v>
      </c>
      <c r="G570" s="17">
        <v>0</v>
      </c>
      <c r="H570" s="18">
        <v>1486</v>
      </c>
      <c r="P570">
        <v>569</v>
      </c>
      <c r="Q570">
        <f t="shared" si="18"/>
        <v>2.6501485763446652E-6</v>
      </c>
      <c r="R570">
        <f t="shared" si="19"/>
        <v>1.5079345399401146E-3</v>
      </c>
    </row>
    <row r="571" spans="1:18" ht="14.4" x14ac:dyDescent="0.3">
      <c r="A571" s="17">
        <v>3</v>
      </c>
      <c r="B571" s="9" t="s">
        <v>19</v>
      </c>
      <c r="C571" s="17">
        <v>3</v>
      </c>
      <c r="D571" s="17">
        <v>2017</v>
      </c>
      <c r="E571" s="17">
        <v>1</v>
      </c>
      <c r="F571" s="17">
        <v>0</v>
      </c>
      <c r="G571" s="17">
        <v>0</v>
      </c>
      <c r="H571" s="18">
        <v>1489</v>
      </c>
      <c r="P571">
        <v>570</v>
      </c>
      <c r="Q571">
        <f t="shared" si="18"/>
        <v>2.6455063626793212E-6</v>
      </c>
      <c r="R571">
        <f t="shared" si="19"/>
        <v>1.507938626727213E-3</v>
      </c>
    </row>
    <row r="572" spans="1:18" ht="14.4" x14ac:dyDescent="0.3">
      <c r="A572" s="17">
        <v>3</v>
      </c>
      <c r="B572" s="9" t="s">
        <v>12</v>
      </c>
      <c r="C572" s="17">
        <v>1</v>
      </c>
      <c r="D572" s="17">
        <v>2018</v>
      </c>
      <c r="E572" s="17">
        <v>1</v>
      </c>
      <c r="F572" s="17">
        <v>0</v>
      </c>
      <c r="G572" s="17">
        <v>0</v>
      </c>
      <c r="H572" s="18">
        <v>1489</v>
      </c>
      <c r="P572">
        <v>571</v>
      </c>
      <c r="Q572">
        <f t="shared" si="18"/>
        <v>2.6408803964293255E-6</v>
      </c>
      <c r="R572">
        <f t="shared" si="19"/>
        <v>1.5079427063611449E-3</v>
      </c>
    </row>
    <row r="573" spans="1:18" ht="14.4" x14ac:dyDescent="0.3">
      <c r="A573" s="17">
        <v>3</v>
      </c>
      <c r="B573" s="9" t="s">
        <v>19</v>
      </c>
      <c r="C573" s="17">
        <v>2</v>
      </c>
      <c r="D573" s="17">
        <v>2020</v>
      </c>
      <c r="E573" s="17">
        <v>1</v>
      </c>
      <c r="F573" s="17">
        <v>0</v>
      </c>
      <c r="G573" s="17">
        <v>0</v>
      </c>
      <c r="H573" s="18">
        <v>1489</v>
      </c>
      <c r="P573">
        <v>572</v>
      </c>
      <c r="Q573">
        <f t="shared" si="18"/>
        <v>2.636270592424691E-6</v>
      </c>
      <c r="R573">
        <f t="shared" si="19"/>
        <v>1.5079467788669232E-3</v>
      </c>
    </row>
    <row r="574" spans="1:18" ht="14.4" x14ac:dyDescent="0.3">
      <c r="A574" s="17">
        <v>4</v>
      </c>
      <c r="B574" s="9" t="s">
        <v>19</v>
      </c>
      <c r="C574" s="17">
        <v>2</v>
      </c>
      <c r="D574" s="17">
        <v>2018</v>
      </c>
      <c r="E574" s="17">
        <v>1</v>
      </c>
      <c r="F574" s="17">
        <v>0</v>
      </c>
      <c r="G574" s="17">
        <v>0</v>
      </c>
      <c r="H574" s="18">
        <v>1490</v>
      </c>
      <c r="P574">
        <v>573</v>
      </c>
      <c r="Q574">
        <f t="shared" si="18"/>
        <v>2.6316768660897578E-6</v>
      </c>
      <c r="R574">
        <f t="shared" si="19"/>
        <v>1.5079508442694311E-3</v>
      </c>
    </row>
    <row r="575" spans="1:18" ht="14.4" x14ac:dyDescent="0.3">
      <c r="A575" s="17">
        <v>4</v>
      </c>
      <c r="B575" s="9" t="s">
        <v>17</v>
      </c>
      <c r="C575" s="17">
        <v>3</v>
      </c>
      <c r="D575" s="17">
        <v>2017</v>
      </c>
      <c r="E575" s="17">
        <v>1</v>
      </c>
      <c r="F575" s="17">
        <v>0</v>
      </c>
      <c r="G575" s="17">
        <v>0</v>
      </c>
      <c r="H575" s="18">
        <v>1491</v>
      </c>
      <c r="P575">
        <v>574</v>
      </c>
      <c r="Q575">
        <f t="shared" si="18"/>
        <v>2.6270991334380163E-6</v>
      </c>
      <c r="R575">
        <f t="shared" si="19"/>
        <v>1.5079549025934214E-3</v>
      </c>
    </row>
    <row r="576" spans="1:18" ht="14.4" x14ac:dyDescent="0.3">
      <c r="A576" s="17">
        <v>3</v>
      </c>
      <c r="B576" s="9" t="s">
        <v>17</v>
      </c>
      <c r="C576" s="17">
        <v>3</v>
      </c>
      <c r="D576" s="17">
        <v>2018</v>
      </c>
      <c r="E576" s="17">
        <v>1</v>
      </c>
      <c r="F576" s="17">
        <v>0</v>
      </c>
      <c r="G576" s="17">
        <v>0</v>
      </c>
      <c r="H576" s="18">
        <v>1491</v>
      </c>
      <c r="P576">
        <v>575</v>
      </c>
      <c r="Q576">
        <f t="shared" si="18"/>
        <v>2.6225373110669857E-6</v>
      </c>
      <c r="R576">
        <f t="shared" si="19"/>
        <v>1.5079589538635168E-3</v>
      </c>
    </row>
    <row r="577" spans="1:18" ht="14.4" x14ac:dyDescent="0.3">
      <c r="A577" s="17">
        <v>3</v>
      </c>
      <c r="B577" s="9" t="s">
        <v>17</v>
      </c>
      <c r="C577" s="17">
        <v>2</v>
      </c>
      <c r="D577" s="17">
        <v>2018</v>
      </c>
      <c r="E577" s="17">
        <v>1</v>
      </c>
      <c r="F577" s="17">
        <v>0</v>
      </c>
      <c r="G577" s="17">
        <v>0</v>
      </c>
      <c r="H577" s="18">
        <v>1495</v>
      </c>
      <c r="P577">
        <v>576</v>
      </c>
      <c r="Q577">
        <f t="shared" si="18"/>
        <v>2.6179913161531465E-6</v>
      </c>
      <c r="R577">
        <f t="shared" si="19"/>
        <v>1.5079629981042124E-3</v>
      </c>
    </row>
    <row r="578" spans="1:18" ht="14.4" x14ac:dyDescent="0.3">
      <c r="A578" s="17">
        <v>3</v>
      </c>
      <c r="B578" s="9" t="s">
        <v>19</v>
      </c>
      <c r="C578" s="17">
        <v>2</v>
      </c>
      <c r="D578" s="17">
        <v>2017</v>
      </c>
      <c r="E578" s="17">
        <v>1</v>
      </c>
      <c r="F578" s="17">
        <v>0</v>
      </c>
      <c r="G578" s="17">
        <v>0</v>
      </c>
      <c r="H578" s="18">
        <v>1500</v>
      </c>
      <c r="P578">
        <v>577</v>
      </c>
      <c r="Q578">
        <f t="shared" si="18"/>
        <v>2.6134610664469268E-6</v>
      </c>
      <c r="R578">
        <f t="shared" si="19"/>
        <v>1.5079670353398767E-3</v>
      </c>
    </row>
    <row r="579" spans="1:18" ht="14.4" x14ac:dyDescent="0.3">
      <c r="A579" s="17">
        <v>3</v>
      </c>
      <c r="B579" s="9" t="s">
        <v>19</v>
      </c>
      <c r="C579" s="17">
        <v>2</v>
      </c>
      <c r="D579" s="17">
        <v>2020</v>
      </c>
      <c r="E579" s="17">
        <v>1</v>
      </c>
      <c r="F579" s="17">
        <v>0</v>
      </c>
      <c r="G579" s="17">
        <v>0</v>
      </c>
      <c r="H579" s="18">
        <v>1503</v>
      </c>
      <c r="P579">
        <v>578</v>
      </c>
      <c r="Q579">
        <f t="shared" ref="Q579:Q642" si="20">_xlfn.GAMMA.DIST(P579,$K$7,$K$8,FALSE)</f>
        <v>2.6089464802677337E-6</v>
      </c>
      <c r="R579">
        <f t="shared" ref="R579:R642" si="21">P579*Q579</f>
        <v>1.50797106559475E-3</v>
      </c>
    </row>
    <row r="580" spans="1:18" ht="14.4" x14ac:dyDescent="0.3">
      <c r="A580" s="17">
        <v>4</v>
      </c>
      <c r="B580" s="9" t="s">
        <v>17</v>
      </c>
      <c r="C580" s="17">
        <v>2</v>
      </c>
      <c r="D580" s="17">
        <v>2017</v>
      </c>
      <c r="E580" s="17">
        <v>1</v>
      </c>
      <c r="F580" s="17">
        <v>0</v>
      </c>
      <c r="G580" s="17">
        <v>0</v>
      </c>
      <c r="H580" s="18">
        <v>1504</v>
      </c>
      <c r="P580">
        <v>579</v>
      </c>
      <c r="Q580">
        <f t="shared" si="20"/>
        <v>2.6044474764990479E-6</v>
      </c>
      <c r="R580">
        <f t="shared" si="21"/>
        <v>1.5079750888929487E-3</v>
      </c>
    </row>
    <row r="581" spans="1:18" ht="14.4" x14ac:dyDescent="0.3">
      <c r="A581" s="17">
        <v>5</v>
      </c>
      <c r="B581" s="9" t="s">
        <v>17</v>
      </c>
      <c r="C581" s="17">
        <v>3</v>
      </c>
      <c r="D581" s="17">
        <v>2016</v>
      </c>
      <c r="E581" s="17">
        <v>1</v>
      </c>
      <c r="F581" s="17">
        <v>0</v>
      </c>
      <c r="G581" s="17">
        <v>0</v>
      </c>
      <c r="H581" s="18">
        <v>1509</v>
      </c>
      <c r="P581">
        <v>580</v>
      </c>
      <c r="Q581">
        <f t="shared" si="20"/>
        <v>2.5999639745835562E-6</v>
      </c>
      <c r="R581">
        <f t="shared" si="21"/>
        <v>1.5079791052584625E-3</v>
      </c>
    </row>
    <row r="582" spans="1:18" ht="14.4" x14ac:dyDescent="0.3">
      <c r="A582" s="17">
        <v>3</v>
      </c>
      <c r="B582" s="9" t="s">
        <v>19</v>
      </c>
      <c r="C582" s="17">
        <v>2</v>
      </c>
      <c r="D582" s="17">
        <v>2017</v>
      </c>
      <c r="E582" s="17">
        <v>1</v>
      </c>
      <c r="F582" s="17">
        <v>0</v>
      </c>
      <c r="G582" s="17">
        <v>0</v>
      </c>
      <c r="H582" s="18">
        <v>1509</v>
      </c>
      <c r="P582">
        <v>581</v>
      </c>
      <c r="Q582">
        <f t="shared" si="20"/>
        <v>2.5954958945183466E-6</v>
      </c>
      <c r="R582">
        <f t="shared" si="21"/>
        <v>1.5079831147151593E-3</v>
      </c>
    </row>
    <row r="583" spans="1:18" ht="14.4" x14ac:dyDescent="0.3">
      <c r="A583" s="17">
        <v>3</v>
      </c>
      <c r="B583" s="9" t="s">
        <v>14</v>
      </c>
      <c r="C583" s="17">
        <v>3</v>
      </c>
      <c r="D583" s="17">
        <v>2018</v>
      </c>
      <c r="E583" s="17">
        <v>1</v>
      </c>
      <c r="F583" s="17">
        <v>0</v>
      </c>
      <c r="G583" s="17">
        <v>0</v>
      </c>
      <c r="H583" s="18">
        <v>1509</v>
      </c>
      <c r="P583">
        <v>582</v>
      </c>
      <c r="Q583">
        <f t="shared" si="20"/>
        <v>2.5910431568501408E-6</v>
      </c>
      <c r="R583">
        <f t="shared" si="21"/>
        <v>1.507987117286782E-3</v>
      </c>
    </row>
    <row r="584" spans="1:18" ht="14.4" x14ac:dyDescent="0.3">
      <c r="A584" s="17">
        <v>3</v>
      </c>
      <c r="B584" s="9" t="s">
        <v>12</v>
      </c>
      <c r="C584" s="17">
        <v>2</v>
      </c>
      <c r="D584" s="17">
        <v>2019</v>
      </c>
      <c r="E584" s="17">
        <v>1</v>
      </c>
      <c r="F584" s="17">
        <v>0</v>
      </c>
      <c r="G584" s="17">
        <v>0</v>
      </c>
      <c r="H584" s="18">
        <v>1516</v>
      </c>
      <c r="P584">
        <v>583</v>
      </c>
      <c r="Q584">
        <f t="shared" si="20"/>
        <v>2.5866056826705879E-6</v>
      </c>
      <c r="R584">
        <f t="shared" si="21"/>
        <v>1.5079911129969527E-3</v>
      </c>
    </row>
    <row r="585" spans="1:18" ht="14.4" x14ac:dyDescent="0.3">
      <c r="A585" s="17">
        <v>3</v>
      </c>
      <c r="B585" s="9" t="s">
        <v>12</v>
      </c>
      <c r="C585" s="17">
        <v>2</v>
      </c>
      <c r="D585" s="17">
        <v>2019</v>
      </c>
      <c r="E585" s="17">
        <v>1</v>
      </c>
      <c r="F585" s="17">
        <v>0</v>
      </c>
      <c r="G585" s="17">
        <v>0</v>
      </c>
      <c r="H585" s="18">
        <v>1518</v>
      </c>
      <c r="P585">
        <v>584</v>
      </c>
      <c r="Q585">
        <f t="shared" si="20"/>
        <v>2.5821833936115949E-6</v>
      </c>
      <c r="R585">
        <f t="shared" si="21"/>
        <v>1.5079951018691713E-3</v>
      </c>
    </row>
    <row r="586" spans="1:18" ht="14.4" x14ac:dyDescent="0.3">
      <c r="A586" s="17">
        <v>3</v>
      </c>
      <c r="B586" s="9" t="s">
        <v>12</v>
      </c>
      <c r="C586" s="17">
        <v>2</v>
      </c>
      <c r="D586" s="17">
        <v>2019</v>
      </c>
      <c r="E586" s="17">
        <v>1</v>
      </c>
      <c r="F586" s="17">
        <v>0</v>
      </c>
      <c r="G586" s="17">
        <v>0</v>
      </c>
      <c r="H586" s="18">
        <v>1520</v>
      </c>
      <c r="P586">
        <v>585</v>
      </c>
      <c r="Q586">
        <f t="shared" si="20"/>
        <v>2.577776211840714E-6</v>
      </c>
      <c r="R586">
        <f t="shared" si="21"/>
        <v>1.5079990839268176E-3</v>
      </c>
    </row>
    <row r="587" spans="1:18" ht="14.4" x14ac:dyDescent="0.3">
      <c r="A587" s="17">
        <v>3</v>
      </c>
      <c r="B587" s="9" t="s">
        <v>17</v>
      </c>
      <c r="C587" s="17">
        <v>2</v>
      </c>
      <c r="D587" s="17">
        <v>2019</v>
      </c>
      <c r="E587" s="17">
        <v>1</v>
      </c>
      <c r="F587" s="17">
        <v>0</v>
      </c>
      <c r="G587" s="17">
        <v>0</v>
      </c>
      <c r="H587" s="18">
        <v>1523</v>
      </c>
      <c r="P587">
        <v>586</v>
      </c>
      <c r="Q587">
        <f t="shared" si="20"/>
        <v>2.573384060056572E-6</v>
      </c>
      <c r="R587">
        <f t="shared" si="21"/>
        <v>1.5080030591931512E-3</v>
      </c>
    </row>
    <row r="588" spans="1:18" ht="14.4" x14ac:dyDescent="0.3">
      <c r="A588" s="17">
        <v>3</v>
      </c>
      <c r="B588" s="9" t="s">
        <v>19</v>
      </c>
      <c r="C588" s="17">
        <v>2</v>
      </c>
      <c r="D588" s="17">
        <v>2017</v>
      </c>
      <c r="E588" s="17">
        <v>1</v>
      </c>
      <c r="F588" s="17">
        <v>0</v>
      </c>
      <c r="G588" s="17">
        <v>0</v>
      </c>
      <c r="H588" s="18">
        <v>1524</v>
      </c>
      <c r="P588">
        <v>587</v>
      </c>
      <c r="Q588">
        <f t="shared" si="20"/>
        <v>2.5690068614843496E-6</v>
      </c>
      <c r="R588">
        <f t="shared" si="21"/>
        <v>1.5080070276913132E-3</v>
      </c>
    </row>
    <row r="589" spans="1:18" ht="14.4" x14ac:dyDescent="0.3">
      <c r="A589" s="17">
        <v>5</v>
      </c>
      <c r="B589" s="9" t="s">
        <v>25</v>
      </c>
      <c r="C589" s="17">
        <v>2</v>
      </c>
      <c r="D589" s="17">
        <v>2017</v>
      </c>
      <c r="E589" s="17">
        <v>1</v>
      </c>
      <c r="F589" s="17">
        <v>0</v>
      </c>
      <c r="G589" s="17">
        <v>0</v>
      </c>
      <c r="H589" s="18">
        <v>1524</v>
      </c>
      <c r="P589">
        <v>588</v>
      </c>
      <c r="Q589">
        <f t="shared" si="20"/>
        <v>2.5646445398713033E-6</v>
      </c>
      <c r="R589">
        <f t="shared" si="21"/>
        <v>1.5080109894443263E-3</v>
      </c>
    </row>
    <row r="590" spans="1:18" ht="14.4" x14ac:dyDescent="0.3">
      <c r="A590" s="17">
        <v>4</v>
      </c>
      <c r="B590" s="9" t="s">
        <v>19</v>
      </c>
      <c r="C590" s="17">
        <v>2</v>
      </c>
      <c r="D590" s="17">
        <v>2017</v>
      </c>
      <c r="E590" s="17">
        <v>1</v>
      </c>
      <c r="F590" s="17">
        <v>0</v>
      </c>
      <c r="G590" s="17">
        <v>0</v>
      </c>
      <c r="H590" s="18">
        <v>1530</v>
      </c>
      <c r="P590">
        <v>589</v>
      </c>
      <c r="Q590">
        <f t="shared" si="20"/>
        <v>2.5602970194823367E-6</v>
      </c>
      <c r="R590">
        <f t="shared" si="21"/>
        <v>1.5080149444750962E-3</v>
      </c>
    </row>
    <row r="591" spans="1:18" ht="14.4" x14ac:dyDescent="0.3">
      <c r="A591" s="17">
        <v>3</v>
      </c>
      <c r="B591" s="9" t="s">
        <v>25</v>
      </c>
      <c r="C591" s="17">
        <v>3</v>
      </c>
      <c r="D591" s="17">
        <v>2017</v>
      </c>
      <c r="E591" s="17">
        <v>1</v>
      </c>
      <c r="F591" s="17">
        <v>0</v>
      </c>
      <c r="G591" s="17">
        <v>0</v>
      </c>
      <c r="H591" s="18">
        <v>1530</v>
      </c>
      <c r="P591">
        <v>590</v>
      </c>
      <c r="Q591">
        <f t="shared" si="20"/>
        <v>2.5559642250956142E-6</v>
      </c>
      <c r="R591">
        <f t="shared" si="21"/>
        <v>1.5080188928064124E-3</v>
      </c>
    </row>
    <row r="592" spans="1:18" ht="14.4" x14ac:dyDescent="0.3">
      <c r="A592" s="17">
        <v>2</v>
      </c>
      <c r="B592" s="9" t="s">
        <v>17</v>
      </c>
      <c r="C592" s="17">
        <v>2</v>
      </c>
      <c r="D592" s="17">
        <v>2014</v>
      </c>
      <c r="E592" s="17">
        <v>1</v>
      </c>
      <c r="F592" s="17">
        <v>0</v>
      </c>
      <c r="G592" s="17">
        <v>0</v>
      </c>
      <c r="H592" s="18">
        <v>1537</v>
      </c>
      <c r="P592">
        <v>591</v>
      </c>
      <c r="Q592">
        <f t="shared" si="20"/>
        <v>2.5516460819982186E-6</v>
      </c>
      <c r="R592">
        <f t="shared" si="21"/>
        <v>1.5080228344609473E-3</v>
      </c>
    </row>
    <row r="593" spans="1:18" ht="14.4" x14ac:dyDescent="0.3">
      <c r="A593" s="17">
        <v>3</v>
      </c>
      <c r="B593" s="9" t="s">
        <v>19</v>
      </c>
      <c r="C593" s="17">
        <v>2</v>
      </c>
      <c r="D593" s="17">
        <v>2017</v>
      </c>
      <c r="E593" s="17">
        <v>1</v>
      </c>
      <c r="F593" s="17">
        <v>0</v>
      </c>
      <c r="G593" s="17">
        <v>0</v>
      </c>
      <c r="H593" s="18">
        <v>1539</v>
      </c>
      <c r="P593">
        <v>592</v>
      </c>
      <c r="Q593">
        <f t="shared" si="20"/>
        <v>2.5473425159818572E-6</v>
      </c>
      <c r="R593">
        <f t="shared" si="21"/>
        <v>1.5080267694612595E-3</v>
      </c>
    </row>
    <row r="594" spans="1:18" ht="14.4" x14ac:dyDescent="0.3">
      <c r="A594" s="17">
        <v>3</v>
      </c>
      <c r="B594" s="9" t="s">
        <v>25</v>
      </c>
      <c r="C594" s="17">
        <v>2</v>
      </c>
      <c r="D594" s="17">
        <v>2017</v>
      </c>
      <c r="E594" s="17">
        <v>2</v>
      </c>
      <c r="F594" s="17">
        <v>0</v>
      </c>
      <c r="G594" s="17">
        <v>0</v>
      </c>
      <c r="H594" s="18">
        <v>1542</v>
      </c>
      <c r="P594">
        <v>593</v>
      </c>
      <c r="Q594">
        <f t="shared" si="20"/>
        <v>2.5430534533386064E-6</v>
      </c>
      <c r="R594">
        <f t="shared" si="21"/>
        <v>1.5080306978297936E-3</v>
      </c>
    </row>
    <row r="595" spans="1:18" ht="14.4" x14ac:dyDescent="0.3">
      <c r="A595" s="17">
        <v>5</v>
      </c>
      <c r="B595" s="9" t="s">
        <v>19</v>
      </c>
      <c r="C595" s="17">
        <v>3</v>
      </c>
      <c r="D595" s="17">
        <v>2018</v>
      </c>
      <c r="E595" s="17">
        <v>1</v>
      </c>
      <c r="F595" s="17">
        <v>0</v>
      </c>
      <c r="G595" s="17">
        <v>0</v>
      </c>
      <c r="H595" s="18">
        <v>1542</v>
      </c>
      <c r="P595">
        <v>594</v>
      </c>
      <c r="Q595">
        <f t="shared" si="20"/>
        <v>2.538778820856701E-6</v>
      </c>
      <c r="R595">
        <f t="shared" si="21"/>
        <v>1.5080346195888803E-3</v>
      </c>
    </row>
    <row r="596" spans="1:18" ht="14.4" x14ac:dyDescent="0.3">
      <c r="A596" s="17">
        <v>3</v>
      </c>
      <c r="B596" s="9" t="s">
        <v>19</v>
      </c>
      <c r="C596" s="17">
        <v>3</v>
      </c>
      <c r="D596" s="17">
        <v>2017</v>
      </c>
      <c r="E596" s="17">
        <v>1</v>
      </c>
      <c r="F596" s="17">
        <v>0</v>
      </c>
      <c r="G596" s="17">
        <v>0</v>
      </c>
      <c r="H596" s="18">
        <v>1546</v>
      </c>
      <c r="P596">
        <v>595</v>
      </c>
      <c r="Q596">
        <f t="shared" si="20"/>
        <v>2.5345185458163656E-6</v>
      </c>
      <c r="R596">
        <f t="shared" si="21"/>
        <v>1.5080385347607376E-3</v>
      </c>
    </row>
    <row r="597" spans="1:18" ht="14.4" x14ac:dyDescent="0.3">
      <c r="A597" s="17">
        <v>1</v>
      </c>
      <c r="B597" s="9" t="s">
        <v>44</v>
      </c>
      <c r="C597" s="17">
        <v>3</v>
      </c>
      <c r="D597" s="17">
        <v>1965</v>
      </c>
      <c r="E597" s="17">
        <v>1</v>
      </c>
      <c r="F597" s="17">
        <v>0</v>
      </c>
      <c r="G597" s="17">
        <v>0</v>
      </c>
      <c r="H597" s="18">
        <v>1547</v>
      </c>
      <c r="P597">
        <v>596</v>
      </c>
      <c r="Q597">
        <f t="shared" si="20"/>
        <v>2.5302725559856916E-6</v>
      </c>
      <c r="R597">
        <f t="shared" si="21"/>
        <v>1.5080424433674723E-3</v>
      </c>
    </row>
    <row r="598" spans="1:18" ht="14.4" x14ac:dyDescent="0.3">
      <c r="A598" s="17">
        <v>6</v>
      </c>
      <c r="B598" s="9" t="s">
        <v>37</v>
      </c>
      <c r="C598" s="17">
        <v>2</v>
      </c>
      <c r="D598" s="17">
        <v>1985</v>
      </c>
      <c r="E598" s="17">
        <v>30</v>
      </c>
      <c r="F598" s="17">
        <v>0</v>
      </c>
      <c r="G598" s="17">
        <v>0</v>
      </c>
      <c r="H598" s="18">
        <v>1549</v>
      </c>
      <c r="P598">
        <v>597</v>
      </c>
      <c r="Q598">
        <f t="shared" si="20"/>
        <v>2.5260407796165475E-6</v>
      </c>
      <c r="R598">
        <f t="shared" si="21"/>
        <v>1.5080463454310788E-3</v>
      </c>
    </row>
    <row r="599" spans="1:18" ht="14.4" x14ac:dyDescent="0.3">
      <c r="A599" s="17">
        <v>3</v>
      </c>
      <c r="B599" s="9" t="s">
        <v>24</v>
      </c>
      <c r="C599" s="17">
        <v>2</v>
      </c>
      <c r="D599" s="17">
        <v>1972</v>
      </c>
      <c r="E599" s="17">
        <v>2</v>
      </c>
      <c r="F599" s="17">
        <v>0</v>
      </c>
      <c r="G599" s="17">
        <v>0</v>
      </c>
      <c r="H599" s="18">
        <v>1552</v>
      </c>
      <c r="P599">
        <v>598</v>
      </c>
      <c r="Q599">
        <f t="shared" si="20"/>
        <v>2.5218231454405399E-6</v>
      </c>
      <c r="R599">
        <f t="shared" si="21"/>
        <v>1.5080502409734427E-3</v>
      </c>
    </row>
    <row r="600" spans="1:18" ht="14.4" x14ac:dyDescent="0.3">
      <c r="A600" s="17">
        <v>1</v>
      </c>
      <c r="B600" s="9" t="s">
        <v>19</v>
      </c>
      <c r="C600" s="17">
        <v>1</v>
      </c>
      <c r="D600" s="17">
        <v>1964</v>
      </c>
      <c r="E600" s="17">
        <v>31</v>
      </c>
      <c r="F600" s="17">
        <v>0</v>
      </c>
      <c r="G600" s="17">
        <v>0</v>
      </c>
      <c r="H600" s="18">
        <v>1552</v>
      </c>
      <c r="P600">
        <v>599</v>
      </c>
      <c r="Q600">
        <f t="shared" si="20"/>
        <v>2.5176195826650063E-6</v>
      </c>
      <c r="R600">
        <f t="shared" si="21"/>
        <v>1.5080541300163388E-3</v>
      </c>
    </row>
    <row r="601" spans="1:18" ht="14.4" x14ac:dyDescent="0.3">
      <c r="A601" s="17">
        <v>4</v>
      </c>
      <c r="B601" s="9" t="s">
        <v>26</v>
      </c>
      <c r="C601" s="17">
        <v>4</v>
      </c>
      <c r="D601" s="17">
        <v>1978</v>
      </c>
      <c r="E601" s="17">
        <v>31</v>
      </c>
      <c r="F601" s="17">
        <v>0</v>
      </c>
      <c r="G601" s="17">
        <v>0</v>
      </c>
      <c r="H601" s="18">
        <v>1553</v>
      </c>
      <c r="P601">
        <v>600</v>
      </c>
      <c r="Q601">
        <f t="shared" si="20"/>
        <v>2.5134300209690557E-6</v>
      </c>
      <c r="R601">
        <f t="shared" si="21"/>
        <v>1.5080580125814333E-3</v>
      </c>
    </row>
    <row r="602" spans="1:18" ht="14.4" x14ac:dyDescent="0.3">
      <c r="A602" s="17">
        <v>3</v>
      </c>
      <c r="B602" s="9" t="s">
        <v>17</v>
      </c>
      <c r="C602" s="17">
        <v>2</v>
      </c>
      <c r="D602" s="17">
        <v>2018</v>
      </c>
      <c r="E602" s="17">
        <v>1</v>
      </c>
      <c r="F602" s="17">
        <v>0</v>
      </c>
      <c r="G602" s="17">
        <v>0</v>
      </c>
      <c r="H602" s="18">
        <v>1553</v>
      </c>
      <c r="P602">
        <v>601</v>
      </c>
      <c r="Q602">
        <f t="shared" si="20"/>
        <v>2.5092543904996412E-6</v>
      </c>
      <c r="R602">
        <f t="shared" si="21"/>
        <v>1.5080618886902843E-3</v>
      </c>
    </row>
    <row r="603" spans="1:18" ht="14.4" x14ac:dyDescent="0.3">
      <c r="A603" s="17">
        <v>5</v>
      </c>
      <c r="B603" s="9" t="s">
        <v>19</v>
      </c>
      <c r="C603" s="17">
        <v>3</v>
      </c>
      <c r="D603" s="17">
        <v>2018</v>
      </c>
      <c r="E603" s="17">
        <v>1</v>
      </c>
      <c r="F603" s="17">
        <v>0</v>
      </c>
      <c r="G603" s="17">
        <v>0</v>
      </c>
      <c r="H603" s="18">
        <v>1556</v>
      </c>
      <c r="P603">
        <v>602</v>
      </c>
      <c r="Q603">
        <f t="shared" si="20"/>
        <v>2.5050926218676796E-6</v>
      </c>
      <c r="R603">
        <f t="shared" si="21"/>
        <v>1.5080657583643432E-3</v>
      </c>
    </row>
    <row r="604" spans="1:18" ht="14.4" x14ac:dyDescent="0.3">
      <c r="A604" s="17">
        <v>1</v>
      </c>
      <c r="B604" s="9" t="s">
        <v>10</v>
      </c>
      <c r="C604" s="17">
        <v>1</v>
      </c>
      <c r="D604" s="17">
        <v>1977</v>
      </c>
      <c r="E604" s="17">
        <v>31</v>
      </c>
      <c r="F604" s="17">
        <v>0</v>
      </c>
      <c r="G604" s="17">
        <v>0</v>
      </c>
      <c r="H604" s="18">
        <v>1557</v>
      </c>
      <c r="P604">
        <v>603</v>
      </c>
      <c r="Q604">
        <f t="shared" si="20"/>
        <v>2.5009446461441998E-6</v>
      </c>
      <c r="R604">
        <f t="shared" si="21"/>
        <v>1.5080696216249524E-3</v>
      </c>
    </row>
    <row r="605" spans="1:18" ht="14.4" x14ac:dyDescent="0.3">
      <c r="A605" s="17">
        <v>5</v>
      </c>
      <c r="B605" s="9" t="s">
        <v>24</v>
      </c>
      <c r="C605" s="17">
        <v>2</v>
      </c>
      <c r="D605" s="17">
        <v>1968</v>
      </c>
      <c r="E605" s="17">
        <v>2</v>
      </c>
      <c r="F605" s="17">
        <v>0</v>
      </c>
      <c r="G605" s="17">
        <v>0</v>
      </c>
      <c r="H605" s="18">
        <v>1559</v>
      </c>
      <c r="P605">
        <v>604</v>
      </c>
      <c r="Q605">
        <f t="shared" si="20"/>
        <v>2.4968103948565415E-6</v>
      </c>
      <c r="R605">
        <f t="shared" si="21"/>
        <v>1.508073478493351E-3</v>
      </c>
    </row>
    <row r="606" spans="1:18" ht="14.4" x14ac:dyDescent="0.3">
      <c r="A606" s="17">
        <v>3</v>
      </c>
      <c r="B606" s="9" t="s">
        <v>19</v>
      </c>
      <c r="C606" s="17">
        <v>3</v>
      </c>
      <c r="D606" s="17">
        <v>2017</v>
      </c>
      <c r="E606" s="17">
        <v>1</v>
      </c>
      <c r="F606" s="17">
        <v>0</v>
      </c>
      <c r="G606" s="17">
        <v>0</v>
      </c>
      <c r="H606" s="18">
        <v>1561</v>
      </c>
      <c r="P606">
        <v>605</v>
      </c>
      <c r="Q606">
        <f t="shared" si="20"/>
        <v>2.4926897999845799E-6</v>
      </c>
      <c r="R606">
        <f t="shared" si="21"/>
        <v>1.5080773289906709E-3</v>
      </c>
    </row>
    <row r="607" spans="1:18" ht="14.4" x14ac:dyDescent="0.3">
      <c r="A607" s="17">
        <v>1</v>
      </c>
      <c r="B607" s="9" t="s">
        <v>12</v>
      </c>
      <c r="C607" s="17">
        <v>3</v>
      </c>
      <c r="D607" s="17">
        <v>1977</v>
      </c>
      <c r="E607" s="17">
        <v>1</v>
      </c>
      <c r="F607" s="17">
        <v>0</v>
      </c>
      <c r="G607" s="17">
        <v>0</v>
      </c>
      <c r="H607" s="18">
        <v>1562</v>
      </c>
      <c r="P607">
        <v>606</v>
      </c>
      <c r="Q607">
        <f t="shared" si="20"/>
        <v>2.4885827939569964E-6</v>
      </c>
      <c r="R607">
        <f t="shared" si="21"/>
        <v>1.5080811731379398E-3</v>
      </c>
    </row>
    <row r="608" spans="1:18" ht="14.4" x14ac:dyDescent="0.3">
      <c r="A608" s="17">
        <v>3</v>
      </c>
      <c r="B608" s="9" t="s">
        <v>19</v>
      </c>
      <c r="C608" s="17">
        <v>2</v>
      </c>
      <c r="D608" s="17">
        <v>2017</v>
      </c>
      <c r="E608" s="17">
        <v>1</v>
      </c>
      <c r="F608" s="17">
        <v>0</v>
      </c>
      <c r="G608" s="17">
        <v>0</v>
      </c>
      <c r="H608" s="18">
        <v>1562</v>
      </c>
      <c r="P608">
        <v>607</v>
      </c>
      <c r="Q608">
        <f t="shared" si="20"/>
        <v>2.4844893096475819E-6</v>
      </c>
      <c r="R608">
        <f t="shared" si="21"/>
        <v>1.5080850109560821E-3</v>
      </c>
    </row>
    <row r="609" spans="1:18" ht="14.4" x14ac:dyDescent="0.3">
      <c r="A609" s="17">
        <v>6</v>
      </c>
      <c r="B609" s="9" t="s">
        <v>27</v>
      </c>
      <c r="C609" s="17">
        <v>3</v>
      </c>
      <c r="D609" s="17">
        <v>1965</v>
      </c>
      <c r="E609" s="17">
        <v>31</v>
      </c>
      <c r="F609" s="17">
        <v>0</v>
      </c>
      <c r="G609" s="17">
        <v>0</v>
      </c>
      <c r="H609" s="18">
        <v>1567</v>
      </c>
      <c r="P609">
        <v>608</v>
      </c>
      <c r="Q609">
        <f t="shared" si="20"/>
        <v>2.4804092803715754E-6</v>
      </c>
      <c r="R609">
        <f t="shared" si="21"/>
        <v>1.5080888424659179E-3</v>
      </c>
    </row>
    <row r="610" spans="1:18" ht="14.4" x14ac:dyDescent="0.3">
      <c r="A610" s="17">
        <v>5</v>
      </c>
      <c r="B610" s="9" t="s">
        <v>12</v>
      </c>
      <c r="C610" s="17">
        <v>1</v>
      </c>
      <c r="D610" s="17">
        <v>1966</v>
      </c>
      <c r="E610" s="17">
        <v>1</v>
      </c>
      <c r="F610" s="17">
        <v>0</v>
      </c>
      <c r="G610" s="17">
        <v>0</v>
      </c>
      <c r="H610" s="18">
        <v>1570</v>
      </c>
      <c r="P610">
        <v>609</v>
      </c>
      <c r="Q610">
        <f t="shared" si="20"/>
        <v>2.4763426398820443E-6</v>
      </c>
      <c r="R610">
        <f t="shared" si="21"/>
        <v>1.5080926676881649E-3</v>
      </c>
    </row>
    <row r="611" spans="1:18" ht="14.4" x14ac:dyDescent="0.3">
      <c r="A611" s="17">
        <v>2</v>
      </c>
      <c r="B611" s="9" t="s">
        <v>14</v>
      </c>
      <c r="C611" s="17">
        <v>3</v>
      </c>
      <c r="D611" s="17">
        <v>1965</v>
      </c>
      <c r="E611" s="17">
        <v>1</v>
      </c>
      <c r="F611" s="17">
        <v>0</v>
      </c>
      <c r="G611" s="17">
        <v>0</v>
      </c>
      <c r="H611" s="18">
        <v>1571</v>
      </c>
      <c r="P611">
        <v>610</v>
      </c>
      <c r="Q611">
        <f t="shared" si="20"/>
        <v>2.4722893223662956E-6</v>
      </c>
      <c r="R611">
        <f t="shared" si="21"/>
        <v>1.5080964866434404E-3</v>
      </c>
    </row>
    <row r="612" spans="1:18" ht="14.4" x14ac:dyDescent="0.3">
      <c r="A612" s="17">
        <v>2</v>
      </c>
      <c r="B612" s="9" t="s">
        <v>24</v>
      </c>
      <c r="C612" s="17">
        <v>3</v>
      </c>
      <c r="D612" s="17">
        <v>1964</v>
      </c>
      <c r="E612" s="17">
        <v>2</v>
      </c>
      <c r="F612" s="17">
        <v>0</v>
      </c>
      <c r="G612" s="17">
        <v>0</v>
      </c>
      <c r="H612" s="18">
        <v>1571</v>
      </c>
      <c r="P612">
        <v>611</v>
      </c>
      <c r="Q612">
        <f t="shared" si="20"/>
        <v>2.4682492624423211E-6</v>
      </c>
      <c r="R612">
        <f t="shared" si="21"/>
        <v>1.5081002993522583E-3</v>
      </c>
    </row>
    <row r="613" spans="1:18" ht="14.4" x14ac:dyDescent="0.3">
      <c r="A613" s="17">
        <v>2</v>
      </c>
      <c r="B613" s="9" t="s">
        <v>24</v>
      </c>
      <c r="C613" s="17">
        <v>2</v>
      </c>
      <c r="D613" s="17">
        <v>1972</v>
      </c>
      <c r="E613" s="17">
        <v>2</v>
      </c>
      <c r="F613" s="17">
        <v>0</v>
      </c>
      <c r="G613" s="17">
        <v>0</v>
      </c>
      <c r="H613" s="18">
        <v>1574</v>
      </c>
      <c r="P613">
        <v>612</v>
      </c>
      <c r="Q613">
        <f t="shared" si="20"/>
        <v>2.464222395155282E-6</v>
      </c>
      <c r="R613">
        <f t="shared" si="21"/>
        <v>1.5081041058350325E-3</v>
      </c>
    </row>
    <row r="614" spans="1:18" ht="14.4" x14ac:dyDescent="0.3">
      <c r="A614" s="17">
        <v>4</v>
      </c>
      <c r="B614" s="9" t="s">
        <v>23</v>
      </c>
      <c r="C614" s="17">
        <v>2</v>
      </c>
      <c r="D614" s="17">
        <v>1977</v>
      </c>
      <c r="E614" s="17">
        <v>1</v>
      </c>
      <c r="F614" s="17">
        <v>0</v>
      </c>
      <c r="G614" s="17">
        <v>0</v>
      </c>
      <c r="H614" s="18">
        <v>1575</v>
      </c>
      <c r="P614">
        <v>613</v>
      </c>
      <c r="Q614">
        <f t="shared" si="20"/>
        <v>2.460208655974026E-6</v>
      </c>
      <c r="R614">
        <f t="shared" si="21"/>
        <v>1.508107906112078E-3</v>
      </c>
    </row>
    <row r="615" spans="1:18" ht="14.4" x14ac:dyDescent="0.3">
      <c r="A615" s="17">
        <v>5</v>
      </c>
      <c r="B615" s="9" t="s">
        <v>39</v>
      </c>
      <c r="C615" s="17">
        <v>1</v>
      </c>
      <c r="D615" s="17">
        <v>1983</v>
      </c>
      <c r="E615" s="17">
        <v>1</v>
      </c>
      <c r="F615" s="17">
        <v>0</v>
      </c>
      <c r="G615" s="17">
        <v>0</v>
      </c>
      <c r="H615" s="18">
        <v>1575</v>
      </c>
      <c r="P615">
        <v>614</v>
      </c>
      <c r="Q615">
        <f t="shared" si="20"/>
        <v>2.4562079807876373E-6</v>
      </c>
      <c r="R615">
        <f t="shared" si="21"/>
        <v>1.5081117002036094E-3</v>
      </c>
    </row>
    <row r="616" spans="1:18" ht="14.4" x14ac:dyDescent="0.3">
      <c r="A616" s="17">
        <v>5</v>
      </c>
      <c r="B616" s="9" t="s">
        <v>12</v>
      </c>
      <c r="C616" s="17">
        <v>2</v>
      </c>
      <c r="D616" s="17">
        <v>2019</v>
      </c>
      <c r="E616" s="17">
        <v>1</v>
      </c>
      <c r="F616" s="17">
        <v>0</v>
      </c>
      <c r="G616" s="17">
        <v>0</v>
      </c>
      <c r="H616" s="18">
        <v>1576</v>
      </c>
      <c r="P616">
        <v>615</v>
      </c>
      <c r="Q616">
        <f t="shared" si="20"/>
        <v>2.4522203059020218E-6</v>
      </c>
      <c r="R616">
        <f t="shared" si="21"/>
        <v>1.5081154881297434E-3</v>
      </c>
    </row>
    <row r="617" spans="1:18" ht="14.4" x14ac:dyDescent="0.3">
      <c r="A617" s="17">
        <v>3</v>
      </c>
      <c r="B617" s="9" t="s">
        <v>12</v>
      </c>
      <c r="C617" s="17">
        <v>2</v>
      </c>
      <c r="D617" s="17">
        <v>2018</v>
      </c>
      <c r="E617" s="17">
        <v>1</v>
      </c>
      <c r="F617" s="17">
        <v>0</v>
      </c>
      <c r="G617" s="17">
        <v>0</v>
      </c>
      <c r="H617" s="18">
        <v>1577</v>
      </c>
      <c r="P617">
        <v>616</v>
      </c>
      <c r="Q617">
        <f t="shared" si="20"/>
        <v>2.4482455680365226E-6</v>
      </c>
      <c r="R617">
        <f t="shared" si="21"/>
        <v>1.5081192699104979E-3</v>
      </c>
    </row>
    <row r="618" spans="1:18" ht="14.4" x14ac:dyDescent="0.3">
      <c r="A618" s="17">
        <v>5</v>
      </c>
      <c r="B618" s="9" t="s">
        <v>12</v>
      </c>
      <c r="C618" s="17">
        <v>2</v>
      </c>
      <c r="D618" s="17">
        <v>2019</v>
      </c>
      <c r="E618" s="17">
        <v>1</v>
      </c>
      <c r="F618" s="17">
        <v>0</v>
      </c>
      <c r="G618" s="17">
        <v>0</v>
      </c>
      <c r="H618" s="18">
        <v>1578</v>
      </c>
      <c r="P618">
        <v>617</v>
      </c>
      <c r="Q618">
        <f t="shared" si="20"/>
        <v>2.4442837043205747E-6</v>
      </c>
      <c r="R618">
        <f t="shared" si="21"/>
        <v>1.5081230455657945E-3</v>
      </c>
    </row>
    <row r="619" spans="1:18" ht="14.4" x14ac:dyDescent="0.3">
      <c r="A619" s="17">
        <v>4</v>
      </c>
      <c r="B619" s="9" t="s">
        <v>39</v>
      </c>
      <c r="C619" s="17">
        <v>1</v>
      </c>
      <c r="D619" s="17">
        <v>1983</v>
      </c>
      <c r="E619" s="17">
        <v>1</v>
      </c>
      <c r="F619" s="17">
        <v>0</v>
      </c>
      <c r="G619" s="17">
        <v>0</v>
      </c>
      <c r="H619" s="18">
        <v>1579</v>
      </c>
      <c r="P619">
        <v>618</v>
      </c>
      <c r="Q619">
        <f t="shared" si="20"/>
        <v>2.4403346522903833E-6</v>
      </c>
      <c r="R619">
        <f t="shared" si="21"/>
        <v>1.5081268151154569E-3</v>
      </c>
    </row>
    <row r="620" spans="1:18" ht="14.4" x14ac:dyDescent="0.3">
      <c r="A620" s="17">
        <v>3</v>
      </c>
      <c r="B620" s="9" t="s">
        <v>17</v>
      </c>
      <c r="C620" s="17">
        <v>3</v>
      </c>
      <c r="D620" s="17">
        <v>2017</v>
      </c>
      <c r="E620" s="17">
        <v>1</v>
      </c>
      <c r="F620" s="17">
        <v>0</v>
      </c>
      <c r="G620" s="17">
        <v>0</v>
      </c>
      <c r="H620" s="18">
        <v>1579</v>
      </c>
      <c r="P620">
        <v>619</v>
      </c>
      <c r="Q620">
        <f t="shared" si="20"/>
        <v>2.4363983498856436E-6</v>
      </c>
      <c r="R620">
        <f t="shared" si="21"/>
        <v>1.5081305785792133E-3</v>
      </c>
    </row>
    <row r="621" spans="1:18" ht="14.4" x14ac:dyDescent="0.3">
      <c r="A621" s="17">
        <v>3</v>
      </c>
      <c r="B621" s="9" t="s">
        <v>19</v>
      </c>
      <c r="C621" s="17">
        <v>4</v>
      </c>
      <c r="D621" s="17">
        <v>2018</v>
      </c>
      <c r="E621" s="17">
        <v>2</v>
      </c>
      <c r="F621" s="17">
        <v>0</v>
      </c>
      <c r="G621" s="17">
        <v>0</v>
      </c>
      <c r="H621" s="18">
        <v>1579</v>
      </c>
      <c r="P621">
        <v>620</v>
      </c>
      <c r="Q621">
        <f t="shared" si="20"/>
        <v>2.4324747354462855E-6</v>
      </c>
      <c r="R621">
        <f t="shared" si="21"/>
        <v>1.5081343359766969E-3</v>
      </c>
    </row>
    <row r="622" spans="1:18" ht="14.4" x14ac:dyDescent="0.3">
      <c r="A622" s="17">
        <v>3</v>
      </c>
      <c r="B622" s="9" t="s">
        <v>24</v>
      </c>
      <c r="C622" s="17">
        <v>2</v>
      </c>
      <c r="D622" s="17">
        <v>1968</v>
      </c>
      <c r="E622" s="17">
        <v>2</v>
      </c>
      <c r="F622" s="17">
        <v>0</v>
      </c>
      <c r="G622" s="17">
        <v>0</v>
      </c>
      <c r="H622" s="18">
        <v>1580</v>
      </c>
      <c r="P622">
        <v>621</v>
      </c>
      <c r="Q622">
        <f t="shared" si="20"/>
        <v>2.428563747709251E-6</v>
      </c>
      <c r="R622">
        <f t="shared" si="21"/>
        <v>1.5081380873274448E-3</v>
      </c>
    </row>
    <row r="623" spans="1:18" ht="14.4" x14ac:dyDescent="0.3">
      <c r="A623" s="17">
        <v>3</v>
      </c>
      <c r="B623" s="9" t="s">
        <v>19</v>
      </c>
      <c r="C623" s="17">
        <v>3</v>
      </c>
      <c r="D623" s="17">
        <v>2017</v>
      </c>
      <c r="E623" s="17">
        <v>1</v>
      </c>
      <c r="F623" s="17">
        <v>0</v>
      </c>
      <c r="G623" s="17">
        <v>0</v>
      </c>
      <c r="H623" s="18">
        <v>1587</v>
      </c>
      <c r="P623">
        <v>622</v>
      </c>
      <c r="Q623">
        <f t="shared" si="20"/>
        <v>2.4246653258053074E-6</v>
      </c>
      <c r="R623">
        <f t="shared" si="21"/>
        <v>1.5081418326509013E-3</v>
      </c>
    </row>
    <row r="624" spans="1:18" ht="14.4" x14ac:dyDescent="0.3">
      <c r="A624" s="17">
        <v>5</v>
      </c>
      <c r="B624" s="9" t="s">
        <v>17</v>
      </c>
      <c r="C624" s="17">
        <v>2</v>
      </c>
      <c r="D624" s="17">
        <v>2017</v>
      </c>
      <c r="E624" s="17">
        <v>1</v>
      </c>
      <c r="F624" s="17">
        <v>0</v>
      </c>
      <c r="G624" s="17">
        <v>0</v>
      </c>
      <c r="H624" s="18">
        <v>1588</v>
      </c>
      <c r="P624">
        <v>623</v>
      </c>
      <c r="Q624">
        <f t="shared" si="20"/>
        <v>2.4207794092558839E-6</v>
      </c>
      <c r="R624">
        <f t="shared" si="21"/>
        <v>1.5081455719664157E-3</v>
      </c>
    </row>
    <row r="625" spans="1:18" ht="14.4" x14ac:dyDescent="0.3">
      <c r="A625" s="17">
        <v>3</v>
      </c>
      <c r="B625" s="9" t="s">
        <v>19</v>
      </c>
      <c r="C625" s="17">
        <v>3</v>
      </c>
      <c r="D625" s="17">
        <v>2017</v>
      </c>
      <c r="E625" s="17">
        <v>1</v>
      </c>
      <c r="F625" s="17">
        <v>0</v>
      </c>
      <c r="G625" s="17">
        <v>0</v>
      </c>
      <c r="H625" s="18">
        <v>1588</v>
      </c>
      <c r="P625">
        <v>624</v>
      </c>
      <c r="Q625">
        <f t="shared" si="20"/>
        <v>2.4169059379699441E-6</v>
      </c>
      <c r="R625">
        <f t="shared" si="21"/>
        <v>1.5081493052932452E-3</v>
      </c>
    </row>
    <row r="626" spans="1:18" ht="14.4" x14ac:dyDescent="0.3">
      <c r="A626" s="17">
        <v>3</v>
      </c>
      <c r="B626" s="9" t="s">
        <v>19</v>
      </c>
      <c r="C626" s="17">
        <v>4</v>
      </c>
      <c r="D626" s="17">
        <v>2019</v>
      </c>
      <c r="E626" s="17">
        <v>1</v>
      </c>
      <c r="F626" s="17">
        <v>0</v>
      </c>
      <c r="G626" s="17">
        <v>0</v>
      </c>
      <c r="H626" s="18">
        <v>1588</v>
      </c>
      <c r="P626">
        <v>625</v>
      </c>
      <c r="Q626">
        <f t="shared" si="20"/>
        <v>2.4130448522408852E-6</v>
      </c>
      <c r="R626">
        <f t="shared" si="21"/>
        <v>1.5081530326505532E-3</v>
      </c>
    </row>
    <row r="627" spans="1:18" ht="14.4" x14ac:dyDescent="0.3">
      <c r="A627" s="17">
        <v>5</v>
      </c>
      <c r="B627" s="9" t="s">
        <v>26</v>
      </c>
      <c r="C627" s="17">
        <v>4</v>
      </c>
      <c r="D627" s="17">
        <v>1978</v>
      </c>
      <c r="E627" s="17">
        <v>31</v>
      </c>
      <c r="F627" s="17">
        <v>0</v>
      </c>
      <c r="G627" s="17">
        <v>0</v>
      </c>
      <c r="H627" s="18">
        <v>1589</v>
      </c>
      <c r="P627">
        <v>626</v>
      </c>
      <c r="Q627">
        <f t="shared" si="20"/>
        <v>2.4091960927434725E-6</v>
      </c>
      <c r="R627">
        <f t="shared" si="21"/>
        <v>1.5081567540574138E-3</v>
      </c>
    </row>
    <row r="628" spans="1:18" ht="14.4" x14ac:dyDescent="0.3">
      <c r="A628" s="17">
        <v>3</v>
      </c>
      <c r="B628" s="9" t="s">
        <v>19</v>
      </c>
      <c r="C628" s="17">
        <v>2</v>
      </c>
      <c r="D628" s="17">
        <v>2017</v>
      </c>
      <c r="E628" s="17">
        <v>1</v>
      </c>
      <c r="F628" s="17">
        <v>0</v>
      </c>
      <c r="G628" s="17">
        <v>0</v>
      </c>
      <c r="H628" s="18">
        <v>1592</v>
      </c>
      <c r="P628">
        <v>627</v>
      </c>
      <c r="Q628">
        <f t="shared" si="20"/>
        <v>2.4053596005307926E-6</v>
      </c>
      <c r="R628">
        <f t="shared" si="21"/>
        <v>1.5081604695328069E-3</v>
      </c>
    </row>
    <row r="629" spans="1:18" ht="14.4" x14ac:dyDescent="0.3">
      <c r="A629" s="17">
        <v>1</v>
      </c>
      <c r="B629" s="9" t="s">
        <v>23</v>
      </c>
      <c r="C629" s="17">
        <v>4</v>
      </c>
      <c r="D629" s="17">
        <v>1984</v>
      </c>
      <c r="E629" s="17">
        <v>1</v>
      </c>
      <c r="F629" s="17">
        <v>0</v>
      </c>
      <c r="G629" s="17">
        <v>0</v>
      </c>
      <c r="H629" s="18">
        <v>1593</v>
      </c>
      <c r="P629">
        <v>628</v>
      </c>
      <c r="Q629">
        <f t="shared" si="20"/>
        <v>2.4015353170312482E-6</v>
      </c>
      <c r="R629">
        <f t="shared" si="21"/>
        <v>1.508164179095624E-3</v>
      </c>
    </row>
    <row r="630" spans="1:18" ht="14.4" x14ac:dyDescent="0.3">
      <c r="A630" s="17">
        <v>4</v>
      </c>
      <c r="B630" s="9" t="s">
        <v>19</v>
      </c>
      <c r="C630" s="17">
        <v>1</v>
      </c>
      <c r="D630" s="17">
        <v>1964</v>
      </c>
      <c r="E630" s="17">
        <v>31</v>
      </c>
      <c r="F630" s="17">
        <v>0</v>
      </c>
      <c r="G630" s="17">
        <v>0</v>
      </c>
      <c r="H630" s="18">
        <v>1596</v>
      </c>
      <c r="P630">
        <v>629</v>
      </c>
      <c r="Q630">
        <f t="shared" si="20"/>
        <v>2.3977231840455714E-6</v>
      </c>
      <c r="R630">
        <f t="shared" si="21"/>
        <v>1.5081678827646645E-3</v>
      </c>
    </row>
    <row r="631" spans="1:18" ht="14.4" x14ac:dyDescent="0.3">
      <c r="A631" s="17">
        <v>4</v>
      </c>
      <c r="B631" s="9" t="s">
        <v>22</v>
      </c>
      <c r="C631" s="17">
        <v>1</v>
      </c>
      <c r="D631" s="17">
        <v>1976</v>
      </c>
      <c r="E631" s="17">
        <v>29</v>
      </c>
      <c r="F631" s="17">
        <v>0</v>
      </c>
      <c r="G631" s="17">
        <v>0</v>
      </c>
      <c r="H631" s="18">
        <v>1596</v>
      </c>
      <c r="P631">
        <v>630</v>
      </c>
      <c r="Q631">
        <f t="shared" si="20"/>
        <v>2.3939231437438727E-6</v>
      </c>
      <c r="R631">
        <f t="shared" si="21"/>
        <v>1.5081715805586398E-3</v>
      </c>
    </row>
    <row r="632" spans="1:18" ht="14.4" x14ac:dyDescent="0.3">
      <c r="A632" s="17">
        <v>5</v>
      </c>
      <c r="B632" s="9" t="s">
        <v>44</v>
      </c>
      <c r="C632" s="17">
        <v>2</v>
      </c>
      <c r="D632" s="17">
        <v>1977</v>
      </c>
      <c r="E632" s="17">
        <v>1</v>
      </c>
      <c r="F632" s="17">
        <v>0</v>
      </c>
      <c r="G632" s="17">
        <v>0</v>
      </c>
      <c r="H632" s="18">
        <v>1596</v>
      </c>
      <c r="P632">
        <v>631</v>
      </c>
      <c r="Q632">
        <f t="shared" si="20"/>
        <v>2.3901351386627131E-6</v>
      </c>
      <c r="R632">
        <f t="shared" si="21"/>
        <v>1.5081752724961719E-3</v>
      </c>
    </row>
    <row r="633" spans="1:18" ht="14.4" x14ac:dyDescent="0.3">
      <c r="A633" s="17">
        <v>1</v>
      </c>
      <c r="B633" s="9" t="s">
        <v>10</v>
      </c>
      <c r="C633" s="17">
        <v>1</v>
      </c>
      <c r="D633" s="17">
        <v>1988</v>
      </c>
      <c r="E633" s="17">
        <v>4</v>
      </c>
      <c r="F633" s="17">
        <v>0</v>
      </c>
      <c r="G633" s="17">
        <v>0</v>
      </c>
      <c r="H633" s="18">
        <v>1596</v>
      </c>
      <c r="P633">
        <v>632</v>
      </c>
      <c r="Q633">
        <f t="shared" si="20"/>
        <v>2.3863591117022053E-6</v>
      </c>
      <c r="R633">
        <f t="shared" si="21"/>
        <v>1.5081789585957937E-3</v>
      </c>
    </row>
    <row r="634" spans="1:18" ht="14.4" x14ac:dyDescent="0.3">
      <c r="A634" s="17">
        <v>4</v>
      </c>
      <c r="B634" s="9" t="s">
        <v>24</v>
      </c>
      <c r="C634" s="17">
        <v>2</v>
      </c>
      <c r="D634" s="17">
        <v>1972</v>
      </c>
      <c r="E634" s="17">
        <v>2</v>
      </c>
      <c r="F634" s="17">
        <v>0</v>
      </c>
      <c r="G634" s="17">
        <v>0</v>
      </c>
      <c r="H634" s="18">
        <v>1598</v>
      </c>
      <c r="P634">
        <v>633</v>
      </c>
      <c r="Q634">
        <f t="shared" si="20"/>
        <v>2.382595006123146E-6</v>
      </c>
      <c r="R634">
        <f t="shared" si="21"/>
        <v>1.5081826388759515E-3</v>
      </c>
    </row>
    <row r="635" spans="1:18" ht="14.4" x14ac:dyDescent="0.3">
      <c r="A635" s="17">
        <v>5</v>
      </c>
      <c r="B635" s="9" t="s">
        <v>23</v>
      </c>
      <c r="C635" s="17">
        <v>4</v>
      </c>
      <c r="D635" s="17">
        <v>1961</v>
      </c>
      <c r="E635" s="17">
        <v>1</v>
      </c>
      <c r="F635" s="17">
        <v>0</v>
      </c>
      <c r="G635" s="17">
        <v>0</v>
      </c>
      <c r="H635" s="18">
        <v>1598</v>
      </c>
      <c r="P635">
        <v>634</v>
      </c>
      <c r="Q635">
        <f t="shared" si="20"/>
        <v>2.3788427655441687E-6</v>
      </c>
      <c r="R635">
        <f t="shared" si="21"/>
        <v>1.5081863133550029E-3</v>
      </c>
    </row>
    <row r="636" spans="1:18" ht="14.4" x14ac:dyDescent="0.3">
      <c r="A636" s="17">
        <v>3</v>
      </c>
      <c r="B636" s="9" t="s">
        <v>10</v>
      </c>
      <c r="C636" s="17">
        <v>1</v>
      </c>
      <c r="D636" s="17">
        <v>1977</v>
      </c>
      <c r="E636" s="17">
        <v>31</v>
      </c>
      <c r="F636" s="17">
        <v>0</v>
      </c>
      <c r="G636" s="17">
        <v>0</v>
      </c>
      <c r="H636" s="18">
        <v>1599</v>
      </c>
      <c r="P636">
        <v>635</v>
      </c>
      <c r="Q636">
        <f t="shared" si="20"/>
        <v>2.3751023339389286E-6</v>
      </c>
      <c r="R636">
        <f t="shared" si="21"/>
        <v>1.5081899820512197E-3</v>
      </c>
    </row>
    <row r="637" spans="1:18" ht="14.4" x14ac:dyDescent="0.3">
      <c r="A637" s="17">
        <v>3</v>
      </c>
      <c r="B637" s="9" t="s">
        <v>19</v>
      </c>
      <c r="C637" s="17">
        <v>3</v>
      </c>
      <c r="D637" s="17">
        <v>2017</v>
      </c>
      <c r="E637" s="17">
        <v>1</v>
      </c>
      <c r="F637" s="17">
        <v>0</v>
      </c>
      <c r="G637" s="17">
        <v>0</v>
      </c>
      <c r="H637" s="18">
        <v>1600</v>
      </c>
      <c r="P637">
        <v>636</v>
      </c>
      <c r="Q637">
        <f t="shared" si="20"/>
        <v>2.3713736556333135E-6</v>
      </c>
      <c r="R637">
        <f t="shared" si="21"/>
        <v>1.5081936449827874E-3</v>
      </c>
    </row>
    <row r="638" spans="1:18" ht="14.4" x14ac:dyDescent="0.3">
      <c r="A638" s="17">
        <v>2</v>
      </c>
      <c r="B638" s="9" t="s">
        <v>12</v>
      </c>
      <c r="C638" s="17">
        <v>1</v>
      </c>
      <c r="D638" s="17">
        <v>1966</v>
      </c>
      <c r="E638" s="17">
        <v>1</v>
      </c>
      <c r="F638" s="17">
        <v>0</v>
      </c>
      <c r="G638" s="17">
        <v>0</v>
      </c>
      <c r="H638" s="18">
        <v>1602</v>
      </c>
      <c r="P638">
        <v>637</v>
      </c>
      <c r="Q638">
        <f t="shared" si="20"/>
        <v>2.3676566753026773E-6</v>
      </c>
      <c r="R638">
        <f t="shared" si="21"/>
        <v>1.5081973021678055E-3</v>
      </c>
    </row>
    <row r="639" spans="1:18" ht="14.4" x14ac:dyDescent="0.3">
      <c r="A639" s="17">
        <v>4</v>
      </c>
      <c r="B639" s="9" t="s">
        <v>19</v>
      </c>
      <c r="C639" s="17">
        <v>2</v>
      </c>
      <c r="D639" s="17">
        <v>2017</v>
      </c>
      <c r="E639" s="17">
        <v>1</v>
      </c>
      <c r="F639" s="17">
        <v>0</v>
      </c>
      <c r="G639" s="17">
        <v>0</v>
      </c>
      <c r="H639" s="18">
        <v>1602</v>
      </c>
      <c r="P639">
        <v>638</v>
      </c>
      <c r="Q639">
        <f t="shared" si="20"/>
        <v>2.3639513379691037E-6</v>
      </c>
      <c r="R639">
        <f t="shared" si="21"/>
        <v>1.5082009536242882E-3</v>
      </c>
    </row>
    <row r="640" spans="1:18" ht="14.4" x14ac:dyDescent="0.3">
      <c r="A640" s="17">
        <v>3</v>
      </c>
      <c r="B640" s="9" t="s">
        <v>19</v>
      </c>
      <c r="C640" s="17">
        <v>3</v>
      </c>
      <c r="D640" s="17">
        <v>2017</v>
      </c>
      <c r="E640" s="17">
        <v>1</v>
      </c>
      <c r="F640" s="17">
        <v>0</v>
      </c>
      <c r="G640" s="17">
        <v>0</v>
      </c>
      <c r="H640" s="18">
        <v>1604</v>
      </c>
      <c r="P640">
        <v>639</v>
      </c>
      <c r="Q640">
        <f t="shared" si="20"/>
        <v>2.3602575889986946E-6</v>
      </c>
      <c r="R640">
        <f t="shared" si="21"/>
        <v>1.5082045993701659E-3</v>
      </c>
    </row>
    <row r="641" spans="1:18" ht="14.4" x14ac:dyDescent="0.3">
      <c r="A641" s="17">
        <v>5</v>
      </c>
      <c r="B641" s="9" t="s">
        <v>37</v>
      </c>
      <c r="C641" s="17">
        <v>2</v>
      </c>
      <c r="D641" s="17">
        <v>1985</v>
      </c>
      <c r="E641" s="17">
        <v>30</v>
      </c>
      <c r="F641" s="17">
        <v>0</v>
      </c>
      <c r="G641" s="17">
        <v>0</v>
      </c>
      <c r="H641" s="18">
        <v>1605</v>
      </c>
      <c r="P641">
        <v>640</v>
      </c>
      <c r="Q641">
        <f t="shared" si="20"/>
        <v>2.3565753740988816E-6</v>
      </c>
      <c r="R641">
        <f t="shared" si="21"/>
        <v>1.5082082394232842E-3</v>
      </c>
    </row>
    <row r="642" spans="1:18" ht="14.4" x14ac:dyDescent="0.3">
      <c r="A642" s="17">
        <v>6</v>
      </c>
      <c r="B642" s="9" t="s">
        <v>10</v>
      </c>
      <c r="C642" s="17">
        <v>1</v>
      </c>
      <c r="D642" s="17">
        <v>1970</v>
      </c>
      <c r="E642" s="17">
        <v>2</v>
      </c>
      <c r="F642" s="17">
        <v>0</v>
      </c>
      <c r="G642" s="17">
        <v>0</v>
      </c>
      <c r="H642" s="18">
        <v>1605</v>
      </c>
      <c r="P642">
        <v>641</v>
      </c>
      <c r="Q642">
        <f t="shared" si="20"/>
        <v>2.3529046393157645E-6</v>
      </c>
      <c r="R642">
        <f t="shared" si="21"/>
        <v>1.5082118738014051E-3</v>
      </c>
    </row>
    <row r="643" spans="1:18" ht="14.4" x14ac:dyDescent="0.3">
      <c r="A643" s="17">
        <v>3</v>
      </c>
      <c r="B643" s="9" t="s">
        <v>24</v>
      </c>
      <c r="C643" s="17">
        <v>3</v>
      </c>
      <c r="D643" s="17">
        <v>1964</v>
      </c>
      <c r="E643" s="17">
        <v>2</v>
      </c>
      <c r="F643" s="17">
        <v>0</v>
      </c>
      <c r="G643" s="17">
        <v>0</v>
      </c>
      <c r="H643" s="18">
        <v>1608</v>
      </c>
      <c r="P643">
        <v>642</v>
      </c>
      <c r="Q643">
        <f t="shared" ref="Q643:Q698" si="22">_xlfn.GAMMA.DIST(P643,$K$7,$K$8,FALSE)</f>
        <v>2.3492453310314771E-6</v>
      </c>
      <c r="R643">
        <f t="shared" ref="R643:R698" si="23">P643*Q643</f>
        <v>1.5082155025222083E-3</v>
      </c>
    </row>
    <row r="644" spans="1:18" ht="14.4" x14ac:dyDescent="0.3">
      <c r="A644" s="17">
        <v>5</v>
      </c>
      <c r="B644" s="9" t="s">
        <v>12</v>
      </c>
      <c r="C644" s="17">
        <v>3</v>
      </c>
      <c r="D644" s="17">
        <v>1977</v>
      </c>
      <c r="E644" s="17">
        <v>1</v>
      </c>
      <c r="F644" s="17">
        <v>0</v>
      </c>
      <c r="G644" s="17">
        <v>0</v>
      </c>
      <c r="H644" s="18">
        <v>1608</v>
      </c>
      <c r="P644">
        <v>643</v>
      </c>
      <c r="Q644">
        <f t="shared" si="22"/>
        <v>2.3455973959615721E-6</v>
      </c>
      <c r="R644">
        <f t="shared" si="23"/>
        <v>1.5082191256032909E-3</v>
      </c>
    </row>
    <row r="645" spans="1:18" ht="14.4" x14ac:dyDescent="0.3">
      <c r="A645" s="17">
        <v>1</v>
      </c>
      <c r="B645" s="9" t="s">
        <v>23</v>
      </c>
      <c r="C645" s="17">
        <v>4</v>
      </c>
      <c r="D645" s="17">
        <v>1975</v>
      </c>
      <c r="E645" s="17">
        <v>1</v>
      </c>
      <c r="F645" s="17">
        <v>0</v>
      </c>
      <c r="G645" s="17">
        <v>0</v>
      </c>
      <c r="H645" s="18">
        <v>1609</v>
      </c>
      <c r="P645">
        <v>644</v>
      </c>
      <c r="Q645">
        <f t="shared" si="22"/>
        <v>2.3419607811524326E-6</v>
      </c>
      <c r="R645">
        <f t="shared" si="23"/>
        <v>1.5082227430621665E-3</v>
      </c>
    </row>
    <row r="646" spans="1:18" ht="14.4" x14ac:dyDescent="0.3">
      <c r="A646" s="17">
        <v>3</v>
      </c>
      <c r="B646" s="9" t="s">
        <v>25</v>
      </c>
      <c r="C646" s="17">
        <v>2</v>
      </c>
      <c r="D646" s="17">
        <v>2017</v>
      </c>
      <c r="E646" s="17">
        <v>2</v>
      </c>
      <c r="F646" s="17">
        <v>0</v>
      </c>
      <c r="G646" s="17">
        <v>0</v>
      </c>
      <c r="H646" s="18">
        <v>1609</v>
      </c>
      <c r="P646">
        <v>645</v>
      </c>
      <c r="Q646">
        <f t="shared" si="22"/>
        <v>2.3383354339787125E-6</v>
      </c>
      <c r="R646">
        <f t="shared" si="23"/>
        <v>1.5082263549162696E-3</v>
      </c>
    </row>
    <row r="647" spans="1:18" ht="14.4" x14ac:dyDescent="0.3">
      <c r="A647" s="17">
        <v>3</v>
      </c>
      <c r="B647" s="9" t="s">
        <v>19</v>
      </c>
      <c r="C647" s="17">
        <v>2</v>
      </c>
      <c r="D647" s="17">
        <v>2020</v>
      </c>
      <c r="E647" s="17">
        <v>1</v>
      </c>
      <c r="F647" s="17">
        <v>0</v>
      </c>
      <c r="G647" s="17">
        <v>0</v>
      </c>
      <c r="H647" s="18">
        <v>1611</v>
      </c>
      <c r="P647">
        <v>646</v>
      </c>
      <c r="Q647">
        <f t="shared" si="22"/>
        <v>2.3347213021407924E-6</v>
      </c>
      <c r="R647">
        <f t="shared" si="23"/>
        <v>1.5082299611829518E-3</v>
      </c>
    </row>
    <row r="648" spans="1:18" ht="14.4" x14ac:dyDescent="0.3">
      <c r="A648" s="17">
        <v>5</v>
      </c>
      <c r="B648" s="9" t="s">
        <v>22</v>
      </c>
      <c r="C648" s="17">
        <v>1</v>
      </c>
      <c r="D648" s="17">
        <v>1976</v>
      </c>
      <c r="E648" s="17">
        <v>29</v>
      </c>
      <c r="F648" s="17">
        <v>0</v>
      </c>
      <c r="G648" s="17">
        <v>0</v>
      </c>
      <c r="H648" s="18">
        <v>1612</v>
      </c>
      <c r="P648">
        <v>647</v>
      </c>
      <c r="Q648">
        <f t="shared" si="22"/>
        <v>2.3311183336622649E-6</v>
      </c>
      <c r="R648">
        <f t="shared" si="23"/>
        <v>1.5082335618794853E-3</v>
      </c>
    </row>
    <row r="649" spans="1:18" ht="14.4" x14ac:dyDescent="0.3">
      <c r="A649" s="17">
        <v>6</v>
      </c>
      <c r="B649" s="9" t="s">
        <v>39</v>
      </c>
      <c r="C649" s="17">
        <v>1</v>
      </c>
      <c r="D649" s="17">
        <v>1983</v>
      </c>
      <c r="E649" s="17">
        <v>1</v>
      </c>
      <c r="F649" s="17">
        <v>0</v>
      </c>
      <c r="G649" s="17">
        <v>0</v>
      </c>
      <c r="H649" s="18">
        <v>1613</v>
      </c>
      <c r="P649">
        <v>648</v>
      </c>
      <c r="Q649">
        <f t="shared" si="22"/>
        <v>2.3275264768874411E-6</v>
      </c>
      <c r="R649">
        <f t="shared" si="23"/>
        <v>1.5082371570230618E-3</v>
      </c>
    </row>
    <row r="650" spans="1:18" ht="14.4" x14ac:dyDescent="0.3">
      <c r="A650" s="17">
        <v>5</v>
      </c>
      <c r="B650" s="9" t="s">
        <v>10</v>
      </c>
      <c r="C650" s="17">
        <v>1</v>
      </c>
      <c r="D650" s="17">
        <v>1961</v>
      </c>
      <c r="E650" s="17">
        <v>2</v>
      </c>
      <c r="F650" s="17">
        <v>0</v>
      </c>
      <c r="G650" s="17">
        <v>0</v>
      </c>
      <c r="H650" s="18">
        <v>1614</v>
      </c>
      <c r="P650">
        <v>649</v>
      </c>
      <c r="Q650">
        <f t="shared" si="22"/>
        <v>2.3239456804788807E-6</v>
      </c>
      <c r="R650">
        <f t="shared" si="23"/>
        <v>1.5082407466307935E-3</v>
      </c>
    </row>
    <row r="651" spans="1:18" ht="14.4" x14ac:dyDescent="0.3">
      <c r="A651" s="17">
        <v>4</v>
      </c>
      <c r="B651" s="9" t="s">
        <v>10</v>
      </c>
      <c r="C651" s="17">
        <v>1</v>
      </c>
      <c r="D651" s="17">
        <v>1977</v>
      </c>
      <c r="E651" s="17">
        <v>31</v>
      </c>
      <c r="F651" s="17">
        <v>0</v>
      </c>
      <c r="G651" s="17">
        <v>0</v>
      </c>
      <c r="H651" s="18">
        <v>1619</v>
      </c>
      <c r="P651">
        <v>650</v>
      </c>
      <c r="Q651">
        <f t="shared" si="22"/>
        <v>2.3203758934149445E-6</v>
      </c>
      <c r="R651">
        <f t="shared" si="23"/>
        <v>1.5082443307197139E-3</v>
      </c>
    </row>
    <row r="652" spans="1:18" ht="14.4" x14ac:dyDescent="0.3">
      <c r="A652" s="17">
        <v>3</v>
      </c>
      <c r="B652" s="9" t="s">
        <v>12</v>
      </c>
      <c r="C652" s="17">
        <v>2</v>
      </c>
      <c r="D652" s="17">
        <v>2019</v>
      </c>
      <c r="E652" s="17">
        <v>1</v>
      </c>
      <c r="F652" s="17">
        <v>0</v>
      </c>
      <c r="G652" s="17">
        <v>0</v>
      </c>
      <c r="H652" s="18">
        <v>1619</v>
      </c>
      <c r="P652">
        <v>651</v>
      </c>
      <c r="Q652">
        <f t="shared" si="22"/>
        <v>2.3168170649873698E-6</v>
      </c>
      <c r="R652">
        <f t="shared" si="23"/>
        <v>1.5082479093067778E-3</v>
      </c>
    </row>
    <row r="653" spans="1:18" ht="14.4" x14ac:dyDescent="0.3">
      <c r="A653" s="17">
        <v>4</v>
      </c>
      <c r="B653" s="9" t="s">
        <v>24</v>
      </c>
      <c r="C653" s="17">
        <v>2</v>
      </c>
      <c r="D653" s="17">
        <v>1968</v>
      </c>
      <c r="E653" s="17">
        <v>2</v>
      </c>
      <c r="F653" s="17">
        <v>0</v>
      </c>
      <c r="G653" s="17">
        <v>0</v>
      </c>
      <c r="H653" s="18">
        <v>1620</v>
      </c>
      <c r="P653">
        <v>652</v>
      </c>
      <c r="Q653">
        <f t="shared" si="22"/>
        <v>2.3132691447988679E-6</v>
      </c>
      <c r="R653">
        <f t="shared" si="23"/>
        <v>1.5082514824088619E-3</v>
      </c>
    </row>
    <row r="654" spans="1:18" ht="14.4" x14ac:dyDescent="0.3">
      <c r="A654" s="17">
        <v>6</v>
      </c>
      <c r="B654" s="9" t="s">
        <v>10</v>
      </c>
      <c r="C654" s="17">
        <v>4</v>
      </c>
      <c r="D654" s="17">
        <v>1985</v>
      </c>
      <c r="E654" s="17">
        <v>1</v>
      </c>
      <c r="F654" s="17">
        <v>0</v>
      </c>
      <c r="G654" s="17">
        <v>0</v>
      </c>
      <c r="H654" s="18">
        <v>1620</v>
      </c>
      <c r="P654">
        <v>653</v>
      </c>
      <c r="Q654">
        <f t="shared" si="22"/>
        <v>2.3097320827607442E-6</v>
      </c>
      <c r="R654">
        <f t="shared" si="23"/>
        <v>1.508255050042766E-3</v>
      </c>
    </row>
    <row r="655" spans="1:18" ht="14.4" x14ac:dyDescent="0.3">
      <c r="A655" s="17">
        <v>3</v>
      </c>
      <c r="B655" s="9" t="s">
        <v>23</v>
      </c>
      <c r="C655" s="17">
        <v>1</v>
      </c>
      <c r="D655" s="17">
        <v>1961</v>
      </c>
      <c r="E655" s="17">
        <v>1</v>
      </c>
      <c r="F655" s="17">
        <v>0</v>
      </c>
      <c r="G655" s="17">
        <v>0</v>
      </c>
      <c r="H655" s="18">
        <v>1621</v>
      </c>
      <c r="P655">
        <v>654</v>
      </c>
      <c r="Q655">
        <f t="shared" si="22"/>
        <v>2.3062058290905376E-6</v>
      </c>
      <c r="R655">
        <f t="shared" si="23"/>
        <v>1.5082586122252117E-3</v>
      </c>
    </row>
    <row r="656" spans="1:18" ht="14.4" x14ac:dyDescent="0.3">
      <c r="A656" s="17">
        <v>5</v>
      </c>
      <c r="B656" s="9" t="s">
        <v>10</v>
      </c>
      <c r="C656" s="17">
        <v>1</v>
      </c>
      <c r="D656" s="17">
        <v>1977</v>
      </c>
      <c r="E656" s="17">
        <v>31</v>
      </c>
      <c r="F656" s="17">
        <v>0</v>
      </c>
      <c r="G656" s="17">
        <v>0</v>
      </c>
      <c r="H656" s="18">
        <v>1621</v>
      </c>
      <c r="P656">
        <v>655</v>
      </c>
      <c r="Q656">
        <f t="shared" si="22"/>
        <v>2.3026903343096861E-6</v>
      </c>
      <c r="R656">
        <f t="shared" si="23"/>
        <v>1.5082621689728444E-3</v>
      </c>
    </row>
    <row r="657" spans="1:18" ht="14.4" x14ac:dyDescent="0.3">
      <c r="A657" s="17">
        <v>4</v>
      </c>
      <c r="B657" s="9" t="s">
        <v>17</v>
      </c>
      <c r="C657" s="17">
        <v>2</v>
      </c>
      <c r="D657" s="17">
        <v>2017</v>
      </c>
      <c r="E657" s="17">
        <v>1</v>
      </c>
      <c r="F657" s="17">
        <v>0</v>
      </c>
      <c r="G657" s="17">
        <v>0</v>
      </c>
      <c r="H657" s="18">
        <v>1621</v>
      </c>
      <c r="P657">
        <v>656</v>
      </c>
      <c r="Q657">
        <f t="shared" si="22"/>
        <v>2.2991855492412108E-6</v>
      </c>
      <c r="R657">
        <f t="shared" si="23"/>
        <v>1.5082657203022343E-3</v>
      </c>
    </row>
    <row r="658" spans="1:18" ht="14.4" x14ac:dyDescent="0.3">
      <c r="A658" s="17">
        <v>4</v>
      </c>
      <c r="B658" s="9" t="s">
        <v>12</v>
      </c>
      <c r="C658" s="17">
        <v>2</v>
      </c>
      <c r="D658" s="17">
        <v>2019</v>
      </c>
      <c r="E658" s="17">
        <v>1</v>
      </c>
      <c r="F658" s="17">
        <v>0</v>
      </c>
      <c r="G658" s="17">
        <v>0</v>
      </c>
      <c r="H658" s="18">
        <v>1622</v>
      </c>
      <c r="P658">
        <v>657</v>
      </c>
      <c r="Q658">
        <f t="shared" si="22"/>
        <v>2.2956914250074188E-6</v>
      </c>
      <c r="R658">
        <f t="shared" si="23"/>
        <v>1.5082692662298741E-3</v>
      </c>
    </row>
    <row r="659" spans="1:18" ht="14.4" x14ac:dyDescent="0.3">
      <c r="A659" s="17">
        <v>1</v>
      </c>
      <c r="B659" s="9" t="s">
        <v>10</v>
      </c>
      <c r="C659" s="17">
        <v>1</v>
      </c>
      <c r="D659" s="17">
        <v>1977</v>
      </c>
      <c r="E659" s="17">
        <v>31</v>
      </c>
      <c r="F659" s="17">
        <v>0</v>
      </c>
      <c r="G659" s="17">
        <v>0</v>
      </c>
      <c r="H659" s="18">
        <v>1623</v>
      </c>
      <c r="P659">
        <v>658</v>
      </c>
      <c r="Q659">
        <f t="shared" si="22"/>
        <v>2.2922079130276345E-6</v>
      </c>
      <c r="R659">
        <f t="shared" si="23"/>
        <v>1.5082728067721835E-3</v>
      </c>
    </row>
    <row r="660" spans="1:18" ht="14.4" x14ac:dyDescent="0.3">
      <c r="A660" s="17">
        <v>3</v>
      </c>
      <c r="B660" s="9" t="s">
        <v>19</v>
      </c>
      <c r="C660" s="17">
        <v>2</v>
      </c>
      <c r="D660" s="17">
        <v>2017</v>
      </c>
      <c r="E660" s="17">
        <v>1</v>
      </c>
      <c r="F660" s="17">
        <v>0</v>
      </c>
      <c r="G660" s="17">
        <v>0</v>
      </c>
      <c r="H660" s="18">
        <v>1623</v>
      </c>
      <c r="P660">
        <v>659</v>
      </c>
      <c r="Q660">
        <f t="shared" si="22"/>
        <v>2.288734965015941E-6</v>
      </c>
      <c r="R660">
        <f t="shared" si="23"/>
        <v>1.5082763419455051E-3</v>
      </c>
    </row>
    <row r="661" spans="1:18" ht="14.4" x14ac:dyDescent="0.3">
      <c r="A661" s="17">
        <v>5</v>
      </c>
      <c r="B661" s="9" t="s">
        <v>24</v>
      </c>
      <c r="C661" s="17">
        <v>2</v>
      </c>
      <c r="D661" s="17">
        <v>1972</v>
      </c>
      <c r="E661" s="17">
        <v>2</v>
      </c>
      <c r="F661" s="17">
        <v>0</v>
      </c>
      <c r="G661" s="17">
        <v>0</v>
      </c>
      <c r="H661" s="18">
        <v>1626</v>
      </c>
      <c r="P661">
        <v>660</v>
      </c>
      <c r="Q661">
        <f t="shared" si="22"/>
        <v>2.2852725329789535E-6</v>
      </c>
      <c r="R661">
        <f t="shared" si="23"/>
        <v>1.5082798717661093E-3</v>
      </c>
    </row>
    <row r="662" spans="1:18" ht="14.4" x14ac:dyDescent="0.3">
      <c r="A662" s="17">
        <v>3</v>
      </c>
      <c r="B662" s="9" t="s">
        <v>19</v>
      </c>
      <c r="C662" s="17">
        <v>3</v>
      </c>
      <c r="D662" s="17">
        <v>2017</v>
      </c>
      <c r="E662" s="17">
        <v>1</v>
      </c>
      <c r="F662" s="17">
        <v>0</v>
      </c>
      <c r="G662" s="17">
        <v>0</v>
      </c>
      <c r="H662" s="18">
        <v>1626</v>
      </c>
      <c r="P662">
        <v>661</v>
      </c>
      <c r="Q662">
        <f t="shared" si="22"/>
        <v>2.2818205692136029E-6</v>
      </c>
      <c r="R662">
        <f t="shared" si="23"/>
        <v>1.5082833962501915E-3</v>
      </c>
    </row>
    <row r="663" spans="1:18" ht="14.4" x14ac:dyDescent="0.3">
      <c r="A663" s="17">
        <v>1</v>
      </c>
      <c r="B663" s="9" t="s">
        <v>23</v>
      </c>
      <c r="C663" s="17">
        <v>1</v>
      </c>
      <c r="D663" s="17">
        <v>1964</v>
      </c>
      <c r="E663" s="17">
        <v>1</v>
      </c>
      <c r="F663" s="17">
        <v>0</v>
      </c>
      <c r="G663" s="17">
        <v>3</v>
      </c>
      <c r="H663" s="18">
        <v>1627</v>
      </c>
      <c r="P663">
        <v>662</v>
      </c>
      <c r="Q663">
        <f t="shared" si="22"/>
        <v>2.2783790263049446E-6</v>
      </c>
      <c r="R663">
        <f t="shared" si="23"/>
        <v>1.5082869154138734E-3</v>
      </c>
    </row>
    <row r="664" spans="1:18" ht="14.4" x14ac:dyDescent="0.3">
      <c r="A664" s="17">
        <v>6</v>
      </c>
      <c r="B664" s="9" t="s">
        <v>23</v>
      </c>
      <c r="C664" s="17">
        <v>4</v>
      </c>
      <c r="D664" s="17">
        <v>1975</v>
      </c>
      <c r="E664" s="17">
        <v>1</v>
      </c>
      <c r="F664" s="17">
        <v>0</v>
      </c>
      <c r="G664" s="17">
        <v>0</v>
      </c>
      <c r="H664" s="18">
        <v>1632</v>
      </c>
      <c r="P664">
        <v>663</v>
      </c>
      <c r="Q664">
        <f t="shared" si="22"/>
        <v>2.274947857123989E-6</v>
      </c>
      <c r="R664">
        <f t="shared" si="23"/>
        <v>1.5082904292732047E-3</v>
      </c>
    </row>
    <row r="665" spans="1:18" ht="14.4" x14ac:dyDescent="0.3">
      <c r="A665" s="17">
        <v>3</v>
      </c>
      <c r="B665" s="9" t="s">
        <v>19</v>
      </c>
      <c r="C665" s="17">
        <v>3</v>
      </c>
      <c r="D665" s="17">
        <v>2017</v>
      </c>
      <c r="E665" s="17">
        <v>1</v>
      </c>
      <c r="F665" s="17">
        <v>0</v>
      </c>
      <c r="G665" s="17">
        <v>0</v>
      </c>
      <c r="H665" s="18">
        <v>1633</v>
      </c>
      <c r="P665">
        <v>664</v>
      </c>
      <c r="Q665">
        <f t="shared" si="22"/>
        <v>2.2715270148255443E-6</v>
      </c>
      <c r="R665">
        <f t="shared" si="23"/>
        <v>1.5082939378441614E-3</v>
      </c>
    </row>
    <row r="666" spans="1:18" ht="14.4" x14ac:dyDescent="0.3">
      <c r="A666" s="17">
        <v>1</v>
      </c>
      <c r="B666" s="9" t="s">
        <v>26</v>
      </c>
      <c r="C666" s="17">
        <v>4</v>
      </c>
      <c r="D666" s="17">
        <v>1978</v>
      </c>
      <c r="E666" s="17">
        <v>31</v>
      </c>
      <c r="F666" s="17">
        <v>0</v>
      </c>
      <c r="G666" s="17">
        <v>0</v>
      </c>
      <c r="H666" s="18">
        <v>1635</v>
      </c>
      <c r="P666">
        <v>665</v>
      </c>
      <c r="Q666">
        <f t="shared" si="22"/>
        <v>2.2681164528460888E-6</v>
      </c>
      <c r="R666">
        <f t="shared" si="23"/>
        <v>1.5082974411426491E-3</v>
      </c>
    </row>
    <row r="667" spans="1:18" ht="14.4" x14ac:dyDescent="0.3">
      <c r="A667" s="17">
        <v>3</v>
      </c>
      <c r="B667" s="9" t="s">
        <v>25</v>
      </c>
      <c r="C667" s="17">
        <v>3</v>
      </c>
      <c r="D667" s="17">
        <v>2017</v>
      </c>
      <c r="E667" s="17">
        <v>1</v>
      </c>
      <c r="F667" s="17">
        <v>0</v>
      </c>
      <c r="G667" s="17">
        <v>0</v>
      </c>
      <c r="H667" s="18">
        <v>1635</v>
      </c>
      <c r="P667">
        <v>666</v>
      </c>
      <c r="Q667">
        <f t="shared" si="22"/>
        <v>2.2647161249016519E-6</v>
      </c>
      <c r="R667">
        <f t="shared" si="23"/>
        <v>1.5083009391845001E-3</v>
      </c>
    </row>
    <row r="668" spans="1:18" ht="14.4" x14ac:dyDescent="0.3">
      <c r="A668" s="17">
        <v>3</v>
      </c>
      <c r="B668" s="9" t="s">
        <v>19</v>
      </c>
      <c r="C668" s="17">
        <v>2</v>
      </c>
      <c r="D668" s="17">
        <v>2020</v>
      </c>
      <c r="E668" s="17">
        <v>1</v>
      </c>
      <c r="F668" s="17">
        <v>0</v>
      </c>
      <c r="G668" s="17">
        <v>0</v>
      </c>
      <c r="H668" s="18">
        <v>1636</v>
      </c>
      <c r="P668">
        <v>667</v>
      </c>
      <c r="Q668">
        <f t="shared" si="22"/>
        <v>2.2613259849857215E-6</v>
      </c>
      <c r="R668">
        <f t="shared" si="23"/>
        <v>1.5083044319854763E-3</v>
      </c>
    </row>
    <row r="669" spans="1:18" ht="14.4" x14ac:dyDescent="0.3">
      <c r="A669" s="17">
        <v>5</v>
      </c>
      <c r="B669" s="9" t="s">
        <v>14</v>
      </c>
      <c r="C669" s="17">
        <v>3</v>
      </c>
      <c r="D669" s="17">
        <v>1965</v>
      </c>
      <c r="E669" s="17">
        <v>1</v>
      </c>
      <c r="F669" s="17">
        <v>0</v>
      </c>
      <c r="G669" s="17">
        <v>0</v>
      </c>
      <c r="H669" s="18">
        <v>1637</v>
      </c>
      <c r="P669">
        <v>668</v>
      </c>
      <c r="Q669">
        <f t="shared" si="22"/>
        <v>2.2579459873671677E-6</v>
      </c>
      <c r="R669">
        <f t="shared" si="23"/>
        <v>1.508307919561268E-3</v>
      </c>
    </row>
    <row r="670" spans="1:18" ht="14.4" x14ac:dyDescent="0.3">
      <c r="A670" s="17">
        <v>3</v>
      </c>
      <c r="B670" s="9" t="s">
        <v>25</v>
      </c>
      <c r="C670" s="17">
        <v>3</v>
      </c>
      <c r="D670" s="17">
        <v>2017</v>
      </c>
      <c r="E670" s="17">
        <v>1</v>
      </c>
      <c r="F670" s="17">
        <v>0</v>
      </c>
      <c r="G670" s="17">
        <v>0</v>
      </c>
      <c r="H670" s="18">
        <v>1637</v>
      </c>
      <c r="P670">
        <v>669</v>
      </c>
      <c r="Q670">
        <f t="shared" si="22"/>
        <v>2.2545760865881867E-6</v>
      </c>
      <c r="R670">
        <f t="shared" si="23"/>
        <v>1.508311401927497E-3</v>
      </c>
    </row>
    <row r="671" spans="1:18" ht="14.4" x14ac:dyDescent="0.3">
      <c r="A671" s="17">
        <v>5</v>
      </c>
      <c r="B671" s="9" t="s">
        <v>23</v>
      </c>
      <c r="C671" s="17">
        <v>1</v>
      </c>
      <c r="D671" s="17">
        <v>1984</v>
      </c>
      <c r="E671" s="17">
        <v>1</v>
      </c>
      <c r="F671" s="17">
        <v>0</v>
      </c>
      <c r="G671" s="17">
        <v>0</v>
      </c>
      <c r="H671" s="18">
        <v>1641</v>
      </c>
      <c r="P671">
        <v>670</v>
      </c>
      <c r="Q671">
        <f t="shared" si="22"/>
        <v>2.2512162374622577E-6</v>
      </c>
      <c r="R671">
        <f t="shared" si="23"/>
        <v>1.5083148790997127E-3</v>
      </c>
    </row>
    <row r="672" spans="1:18" ht="14.4" x14ac:dyDescent="0.3">
      <c r="A672" s="17">
        <v>3</v>
      </c>
      <c r="B672" s="9" t="s">
        <v>12</v>
      </c>
      <c r="C672" s="17">
        <v>2</v>
      </c>
      <c r="D672" s="17">
        <v>2019</v>
      </c>
      <c r="E672" s="17">
        <v>1</v>
      </c>
      <c r="F672" s="17">
        <v>0</v>
      </c>
      <c r="G672" s="17">
        <v>0</v>
      </c>
      <c r="H672" s="18">
        <v>1642</v>
      </c>
      <c r="P672">
        <v>671</v>
      </c>
      <c r="Q672">
        <f t="shared" si="22"/>
        <v>2.247866395072126E-6</v>
      </c>
      <c r="R672">
        <f t="shared" si="23"/>
        <v>1.5083183510933966E-3</v>
      </c>
    </row>
    <row r="673" spans="1:18" ht="14.4" x14ac:dyDescent="0.3">
      <c r="A673" s="17">
        <v>3</v>
      </c>
      <c r="B673" s="9" t="s">
        <v>12</v>
      </c>
      <c r="C673" s="17">
        <v>1</v>
      </c>
      <c r="D673" s="17">
        <v>2018</v>
      </c>
      <c r="E673" s="17">
        <v>1</v>
      </c>
      <c r="F673" s="17">
        <v>0</v>
      </c>
      <c r="G673" s="17">
        <v>0</v>
      </c>
      <c r="H673" s="18">
        <v>1644</v>
      </c>
      <c r="P673">
        <v>672</v>
      </c>
      <c r="Q673">
        <f t="shared" si="22"/>
        <v>2.2445265147677982E-6</v>
      </c>
      <c r="R673">
        <f t="shared" si="23"/>
        <v>1.5083218179239603E-3</v>
      </c>
    </row>
    <row r="674" spans="1:18" ht="14.4" x14ac:dyDescent="0.3">
      <c r="A674" s="17">
        <v>4</v>
      </c>
      <c r="B674" s="9" t="s">
        <v>24</v>
      </c>
      <c r="C674" s="17">
        <v>3</v>
      </c>
      <c r="D674" s="17">
        <v>1964</v>
      </c>
      <c r="E674" s="17">
        <v>2</v>
      </c>
      <c r="F674" s="17">
        <v>0</v>
      </c>
      <c r="G674" s="17">
        <v>0</v>
      </c>
      <c r="H674" s="18">
        <v>1646</v>
      </c>
      <c r="P674">
        <v>673</v>
      </c>
      <c r="Q674">
        <f t="shared" si="22"/>
        <v>2.2411965521645582E-6</v>
      </c>
      <c r="R674">
        <f t="shared" si="23"/>
        <v>1.5083252796067477E-3</v>
      </c>
    </row>
    <row r="675" spans="1:18" ht="14.4" x14ac:dyDescent="0.3">
      <c r="A675" s="17">
        <v>3</v>
      </c>
      <c r="B675" s="9" t="s">
        <v>19</v>
      </c>
      <c r="C675" s="17">
        <v>2</v>
      </c>
      <c r="D675" s="17">
        <v>2020</v>
      </c>
      <c r="E675" s="17">
        <v>1</v>
      </c>
      <c r="F675" s="17">
        <v>0</v>
      </c>
      <c r="G675" s="17">
        <v>0</v>
      </c>
      <c r="H675" s="18">
        <v>1646</v>
      </c>
      <c r="P675">
        <v>674</v>
      </c>
      <c r="Q675">
        <f t="shared" si="22"/>
        <v>2.2378764631409984E-6</v>
      </c>
      <c r="R675">
        <f t="shared" si="23"/>
        <v>1.5083287361570329E-3</v>
      </c>
    </row>
    <row r="676" spans="1:18" ht="14.4" x14ac:dyDescent="0.3">
      <c r="A676" s="17">
        <v>4</v>
      </c>
      <c r="B676" s="9" t="s">
        <v>29</v>
      </c>
      <c r="C676" s="17">
        <v>3</v>
      </c>
      <c r="D676" s="17">
        <v>1988</v>
      </c>
      <c r="E676" s="17">
        <v>31</v>
      </c>
      <c r="F676" s="17">
        <v>0</v>
      </c>
      <c r="G676" s="17">
        <v>0</v>
      </c>
      <c r="H676" s="18">
        <v>1647</v>
      </c>
      <c r="P676">
        <v>675</v>
      </c>
      <c r="Q676">
        <f t="shared" si="22"/>
        <v>2.2345662038370711E-6</v>
      </c>
      <c r="R676">
        <f t="shared" si="23"/>
        <v>1.508332187590023E-3</v>
      </c>
    </row>
    <row r="677" spans="1:18" ht="14.4" x14ac:dyDescent="0.3">
      <c r="A677" s="17">
        <v>5</v>
      </c>
      <c r="B677" s="9" t="s">
        <v>10</v>
      </c>
      <c r="C677" s="17">
        <v>4</v>
      </c>
      <c r="D677" s="17">
        <v>1985</v>
      </c>
      <c r="E677" s="17">
        <v>1</v>
      </c>
      <c r="F677" s="17">
        <v>0</v>
      </c>
      <c r="G677" s="17">
        <v>0</v>
      </c>
      <c r="H677" s="18">
        <v>1649</v>
      </c>
      <c r="P677">
        <v>676</v>
      </c>
      <c r="Q677">
        <f t="shared" si="22"/>
        <v>2.2312657306521566E-6</v>
      </c>
      <c r="R677">
        <f t="shared" si="23"/>
        <v>1.5083356339208578E-3</v>
      </c>
    </row>
    <row r="678" spans="1:18" ht="14.4" x14ac:dyDescent="0.3">
      <c r="A678" s="17">
        <v>5</v>
      </c>
      <c r="B678" s="9" t="s">
        <v>27</v>
      </c>
      <c r="C678" s="17">
        <v>3</v>
      </c>
      <c r="D678" s="17">
        <v>1965</v>
      </c>
      <c r="E678" s="17">
        <v>31</v>
      </c>
      <c r="F678" s="17">
        <v>0</v>
      </c>
      <c r="G678" s="17">
        <v>0</v>
      </c>
      <c r="H678" s="18">
        <v>1650</v>
      </c>
      <c r="P678">
        <v>677</v>
      </c>
      <c r="Q678">
        <f t="shared" si="22"/>
        <v>2.2279750002431459E-6</v>
      </c>
      <c r="R678">
        <f t="shared" si="23"/>
        <v>1.5083390751646098E-3</v>
      </c>
    </row>
    <row r="679" spans="1:18" ht="14.4" x14ac:dyDescent="0.3">
      <c r="A679" s="17">
        <v>2</v>
      </c>
      <c r="B679" s="9" t="s">
        <v>10</v>
      </c>
      <c r="C679" s="17">
        <v>1</v>
      </c>
      <c r="D679" s="17">
        <v>1988</v>
      </c>
      <c r="E679" s="17">
        <v>4</v>
      </c>
      <c r="F679" s="17">
        <v>0</v>
      </c>
      <c r="G679" s="17">
        <v>0</v>
      </c>
      <c r="H679" s="18">
        <v>1650</v>
      </c>
      <c r="P679">
        <v>678</v>
      </c>
      <c r="Q679">
        <f t="shared" si="22"/>
        <v>2.2246939695225424E-6</v>
      </c>
      <c r="R679">
        <f t="shared" si="23"/>
        <v>1.5083425113362836E-3</v>
      </c>
    </row>
    <row r="680" spans="1:18" ht="14.4" x14ac:dyDescent="0.3">
      <c r="A680" s="17">
        <v>5</v>
      </c>
      <c r="B680" s="9" t="s">
        <v>44</v>
      </c>
      <c r="C680" s="17">
        <v>3</v>
      </c>
      <c r="D680" s="17">
        <v>1965</v>
      </c>
      <c r="E680" s="17">
        <v>1</v>
      </c>
      <c r="F680" s="17">
        <v>0</v>
      </c>
      <c r="G680" s="17">
        <v>0</v>
      </c>
      <c r="H680" s="18">
        <v>1652</v>
      </c>
      <c r="P680">
        <v>679</v>
      </c>
      <c r="Q680">
        <f t="shared" si="22"/>
        <v>2.221422595656583E-6</v>
      </c>
      <c r="R680">
        <f t="shared" si="23"/>
        <v>1.5083459424508198E-3</v>
      </c>
    </row>
    <row r="681" spans="1:18" ht="14.4" x14ac:dyDescent="0.3">
      <c r="A681" s="17">
        <v>2</v>
      </c>
      <c r="B681" s="9" t="s">
        <v>24</v>
      </c>
      <c r="C681" s="17">
        <v>2</v>
      </c>
      <c r="D681" s="17">
        <v>1968</v>
      </c>
      <c r="E681" s="17">
        <v>2</v>
      </c>
      <c r="F681" s="17">
        <v>0</v>
      </c>
      <c r="G681" s="17">
        <v>0</v>
      </c>
      <c r="H681" s="18">
        <v>1652</v>
      </c>
      <c r="P681">
        <v>680</v>
      </c>
      <c r="Q681">
        <f t="shared" si="22"/>
        <v>2.2181608360633691E-6</v>
      </c>
      <c r="R681">
        <f t="shared" si="23"/>
        <v>1.5083493685230909E-3</v>
      </c>
    </row>
    <row r="682" spans="1:18" ht="14.4" x14ac:dyDescent="0.3">
      <c r="A682" s="17">
        <v>3</v>
      </c>
      <c r="B682" s="9" t="s">
        <v>19</v>
      </c>
      <c r="C682" s="17">
        <v>3</v>
      </c>
      <c r="D682" s="17">
        <v>2017</v>
      </c>
      <c r="E682" s="17">
        <v>1</v>
      </c>
      <c r="F682" s="17">
        <v>0</v>
      </c>
      <c r="G682" s="17">
        <v>0</v>
      </c>
      <c r="H682" s="18">
        <v>1653</v>
      </c>
      <c r="P682">
        <v>681</v>
      </c>
      <c r="Q682">
        <f t="shared" si="22"/>
        <v>2.2149086484110212E-6</v>
      </c>
      <c r="R682">
        <f t="shared" si="23"/>
        <v>1.5083527895679055E-3</v>
      </c>
    </row>
    <row r="683" spans="1:18" ht="14.4" x14ac:dyDescent="0.3">
      <c r="A683" s="17">
        <v>3</v>
      </c>
      <c r="B683" s="9" t="s">
        <v>12</v>
      </c>
      <c r="C683" s="17">
        <v>1</v>
      </c>
      <c r="D683" s="17">
        <v>1971</v>
      </c>
      <c r="E683" s="17">
        <v>1</v>
      </c>
      <c r="F683" s="17">
        <v>0</v>
      </c>
      <c r="G683" s="17">
        <v>0</v>
      </c>
      <c r="H683" s="18">
        <v>1654</v>
      </c>
      <c r="P683">
        <v>682</v>
      </c>
      <c r="Q683">
        <f t="shared" si="22"/>
        <v>2.2116659906158442E-6</v>
      </c>
      <c r="R683">
        <f t="shared" si="23"/>
        <v>1.5083562056000057E-3</v>
      </c>
    </row>
    <row r="684" spans="1:18" ht="14.4" x14ac:dyDescent="0.3">
      <c r="A684" s="17">
        <v>4</v>
      </c>
      <c r="B684" s="9" t="s">
        <v>12</v>
      </c>
      <c r="C684" s="17">
        <v>2</v>
      </c>
      <c r="D684" s="17">
        <v>2019</v>
      </c>
      <c r="E684" s="17">
        <v>1</v>
      </c>
      <c r="F684" s="17">
        <v>0</v>
      </c>
      <c r="G684" s="17">
        <v>0</v>
      </c>
      <c r="H684" s="18">
        <v>1654</v>
      </c>
      <c r="P684">
        <v>683</v>
      </c>
      <c r="Q684">
        <f t="shared" si="22"/>
        <v>2.2084328208405129E-6</v>
      </c>
      <c r="R684">
        <f t="shared" si="23"/>
        <v>1.5083596166340703E-3</v>
      </c>
    </row>
    <row r="685" spans="1:18" ht="14.4" x14ac:dyDescent="0.3">
      <c r="A685" s="17">
        <v>4</v>
      </c>
      <c r="B685" s="9" t="s">
        <v>12</v>
      </c>
      <c r="C685" s="17">
        <v>2</v>
      </c>
      <c r="D685" s="17">
        <v>2020</v>
      </c>
      <c r="E685" s="17">
        <v>1</v>
      </c>
      <c r="F685" s="17">
        <v>0</v>
      </c>
      <c r="G685" s="17">
        <v>0</v>
      </c>
      <c r="H685" s="18">
        <v>1654</v>
      </c>
      <c r="P685">
        <v>684</v>
      </c>
      <c r="Q685">
        <f t="shared" si="22"/>
        <v>2.2052090974922688E-6</v>
      </c>
      <c r="R685">
        <f t="shared" si="23"/>
        <v>1.5083630226847119E-3</v>
      </c>
    </row>
    <row r="686" spans="1:18" ht="14.4" x14ac:dyDescent="0.3">
      <c r="A686" s="17">
        <v>3</v>
      </c>
      <c r="B686" s="9" t="s">
        <v>10</v>
      </c>
      <c r="C686" s="17">
        <v>1</v>
      </c>
      <c r="D686" s="17">
        <v>1970</v>
      </c>
      <c r="E686" s="17">
        <v>2</v>
      </c>
      <c r="F686" s="17">
        <v>0</v>
      </c>
      <c r="G686" s="17">
        <v>0</v>
      </c>
      <c r="H686" s="18">
        <v>1655</v>
      </c>
      <c r="P686">
        <v>685</v>
      </c>
      <c r="Q686">
        <f t="shared" si="22"/>
        <v>2.2019947792211388E-6</v>
      </c>
      <c r="R686">
        <f t="shared" si="23"/>
        <v>1.5083664237664802E-3</v>
      </c>
    </row>
    <row r="687" spans="1:18" ht="14.4" x14ac:dyDescent="0.3">
      <c r="A687" s="17">
        <v>5</v>
      </c>
      <c r="B687" s="9" t="s">
        <v>44</v>
      </c>
      <c r="C687" s="17">
        <v>2</v>
      </c>
      <c r="D687" s="17">
        <v>1974</v>
      </c>
      <c r="E687" s="17">
        <v>1</v>
      </c>
      <c r="F687" s="17">
        <v>0</v>
      </c>
      <c r="G687" s="17">
        <v>0</v>
      </c>
      <c r="H687" s="18">
        <v>1655</v>
      </c>
      <c r="P687">
        <v>686</v>
      </c>
      <c r="Q687">
        <f t="shared" si="22"/>
        <v>2.1987898249181659E-6</v>
      </c>
      <c r="R687">
        <f t="shared" si="23"/>
        <v>1.5083698198938619E-3</v>
      </c>
    </row>
    <row r="688" spans="1:18" ht="14.4" x14ac:dyDescent="0.3">
      <c r="A688" s="17">
        <v>1</v>
      </c>
      <c r="B688" s="9" t="s">
        <v>27</v>
      </c>
      <c r="C688" s="17">
        <v>3</v>
      </c>
      <c r="D688" s="17">
        <v>1965</v>
      </c>
      <c r="E688" s="17">
        <v>31</v>
      </c>
      <c r="F688" s="17">
        <v>0</v>
      </c>
      <c r="G688" s="17">
        <v>0</v>
      </c>
      <c r="H688" s="18">
        <v>1659</v>
      </c>
      <c r="P688">
        <v>687</v>
      </c>
      <c r="Q688">
        <f t="shared" si="22"/>
        <v>2.1955941937136513E-6</v>
      </c>
      <c r="R688">
        <f t="shared" si="23"/>
        <v>1.5083732110812785E-3</v>
      </c>
    </row>
    <row r="689" spans="1:18" ht="14.4" x14ac:dyDescent="0.3">
      <c r="A689" s="17">
        <v>2</v>
      </c>
      <c r="B689" s="9" t="s">
        <v>23</v>
      </c>
      <c r="C689" s="17">
        <v>1</v>
      </c>
      <c r="D689" s="17">
        <v>1984</v>
      </c>
      <c r="E689" s="17">
        <v>1</v>
      </c>
      <c r="F689" s="17">
        <v>0</v>
      </c>
      <c r="G689" s="17">
        <v>0</v>
      </c>
      <c r="H689" s="18">
        <v>1659</v>
      </c>
      <c r="P689">
        <v>688</v>
      </c>
      <c r="Q689">
        <f t="shared" si="22"/>
        <v>2.1924078449754224E-6</v>
      </c>
      <c r="R689">
        <f t="shared" si="23"/>
        <v>1.5083765973430906E-3</v>
      </c>
    </row>
    <row r="690" spans="1:18" ht="14.4" x14ac:dyDescent="0.3">
      <c r="A690" s="17">
        <v>4</v>
      </c>
      <c r="B690" s="9" t="s">
        <v>37</v>
      </c>
      <c r="C690" s="17">
        <v>2</v>
      </c>
      <c r="D690" s="17">
        <v>1985</v>
      </c>
      <c r="E690" s="17">
        <v>30</v>
      </c>
      <c r="F690" s="17">
        <v>0</v>
      </c>
      <c r="G690" s="17">
        <v>0</v>
      </c>
      <c r="H690" s="18">
        <v>1662</v>
      </c>
      <c r="P690">
        <v>689</v>
      </c>
      <c r="Q690">
        <f t="shared" si="22"/>
        <v>2.189230738307105E-6</v>
      </c>
      <c r="R690">
        <f t="shared" si="23"/>
        <v>1.5083799786935954E-3</v>
      </c>
    </row>
    <row r="691" spans="1:18" ht="14.4" x14ac:dyDescent="0.3">
      <c r="A691" s="17">
        <v>1</v>
      </c>
      <c r="B691" s="9" t="s">
        <v>23</v>
      </c>
      <c r="C691" s="17">
        <v>4</v>
      </c>
      <c r="D691" s="17">
        <v>1961</v>
      </c>
      <c r="E691" s="17">
        <v>1</v>
      </c>
      <c r="F691" s="17">
        <v>0</v>
      </c>
      <c r="G691" s="17">
        <v>0</v>
      </c>
      <c r="H691" s="18">
        <v>1665</v>
      </c>
      <c r="P691">
        <v>690</v>
      </c>
      <c r="Q691">
        <f t="shared" si="22"/>
        <v>2.1860628335464162E-6</v>
      </c>
      <c r="R691">
        <f t="shared" si="23"/>
        <v>1.5083833551470271E-3</v>
      </c>
    </row>
    <row r="692" spans="1:18" ht="14.4" x14ac:dyDescent="0.3">
      <c r="A692" s="17">
        <v>3</v>
      </c>
      <c r="B692" s="9" t="s">
        <v>25</v>
      </c>
      <c r="C692" s="17">
        <v>3</v>
      </c>
      <c r="D692" s="17">
        <v>2017</v>
      </c>
      <c r="E692" s="17">
        <v>1</v>
      </c>
      <c r="F692" s="17">
        <v>0</v>
      </c>
      <c r="G692" s="17">
        <v>0</v>
      </c>
      <c r="H692" s="18">
        <v>1667</v>
      </c>
      <c r="P692">
        <v>691</v>
      </c>
      <c r="Q692">
        <f t="shared" si="22"/>
        <v>2.1829040907634733E-6</v>
      </c>
      <c r="R692">
        <f t="shared" si="23"/>
        <v>1.5083867267175601E-3</v>
      </c>
    </row>
    <row r="693" spans="1:18" ht="14.4" x14ac:dyDescent="0.3">
      <c r="A693" s="17">
        <v>3</v>
      </c>
      <c r="B693" s="9" t="s">
        <v>37</v>
      </c>
      <c r="C693" s="17">
        <v>2</v>
      </c>
      <c r="D693" s="17">
        <v>1985</v>
      </c>
      <c r="E693" s="17">
        <v>30</v>
      </c>
      <c r="F693" s="17">
        <v>0</v>
      </c>
      <c r="G693" s="17">
        <v>0</v>
      </c>
      <c r="H693" s="18">
        <v>1669</v>
      </c>
      <c r="P693">
        <v>692</v>
      </c>
      <c r="Q693">
        <f t="shared" si="22"/>
        <v>2.1797544702591117E-6</v>
      </c>
      <c r="R693">
        <f t="shared" si="23"/>
        <v>1.5083900934193054E-3</v>
      </c>
    </row>
    <row r="694" spans="1:18" ht="14.4" x14ac:dyDescent="0.3">
      <c r="A694" s="17">
        <v>2</v>
      </c>
      <c r="B694" s="9" t="s">
        <v>10</v>
      </c>
      <c r="C694" s="17">
        <v>1</v>
      </c>
      <c r="D694" s="17">
        <v>1977</v>
      </c>
      <c r="E694" s="17">
        <v>31</v>
      </c>
      <c r="F694" s="17">
        <v>0</v>
      </c>
      <c r="G694" s="17">
        <v>0</v>
      </c>
      <c r="H694" s="18">
        <v>1670</v>
      </c>
      <c r="P694">
        <v>693</v>
      </c>
      <c r="Q694">
        <f t="shared" si="22"/>
        <v>2.1766139325632229E-6</v>
      </c>
      <c r="R694">
        <f t="shared" si="23"/>
        <v>1.5083934552663134E-3</v>
      </c>
    </row>
    <row r="695" spans="1:18" ht="14.4" x14ac:dyDescent="0.3">
      <c r="A695" s="17">
        <v>5</v>
      </c>
      <c r="B695" s="9" t="s">
        <v>23</v>
      </c>
      <c r="C695" s="17">
        <v>2</v>
      </c>
      <c r="D695" s="17">
        <v>1977</v>
      </c>
      <c r="E695" s="17">
        <v>1</v>
      </c>
      <c r="F695" s="17">
        <v>0</v>
      </c>
      <c r="G695" s="17">
        <v>0</v>
      </c>
      <c r="H695" s="18">
        <v>1670</v>
      </c>
      <c r="P695">
        <v>694</v>
      </c>
      <c r="Q695">
        <f t="shared" si="22"/>
        <v>2.1734824384331049E-6</v>
      </c>
      <c r="R695">
        <f t="shared" si="23"/>
        <v>1.5083968122725749E-3</v>
      </c>
    </row>
    <row r="696" spans="1:18" ht="14.4" x14ac:dyDescent="0.3">
      <c r="A696" s="17">
        <v>4</v>
      </c>
      <c r="B696" s="9" t="s">
        <v>19</v>
      </c>
      <c r="C696" s="17">
        <v>3</v>
      </c>
      <c r="D696" s="17">
        <v>2017</v>
      </c>
      <c r="E696" s="17">
        <v>1</v>
      </c>
      <c r="F696" s="17">
        <v>0</v>
      </c>
      <c r="G696" s="17">
        <v>0</v>
      </c>
      <c r="H696" s="18">
        <v>1673</v>
      </c>
      <c r="P696">
        <v>695</v>
      </c>
      <c r="Q696">
        <f t="shared" si="22"/>
        <v>2.170359948851825E-6</v>
      </c>
      <c r="R696">
        <f t="shared" si="23"/>
        <v>1.5084001644520184E-3</v>
      </c>
    </row>
    <row r="697" spans="1:18" ht="14.4" x14ac:dyDescent="0.3">
      <c r="A697" s="17">
        <v>3</v>
      </c>
      <c r="B697" s="9" t="s">
        <v>12</v>
      </c>
      <c r="C697" s="17">
        <v>3</v>
      </c>
      <c r="D697" s="17">
        <v>2017</v>
      </c>
      <c r="E697" s="17">
        <v>1</v>
      </c>
      <c r="F697" s="17">
        <v>0</v>
      </c>
      <c r="G697" s="17">
        <v>0</v>
      </c>
      <c r="H697" s="18">
        <v>1673</v>
      </c>
      <c r="P697">
        <v>696</v>
      </c>
      <c r="Q697">
        <f t="shared" si="22"/>
        <v>2.167246425026601E-6</v>
      </c>
      <c r="R697">
        <f t="shared" si="23"/>
        <v>1.5084035118185144E-3</v>
      </c>
    </row>
    <row r="698" spans="1:18" ht="14.4" x14ac:dyDescent="0.3">
      <c r="A698" s="17">
        <v>4</v>
      </c>
      <c r="B698" s="9" t="s">
        <v>14</v>
      </c>
      <c r="C698" s="17">
        <v>3</v>
      </c>
      <c r="D698" s="17">
        <v>1965</v>
      </c>
      <c r="E698" s="17">
        <v>1</v>
      </c>
      <c r="F698" s="17">
        <v>0</v>
      </c>
      <c r="G698" s="17">
        <v>0</v>
      </c>
      <c r="H698" s="18">
        <v>1674</v>
      </c>
      <c r="P698">
        <v>697</v>
      </c>
      <c r="Q698">
        <f t="shared" si="22"/>
        <v>2.1641418283871905E-6</v>
      </c>
      <c r="R698">
        <f t="shared" si="23"/>
        <v>1.5084068543858718E-3</v>
      </c>
    </row>
    <row r="699" spans="1:18" ht="14.4" x14ac:dyDescent="0.3">
      <c r="A699" s="17">
        <v>4</v>
      </c>
      <c r="B699" s="9" t="s">
        <v>10</v>
      </c>
      <c r="C699" s="17">
        <v>1</v>
      </c>
      <c r="D699" s="17">
        <v>1982</v>
      </c>
      <c r="E699" s="17">
        <v>1</v>
      </c>
      <c r="F699" s="17">
        <v>0</v>
      </c>
      <c r="G699" s="17">
        <v>1</v>
      </c>
      <c r="H699" s="18">
        <v>1676</v>
      </c>
    </row>
    <row r="700" spans="1:18" ht="14.4" x14ac:dyDescent="0.3">
      <c r="A700" s="17">
        <v>5</v>
      </c>
      <c r="B700" s="9" t="s">
        <v>23</v>
      </c>
      <c r="C700" s="17">
        <v>4</v>
      </c>
      <c r="D700" s="17">
        <v>1975</v>
      </c>
      <c r="E700" s="17">
        <v>1</v>
      </c>
      <c r="F700" s="17">
        <v>0</v>
      </c>
      <c r="G700" s="17">
        <v>0</v>
      </c>
      <c r="H700" s="18">
        <v>1676</v>
      </c>
    </row>
    <row r="701" spans="1:18" ht="14.4" x14ac:dyDescent="0.3">
      <c r="A701" s="17">
        <v>2</v>
      </c>
      <c r="B701" s="9" t="s">
        <v>10</v>
      </c>
      <c r="C701" s="17">
        <v>1</v>
      </c>
      <c r="D701" s="17">
        <v>1961</v>
      </c>
      <c r="E701" s="17">
        <v>2</v>
      </c>
      <c r="F701" s="17">
        <v>0</v>
      </c>
      <c r="G701" s="17">
        <v>0</v>
      </c>
      <c r="H701" s="18">
        <v>1677</v>
      </c>
    </row>
    <row r="702" spans="1:18" ht="14.4" x14ac:dyDescent="0.3">
      <c r="A702" s="17">
        <v>3</v>
      </c>
      <c r="B702" s="9" t="s">
        <v>12</v>
      </c>
      <c r="C702" s="17">
        <v>2</v>
      </c>
      <c r="D702" s="17">
        <v>2019</v>
      </c>
      <c r="E702" s="17">
        <v>1</v>
      </c>
      <c r="F702" s="17">
        <v>0</v>
      </c>
      <c r="G702" s="17">
        <v>0</v>
      </c>
      <c r="H702" s="18">
        <v>1680</v>
      </c>
    </row>
    <row r="703" spans="1:18" ht="14.4" x14ac:dyDescent="0.3">
      <c r="A703" s="17">
        <v>3</v>
      </c>
      <c r="B703" s="9" t="s">
        <v>19</v>
      </c>
      <c r="C703" s="17">
        <v>3</v>
      </c>
      <c r="D703" s="17">
        <v>2017</v>
      </c>
      <c r="E703" s="17">
        <v>1</v>
      </c>
      <c r="F703" s="17">
        <v>0</v>
      </c>
      <c r="G703" s="17">
        <v>0</v>
      </c>
      <c r="H703" s="18">
        <v>1681</v>
      </c>
    </row>
    <row r="704" spans="1:18" ht="14.4" x14ac:dyDescent="0.3">
      <c r="A704" s="17">
        <v>4</v>
      </c>
      <c r="B704" s="9" t="s">
        <v>19</v>
      </c>
      <c r="C704" s="17">
        <v>2</v>
      </c>
      <c r="D704" s="17">
        <v>2017</v>
      </c>
      <c r="E704" s="17">
        <v>1</v>
      </c>
      <c r="F704" s="17">
        <v>0</v>
      </c>
      <c r="G704" s="17">
        <v>0</v>
      </c>
      <c r="H704" s="18">
        <v>1681</v>
      </c>
    </row>
    <row r="705" spans="1:8" ht="14.4" x14ac:dyDescent="0.3">
      <c r="A705" s="17">
        <v>1</v>
      </c>
      <c r="B705" s="9" t="s">
        <v>10</v>
      </c>
      <c r="C705" s="17">
        <v>1</v>
      </c>
      <c r="D705" s="17">
        <v>1980</v>
      </c>
      <c r="E705" s="17">
        <v>1</v>
      </c>
      <c r="F705" s="17">
        <v>0</v>
      </c>
      <c r="G705" s="17">
        <v>0</v>
      </c>
      <c r="H705" s="18">
        <v>1682</v>
      </c>
    </row>
    <row r="706" spans="1:8" ht="14.4" x14ac:dyDescent="0.3">
      <c r="A706" s="17">
        <v>5</v>
      </c>
      <c r="B706" s="9" t="s">
        <v>12</v>
      </c>
      <c r="C706" s="17">
        <v>1</v>
      </c>
      <c r="D706" s="17">
        <v>1971</v>
      </c>
      <c r="E706" s="17">
        <v>1</v>
      </c>
      <c r="F706" s="17">
        <v>0</v>
      </c>
      <c r="G706" s="17">
        <v>0</v>
      </c>
      <c r="H706" s="18">
        <v>1684</v>
      </c>
    </row>
    <row r="707" spans="1:8" ht="14.4" x14ac:dyDescent="0.3">
      <c r="A707" s="17">
        <v>3</v>
      </c>
      <c r="B707" s="9" t="s">
        <v>19</v>
      </c>
      <c r="C707" s="17">
        <v>3</v>
      </c>
      <c r="D707" s="17">
        <v>2017</v>
      </c>
      <c r="E707" s="17">
        <v>1</v>
      </c>
      <c r="F707" s="17">
        <v>0</v>
      </c>
      <c r="G707" s="17">
        <v>0</v>
      </c>
      <c r="H707" s="18">
        <v>1684</v>
      </c>
    </row>
    <row r="708" spans="1:8" ht="14.4" x14ac:dyDescent="0.3">
      <c r="A708" s="17">
        <v>3</v>
      </c>
      <c r="B708" s="9" t="s">
        <v>12</v>
      </c>
      <c r="C708" s="17">
        <v>3</v>
      </c>
      <c r="D708" s="17">
        <v>2018</v>
      </c>
      <c r="E708" s="17">
        <v>1</v>
      </c>
      <c r="F708" s="17">
        <v>0</v>
      </c>
      <c r="G708" s="17">
        <v>0</v>
      </c>
      <c r="H708" s="18">
        <v>1684</v>
      </c>
    </row>
    <row r="709" spans="1:8" ht="14.4" x14ac:dyDescent="0.3">
      <c r="A709" s="17">
        <v>4</v>
      </c>
      <c r="B709" s="9" t="s">
        <v>10</v>
      </c>
      <c r="C709" s="17">
        <v>1</v>
      </c>
      <c r="D709" s="17">
        <v>1970</v>
      </c>
      <c r="E709" s="17">
        <v>2</v>
      </c>
      <c r="F709" s="17">
        <v>11</v>
      </c>
      <c r="G709" s="17">
        <v>0</v>
      </c>
      <c r="H709" s="18">
        <v>1685</v>
      </c>
    </row>
    <row r="710" spans="1:8" ht="14.4" x14ac:dyDescent="0.3">
      <c r="A710" s="17">
        <v>3</v>
      </c>
      <c r="B710" s="9" t="s">
        <v>25</v>
      </c>
      <c r="C710" s="17">
        <v>3</v>
      </c>
      <c r="D710" s="17">
        <v>2017</v>
      </c>
      <c r="E710" s="17">
        <v>1</v>
      </c>
      <c r="F710" s="17">
        <v>0</v>
      </c>
      <c r="G710" s="17">
        <v>0</v>
      </c>
      <c r="H710" s="18">
        <v>1688</v>
      </c>
    </row>
    <row r="711" spans="1:8" ht="14.4" x14ac:dyDescent="0.3">
      <c r="A711" s="17">
        <v>4</v>
      </c>
      <c r="B711" s="9" t="s">
        <v>17</v>
      </c>
      <c r="C711" s="17">
        <v>3</v>
      </c>
      <c r="D711" s="17">
        <v>2017</v>
      </c>
      <c r="E711" s="17">
        <v>1</v>
      </c>
      <c r="F711" s="17">
        <v>0</v>
      </c>
      <c r="G711" s="17">
        <v>0</v>
      </c>
      <c r="H711" s="18">
        <v>1689</v>
      </c>
    </row>
    <row r="712" spans="1:8" ht="14.4" x14ac:dyDescent="0.3">
      <c r="A712" s="17">
        <v>1</v>
      </c>
      <c r="B712" s="9" t="s">
        <v>10</v>
      </c>
      <c r="C712" s="17">
        <v>1</v>
      </c>
      <c r="D712" s="17">
        <v>1970</v>
      </c>
      <c r="E712" s="17">
        <v>2</v>
      </c>
      <c r="F712" s="17">
        <v>23</v>
      </c>
      <c r="G712" s="17">
        <v>0</v>
      </c>
      <c r="H712" s="18">
        <v>1690</v>
      </c>
    </row>
    <row r="713" spans="1:8" ht="14.4" x14ac:dyDescent="0.3">
      <c r="A713" s="17">
        <v>3</v>
      </c>
      <c r="B713" s="9" t="s">
        <v>19</v>
      </c>
      <c r="C713" s="17">
        <v>3</v>
      </c>
      <c r="D713" s="17">
        <v>2017</v>
      </c>
      <c r="E713" s="17">
        <v>1</v>
      </c>
      <c r="F713" s="17">
        <v>0</v>
      </c>
      <c r="G713" s="17">
        <v>0</v>
      </c>
      <c r="H713" s="18">
        <v>1691</v>
      </c>
    </row>
    <row r="714" spans="1:8" ht="14.4" x14ac:dyDescent="0.3">
      <c r="A714" s="17">
        <v>2</v>
      </c>
      <c r="B714" s="9" t="s">
        <v>23</v>
      </c>
      <c r="C714" s="17">
        <v>4</v>
      </c>
      <c r="D714" s="17">
        <v>1961</v>
      </c>
      <c r="E714" s="17">
        <v>1</v>
      </c>
      <c r="F714" s="17">
        <v>0</v>
      </c>
      <c r="G714" s="17">
        <v>0</v>
      </c>
      <c r="H714" s="18">
        <v>1692</v>
      </c>
    </row>
    <row r="715" spans="1:8" ht="14.4" x14ac:dyDescent="0.3">
      <c r="A715" s="17">
        <v>3</v>
      </c>
      <c r="B715" s="9" t="s">
        <v>23</v>
      </c>
      <c r="C715" s="17">
        <v>4</v>
      </c>
      <c r="D715" s="17">
        <v>1975</v>
      </c>
      <c r="E715" s="17">
        <v>1</v>
      </c>
      <c r="F715" s="17">
        <v>0</v>
      </c>
      <c r="G715" s="17">
        <v>0</v>
      </c>
      <c r="H715" s="18">
        <v>1692</v>
      </c>
    </row>
    <row r="716" spans="1:8" ht="14.4" x14ac:dyDescent="0.3">
      <c r="A716" s="17">
        <v>4</v>
      </c>
      <c r="B716" s="9" t="s">
        <v>19</v>
      </c>
      <c r="C716" s="17">
        <v>2</v>
      </c>
      <c r="D716" s="17">
        <v>2018</v>
      </c>
      <c r="E716" s="17">
        <v>1</v>
      </c>
      <c r="F716" s="17">
        <v>0</v>
      </c>
      <c r="G716" s="17">
        <v>0</v>
      </c>
      <c r="H716" s="18">
        <v>1693</v>
      </c>
    </row>
    <row r="717" spans="1:8" ht="14.4" x14ac:dyDescent="0.3">
      <c r="A717" s="17">
        <v>1</v>
      </c>
      <c r="B717" s="9" t="s">
        <v>24</v>
      </c>
      <c r="C717" s="17">
        <v>2</v>
      </c>
      <c r="D717" s="17">
        <v>1972</v>
      </c>
      <c r="E717" s="17">
        <v>2</v>
      </c>
      <c r="F717" s="17">
        <v>0</v>
      </c>
      <c r="G717" s="17">
        <v>0</v>
      </c>
      <c r="H717" s="18">
        <v>1694</v>
      </c>
    </row>
    <row r="718" spans="1:8" ht="14.4" x14ac:dyDescent="0.3">
      <c r="A718" s="17">
        <v>2</v>
      </c>
      <c r="B718" s="9" t="s">
        <v>19</v>
      </c>
      <c r="C718" s="17">
        <v>1</v>
      </c>
      <c r="D718" s="17">
        <v>1964</v>
      </c>
      <c r="E718" s="17">
        <v>31</v>
      </c>
      <c r="F718" s="17">
        <v>0</v>
      </c>
      <c r="G718" s="17">
        <v>0</v>
      </c>
      <c r="H718" s="18">
        <v>1701</v>
      </c>
    </row>
    <row r="719" spans="1:8" ht="14.4" x14ac:dyDescent="0.3">
      <c r="A719" s="17">
        <v>3</v>
      </c>
      <c r="B719" s="9" t="s">
        <v>23</v>
      </c>
      <c r="C719" s="17">
        <v>4</v>
      </c>
      <c r="D719" s="17">
        <v>1961</v>
      </c>
      <c r="E719" s="17">
        <v>1</v>
      </c>
      <c r="F719" s="17">
        <v>0</v>
      </c>
      <c r="G719" s="17">
        <v>0</v>
      </c>
      <c r="H719" s="18">
        <v>1704</v>
      </c>
    </row>
    <row r="720" spans="1:8" ht="14.4" x14ac:dyDescent="0.3">
      <c r="A720" s="17">
        <v>6</v>
      </c>
      <c r="B720" s="9" t="s">
        <v>24</v>
      </c>
      <c r="C720" s="17">
        <v>2</v>
      </c>
      <c r="D720" s="17">
        <v>1968</v>
      </c>
      <c r="E720" s="17">
        <v>2</v>
      </c>
      <c r="F720" s="17">
        <v>0</v>
      </c>
      <c r="G720" s="17">
        <v>0</v>
      </c>
      <c r="H720" s="18">
        <v>1705</v>
      </c>
    </row>
    <row r="721" spans="1:8" ht="14.4" x14ac:dyDescent="0.3">
      <c r="A721" s="17">
        <v>6</v>
      </c>
      <c r="B721" s="9" t="s">
        <v>23</v>
      </c>
      <c r="C721" s="17">
        <v>2</v>
      </c>
      <c r="D721" s="17">
        <v>1977</v>
      </c>
      <c r="E721" s="17">
        <v>1</v>
      </c>
      <c r="F721" s="17">
        <v>0</v>
      </c>
      <c r="G721" s="17">
        <v>0</v>
      </c>
      <c r="H721" s="18">
        <v>1705</v>
      </c>
    </row>
    <row r="722" spans="1:8" ht="14.4" x14ac:dyDescent="0.3">
      <c r="A722" s="17">
        <v>5</v>
      </c>
      <c r="B722" s="9" t="s">
        <v>19</v>
      </c>
      <c r="C722" s="17">
        <v>2</v>
      </c>
      <c r="D722" s="17">
        <v>2020</v>
      </c>
      <c r="E722" s="17">
        <v>1</v>
      </c>
      <c r="F722" s="17">
        <v>0</v>
      </c>
      <c r="G722" s="17">
        <v>0</v>
      </c>
      <c r="H722" s="18">
        <v>1710</v>
      </c>
    </row>
    <row r="723" spans="1:8" ht="14.4" x14ac:dyDescent="0.3">
      <c r="A723" s="17">
        <v>5</v>
      </c>
      <c r="B723" s="9" t="s">
        <v>23</v>
      </c>
      <c r="C723" s="17">
        <v>3</v>
      </c>
      <c r="D723" s="17">
        <v>2017</v>
      </c>
      <c r="E723" s="17">
        <v>1</v>
      </c>
      <c r="F723" s="17">
        <v>0</v>
      </c>
      <c r="G723" s="17">
        <v>0</v>
      </c>
      <c r="H723" s="18">
        <v>1711</v>
      </c>
    </row>
    <row r="724" spans="1:8" ht="14.4" x14ac:dyDescent="0.3">
      <c r="A724" s="17">
        <v>4</v>
      </c>
      <c r="B724" s="9" t="s">
        <v>17</v>
      </c>
      <c r="C724" s="17">
        <v>2</v>
      </c>
      <c r="D724" s="17">
        <v>2017</v>
      </c>
      <c r="E724" s="17">
        <v>1</v>
      </c>
      <c r="F724" s="17">
        <v>0</v>
      </c>
      <c r="G724" s="17">
        <v>0</v>
      </c>
      <c r="H724" s="18">
        <v>1713</v>
      </c>
    </row>
    <row r="725" spans="1:8" ht="14.4" x14ac:dyDescent="0.3">
      <c r="A725" s="17">
        <v>3</v>
      </c>
      <c r="B725" s="9" t="s">
        <v>25</v>
      </c>
      <c r="C725" s="17">
        <v>3</v>
      </c>
      <c r="D725" s="17">
        <v>2017</v>
      </c>
      <c r="E725" s="17">
        <v>1</v>
      </c>
      <c r="F725" s="17">
        <v>0</v>
      </c>
      <c r="G725" s="17">
        <v>0</v>
      </c>
      <c r="H725" s="18">
        <v>1713</v>
      </c>
    </row>
    <row r="726" spans="1:8" ht="14.4" x14ac:dyDescent="0.3">
      <c r="A726" s="17">
        <v>6</v>
      </c>
      <c r="B726" s="9" t="s">
        <v>23</v>
      </c>
      <c r="C726" s="17">
        <v>1</v>
      </c>
      <c r="D726" s="17">
        <v>1964</v>
      </c>
      <c r="E726" s="17">
        <v>1</v>
      </c>
      <c r="F726" s="17">
        <v>0</v>
      </c>
      <c r="G726" s="17">
        <v>0</v>
      </c>
      <c r="H726" s="18">
        <v>1715</v>
      </c>
    </row>
    <row r="727" spans="1:8" ht="14.4" x14ac:dyDescent="0.3">
      <c r="A727" s="17">
        <v>1</v>
      </c>
      <c r="B727" s="9" t="s">
        <v>10</v>
      </c>
      <c r="C727" s="17">
        <v>1</v>
      </c>
      <c r="D727" s="17">
        <v>1982</v>
      </c>
      <c r="E727" s="17">
        <v>1</v>
      </c>
      <c r="F727" s="17">
        <v>0</v>
      </c>
      <c r="G727" s="17">
        <v>1</v>
      </c>
      <c r="H727" s="18">
        <v>1722</v>
      </c>
    </row>
    <row r="728" spans="1:8" ht="14.4" x14ac:dyDescent="0.3">
      <c r="A728" s="17">
        <v>2</v>
      </c>
      <c r="B728" s="9" t="s">
        <v>44</v>
      </c>
      <c r="C728" s="17">
        <v>2</v>
      </c>
      <c r="D728" s="17">
        <v>1977</v>
      </c>
      <c r="E728" s="17">
        <v>1</v>
      </c>
      <c r="F728" s="17">
        <v>0</v>
      </c>
      <c r="G728" s="17">
        <v>0</v>
      </c>
      <c r="H728" s="18">
        <v>1722</v>
      </c>
    </row>
    <row r="729" spans="1:8" ht="14.4" x14ac:dyDescent="0.3">
      <c r="A729" s="17">
        <v>2</v>
      </c>
      <c r="B729" s="9" t="s">
        <v>12</v>
      </c>
      <c r="C729" s="17">
        <v>3</v>
      </c>
      <c r="D729" s="17">
        <v>1977</v>
      </c>
      <c r="E729" s="17">
        <v>1</v>
      </c>
      <c r="F729" s="17">
        <v>0</v>
      </c>
      <c r="G729" s="17">
        <v>0</v>
      </c>
      <c r="H729" s="18">
        <v>1724</v>
      </c>
    </row>
    <row r="730" spans="1:8" ht="14.4" x14ac:dyDescent="0.3">
      <c r="A730" s="17">
        <v>3</v>
      </c>
      <c r="B730" s="9" t="s">
        <v>19</v>
      </c>
      <c r="C730" s="17">
        <v>2</v>
      </c>
      <c r="D730" s="17">
        <v>2017</v>
      </c>
      <c r="E730" s="17">
        <v>1</v>
      </c>
      <c r="F730" s="17">
        <v>0</v>
      </c>
      <c r="G730" s="17">
        <v>0</v>
      </c>
      <c r="H730" s="18">
        <v>1724</v>
      </c>
    </row>
    <row r="731" spans="1:8" ht="14.4" x14ac:dyDescent="0.3">
      <c r="A731" s="17">
        <v>4</v>
      </c>
      <c r="B731" s="9" t="s">
        <v>23</v>
      </c>
      <c r="C731" s="17">
        <v>3</v>
      </c>
      <c r="D731" s="17">
        <v>2017</v>
      </c>
      <c r="E731" s="17">
        <v>1</v>
      </c>
      <c r="F731" s="17">
        <v>0</v>
      </c>
      <c r="G731" s="17">
        <v>0</v>
      </c>
      <c r="H731" s="18">
        <v>1725</v>
      </c>
    </row>
    <row r="732" spans="1:8" ht="14.4" x14ac:dyDescent="0.3">
      <c r="A732" s="17">
        <v>3</v>
      </c>
      <c r="B732" s="9" t="s">
        <v>19</v>
      </c>
      <c r="C732" s="17">
        <v>2</v>
      </c>
      <c r="D732" s="17">
        <v>2017</v>
      </c>
      <c r="E732" s="17">
        <v>1</v>
      </c>
      <c r="F732" s="17">
        <v>0</v>
      </c>
      <c r="G732" s="17">
        <v>0</v>
      </c>
      <c r="H732" s="18">
        <v>1729</v>
      </c>
    </row>
    <row r="733" spans="1:8" ht="14.4" x14ac:dyDescent="0.3">
      <c r="A733" s="17">
        <v>3</v>
      </c>
      <c r="B733" s="9" t="s">
        <v>17</v>
      </c>
      <c r="C733" s="17">
        <v>3</v>
      </c>
      <c r="D733" s="17">
        <v>2017</v>
      </c>
      <c r="E733" s="17">
        <v>1</v>
      </c>
      <c r="F733" s="17">
        <v>0</v>
      </c>
      <c r="G733" s="17">
        <v>0</v>
      </c>
      <c r="H733" s="18">
        <v>1729</v>
      </c>
    </row>
    <row r="734" spans="1:8" ht="14.4" x14ac:dyDescent="0.3">
      <c r="A734" s="17">
        <v>2</v>
      </c>
      <c r="B734" s="9" t="s">
        <v>29</v>
      </c>
      <c r="C734" s="17">
        <v>3</v>
      </c>
      <c r="D734" s="17">
        <v>1988</v>
      </c>
      <c r="E734" s="17">
        <v>31</v>
      </c>
      <c r="F734" s="17">
        <v>0</v>
      </c>
      <c r="G734" s="17">
        <v>0</v>
      </c>
      <c r="H734" s="18">
        <v>1730</v>
      </c>
    </row>
    <row r="735" spans="1:8" ht="14.4" x14ac:dyDescent="0.3">
      <c r="A735" s="17">
        <v>4</v>
      </c>
      <c r="B735" s="9" t="s">
        <v>23</v>
      </c>
      <c r="C735" s="17">
        <v>4</v>
      </c>
      <c r="D735" s="17">
        <v>1961</v>
      </c>
      <c r="E735" s="17">
        <v>1</v>
      </c>
      <c r="F735" s="17">
        <v>0</v>
      </c>
      <c r="G735" s="17">
        <v>0</v>
      </c>
      <c r="H735" s="18">
        <v>1730</v>
      </c>
    </row>
    <row r="736" spans="1:8" ht="14.4" x14ac:dyDescent="0.3">
      <c r="A736" s="17">
        <v>4</v>
      </c>
      <c r="B736" s="9" t="s">
        <v>44</v>
      </c>
      <c r="C736" s="17">
        <v>3</v>
      </c>
      <c r="D736" s="17">
        <v>1965</v>
      </c>
      <c r="E736" s="17">
        <v>1</v>
      </c>
      <c r="F736" s="17">
        <v>0</v>
      </c>
      <c r="G736" s="17">
        <v>0</v>
      </c>
      <c r="H736" s="18">
        <v>1731</v>
      </c>
    </row>
    <row r="737" spans="1:8" ht="14.4" x14ac:dyDescent="0.3">
      <c r="A737" s="17">
        <v>5</v>
      </c>
      <c r="B737" s="9" t="s">
        <v>17</v>
      </c>
      <c r="C737" s="17">
        <v>2</v>
      </c>
      <c r="D737" s="17">
        <v>2018</v>
      </c>
      <c r="E737" s="17">
        <v>1</v>
      </c>
      <c r="F737" s="17">
        <v>0</v>
      </c>
      <c r="G737" s="17">
        <v>0</v>
      </c>
      <c r="H737" s="18">
        <v>1731</v>
      </c>
    </row>
    <row r="738" spans="1:8" ht="14.4" x14ac:dyDescent="0.3">
      <c r="A738" s="17">
        <v>5</v>
      </c>
      <c r="B738" s="9" t="s">
        <v>10</v>
      </c>
      <c r="C738" s="17">
        <v>1</v>
      </c>
      <c r="D738" s="17">
        <v>1977</v>
      </c>
      <c r="E738" s="17">
        <v>31</v>
      </c>
      <c r="F738" s="17">
        <v>0</v>
      </c>
      <c r="G738" s="17">
        <v>0</v>
      </c>
      <c r="H738" s="18">
        <v>1733</v>
      </c>
    </row>
    <row r="739" spans="1:8" ht="14.4" x14ac:dyDescent="0.3">
      <c r="A739" s="17">
        <v>1</v>
      </c>
      <c r="B739" s="9" t="s">
        <v>23</v>
      </c>
      <c r="C739" s="17">
        <v>1</v>
      </c>
      <c r="D739" s="17">
        <v>1984</v>
      </c>
      <c r="E739" s="17">
        <v>1</v>
      </c>
      <c r="F739" s="17">
        <v>0</v>
      </c>
      <c r="G739" s="17">
        <v>0</v>
      </c>
      <c r="H739" s="18">
        <v>1734</v>
      </c>
    </row>
    <row r="740" spans="1:8" ht="14.4" x14ac:dyDescent="0.3">
      <c r="A740" s="17">
        <v>5</v>
      </c>
      <c r="B740" s="9" t="s">
        <v>29</v>
      </c>
      <c r="C740" s="17">
        <v>3</v>
      </c>
      <c r="D740" s="17">
        <v>1988</v>
      </c>
      <c r="E740" s="17">
        <v>31</v>
      </c>
      <c r="F740" s="17">
        <v>0</v>
      </c>
      <c r="G740" s="17">
        <v>0</v>
      </c>
      <c r="H740" s="18">
        <v>1736</v>
      </c>
    </row>
    <row r="741" spans="1:8" ht="14.4" x14ac:dyDescent="0.3">
      <c r="A741" s="17">
        <v>2</v>
      </c>
      <c r="B741" s="9" t="s">
        <v>23</v>
      </c>
      <c r="C741" s="17">
        <v>1</v>
      </c>
      <c r="D741" s="17">
        <v>1961</v>
      </c>
      <c r="E741" s="17">
        <v>1</v>
      </c>
      <c r="F741" s="17">
        <v>0</v>
      </c>
      <c r="G741" s="17">
        <v>0</v>
      </c>
      <c r="H741" s="18">
        <v>1736</v>
      </c>
    </row>
    <row r="742" spans="1:8" ht="14.4" x14ac:dyDescent="0.3">
      <c r="A742" s="17">
        <v>5</v>
      </c>
      <c r="B742" s="9" t="s">
        <v>12</v>
      </c>
      <c r="C742" s="17">
        <v>1</v>
      </c>
      <c r="D742" s="17">
        <v>2018</v>
      </c>
      <c r="E742" s="17">
        <v>1</v>
      </c>
      <c r="F742" s="17">
        <v>0</v>
      </c>
      <c r="G742" s="17">
        <v>0</v>
      </c>
      <c r="H742" s="18">
        <v>1738</v>
      </c>
    </row>
    <row r="743" spans="1:8" ht="14.4" x14ac:dyDescent="0.3">
      <c r="A743" s="17">
        <v>3</v>
      </c>
      <c r="B743" s="9" t="s">
        <v>10</v>
      </c>
      <c r="C743" s="17">
        <v>1</v>
      </c>
      <c r="D743" s="17">
        <v>1982</v>
      </c>
      <c r="E743" s="17">
        <v>1</v>
      </c>
      <c r="F743" s="17">
        <v>12</v>
      </c>
      <c r="G743" s="17">
        <v>1</v>
      </c>
      <c r="H743" s="18">
        <v>1740</v>
      </c>
    </row>
    <row r="744" spans="1:8" ht="14.4" x14ac:dyDescent="0.3">
      <c r="A744" s="17">
        <v>1</v>
      </c>
      <c r="B744" s="9" t="s">
        <v>23</v>
      </c>
      <c r="C744" s="17">
        <v>1</v>
      </c>
      <c r="D744" s="17">
        <v>1961</v>
      </c>
      <c r="E744" s="17">
        <v>1</v>
      </c>
      <c r="F744" s="17">
        <v>0</v>
      </c>
      <c r="G744" s="17">
        <v>0</v>
      </c>
      <c r="H744" s="18">
        <v>1741</v>
      </c>
    </row>
    <row r="745" spans="1:8" ht="14.4" x14ac:dyDescent="0.3">
      <c r="A745" s="17">
        <v>2</v>
      </c>
      <c r="B745" s="9" t="s">
        <v>22</v>
      </c>
      <c r="C745" s="17">
        <v>1</v>
      </c>
      <c r="D745" s="17">
        <v>1976</v>
      </c>
      <c r="E745" s="17">
        <v>29</v>
      </c>
      <c r="F745" s="17">
        <v>0</v>
      </c>
      <c r="G745" s="17">
        <v>0</v>
      </c>
      <c r="H745" s="18">
        <v>1743</v>
      </c>
    </row>
    <row r="746" spans="1:8" ht="14.4" x14ac:dyDescent="0.3">
      <c r="A746" s="17">
        <v>6</v>
      </c>
      <c r="B746" s="9" t="s">
        <v>24</v>
      </c>
      <c r="C746" s="17">
        <v>3</v>
      </c>
      <c r="D746" s="17">
        <v>1964</v>
      </c>
      <c r="E746" s="17">
        <v>2</v>
      </c>
      <c r="F746" s="17">
        <v>0</v>
      </c>
      <c r="G746" s="17">
        <v>0</v>
      </c>
      <c r="H746" s="18">
        <v>1744</v>
      </c>
    </row>
    <row r="747" spans="1:8" ht="14.4" x14ac:dyDescent="0.3">
      <c r="A747" s="17">
        <v>5</v>
      </c>
      <c r="B747" s="9" t="s">
        <v>25</v>
      </c>
      <c r="C747" s="17">
        <v>1</v>
      </c>
      <c r="D747" s="17">
        <v>1975</v>
      </c>
      <c r="E747" s="17">
        <v>1</v>
      </c>
      <c r="F747" s="17">
        <v>0</v>
      </c>
      <c r="G747" s="17">
        <v>0</v>
      </c>
      <c r="H747" s="18">
        <v>1745</v>
      </c>
    </row>
    <row r="748" spans="1:8" ht="14.4" x14ac:dyDescent="0.3">
      <c r="A748" s="17">
        <v>1</v>
      </c>
      <c r="B748" s="9" t="s">
        <v>12</v>
      </c>
      <c r="C748" s="17">
        <v>1</v>
      </c>
      <c r="D748" s="17">
        <v>1966</v>
      </c>
      <c r="E748" s="17">
        <v>1</v>
      </c>
      <c r="F748" s="17">
        <v>0</v>
      </c>
      <c r="G748" s="17">
        <v>0</v>
      </c>
      <c r="H748" s="18">
        <v>1748</v>
      </c>
    </row>
    <row r="749" spans="1:8" ht="14.4" x14ac:dyDescent="0.3">
      <c r="A749" s="17">
        <v>1</v>
      </c>
      <c r="B749" s="9" t="s">
        <v>23</v>
      </c>
      <c r="C749" s="17">
        <v>2</v>
      </c>
      <c r="D749" s="17">
        <v>1977</v>
      </c>
      <c r="E749" s="17">
        <v>1</v>
      </c>
      <c r="F749" s="17">
        <v>0</v>
      </c>
      <c r="G749" s="17">
        <v>0</v>
      </c>
      <c r="H749" s="18">
        <v>1752</v>
      </c>
    </row>
    <row r="750" spans="1:8" ht="14.4" x14ac:dyDescent="0.3">
      <c r="A750" s="17">
        <v>3</v>
      </c>
      <c r="B750" s="9" t="s">
        <v>23</v>
      </c>
      <c r="C750" s="17">
        <v>1</v>
      </c>
      <c r="D750" s="17">
        <v>1984</v>
      </c>
      <c r="E750" s="17">
        <v>1</v>
      </c>
      <c r="F750" s="17">
        <v>0</v>
      </c>
      <c r="G750" s="17">
        <v>0</v>
      </c>
      <c r="H750" s="18">
        <v>1752</v>
      </c>
    </row>
    <row r="751" spans="1:8" ht="14.4" x14ac:dyDescent="0.3">
      <c r="A751" s="17">
        <v>6</v>
      </c>
      <c r="B751" s="9" t="s">
        <v>23</v>
      </c>
      <c r="C751" s="17">
        <v>1</v>
      </c>
      <c r="D751" s="17">
        <v>1984</v>
      </c>
      <c r="E751" s="17">
        <v>1</v>
      </c>
      <c r="F751" s="17">
        <v>0</v>
      </c>
      <c r="G751" s="17">
        <v>0</v>
      </c>
      <c r="H751" s="18">
        <v>1757</v>
      </c>
    </row>
    <row r="752" spans="1:8" ht="14.4" x14ac:dyDescent="0.3">
      <c r="A752" s="17">
        <v>1</v>
      </c>
      <c r="B752" s="9" t="s">
        <v>25</v>
      </c>
      <c r="C752" s="17">
        <v>1</v>
      </c>
      <c r="D752" s="17">
        <v>1975</v>
      </c>
      <c r="E752" s="17">
        <v>1</v>
      </c>
      <c r="F752" s="17">
        <v>0</v>
      </c>
      <c r="G752" s="17">
        <v>0</v>
      </c>
      <c r="H752" s="18">
        <v>1760</v>
      </c>
    </row>
    <row r="753" spans="1:8" ht="14.4" x14ac:dyDescent="0.3">
      <c r="A753" s="17">
        <v>6</v>
      </c>
      <c r="B753" s="9" t="s">
        <v>10</v>
      </c>
      <c r="C753" s="17">
        <v>1</v>
      </c>
      <c r="D753" s="17">
        <v>1977</v>
      </c>
      <c r="E753" s="17">
        <v>31</v>
      </c>
      <c r="F753" s="17">
        <v>0</v>
      </c>
      <c r="G753" s="17">
        <v>0</v>
      </c>
      <c r="H753" s="18">
        <v>1761</v>
      </c>
    </row>
    <row r="754" spans="1:8" ht="14.4" x14ac:dyDescent="0.3">
      <c r="A754" s="17">
        <v>2</v>
      </c>
      <c r="B754" s="9" t="s">
        <v>26</v>
      </c>
      <c r="C754" s="17">
        <v>4</v>
      </c>
      <c r="D754" s="17">
        <v>1978</v>
      </c>
      <c r="E754" s="17">
        <v>31</v>
      </c>
      <c r="F754" s="17">
        <v>0</v>
      </c>
      <c r="G754" s="17">
        <v>0</v>
      </c>
      <c r="H754" s="18">
        <v>1762</v>
      </c>
    </row>
    <row r="755" spans="1:8" ht="14.4" x14ac:dyDescent="0.3">
      <c r="A755" s="17">
        <v>6</v>
      </c>
      <c r="B755" s="9" t="s">
        <v>10</v>
      </c>
      <c r="C755" s="17">
        <v>1</v>
      </c>
      <c r="D755" s="17">
        <v>1988</v>
      </c>
      <c r="E755" s="17">
        <v>4</v>
      </c>
      <c r="F755" s="17">
        <v>0</v>
      </c>
      <c r="G755" s="17">
        <v>0</v>
      </c>
      <c r="H755" s="18">
        <v>1762</v>
      </c>
    </row>
    <row r="756" spans="1:8" ht="14.4" x14ac:dyDescent="0.3">
      <c r="A756" s="17">
        <v>3</v>
      </c>
      <c r="B756" s="9" t="s">
        <v>12</v>
      </c>
      <c r="C756" s="17">
        <v>3</v>
      </c>
      <c r="D756" s="17">
        <v>1977</v>
      </c>
      <c r="E756" s="17">
        <v>1</v>
      </c>
      <c r="F756" s="17">
        <v>0</v>
      </c>
      <c r="G756" s="17">
        <v>0</v>
      </c>
      <c r="H756" s="18">
        <v>1764</v>
      </c>
    </row>
    <row r="757" spans="1:8" ht="14.4" x14ac:dyDescent="0.3">
      <c r="A757" s="17">
        <v>1</v>
      </c>
      <c r="B757" s="9" t="s">
        <v>10</v>
      </c>
      <c r="C757" s="17">
        <v>4</v>
      </c>
      <c r="D757" s="17">
        <v>1985</v>
      </c>
      <c r="E757" s="17">
        <v>1</v>
      </c>
      <c r="F757" s="17">
        <v>0</v>
      </c>
      <c r="G757" s="17">
        <v>0</v>
      </c>
      <c r="H757" s="18">
        <v>1764</v>
      </c>
    </row>
    <row r="758" spans="1:8" ht="14.4" x14ac:dyDescent="0.3">
      <c r="A758" s="17">
        <v>3</v>
      </c>
      <c r="B758" s="9" t="s">
        <v>23</v>
      </c>
      <c r="C758" s="17">
        <v>1</v>
      </c>
      <c r="D758" s="17">
        <v>1964</v>
      </c>
      <c r="E758" s="17">
        <v>1</v>
      </c>
      <c r="F758" s="17">
        <v>0</v>
      </c>
      <c r="G758" s="17">
        <v>0</v>
      </c>
      <c r="H758" s="18">
        <v>1766</v>
      </c>
    </row>
    <row r="759" spans="1:8" ht="14.4" x14ac:dyDescent="0.3">
      <c r="A759" s="17">
        <v>4</v>
      </c>
      <c r="B759" s="9" t="s">
        <v>27</v>
      </c>
      <c r="C759" s="17">
        <v>3</v>
      </c>
      <c r="D759" s="17">
        <v>1965</v>
      </c>
      <c r="E759" s="17">
        <v>31</v>
      </c>
      <c r="F759" s="17">
        <v>0</v>
      </c>
      <c r="G759" s="17">
        <v>0</v>
      </c>
      <c r="H759" s="18">
        <v>1768</v>
      </c>
    </row>
    <row r="760" spans="1:8" ht="14.4" x14ac:dyDescent="0.3">
      <c r="A760" s="17">
        <v>4</v>
      </c>
      <c r="B760" s="9" t="s">
        <v>10</v>
      </c>
      <c r="C760" s="17">
        <v>1</v>
      </c>
      <c r="D760" s="17">
        <v>1961</v>
      </c>
      <c r="E760" s="17">
        <v>2</v>
      </c>
      <c r="F760" s="17">
        <v>0</v>
      </c>
      <c r="G760" s="17">
        <v>0</v>
      </c>
      <c r="H760" s="18">
        <v>1769</v>
      </c>
    </row>
    <row r="761" spans="1:8" ht="14.4" x14ac:dyDescent="0.3">
      <c r="A761" s="17">
        <v>1</v>
      </c>
      <c r="B761" s="9" t="s">
        <v>37</v>
      </c>
      <c r="C761" s="17">
        <v>2</v>
      </c>
      <c r="D761" s="17">
        <v>1985</v>
      </c>
      <c r="E761" s="17">
        <v>30</v>
      </c>
      <c r="F761" s="17">
        <v>0</v>
      </c>
      <c r="G761" s="17">
        <v>0</v>
      </c>
      <c r="H761" s="18">
        <v>1770</v>
      </c>
    </row>
    <row r="762" spans="1:8" ht="14.4" x14ac:dyDescent="0.3">
      <c r="A762" s="17">
        <v>2</v>
      </c>
      <c r="B762" s="9" t="s">
        <v>27</v>
      </c>
      <c r="C762" s="17">
        <v>3</v>
      </c>
      <c r="D762" s="17">
        <v>1965</v>
      </c>
      <c r="E762" s="17">
        <v>31</v>
      </c>
      <c r="F762" s="17">
        <v>0</v>
      </c>
      <c r="G762" s="17">
        <v>0</v>
      </c>
      <c r="H762" s="18">
        <v>1772</v>
      </c>
    </row>
    <row r="763" spans="1:8" ht="14.4" x14ac:dyDescent="0.3">
      <c r="A763" s="17">
        <v>1</v>
      </c>
      <c r="B763" s="9" t="s">
        <v>24</v>
      </c>
      <c r="C763" s="17">
        <v>3</v>
      </c>
      <c r="D763" s="17">
        <v>1964</v>
      </c>
      <c r="E763" s="17">
        <v>2</v>
      </c>
      <c r="F763" s="17">
        <v>0</v>
      </c>
      <c r="G763" s="17">
        <v>0</v>
      </c>
      <c r="H763" s="18">
        <v>1775</v>
      </c>
    </row>
    <row r="764" spans="1:8" ht="14.4" x14ac:dyDescent="0.3">
      <c r="A764" s="17">
        <v>6</v>
      </c>
      <c r="B764" s="9" t="s">
        <v>24</v>
      </c>
      <c r="C764" s="17">
        <v>2</v>
      </c>
      <c r="D764" s="17">
        <v>1972</v>
      </c>
      <c r="E764" s="17">
        <v>2</v>
      </c>
      <c r="F764" s="17">
        <v>0</v>
      </c>
      <c r="G764" s="17">
        <v>0</v>
      </c>
      <c r="H764" s="18">
        <v>1777</v>
      </c>
    </row>
    <row r="765" spans="1:8" ht="14.4" x14ac:dyDescent="0.3">
      <c r="A765" s="17">
        <v>3</v>
      </c>
      <c r="B765" s="9" t="s">
        <v>12</v>
      </c>
      <c r="C765" s="17">
        <v>1</v>
      </c>
      <c r="D765" s="17">
        <v>1966</v>
      </c>
      <c r="E765" s="17">
        <v>1</v>
      </c>
      <c r="F765" s="17">
        <v>0</v>
      </c>
      <c r="G765" s="17">
        <v>0</v>
      </c>
      <c r="H765" s="18">
        <v>1780</v>
      </c>
    </row>
    <row r="766" spans="1:8" ht="14.4" x14ac:dyDescent="0.3">
      <c r="A766" s="17">
        <v>2</v>
      </c>
      <c r="B766" s="9" t="s">
        <v>10</v>
      </c>
      <c r="C766" s="17">
        <v>1</v>
      </c>
      <c r="D766" s="17">
        <v>1977</v>
      </c>
      <c r="E766" s="17">
        <v>31</v>
      </c>
      <c r="F766" s="17">
        <v>0</v>
      </c>
      <c r="G766" s="17">
        <v>0</v>
      </c>
      <c r="H766" s="18">
        <v>1781</v>
      </c>
    </row>
    <row r="767" spans="1:8" ht="14.4" x14ac:dyDescent="0.3">
      <c r="A767" s="17">
        <v>2</v>
      </c>
      <c r="B767" s="9" t="s">
        <v>37</v>
      </c>
      <c r="C767" s="17">
        <v>2</v>
      </c>
      <c r="D767" s="17">
        <v>1985</v>
      </c>
      <c r="E767" s="17">
        <v>30</v>
      </c>
      <c r="F767" s="17">
        <v>0</v>
      </c>
      <c r="G767" s="17">
        <v>0</v>
      </c>
      <c r="H767" s="18">
        <v>1782</v>
      </c>
    </row>
    <row r="768" spans="1:8" ht="14.4" x14ac:dyDescent="0.3">
      <c r="A768" s="17">
        <v>1</v>
      </c>
      <c r="B768" s="9" t="s">
        <v>12</v>
      </c>
      <c r="C768" s="17">
        <v>1</v>
      </c>
      <c r="D768" s="17">
        <v>1971</v>
      </c>
      <c r="E768" s="17">
        <v>1</v>
      </c>
      <c r="F768" s="17">
        <v>0</v>
      </c>
      <c r="G768" s="17">
        <v>0</v>
      </c>
      <c r="H768" s="18">
        <v>1782</v>
      </c>
    </row>
    <row r="769" spans="1:8" ht="14.4" x14ac:dyDescent="0.3">
      <c r="A769" s="17">
        <v>4</v>
      </c>
      <c r="B769" s="9" t="s">
        <v>10</v>
      </c>
      <c r="C769" s="17">
        <v>1</v>
      </c>
      <c r="D769" s="17">
        <v>1988</v>
      </c>
      <c r="E769" s="17">
        <v>4</v>
      </c>
      <c r="F769" s="17">
        <v>0</v>
      </c>
      <c r="G769" s="17">
        <v>0</v>
      </c>
      <c r="H769" s="18">
        <v>1782</v>
      </c>
    </row>
    <row r="770" spans="1:8" ht="14.4" x14ac:dyDescent="0.3">
      <c r="A770" s="17">
        <v>4</v>
      </c>
      <c r="B770" s="9" t="s">
        <v>10</v>
      </c>
      <c r="C770" s="17">
        <v>4</v>
      </c>
      <c r="D770" s="17">
        <v>1985</v>
      </c>
      <c r="E770" s="17">
        <v>1</v>
      </c>
      <c r="F770" s="17">
        <v>0</v>
      </c>
      <c r="G770" s="17">
        <v>0</v>
      </c>
      <c r="H770" s="18">
        <v>1783</v>
      </c>
    </row>
    <row r="771" spans="1:8" ht="14.4" x14ac:dyDescent="0.3">
      <c r="A771" s="17">
        <v>1</v>
      </c>
      <c r="B771" s="9" t="s">
        <v>10</v>
      </c>
      <c r="C771" s="17">
        <v>1</v>
      </c>
      <c r="D771" s="17">
        <v>1985</v>
      </c>
      <c r="E771" s="17">
        <v>1</v>
      </c>
      <c r="F771" s="17">
        <v>0</v>
      </c>
      <c r="G771" s="17">
        <v>0</v>
      </c>
      <c r="H771" s="18">
        <v>1787</v>
      </c>
    </row>
    <row r="772" spans="1:8" ht="14.4" x14ac:dyDescent="0.3">
      <c r="A772" s="17">
        <v>6</v>
      </c>
      <c r="B772" s="9" t="s">
        <v>44</v>
      </c>
      <c r="C772" s="17">
        <v>3</v>
      </c>
      <c r="D772" s="17">
        <v>1965</v>
      </c>
      <c r="E772" s="17">
        <v>1</v>
      </c>
      <c r="F772" s="17">
        <v>0</v>
      </c>
      <c r="G772" s="17">
        <v>0</v>
      </c>
      <c r="H772" s="18">
        <v>1788</v>
      </c>
    </row>
    <row r="773" spans="1:8" ht="14.4" x14ac:dyDescent="0.3">
      <c r="A773" s="17">
        <v>2</v>
      </c>
      <c r="B773" s="9" t="s">
        <v>12</v>
      </c>
      <c r="C773" s="17">
        <v>1</v>
      </c>
      <c r="D773" s="17">
        <v>1971</v>
      </c>
      <c r="E773" s="17">
        <v>1</v>
      </c>
      <c r="F773" s="17">
        <v>0</v>
      </c>
      <c r="G773" s="17">
        <v>0</v>
      </c>
      <c r="H773" s="18">
        <v>1788</v>
      </c>
    </row>
    <row r="774" spans="1:8" ht="14.4" x14ac:dyDescent="0.3">
      <c r="A774" s="17">
        <v>2</v>
      </c>
      <c r="B774" s="9" t="s">
        <v>44</v>
      </c>
      <c r="C774" s="17">
        <v>3</v>
      </c>
      <c r="D774" s="17">
        <v>1965</v>
      </c>
      <c r="E774" s="17">
        <v>1</v>
      </c>
      <c r="F774" s="17">
        <v>0</v>
      </c>
      <c r="G774" s="17">
        <v>0</v>
      </c>
      <c r="H774" s="18">
        <v>1793</v>
      </c>
    </row>
    <row r="775" spans="1:8" ht="14.4" x14ac:dyDescent="0.3">
      <c r="A775" s="17">
        <v>5</v>
      </c>
      <c r="B775" s="9" t="s">
        <v>19</v>
      </c>
      <c r="C775" s="17">
        <v>1</v>
      </c>
      <c r="D775" s="17">
        <v>1964</v>
      </c>
      <c r="E775" s="17">
        <v>31</v>
      </c>
      <c r="F775" s="17">
        <v>0</v>
      </c>
      <c r="G775" s="17">
        <v>0</v>
      </c>
      <c r="H775" s="18">
        <v>1794</v>
      </c>
    </row>
    <row r="776" spans="1:8" ht="14.4" x14ac:dyDescent="0.3">
      <c r="A776" s="17">
        <v>3</v>
      </c>
      <c r="B776" s="9" t="s">
        <v>26</v>
      </c>
      <c r="C776" s="17">
        <v>4</v>
      </c>
      <c r="D776" s="17">
        <v>1978</v>
      </c>
      <c r="E776" s="17">
        <v>31</v>
      </c>
      <c r="F776" s="17">
        <v>0</v>
      </c>
      <c r="G776" s="17">
        <v>0</v>
      </c>
      <c r="H776" s="18">
        <v>1796</v>
      </c>
    </row>
    <row r="777" spans="1:8" ht="14.4" x14ac:dyDescent="0.3">
      <c r="A777" s="17">
        <v>4</v>
      </c>
      <c r="B777" s="9" t="s">
        <v>23</v>
      </c>
      <c r="C777" s="17">
        <v>1</v>
      </c>
      <c r="D777" s="17">
        <v>1984</v>
      </c>
      <c r="E777" s="17">
        <v>1</v>
      </c>
      <c r="F777" s="17">
        <v>0</v>
      </c>
      <c r="G777" s="17">
        <v>0</v>
      </c>
      <c r="H777" s="18">
        <v>1801</v>
      </c>
    </row>
    <row r="778" spans="1:8" ht="14.4" x14ac:dyDescent="0.3">
      <c r="A778" s="17">
        <v>6</v>
      </c>
      <c r="B778" s="9" t="s">
        <v>12</v>
      </c>
      <c r="C778" s="17">
        <v>3</v>
      </c>
      <c r="D778" s="17">
        <v>1977</v>
      </c>
      <c r="E778" s="17">
        <v>1</v>
      </c>
      <c r="F778" s="17">
        <v>0</v>
      </c>
      <c r="G778" s="17">
        <v>0</v>
      </c>
      <c r="H778" s="18">
        <v>1802</v>
      </c>
    </row>
    <row r="779" spans="1:8" ht="14.4" x14ac:dyDescent="0.3">
      <c r="A779" s="17">
        <v>4</v>
      </c>
      <c r="B779" s="9" t="s">
        <v>12</v>
      </c>
      <c r="C779" s="17">
        <v>1</v>
      </c>
      <c r="D779" s="17">
        <v>1971</v>
      </c>
      <c r="E779" s="17">
        <v>1</v>
      </c>
      <c r="F779" s="17">
        <v>0</v>
      </c>
      <c r="G779" s="17">
        <v>0</v>
      </c>
      <c r="H779" s="18">
        <v>1804</v>
      </c>
    </row>
    <row r="780" spans="1:8" ht="14.4" x14ac:dyDescent="0.3">
      <c r="A780" s="17">
        <v>3</v>
      </c>
      <c r="B780" s="9" t="s">
        <v>22</v>
      </c>
      <c r="C780" s="17">
        <v>1</v>
      </c>
      <c r="D780" s="17">
        <v>1976</v>
      </c>
      <c r="E780" s="17">
        <v>29</v>
      </c>
      <c r="F780" s="17">
        <v>0</v>
      </c>
      <c r="G780" s="17">
        <v>0</v>
      </c>
      <c r="H780" s="18">
        <v>1804</v>
      </c>
    </row>
    <row r="781" spans="1:8" ht="14.4" x14ac:dyDescent="0.3">
      <c r="A781" s="17">
        <v>3</v>
      </c>
      <c r="B781" s="9" t="s">
        <v>29</v>
      </c>
      <c r="C781" s="17">
        <v>3</v>
      </c>
      <c r="D781" s="17">
        <v>1988</v>
      </c>
      <c r="E781" s="17">
        <v>31</v>
      </c>
      <c r="F781" s="17">
        <v>0</v>
      </c>
      <c r="G781" s="17">
        <v>0</v>
      </c>
      <c r="H781" s="18">
        <v>1805</v>
      </c>
    </row>
    <row r="782" spans="1:8" ht="14.4" x14ac:dyDescent="0.3">
      <c r="A782" s="17">
        <v>5</v>
      </c>
      <c r="B782" s="9" t="s">
        <v>10</v>
      </c>
      <c r="C782" s="17">
        <v>1</v>
      </c>
      <c r="D782" s="17">
        <v>1970</v>
      </c>
      <c r="E782" s="17">
        <v>2</v>
      </c>
      <c r="F782" s="17">
        <v>0</v>
      </c>
      <c r="G782" s="17">
        <v>0</v>
      </c>
      <c r="H782" s="18">
        <v>1805</v>
      </c>
    </row>
    <row r="783" spans="1:8" ht="14.4" x14ac:dyDescent="0.3">
      <c r="A783" s="17">
        <v>2</v>
      </c>
      <c r="B783" s="9" t="s">
        <v>10</v>
      </c>
      <c r="C783" s="17">
        <v>4</v>
      </c>
      <c r="D783" s="17">
        <v>1985</v>
      </c>
      <c r="E783" s="17">
        <v>1</v>
      </c>
      <c r="F783" s="17">
        <v>0</v>
      </c>
      <c r="G783" s="17">
        <v>0</v>
      </c>
      <c r="H783" s="18">
        <v>1806</v>
      </c>
    </row>
    <row r="784" spans="1:8" ht="14.4" x14ac:dyDescent="0.3">
      <c r="A784" s="17">
        <v>6</v>
      </c>
      <c r="B784" s="9" t="s">
        <v>10</v>
      </c>
      <c r="C784" s="17">
        <v>1</v>
      </c>
      <c r="D784" s="17">
        <v>1961</v>
      </c>
      <c r="E784" s="17">
        <v>2</v>
      </c>
      <c r="F784" s="17">
        <v>0</v>
      </c>
      <c r="G784" s="17">
        <v>0</v>
      </c>
      <c r="H784" s="18">
        <v>1808</v>
      </c>
    </row>
    <row r="785" spans="1:8" ht="14.4" x14ac:dyDescent="0.3">
      <c r="A785" s="17">
        <v>6</v>
      </c>
      <c r="B785" s="9" t="s">
        <v>22</v>
      </c>
      <c r="C785" s="17">
        <v>1</v>
      </c>
      <c r="D785" s="17">
        <v>1976</v>
      </c>
      <c r="E785" s="17">
        <v>29</v>
      </c>
      <c r="F785" s="17">
        <v>0</v>
      </c>
      <c r="G785" s="17">
        <v>0</v>
      </c>
      <c r="H785" s="18">
        <v>1808</v>
      </c>
    </row>
    <row r="786" spans="1:8" ht="14.4" x14ac:dyDescent="0.3">
      <c r="A786" s="17">
        <v>5</v>
      </c>
      <c r="B786" s="9" t="s">
        <v>10</v>
      </c>
      <c r="C786" s="17">
        <v>1</v>
      </c>
      <c r="D786" s="17">
        <v>1988</v>
      </c>
      <c r="E786" s="17">
        <v>4</v>
      </c>
      <c r="F786" s="17">
        <v>0</v>
      </c>
      <c r="G786" s="17">
        <v>0</v>
      </c>
      <c r="H786" s="18">
        <v>1810</v>
      </c>
    </row>
    <row r="787" spans="1:8" ht="14.4" x14ac:dyDescent="0.3">
      <c r="A787" s="17">
        <v>3</v>
      </c>
      <c r="B787" s="9" t="s">
        <v>10</v>
      </c>
      <c r="C787" s="17">
        <v>1</v>
      </c>
      <c r="D787" s="17">
        <v>1988</v>
      </c>
      <c r="E787" s="17">
        <v>4</v>
      </c>
      <c r="F787" s="17">
        <v>0</v>
      </c>
      <c r="G787" s="17">
        <v>0</v>
      </c>
      <c r="H787" s="18">
        <v>1811</v>
      </c>
    </row>
    <row r="788" spans="1:8" ht="14.4" x14ac:dyDescent="0.3">
      <c r="A788" s="17">
        <v>3</v>
      </c>
      <c r="B788" s="9" t="s">
        <v>39</v>
      </c>
      <c r="C788" s="17">
        <v>1</v>
      </c>
      <c r="D788" s="17">
        <v>1983</v>
      </c>
      <c r="E788" s="17">
        <v>1</v>
      </c>
      <c r="F788" s="17">
        <v>0</v>
      </c>
      <c r="G788" s="17">
        <v>0</v>
      </c>
      <c r="H788" s="18">
        <v>1812</v>
      </c>
    </row>
    <row r="789" spans="1:8" ht="14.4" x14ac:dyDescent="0.3">
      <c r="A789" s="17">
        <v>1</v>
      </c>
      <c r="B789" s="9" t="s">
        <v>10</v>
      </c>
      <c r="C789" s="17">
        <v>1</v>
      </c>
      <c r="D789" s="17">
        <v>1961</v>
      </c>
      <c r="E789" s="17">
        <v>2</v>
      </c>
      <c r="F789" s="17">
        <v>0</v>
      </c>
      <c r="G789" s="17">
        <v>0</v>
      </c>
      <c r="H789" s="18">
        <v>1813</v>
      </c>
    </row>
    <row r="790" spans="1:8" ht="14.4" x14ac:dyDescent="0.3">
      <c r="A790" s="17">
        <v>4</v>
      </c>
      <c r="B790" s="9" t="s">
        <v>44</v>
      </c>
      <c r="C790" s="17">
        <v>2</v>
      </c>
      <c r="D790" s="17">
        <v>1977</v>
      </c>
      <c r="E790" s="17">
        <v>1</v>
      </c>
      <c r="F790" s="17">
        <v>0</v>
      </c>
      <c r="G790" s="17">
        <v>2</v>
      </c>
      <c r="H790" s="18">
        <v>1814</v>
      </c>
    </row>
    <row r="791" spans="1:8" ht="14.4" x14ac:dyDescent="0.3">
      <c r="A791" s="17">
        <v>2</v>
      </c>
      <c r="B791" s="9" t="s">
        <v>23</v>
      </c>
      <c r="C791" s="17">
        <v>2</v>
      </c>
      <c r="D791" s="17">
        <v>1977</v>
      </c>
      <c r="E791" s="17">
        <v>1</v>
      </c>
      <c r="F791" s="17">
        <v>0</v>
      </c>
      <c r="G791" s="17">
        <v>0</v>
      </c>
      <c r="H791" s="18">
        <v>1816</v>
      </c>
    </row>
    <row r="792" spans="1:8" ht="14.4" x14ac:dyDescent="0.3">
      <c r="A792" s="17">
        <v>4</v>
      </c>
      <c r="B792" s="9" t="s">
        <v>10</v>
      </c>
      <c r="C792" s="17">
        <v>1</v>
      </c>
      <c r="D792" s="17">
        <v>1977</v>
      </c>
      <c r="E792" s="17">
        <v>31</v>
      </c>
      <c r="F792" s="17">
        <v>0</v>
      </c>
      <c r="G792" s="17">
        <v>0</v>
      </c>
      <c r="H792" s="18">
        <v>1818</v>
      </c>
    </row>
    <row r="793" spans="1:8" ht="14.4" x14ac:dyDescent="0.3">
      <c r="A793" s="17">
        <v>1</v>
      </c>
      <c r="B793" s="9" t="s">
        <v>44</v>
      </c>
      <c r="C793" s="17">
        <v>2</v>
      </c>
      <c r="D793" s="17">
        <v>1977</v>
      </c>
      <c r="E793" s="17">
        <v>1</v>
      </c>
      <c r="F793" s="17">
        <v>0</v>
      </c>
      <c r="G793" s="17">
        <v>3</v>
      </c>
      <c r="H793" s="18">
        <v>1819</v>
      </c>
    </row>
    <row r="794" spans="1:8" ht="14.4" x14ac:dyDescent="0.3">
      <c r="A794" s="17">
        <v>6</v>
      </c>
      <c r="B794" s="9" t="s">
        <v>10</v>
      </c>
      <c r="C794" s="17">
        <v>1</v>
      </c>
      <c r="D794" s="17">
        <v>1977</v>
      </c>
      <c r="E794" s="17">
        <v>31</v>
      </c>
      <c r="F794" s="17">
        <v>0</v>
      </c>
      <c r="G794" s="17">
        <v>0</v>
      </c>
      <c r="H794" s="18">
        <v>1820</v>
      </c>
    </row>
    <row r="795" spans="1:8" ht="14.4" x14ac:dyDescent="0.3">
      <c r="A795" s="17">
        <v>5</v>
      </c>
      <c r="B795" s="9" t="s">
        <v>23</v>
      </c>
      <c r="C795" s="17">
        <v>1</v>
      </c>
      <c r="D795" s="17">
        <v>1964</v>
      </c>
      <c r="E795" s="17">
        <v>1</v>
      </c>
      <c r="F795" s="17">
        <v>0</v>
      </c>
      <c r="G795" s="17">
        <v>0</v>
      </c>
      <c r="H795" s="18">
        <v>1822</v>
      </c>
    </row>
    <row r="796" spans="1:8" ht="14.4" x14ac:dyDescent="0.3">
      <c r="A796" s="17">
        <v>6</v>
      </c>
      <c r="B796" s="9" t="s">
        <v>26</v>
      </c>
      <c r="C796" s="17">
        <v>4</v>
      </c>
      <c r="D796" s="17">
        <v>1978</v>
      </c>
      <c r="E796" s="17">
        <v>31</v>
      </c>
      <c r="F796" s="17">
        <v>0</v>
      </c>
      <c r="G796" s="17">
        <v>0</v>
      </c>
      <c r="H796" s="18">
        <v>1823</v>
      </c>
    </row>
    <row r="797" spans="1:8" ht="14.4" x14ac:dyDescent="0.3">
      <c r="A797" s="17">
        <v>2</v>
      </c>
      <c r="B797" s="9" t="s">
        <v>25</v>
      </c>
      <c r="C797" s="17">
        <v>1</v>
      </c>
      <c r="D797" s="17">
        <v>1975</v>
      </c>
      <c r="E797" s="17">
        <v>1</v>
      </c>
      <c r="F797" s="17">
        <v>0</v>
      </c>
      <c r="G797" s="17">
        <v>0</v>
      </c>
      <c r="H797" s="18">
        <v>1823</v>
      </c>
    </row>
    <row r="798" spans="1:8" ht="14.4" x14ac:dyDescent="0.3">
      <c r="A798" s="17">
        <v>3</v>
      </c>
      <c r="B798" s="9" t="s">
        <v>44</v>
      </c>
      <c r="C798" s="17">
        <v>3</v>
      </c>
      <c r="D798" s="17">
        <v>1965</v>
      </c>
      <c r="E798" s="17">
        <v>1</v>
      </c>
      <c r="F798" s="17">
        <v>0</v>
      </c>
      <c r="G798" s="17">
        <v>0</v>
      </c>
      <c r="H798" s="18">
        <v>1824</v>
      </c>
    </row>
    <row r="799" spans="1:8" ht="14.4" x14ac:dyDescent="0.3">
      <c r="A799" s="17">
        <v>1</v>
      </c>
      <c r="B799" s="9" t="s">
        <v>22</v>
      </c>
      <c r="C799" s="17">
        <v>1</v>
      </c>
      <c r="D799" s="17">
        <v>1976</v>
      </c>
      <c r="E799" s="17">
        <v>29</v>
      </c>
      <c r="F799" s="17">
        <v>0</v>
      </c>
      <c r="G799" s="17">
        <v>0</v>
      </c>
      <c r="H799" s="18">
        <v>1830</v>
      </c>
    </row>
    <row r="800" spans="1:8" ht="14.4" x14ac:dyDescent="0.3">
      <c r="A800" s="17">
        <v>6</v>
      </c>
      <c r="B800" s="9" t="s">
        <v>14</v>
      </c>
      <c r="C800" s="17">
        <v>3</v>
      </c>
      <c r="D800" s="17">
        <v>1965</v>
      </c>
      <c r="E800" s="17">
        <v>1</v>
      </c>
      <c r="F800" s="17">
        <v>0</v>
      </c>
      <c r="G800" s="17">
        <v>0</v>
      </c>
      <c r="H800" s="18">
        <v>1832</v>
      </c>
    </row>
    <row r="801" spans="1:8" ht="14.4" x14ac:dyDescent="0.3">
      <c r="A801" s="17">
        <v>4</v>
      </c>
      <c r="B801" s="9" t="s">
        <v>23</v>
      </c>
      <c r="C801" s="17">
        <v>1</v>
      </c>
      <c r="D801" s="17">
        <v>1964</v>
      </c>
      <c r="E801" s="17">
        <v>1</v>
      </c>
      <c r="F801" s="17">
        <v>0</v>
      </c>
      <c r="G801" s="17">
        <v>2</v>
      </c>
      <c r="H801" s="18">
        <v>1833</v>
      </c>
    </row>
    <row r="802" spans="1:8" ht="14.4" x14ac:dyDescent="0.3">
      <c r="A802" s="17">
        <v>3</v>
      </c>
      <c r="B802" s="9" t="s">
        <v>25</v>
      </c>
      <c r="C802" s="17">
        <v>1</v>
      </c>
      <c r="D802" s="17">
        <v>1975</v>
      </c>
      <c r="E802" s="17">
        <v>1</v>
      </c>
      <c r="F802" s="17">
        <v>0</v>
      </c>
      <c r="G802" s="17">
        <v>0</v>
      </c>
      <c r="H802" s="18">
        <v>1834</v>
      </c>
    </row>
    <row r="803" spans="1:8" ht="14.4" x14ac:dyDescent="0.3">
      <c r="A803" s="17">
        <v>2</v>
      </c>
      <c r="B803" s="9" t="s">
        <v>10</v>
      </c>
      <c r="C803" s="17">
        <v>1</v>
      </c>
      <c r="D803" s="17">
        <v>1970</v>
      </c>
      <c r="E803" s="17">
        <v>2</v>
      </c>
      <c r="F803" s="17">
        <v>0</v>
      </c>
      <c r="G803" s="17">
        <v>0</v>
      </c>
      <c r="H803" s="18">
        <v>1835</v>
      </c>
    </row>
    <row r="804" spans="1:8" ht="14.4" x14ac:dyDescent="0.3">
      <c r="A804" s="17">
        <v>3</v>
      </c>
      <c r="B804" s="9" t="s">
        <v>14</v>
      </c>
      <c r="C804" s="17">
        <v>3</v>
      </c>
      <c r="D804" s="17">
        <v>1965</v>
      </c>
      <c r="E804" s="17">
        <v>1</v>
      </c>
      <c r="F804" s="17">
        <v>0</v>
      </c>
      <c r="G804" s="17">
        <v>0</v>
      </c>
      <c r="H804" s="18">
        <v>1836</v>
      </c>
    </row>
    <row r="805" spans="1:8" ht="14.4" x14ac:dyDescent="0.3">
      <c r="A805" s="17">
        <v>3</v>
      </c>
      <c r="B805" s="9" t="s">
        <v>10</v>
      </c>
      <c r="C805" s="17">
        <v>1</v>
      </c>
      <c r="D805" s="17">
        <v>1961</v>
      </c>
      <c r="E805" s="17">
        <v>2</v>
      </c>
      <c r="F805" s="17">
        <v>0</v>
      </c>
      <c r="G805" s="17">
        <v>0</v>
      </c>
      <c r="H805" s="18">
        <v>1837</v>
      </c>
    </row>
    <row r="806" spans="1:8" ht="14.4" x14ac:dyDescent="0.3">
      <c r="A806" s="17">
        <v>4</v>
      </c>
      <c r="B806" s="9" t="s">
        <v>12</v>
      </c>
      <c r="C806" s="17">
        <v>3</v>
      </c>
      <c r="D806" s="17">
        <v>1977</v>
      </c>
      <c r="E806" s="17">
        <v>1</v>
      </c>
      <c r="F806" s="17">
        <v>0</v>
      </c>
      <c r="G806" s="17">
        <v>0</v>
      </c>
      <c r="H806" s="18">
        <v>1838</v>
      </c>
    </row>
    <row r="807" spans="1:8" ht="14.4" x14ac:dyDescent="0.3">
      <c r="A807" s="17">
        <v>2</v>
      </c>
      <c r="B807" s="9" t="s">
        <v>10</v>
      </c>
      <c r="C807" s="17">
        <v>1</v>
      </c>
      <c r="D807" s="17">
        <v>1982</v>
      </c>
      <c r="E807" s="17">
        <v>1</v>
      </c>
      <c r="F807" s="17">
        <v>0</v>
      </c>
      <c r="G807" s="17">
        <v>3</v>
      </c>
      <c r="H807" s="18">
        <v>1840</v>
      </c>
    </row>
    <row r="808" spans="1:8" ht="14.4" x14ac:dyDescent="0.3">
      <c r="A808" s="17">
        <v>6</v>
      </c>
      <c r="B808" s="9" t="s">
        <v>19</v>
      </c>
      <c r="C808" s="17">
        <v>1</v>
      </c>
      <c r="D808" s="17">
        <v>1964</v>
      </c>
      <c r="E808" s="17">
        <v>31</v>
      </c>
      <c r="F808" s="17">
        <v>0</v>
      </c>
      <c r="G808" s="17">
        <v>0</v>
      </c>
      <c r="H808" s="18">
        <v>1840</v>
      </c>
    </row>
    <row r="809" spans="1:8" ht="14.4" x14ac:dyDescent="0.3">
      <c r="A809" s="17">
        <v>2</v>
      </c>
      <c r="B809" s="9" t="s">
        <v>23</v>
      </c>
      <c r="C809" s="17">
        <v>4</v>
      </c>
      <c r="D809" s="17">
        <v>1975</v>
      </c>
      <c r="E809" s="17">
        <v>1</v>
      </c>
      <c r="F809" s="17">
        <v>0</v>
      </c>
      <c r="G809" s="17">
        <v>0</v>
      </c>
      <c r="H809" s="18">
        <v>1840</v>
      </c>
    </row>
    <row r="810" spans="1:8" ht="14.4" x14ac:dyDescent="0.3">
      <c r="A810" s="17">
        <v>6</v>
      </c>
      <c r="B810" s="9" t="s">
        <v>10</v>
      </c>
      <c r="C810" s="17">
        <v>1</v>
      </c>
      <c r="D810" s="17">
        <v>1982</v>
      </c>
      <c r="E810" s="17">
        <v>1</v>
      </c>
      <c r="F810" s="17">
        <v>0</v>
      </c>
      <c r="G810" s="17">
        <v>1</v>
      </c>
      <c r="H810" s="18">
        <v>1841</v>
      </c>
    </row>
    <row r="811" spans="1:8" ht="14.4" x14ac:dyDescent="0.3">
      <c r="A811" s="17">
        <v>6</v>
      </c>
      <c r="B811" s="9" t="s">
        <v>23</v>
      </c>
      <c r="C811" s="17">
        <v>1</v>
      </c>
      <c r="D811" s="17">
        <v>1961</v>
      </c>
      <c r="E811" s="17">
        <v>1</v>
      </c>
      <c r="F811" s="17">
        <v>0</v>
      </c>
      <c r="G811" s="17">
        <v>0</v>
      </c>
      <c r="H811" s="18">
        <v>1843</v>
      </c>
    </row>
    <row r="812" spans="1:8" ht="14.4" x14ac:dyDescent="0.3">
      <c r="A812" s="17">
        <v>1</v>
      </c>
      <c r="B812" s="9" t="s">
        <v>14</v>
      </c>
      <c r="C812" s="17">
        <v>3</v>
      </c>
      <c r="D812" s="17">
        <v>1965</v>
      </c>
      <c r="E812" s="17">
        <v>1</v>
      </c>
      <c r="F812" s="17">
        <v>0</v>
      </c>
      <c r="G812" s="17">
        <v>0</v>
      </c>
      <c r="H812" s="18">
        <v>1846</v>
      </c>
    </row>
    <row r="813" spans="1:8" ht="14.4" x14ac:dyDescent="0.3">
      <c r="A813" s="17">
        <v>2</v>
      </c>
      <c r="B813" s="9" t="s">
        <v>23</v>
      </c>
      <c r="C813" s="17">
        <v>1</v>
      </c>
      <c r="D813" s="17">
        <v>1964</v>
      </c>
      <c r="E813" s="17">
        <v>1</v>
      </c>
      <c r="F813" s="17">
        <v>0</v>
      </c>
      <c r="G813" s="17">
        <v>1</v>
      </c>
      <c r="H813" s="18">
        <v>1846</v>
      </c>
    </row>
    <row r="814" spans="1:8" ht="14.4" x14ac:dyDescent="0.3">
      <c r="A814" s="17">
        <v>5</v>
      </c>
      <c r="B814" s="9" t="s">
        <v>10</v>
      </c>
      <c r="C814" s="17">
        <v>1</v>
      </c>
      <c r="D814" s="17">
        <v>1982</v>
      </c>
      <c r="E814" s="17">
        <v>1</v>
      </c>
      <c r="F814" s="17">
        <v>0</v>
      </c>
      <c r="G814" s="17">
        <v>1</v>
      </c>
      <c r="H814" s="18">
        <v>1848</v>
      </c>
    </row>
    <row r="815" spans="1:8" ht="14.4" x14ac:dyDescent="0.3">
      <c r="A815" s="17">
        <v>1</v>
      </c>
      <c r="B815" s="9" t="s">
        <v>39</v>
      </c>
      <c r="C815" s="17">
        <v>1</v>
      </c>
      <c r="D815" s="17">
        <v>1983</v>
      </c>
      <c r="E815" s="17">
        <v>1</v>
      </c>
      <c r="F815" s="17">
        <v>0</v>
      </c>
      <c r="G815" s="17">
        <v>0</v>
      </c>
      <c r="H815" s="18">
        <v>1851</v>
      </c>
    </row>
    <row r="816" spans="1:8" ht="14.4" x14ac:dyDescent="0.3">
      <c r="A816" s="17">
        <v>6</v>
      </c>
      <c r="B816" s="9" t="s">
        <v>12</v>
      </c>
      <c r="C816" s="17">
        <v>1</v>
      </c>
      <c r="D816" s="17">
        <v>1971</v>
      </c>
      <c r="E816" s="17">
        <v>1</v>
      </c>
      <c r="F816" s="17">
        <v>0</v>
      </c>
      <c r="G816" s="17">
        <v>0</v>
      </c>
      <c r="H816" s="18">
        <v>1853</v>
      </c>
    </row>
    <row r="817" spans="1:8" ht="14.4" x14ac:dyDescent="0.3">
      <c r="A817" s="17">
        <v>3</v>
      </c>
      <c r="B817" s="9" t="s">
        <v>10</v>
      </c>
      <c r="C817" s="17">
        <v>1</v>
      </c>
      <c r="D817" s="17">
        <v>1977</v>
      </c>
      <c r="E817" s="17">
        <v>31</v>
      </c>
      <c r="F817" s="17">
        <v>0</v>
      </c>
      <c r="G817" s="17">
        <v>0</v>
      </c>
      <c r="H817" s="18">
        <v>1853</v>
      </c>
    </row>
    <row r="818" spans="1:8" ht="14.4" x14ac:dyDescent="0.3">
      <c r="A818" s="17">
        <v>4</v>
      </c>
      <c r="B818" s="9" t="s">
        <v>25</v>
      </c>
      <c r="C818" s="17">
        <v>1</v>
      </c>
      <c r="D818" s="17">
        <v>1975</v>
      </c>
      <c r="E818" s="17">
        <v>1</v>
      </c>
      <c r="F818" s="17">
        <v>0</v>
      </c>
      <c r="G818" s="17">
        <v>0</v>
      </c>
      <c r="H818" s="18">
        <v>1858</v>
      </c>
    </row>
    <row r="819" spans="1:8" ht="14.4" x14ac:dyDescent="0.3">
      <c r="A819" s="17">
        <v>1</v>
      </c>
      <c r="B819" s="9" t="s">
        <v>29</v>
      </c>
      <c r="C819" s="17">
        <v>3</v>
      </c>
      <c r="D819" s="17">
        <v>1988</v>
      </c>
      <c r="E819" s="17">
        <v>31</v>
      </c>
      <c r="F819" s="17">
        <v>0</v>
      </c>
      <c r="G819" s="17">
        <v>0</v>
      </c>
      <c r="H819" s="18">
        <v>1859</v>
      </c>
    </row>
    <row r="820" spans="1:8" ht="14.4" x14ac:dyDescent="0.3">
      <c r="A820" s="17">
        <v>3</v>
      </c>
      <c r="B820" s="9" t="s">
        <v>19</v>
      </c>
      <c r="C820" s="17">
        <v>1</v>
      </c>
      <c r="D820" s="17">
        <v>1964</v>
      </c>
      <c r="E820" s="17">
        <v>31</v>
      </c>
      <c r="F820" s="17">
        <v>0</v>
      </c>
      <c r="G820" s="17">
        <v>0</v>
      </c>
      <c r="H820" s="18">
        <v>1861</v>
      </c>
    </row>
    <row r="821" spans="1:8" ht="14.4" x14ac:dyDescent="0.3">
      <c r="A821" s="17">
        <v>6</v>
      </c>
      <c r="B821" s="9" t="s">
        <v>29</v>
      </c>
      <c r="C821" s="17">
        <v>3</v>
      </c>
      <c r="D821" s="17">
        <v>1988</v>
      </c>
      <c r="E821" s="17">
        <v>31</v>
      </c>
      <c r="F821" s="17">
        <v>0</v>
      </c>
      <c r="G821" s="17">
        <v>0</v>
      </c>
      <c r="H821" s="18">
        <v>1862</v>
      </c>
    </row>
    <row r="822" spans="1:8" ht="14.4" x14ac:dyDescent="0.3">
      <c r="A822" s="17">
        <v>6</v>
      </c>
      <c r="B822" s="9" t="s">
        <v>12</v>
      </c>
      <c r="C822" s="17">
        <v>1</v>
      </c>
      <c r="D822" s="17">
        <v>1966</v>
      </c>
      <c r="E822" s="17">
        <v>1</v>
      </c>
      <c r="F822" s="17">
        <v>0</v>
      </c>
      <c r="G822" s="17">
        <v>0</v>
      </c>
      <c r="H822" s="18">
        <v>1864</v>
      </c>
    </row>
    <row r="823" spans="1:8" ht="14.4" x14ac:dyDescent="0.3">
      <c r="A823" s="17">
        <v>5</v>
      </c>
      <c r="B823" s="9" t="s">
        <v>23</v>
      </c>
      <c r="C823" s="17">
        <v>1</v>
      </c>
      <c r="D823" s="17">
        <v>1961</v>
      </c>
      <c r="E823" s="17">
        <v>1</v>
      </c>
      <c r="F823" s="17">
        <v>0</v>
      </c>
      <c r="G823" s="17">
        <v>0</v>
      </c>
      <c r="H823" s="18">
        <v>1864</v>
      </c>
    </row>
    <row r="824" spans="1:8" ht="14.4" x14ac:dyDescent="0.3">
      <c r="A824" s="17">
        <v>3</v>
      </c>
      <c r="B824" s="9" t="s">
        <v>44</v>
      </c>
      <c r="C824" s="17">
        <v>2</v>
      </c>
      <c r="D824" s="17">
        <v>1977</v>
      </c>
      <c r="E824" s="17">
        <v>1</v>
      </c>
      <c r="F824" s="17">
        <v>0</v>
      </c>
      <c r="G824" s="17">
        <v>2</v>
      </c>
      <c r="H824" s="18">
        <v>1864</v>
      </c>
    </row>
    <row r="825" spans="1:8" ht="14.4" x14ac:dyDescent="0.3">
      <c r="A825" s="17">
        <v>3</v>
      </c>
      <c r="B825" s="9" t="s">
        <v>10</v>
      </c>
      <c r="C825" s="17">
        <v>4</v>
      </c>
      <c r="D825" s="17">
        <v>1985</v>
      </c>
      <c r="E825" s="17">
        <v>1</v>
      </c>
      <c r="F825" s="17">
        <v>0</v>
      </c>
      <c r="G825" s="17">
        <v>0</v>
      </c>
      <c r="H825" s="18">
        <v>1869</v>
      </c>
    </row>
    <row r="826" spans="1:8" ht="14.4" x14ac:dyDescent="0.3">
      <c r="A826" s="17">
        <v>4</v>
      </c>
      <c r="B826" s="9" t="s">
        <v>23</v>
      </c>
      <c r="C826" s="17">
        <v>4</v>
      </c>
      <c r="D826" s="17">
        <v>1975</v>
      </c>
      <c r="E826" s="17">
        <v>1</v>
      </c>
      <c r="F826" s="17">
        <v>0</v>
      </c>
      <c r="G826" s="17">
        <v>0</v>
      </c>
      <c r="H826" s="18">
        <v>1870</v>
      </c>
    </row>
    <row r="827" spans="1:8" ht="14.4" x14ac:dyDescent="0.3">
      <c r="A827" s="17">
        <v>3</v>
      </c>
      <c r="B827" s="9" t="s">
        <v>27</v>
      </c>
      <c r="C827" s="17">
        <v>3</v>
      </c>
      <c r="D827" s="17">
        <v>1965</v>
      </c>
      <c r="E827" s="17">
        <v>31</v>
      </c>
      <c r="F827" s="17">
        <v>0</v>
      </c>
      <c r="G827" s="17">
        <v>0</v>
      </c>
      <c r="H827" s="18">
        <v>1871</v>
      </c>
    </row>
    <row r="828" spans="1:8" ht="14.4" x14ac:dyDescent="0.3">
      <c r="A828" s="17">
        <v>1</v>
      </c>
      <c r="B828" s="9" t="s">
        <v>24</v>
      </c>
      <c r="C828" s="17">
        <v>2</v>
      </c>
      <c r="D828" s="17">
        <v>1968</v>
      </c>
      <c r="E828" s="17">
        <v>2</v>
      </c>
      <c r="F828" s="17">
        <v>0</v>
      </c>
      <c r="G828" s="17">
        <v>0</v>
      </c>
      <c r="H828" s="18">
        <v>1873</v>
      </c>
    </row>
    <row r="829" spans="1:8" ht="14.4" x14ac:dyDescent="0.3">
      <c r="A829" s="17">
        <v>5</v>
      </c>
      <c r="B829" s="9" t="s">
        <v>24</v>
      </c>
      <c r="C829" s="17">
        <v>3</v>
      </c>
      <c r="D829" s="17">
        <v>1964</v>
      </c>
      <c r="E829" s="17">
        <v>2</v>
      </c>
      <c r="F829" s="17">
        <v>0</v>
      </c>
      <c r="G829" s="17">
        <v>0</v>
      </c>
      <c r="H829" s="18">
        <v>1874</v>
      </c>
    </row>
    <row r="830" spans="1:8" ht="14.4" x14ac:dyDescent="0.3">
      <c r="A830" s="17">
        <v>6</v>
      </c>
      <c r="B830" s="9" t="s">
        <v>25</v>
      </c>
      <c r="C830" s="17">
        <v>1</v>
      </c>
      <c r="D830" s="17">
        <v>1975</v>
      </c>
      <c r="E830" s="17">
        <v>1</v>
      </c>
      <c r="F830" s="17">
        <v>0</v>
      </c>
      <c r="G830" s="17">
        <v>0</v>
      </c>
      <c r="H830" s="18">
        <v>1875</v>
      </c>
    </row>
    <row r="831" spans="1:8" ht="14.4" x14ac:dyDescent="0.3">
      <c r="A831" s="17">
        <v>4</v>
      </c>
      <c r="B831" s="9" t="s">
        <v>12</v>
      </c>
      <c r="C831" s="17">
        <v>1</v>
      </c>
      <c r="D831" s="17">
        <v>1966</v>
      </c>
      <c r="E831" s="17">
        <v>1</v>
      </c>
      <c r="F831" s="17">
        <v>0</v>
      </c>
      <c r="G831" s="17">
        <v>0</v>
      </c>
      <c r="H831" s="18">
        <v>1877</v>
      </c>
    </row>
    <row r="832" spans="1:8" ht="14.4" x14ac:dyDescent="0.3">
      <c r="A832" s="17">
        <v>2</v>
      </c>
      <c r="B832" s="9" t="s">
        <v>39</v>
      </c>
      <c r="C832" s="17">
        <v>1</v>
      </c>
      <c r="D832" s="17">
        <v>1983</v>
      </c>
      <c r="E832" s="17">
        <v>1</v>
      </c>
      <c r="F832" s="17">
        <v>0</v>
      </c>
      <c r="G832" s="17">
        <v>0</v>
      </c>
      <c r="H832" s="18">
        <v>1877</v>
      </c>
    </row>
    <row r="833" spans="1:8" ht="14.4" x14ac:dyDescent="0.3">
      <c r="A833" s="17">
        <v>4</v>
      </c>
      <c r="B833" s="9" t="s">
        <v>23</v>
      </c>
      <c r="C833" s="17">
        <v>1</v>
      </c>
      <c r="D833" s="17">
        <v>1961</v>
      </c>
      <c r="E833" s="17">
        <v>1</v>
      </c>
      <c r="F833" s="17">
        <v>0</v>
      </c>
      <c r="G833" s="17">
        <v>0</v>
      </c>
      <c r="H833" s="18">
        <v>1878</v>
      </c>
    </row>
    <row r="834" spans="1:8" ht="14.4" x14ac:dyDescent="0.3">
      <c r="A834" s="17">
        <v>3</v>
      </c>
      <c r="B834" s="9" t="s">
        <v>23</v>
      </c>
      <c r="C834" s="17">
        <v>2</v>
      </c>
      <c r="D834" s="17">
        <v>1977</v>
      </c>
      <c r="E834" s="17">
        <v>1</v>
      </c>
      <c r="F834" s="17">
        <v>0</v>
      </c>
      <c r="G834" s="17">
        <v>0</v>
      </c>
      <c r="H834" s="18">
        <v>1878</v>
      </c>
    </row>
    <row r="835" spans="1:8" ht="14.4" x14ac:dyDescent="0.3">
      <c r="A835" s="17">
        <v>6</v>
      </c>
      <c r="B835" s="9" t="s">
        <v>23</v>
      </c>
      <c r="C835" s="17">
        <v>4</v>
      </c>
      <c r="D835" s="17">
        <v>1961</v>
      </c>
      <c r="E835" s="17">
        <v>1</v>
      </c>
      <c r="F835" s="17">
        <v>0</v>
      </c>
      <c r="G835" s="17">
        <v>0</v>
      </c>
      <c r="H835" s="18">
        <v>1882</v>
      </c>
    </row>
    <row r="836" spans="1:8" ht="14.4" x14ac:dyDescent="0.3">
      <c r="A836" s="17">
        <v>6</v>
      </c>
      <c r="B836" s="9" t="s">
        <v>44</v>
      </c>
      <c r="C836" s="17">
        <v>2</v>
      </c>
      <c r="D836" s="17">
        <v>1977</v>
      </c>
      <c r="E836" s="17">
        <v>1</v>
      </c>
      <c r="F836" s="17">
        <v>0</v>
      </c>
      <c r="G836" s="17">
        <v>2</v>
      </c>
      <c r="H836" s="18">
        <v>1883</v>
      </c>
    </row>
    <row r="837" spans="1:8" ht="14.4" x14ac:dyDescent="0.3">
      <c r="A837" s="17">
        <v>5</v>
      </c>
      <c r="B837" s="9" t="s">
        <v>31</v>
      </c>
      <c r="C837" s="17">
        <v>3</v>
      </c>
      <c r="D837" s="17">
        <v>1975</v>
      </c>
      <c r="E837" s="17">
        <v>6</v>
      </c>
      <c r="F837" s="17">
        <v>0</v>
      </c>
      <c r="G837" s="17">
        <v>0</v>
      </c>
      <c r="H837" s="18">
        <v>2007</v>
      </c>
    </row>
    <row r="838" spans="1:8" ht="14.4" x14ac:dyDescent="0.3">
      <c r="A838" s="17">
        <v>5</v>
      </c>
      <c r="B838" s="9" t="s">
        <v>44</v>
      </c>
      <c r="C838" s="17">
        <v>1</v>
      </c>
      <c r="D838" s="17">
        <v>1975</v>
      </c>
      <c r="E838" s="17">
        <v>1</v>
      </c>
      <c r="F838" s="17">
        <v>0</v>
      </c>
      <c r="G838" s="17">
        <v>0</v>
      </c>
      <c r="H838" s="18">
        <v>2065</v>
      </c>
    </row>
    <row r="839" spans="1:8" ht="14.4" x14ac:dyDescent="0.3">
      <c r="A839" s="17">
        <v>4</v>
      </c>
      <c r="B839" s="9" t="s">
        <v>14</v>
      </c>
      <c r="C839" s="17">
        <v>3</v>
      </c>
      <c r="D839" s="17">
        <v>1975</v>
      </c>
      <c r="E839" s="17">
        <v>1</v>
      </c>
      <c r="F839" s="17">
        <v>0</v>
      </c>
      <c r="G839" s="17">
        <v>0</v>
      </c>
      <c r="H839" s="18">
        <v>2071</v>
      </c>
    </row>
    <row r="840" spans="1:8" ht="14.4" x14ac:dyDescent="0.3">
      <c r="A840" s="17">
        <v>2</v>
      </c>
      <c r="B840" s="9" t="s">
        <v>31</v>
      </c>
      <c r="C840" s="17">
        <v>3</v>
      </c>
      <c r="D840" s="17">
        <v>1975</v>
      </c>
      <c r="E840" s="17">
        <v>6</v>
      </c>
      <c r="F840" s="17">
        <v>0</v>
      </c>
      <c r="G840" s="17">
        <v>0</v>
      </c>
      <c r="H840" s="18">
        <v>2098</v>
      </c>
    </row>
    <row r="841" spans="1:8" ht="14.4" x14ac:dyDescent="0.3">
      <c r="A841" s="17">
        <v>4</v>
      </c>
      <c r="B841" s="9" t="s">
        <v>44</v>
      </c>
      <c r="C841" s="17">
        <v>1</v>
      </c>
      <c r="D841" s="17">
        <v>1975</v>
      </c>
      <c r="E841" s="17">
        <v>1</v>
      </c>
      <c r="F841" s="17">
        <v>0</v>
      </c>
      <c r="G841" s="17">
        <v>0</v>
      </c>
      <c r="H841" s="18">
        <v>2177</v>
      </c>
    </row>
    <row r="842" spans="1:8" ht="14.4" x14ac:dyDescent="0.3">
      <c r="A842" s="17">
        <v>2</v>
      </c>
      <c r="B842" s="9" t="s">
        <v>44</v>
      </c>
      <c r="C842" s="17">
        <v>1</v>
      </c>
      <c r="D842" s="17">
        <v>1975</v>
      </c>
      <c r="E842" s="17">
        <v>1</v>
      </c>
      <c r="F842" s="17">
        <v>0</v>
      </c>
      <c r="G842" s="17">
        <v>0</v>
      </c>
      <c r="H842" s="18">
        <v>2182</v>
      </c>
    </row>
    <row r="843" spans="1:8" ht="14.4" x14ac:dyDescent="0.3">
      <c r="A843" s="17">
        <v>2</v>
      </c>
      <c r="B843" s="9" t="s">
        <v>44</v>
      </c>
      <c r="C843" s="17">
        <v>2</v>
      </c>
      <c r="D843" s="17">
        <v>1975</v>
      </c>
      <c r="E843" s="17">
        <v>1</v>
      </c>
      <c r="F843" s="17">
        <v>0</v>
      </c>
      <c r="G843" s="17">
        <v>0</v>
      </c>
      <c r="H843" s="18">
        <v>2194</v>
      </c>
    </row>
    <row r="844" spans="1:8" ht="14.4" x14ac:dyDescent="0.3">
      <c r="A844" s="17">
        <v>4</v>
      </c>
      <c r="B844" s="9" t="s">
        <v>12</v>
      </c>
      <c r="C844" s="17">
        <v>1</v>
      </c>
      <c r="D844" s="17">
        <v>1961</v>
      </c>
      <c r="E844" s="17">
        <v>1</v>
      </c>
      <c r="F844" s="17">
        <v>0</v>
      </c>
      <c r="G844" s="17">
        <v>0</v>
      </c>
      <c r="H844" s="18">
        <v>2198</v>
      </c>
    </row>
    <row r="845" spans="1:8" ht="14.4" x14ac:dyDescent="0.3">
      <c r="A845" s="17">
        <v>6</v>
      </c>
      <c r="B845" s="9" t="s">
        <v>23</v>
      </c>
      <c r="C845" s="17">
        <v>4</v>
      </c>
      <c r="D845" s="17">
        <v>1973</v>
      </c>
      <c r="E845" s="17">
        <v>1</v>
      </c>
      <c r="F845" s="17">
        <v>0</v>
      </c>
      <c r="G845" s="17">
        <v>0</v>
      </c>
      <c r="H845" s="18">
        <v>2201</v>
      </c>
    </row>
    <row r="846" spans="1:8" ht="14.4" x14ac:dyDescent="0.3">
      <c r="A846" s="17">
        <v>6</v>
      </c>
      <c r="B846" s="9" t="s">
        <v>14</v>
      </c>
      <c r="C846" s="17">
        <v>3</v>
      </c>
      <c r="D846" s="17">
        <v>1975</v>
      </c>
      <c r="E846" s="17">
        <v>1</v>
      </c>
      <c r="F846" s="17">
        <v>0</v>
      </c>
      <c r="G846" s="17">
        <v>0</v>
      </c>
      <c r="H846" s="18">
        <v>2202</v>
      </c>
    </row>
    <row r="847" spans="1:8" ht="14.4" x14ac:dyDescent="0.3">
      <c r="A847" s="17">
        <v>3</v>
      </c>
      <c r="B847" s="9" t="s">
        <v>14</v>
      </c>
      <c r="C847" s="17">
        <v>3</v>
      </c>
      <c r="D847" s="17">
        <v>1975</v>
      </c>
      <c r="E847" s="17">
        <v>1</v>
      </c>
      <c r="F847" s="17">
        <v>0</v>
      </c>
      <c r="G847" s="17">
        <v>0</v>
      </c>
      <c r="H847" s="18">
        <v>2207</v>
      </c>
    </row>
    <row r="848" spans="1:8" ht="14.4" x14ac:dyDescent="0.3">
      <c r="A848" s="17">
        <v>1</v>
      </c>
      <c r="B848" s="9" t="s">
        <v>44</v>
      </c>
      <c r="C848" s="17">
        <v>2</v>
      </c>
      <c r="D848" s="17">
        <v>1975</v>
      </c>
      <c r="E848" s="17">
        <v>1</v>
      </c>
      <c r="F848" s="17">
        <v>0</v>
      </c>
      <c r="G848" s="17">
        <v>0</v>
      </c>
      <c r="H848" s="18">
        <v>2215</v>
      </c>
    </row>
    <row r="849" spans="1:8" ht="14.4" x14ac:dyDescent="0.3">
      <c r="A849" s="17">
        <v>5</v>
      </c>
      <c r="B849" s="9" t="s">
        <v>12</v>
      </c>
      <c r="C849" s="17">
        <v>1</v>
      </c>
      <c r="D849" s="17">
        <v>1961</v>
      </c>
      <c r="E849" s="17">
        <v>1</v>
      </c>
      <c r="F849" s="17">
        <v>0</v>
      </c>
      <c r="G849" s="17">
        <v>0</v>
      </c>
      <c r="H849" s="18">
        <v>2219</v>
      </c>
    </row>
    <row r="850" spans="1:8" ht="14.4" x14ac:dyDescent="0.3">
      <c r="A850" s="17">
        <v>4</v>
      </c>
      <c r="B850" s="9" t="s">
        <v>31</v>
      </c>
      <c r="C850" s="17">
        <v>3</v>
      </c>
      <c r="D850" s="17">
        <v>1975</v>
      </c>
      <c r="E850" s="17">
        <v>6</v>
      </c>
      <c r="F850" s="17">
        <v>0</v>
      </c>
      <c r="G850" s="17">
        <v>0</v>
      </c>
      <c r="H850" s="18">
        <v>2238</v>
      </c>
    </row>
    <row r="851" spans="1:8" ht="14.4" x14ac:dyDescent="0.3">
      <c r="A851" s="17">
        <v>3</v>
      </c>
      <c r="B851" s="9" t="s">
        <v>44</v>
      </c>
      <c r="C851" s="17">
        <v>1</v>
      </c>
      <c r="D851" s="17">
        <v>1975</v>
      </c>
      <c r="E851" s="17">
        <v>1</v>
      </c>
      <c r="F851" s="17">
        <v>0</v>
      </c>
      <c r="G851" s="17">
        <v>0</v>
      </c>
      <c r="H851" s="18">
        <v>2277</v>
      </c>
    </row>
    <row r="852" spans="1:8" ht="14.4" x14ac:dyDescent="0.3">
      <c r="A852" s="17">
        <v>6</v>
      </c>
      <c r="B852" s="9" t="s">
        <v>12</v>
      </c>
      <c r="C852" s="17">
        <v>1</v>
      </c>
      <c r="D852" s="17">
        <v>1961</v>
      </c>
      <c r="E852" s="17">
        <v>1</v>
      </c>
      <c r="F852" s="17">
        <v>0</v>
      </c>
      <c r="G852" s="17">
        <v>0</v>
      </c>
      <c r="H852" s="18">
        <v>2279</v>
      </c>
    </row>
    <row r="853" spans="1:8" ht="14.4" x14ac:dyDescent="0.3">
      <c r="A853" s="17">
        <v>5</v>
      </c>
      <c r="B853" s="9" t="s">
        <v>44</v>
      </c>
      <c r="C853" s="17">
        <v>2</v>
      </c>
      <c r="D853" s="17">
        <v>1975</v>
      </c>
      <c r="E853" s="17">
        <v>1</v>
      </c>
      <c r="F853" s="17">
        <v>0</v>
      </c>
      <c r="G853" s="17">
        <v>0</v>
      </c>
      <c r="H853" s="18">
        <v>2281</v>
      </c>
    </row>
    <row r="854" spans="1:8" ht="14.4" x14ac:dyDescent="0.3">
      <c r="A854" s="17">
        <v>4</v>
      </c>
      <c r="B854" s="9" t="s">
        <v>35</v>
      </c>
      <c r="C854" s="17">
        <v>1</v>
      </c>
      <c r="D854" s="17">
        <v>1960</v>
      </c>
      <c r="E854" s="17">
        <v>1</v>
      </c>
      <c r="F854" s="17">
        <v>0</v>
      </c>
      <c r="G854" s="17">
        <v>0</v>
      </c>
      <c r="H854" s="18">
        <v>2300</v>
      </c>
    </row>
    <row r="855" spans="1:8" ht="14.4" x14ac:dyDescent="0.3">
      <c r="A855" s="17">
        <v>5</v>
      </c>
      <c r="B855" s="9" t="s">
        <v>35</v>
      </c>
      <c r="C855" s="17">
        <v>1</v>
      </c>
      <c r="D855" s="17">
        <v>1960</v>
      </c>
      <c r="E855" s="17">
        <v>1</v>
      </c>
      <c r="F855" s="17">
        <v>0</v>
      </c>
      <c r="G855" s="17">
        <v>0</v>
      </c>
      <c r="H855" s="18">
        <v>2306</v>
      </c>
    </row>
    <row r="856" spans="1:8" ht="14.4" x14ac:dyDescent="0.3">
      <c r="A856" s="17">
        <v>3</v>
      </c>
      <c r="B856" s="9" t="s">
        <v>35</v>
      </c>
      <c r="C856" s="17">
        <v>1</v>
      </c>
      <c r="D856" s="17">
        <v>1960</v>
      </c>
      <c r="E856" s="17">
        <v>1</v>
      </c>
      <c r="F856" s="17">
        <v>0</v>
      </c>
      <c r="G856" s="17">
        <v>0</v>
      </c>
      <c r="H856" s="18">
        <v>2316</v>
      </c>
    </row>
    <row r="857" spans="1:8" ht="14.4" x14ac:dyDescent="0.3">
      <c r="A857" s="17">
        <v>1</v>
      </c>
      <c r="B857" s="9" t="s">
        <v>23</v>
      </c>
      <c r="C857" s="17">
        <v>4</v>
      </c>
      <c r="D857" s="17">
        <v>1973</v>
      </c>
      <c r="E857" s="17">
        <v>1</v>
      </c>
      <c r="F857" s="17">
        <v>0</v>
      </c>
      <c r="G857" s="17">
        <v>0</v>
      </c>
      <c r="H857" s="18">
        <v>2318</v>
      </c>
    </row>
    <row r="858" spans="1:8" ht="14.4" x14ac:dyDescent="0.3">
      <c r="A858" s="17">
        <v>1</v>
      </c>
      <c r="B858" s="9" t="s">
        <v>35</v>
      </c>
      <c r="C858" s="17">
        <v>1</v>
      </c>
      <c r="D858" s="17">
        <v>1960</v>
      </c>
      <c r="E858" s="17">
        <v>1</v>
      </c>
      <c r="F858" s="17">
        <v>0</v>
      </c>
      <c r="G858" s="17">
        <v>0</v>
      </c>
      <c r="H858" s="18">
        <v>2334</v>
      </c>
    </row>
    <row r="859" spans="1:8" ht="14.4" x14ac:dyDescent="0.3">
      <c r="A859" s="17">
        <v>3</v>
      </c>
      <c r="B859" s="9" t="s">
        <v>44</v>
      </c>
      <c r="C859" s="17">
        <v>2</v>
      </c>
      <c r="D859" s="17">
        <v>1975</v>
      </c>
      <c r="E859" s="17">
        <v>1</v>
      </c>
      <c r="F859" s="17">
        <v>0</v>
      </c>
      <c r="G859" s="17">
        <v>0</v>
      </c>
      <c r="H859" s="18">
        <v>2339</v>
      </c>
    </row>
    <row r="860" spans="1:8" ht="14.4" x14ac:dyDescent="0.3">
      <c r="A860" s="17">
        <v>6</v>
      </c>
      <c r="B860" s="9" t="s">
        <v>44</v>
      </c>
      <c r="C860" s="17">
        <v>2</v>
      </c>
      <c r="D860" s="17">
        <v>1975</v>
      </c>
      <c r="E860" s="17">
        <v>1</v>
      </c>
      <c r="F860" s="17">
        <v>0</v>
      </c>
      <c r="G860" s="17">
        <v>0</v>
      </c>
      <c r="H860" s="18">
        <v>2354</v>
      </c>
    </row>
    <row r="861" spans="1:8" ht="14.4" x14ac:dyDescent="0.3">
      <c r="A861" s="17">
        <v>5</v>
      </c>
      <c r="B861" s="9" t="s">
        <v>14</v>
      </c>
      <c r="C861" s="17">
        <v>3</v>
      </c>
      <c r="D861" s="17">
        <v>1975</v>
      </c>
      <c r="E861" s="17">
        <v>1</v>
      </c>
      <c r="F861" s="17">
        <v>0</v>
      </c>
      <c r="G861" s="17">
        <v>0</v>
      </c>
      <c r="H861" s="18">
        <v>2377</v>
      </c>
    </row>
    <row r="862" spans="1:8" ht="14.4" x14ac:dyDescent="0.3">
      <c r="A862" s="17">
        <v>6</v>
      </c>
      <c r="B862" s="9" t="s">
        <v>23</v>
      </c>
      <c r="C862" s="17">
        <v>4</v>
      </c>
      <c r="D862" s="17">
        <v>1988</v>
      </c>
      <c r="E862" s="17">
        <v>1</v>
      </c>
      <c r="F862" s="17">
        <v>0</v>
      </c>
      <c r="G862" s="17">
        <v>0</v>
      </c>
      <c r="H862" s="18">
        <v>2379</v>
      </c>
    </row>
    <row r="863" spans="1:8" ht="14.4" x14ac:dyDescent="0.3">
      <c r="A863" s="17">
        <v>1</v>
      </c>
      <c r="B863" s="9" t="s">
        <v>44</v>
      </c>
      <c r="C863" s="17">
        <v>1</v>
      </c>
      <c r="D863" s="17">
        <v>1975</v>
      </c>
      <c r="E863" s="17">
        <v>1</v>
      </c>
      <c r="F863" s="17">
        <v>0</v>
      </c>
      <c r="G863" s="17">
        <v>0</v>
      </c>
      <c r="H863" s="18">
        <v>2386</v>
      </c>
    </row>
    <row r="864" spans="1:8" ht="14.4" x14ac:dyDescent="0.3">
      <c r="A864" s="17">
        <v>3</v>
      </c>
      <c r="B864" s="9" t="s">
        <v>31</v>
      </c>
      <c r="C864" s="17">
        <v>3</v>
      </c>
      <c r="D864" s="17">
        <v>1975</v>
      </c>
      <c r="E864" s="17">
        <v>6</v>
      </c>
      <c r="F864" s="17">
        <v>0</v>
      </c>
      <c r="G864" s="17">
        <v>0</v>
      </c>
      <c r="H864" s="18">
        <v>2391</v>
      </c>
    </row>
    <row r="865" spans="1:8" ht="14.4" x14ac:dyDescent="0.3">
      <c r="A865" s="17">
        <v>2</v>
      </c>
      <c r="B865" s="9" t="s">
        <v>23</v>
      </c>
      <c r="C865" s="17">
        <v>4</v>
      </c>
      <c r="D865" s="17">
        <v>1988</v>
      </c>
      <c r="E865" s="17">
        <v>1</v>
      </c>
      <c r="F865" s="17">
        <v>0</v>
      </c>
      <c r="G865" s="17">
        <v>0</v>
      </c>
      <c r="H865" s="18">
        <v>2423</v>
      </c>
    </row>
    <row r="866" spans="1:8" ht="14.4" x14ac:dyDescent="0.3">
      <c r="A866" s="17">
        <v>1</v>
      </c>
      <c r="B866" s="9" t="s">
        <v>14</v>
      </c>
      <c r="C866" s="17">
        <v>3</v>
      </c>
      <c r="D866" s="17">
        <v>1975</v>
      </c>
      <c r="E866" s="17">
        <v>1</v>
      </c>
      <c r="F866" s="17">
        <v>0</v>
      </c>
      <c r="G866" s="17">
        <v>0</v>
      </c>
      <c r="H866" s="18">
        <v>2426</v>
      </c>
    </row>
    <row r="867" spans="1:8" ht="14.4" x14ac:dyDescent="0.3">
      <c r="A867" s="17">
        <v>1</v>
      </c>
      <c r="B867" s="9" t="s">
        <v>19</v>
      </c>
      <c r="C867" s="17">
        <v>4</v>
      </c>
      <c r="D867" s="17">
        <v>1979</v>
      </c>
      <c r="E867" s="17">
        <v>1</v>
      </c>
      <c r="F867" s="17">
        <v>0</v>
      </c>
      <c r="G867" s="17">
        <v>0</v>
      </c>
      <c r="H867" s="18">
        <v>2433</v>
      </c>
    </row>
    <row r="868" spans="1:8" ht="14.4" x14ac:dyDescent="0.3">
      <c r="A868" s="17">
        <v>3</v>
      </c>
      <c r="B868" s="9" t="s">
        <v>12</v>
      </c>
      <c r="C868" s="17">
        <v>1</v>
      </c>
      <c r="D868" s="17">
        <v>1961</v>
      </c>
      <c r="E868" s="17">
        <v>1</v>
      </c>
      <c r="F868" s="17">
        <v>0</v>
      </c>
      <c r="G868" s="17">
        <v>0</v>
      </c>
      <c r="H868" s="18">
        <v>2436</v>
      </c>
    </row>
    <row r="869" spans="1:8" ht="14.4" x14ac:dyDescent="0.3">
      <c r="A869" s="17">
        <v>5</v>
      </c>
      <c r="B869" s="9" t="s">
        <v>23</v>
      </c>
      <c r="C869" s="17">
        <v>4</v>
      </c>
      <c r="D869" s="17">
        <v>1988</v>
      </c>
      <c r="E869" s="17">
        <v>1</v>
      </c>
      <c r="F869" s="17">
        <v>0</v>
      </c>
      <c r="G869" s="17">
        <v>0</v>
      </c>
      <c r="H869" s="18">
        <v>2439</v>
      </c>
    </row>
    <row r="870" spans="1:8" ht="14.4" x14ac:dyDescent="0.3">
      <c r="A870" s="17">
        <v>5</v>
      </c>
      <c r="B870" s="9" t="s">
        <v>25</v>
      </c>
      <c r="C870" s="17">
        <v>3</v>
      </c>
      <c r="D870" s="17">
        <v>1963</v>
      </c>
      <c r="E870" s="17">
        <v>1</v>
      </c>
      <c r="F870" s="17">
        <v>0</v>
      </c>
      <c r="G870" s="17">
        <v>0</v>
      </c>
      <c r="H870" s="18">
        <v>2449</v>
      </c>
    </row>
    <row r="871" spans="1:8" ht="14.4" x14ac:dyDescent="0.3">
      <c r="A871" s="17">
        <v>1</v>
      </c>
      <c r="B871" s="9" t="s">
        <v>12</v>
      </c>
      <c r="C871" s="17">
        <v>1</v>
      </c>
      <c r="D871" s="17">
        <v>1961</v>
      </c>
      <c r="E871" s="17">
        <v>1</v>
      </c>
      <c r="F871" s="17">
        <v>0</v>
      </c>
      <c r="G871" s="17">
        <v>0</v>
      </c>
      <c r="H871" s="18">
        <v>2474</v>
      </c>
    </row>
    <row r="872" spans="1:8" ht="14.4" x14ac:dyDescent="0.3">
      <c r="A872" s="17">
        <v>1</v>
      </c>
      <c r="B872" s="9" t="s">
        <v>23</v>
      </c>
      <c r="C872" s="17">
        <v>4</v>
      </c>
      <c r="D872" s="17">
        <v>1988</v>
      </c>
      <c r="E872" s="17">
        <v>1</v>
      </c>
      <c r="F872" s="17">
        <v>0</v>
      </c>
      <c r="G872" s="17">
        <v>0</v>
      </c>
      <c r="H872" s="18">
        <v>2475</v>
      </c>
    </row>
    <row r="873" spans="1:8" ht="14.4" x14ac:dyDescent="0.3">
      <c r="A873" s="17">
        <v>3</v>
      </c>
      <c r="B873" s="9" t="s">
        <v>23</v>
      </c>
      <c r="C873" s="17">
        <v>4</v>
      </c>
      <c r="D873" s="17">
        <v>1973</v>
      </c>
      <c r="E873" s="17">
        <v>1</v>
      </c>
      <c r="F873" s="17">
        <v>0</v>
      </c>
      <c r="G873" s="17">
        <v>0</v>
      </c>
      <c r="H873" s="18">
        <v>2496</v>
      </c>
    </row>
    <row r="874" spans="1:8" ht="14.4" x14ac:dyDescent="0.3">
      <c r="A874" s="17">
        <v>2</v>
      </c>
      <c r="B874" s="9" t="s">
        <v>23</v>
      </c>
      <c r="C874" s="17">
        <v>4</v>
      </c>
      <c r="D874" s="17">
        <v>1973</v>
      </c>
      <c r="E874" s="17">
        <v>1</v>
      </c>
      <c r="F874" s="17">
        <v>0</v>
      </c>
      <c r="G874" s="17">
        <v>0</v>
      </c>
      <c r="H874" s="18">
        <v>2512</v>
      </c>
    </row>
    <row r="875" spans="1:8" ht="14.4" x14ac:dyDescent="0.3">
      <c r="A875" s="17">
        <v>5</v>
      </c>
      <c r="B875" s="9" t="s">
        <v>23</v>
      </c>
      <c r="C875" s="17">
        <v>4</v>
      </c>
      <c r="D875" s="17">
        <v>1973</v>
      </c>
      <c r="E875" s="17">
        <v>1</v>
      </c>
      <c r="F875" s="17">
        <v>0</v>
      </c>
      <c r="G875" s="17">
        <v>0</v>
      </c>
      <c r="H875" s="18">
        <v>2518</v>
      </c>
    </row>
    <row r="876" spans="1:8" ht="14.4" x14ac:dyDescent="0.3">
      <c r="A876" s="17">
        <v>1</v>
      </c>
      <c r="B876" s="9" t="s">
        <v>31</v>
      </c>
      <c r="C876" s="17">
        <v>2</v>
      </c>
      <c r="D876" s="17">
        <v>1973</v>
      </c>
      <c r="E876" s="17">
        <v>7</v>
      </c>
      <c r="F876" s="17">
        <v>0</v>
      </c>
      <c r="G876" s="17">
        <v>0</v>
      </c>
      <c r="H876" s="18">
        <v>2531</v>
      </c>
    </row>
    <row r="877" spans="1:8" ht="14.4" x14ac:dyDescent="0.3">
      <c r="A877" s="17">
        <v>6</v>
      </c>
      <c r="B877" s="9" t="s">
        <v>31</v>
      </c>
      <c r="C877" s="17">
        <v>2</v>
      </c>
      <c r="D877" s="17">
        <v>1973</v>
      </c>
      <c r="E877" s="17">
        <v>7</v>
      </c>
      <c r="F877" s="17">
        <v>0</v>
      </c>
      <c r="G877" s="17">
        <v>0</v>
      </c>
      <c r="H877" s="18">
        <v>2538</v>
      </c>
    </row>
    <row r="878" spans="1:8" ht="14.4" x14ac:dyDescent="0.3">
      <c r="A878" s="17">
        <v>4</v>
      </c>
      <c r="B878" s="9" t="s">
        <v>44</v>
      </c>
      <c r="C878" s="17">
        <v>2</v>
      </c>
      <c r="D878" s="17">
        <v>1974</v>
      </c>
      <c r="E878" s="17">
        <v>1</v>
      </c>
      <c r="F878" s="17">
        <v>0</v>
      </c>
      <c r="G878" s="17">
        <v>0</v>
      </c>
      <c r="H878" s="18">
        <v>2559</v>
      </c>
    </row>
    <row r="879" spans="1:8" ht="14.4" x14ac:dyDescent="0.3">
      <c r="A879" s="17">
        <v>2</v>
      </c>
      <c r="B879" s="9" t="s">
        <v>44</v>
      </c>
      <c r="C879" s="17">
        <v>2</v>
      </c>
      <c r="D879" s="17">
        <v>1974</v>
      </c>
      <c r="E879" s="17">
        <v>1</v>
      </c>
      <c r="F879" s="17">
        <v>0</v>
      </c>
      <c r="G879" s="17">
        <v>0</v>
      </c>
      <c r="H879" s="18">
        <v>2589</v>
      </c>
    </row>
    <row r="880" spans="1:8" ht="14.4" x14ac:dyDescent="0.3">
      <c r="A880" s="17">
        <v>5</v>
      </c>
      <c r="B880" s="9" t="s">
        <v>10</v>
      </c>
      <c r="C880" s="17">
        <v>1</v>
      </c>
      <c r="D880" s="17">
        <v>1988</v>
      </c>
      <c r="E880" s="17">
        <v>1</v>
      </c>
      <c r="F880" s="17">
        <v>0</v>
      </c>
      <c r="G880" s="17">
        <v>0</v>
      </c>
      <c r="H880" s="18">
        <v>2604</v>
      </c>
    </row>
    <row r="881" spans="1:8" ht="14.4" x14ac:dyDescent="0.3">
      <c r="A881" s="17">
        <v>4</v>
      </c>
      <c r="B881" s="9" t="s">
        <v>35</v>
      </c>
      <c r="C881" s="17">
        <v>3</v>
      </c>
      <c r="D881" s="17">
        <v>1962</v>
      </c>
      <c r="E881" s="17">
        <v>1</v>
      </c>
      <c r="F881" s="17">
        <v>0</v>
      </c>
      <c r="G881" s="17">
        <v>0</v>
      </c>
      <c r="H881" s="18">
        <v>2624</v>
      </c>
    </row>
    <row r="882" spans="1:8" ht="14.4" x14ac:dyDescent="0.3">
      <c r="A882" s="17">
        <v>3</v>
      </c>
      <c r="B882" s="9" t="s">
        <v>35</v>
      </c>
      <c r="C882" s="17">
        <v>2</v>
      </c>
      <c r="D882" s="17">
        <v>1984</v>
      </c>
      <c r="E882" s="17">
        <v>1</v>
      </c>
      <c r="F882" s="17">
        <v>0</v>
      </c>
      <c r="G882" s="17">
        <v>0</v>
      </c>
      <c r="H882" s="18">
        <v>2647</v>
      </c>
    </row>
    <row r="883" spans="1:8" ht="14.4" x14ac:dyDescent="0.3">
      <c r="A883" s="17">
        <v>1</v>
      </c>
      <c r="B883" s="9" t="s">
        <v>44</v>
      </c>
      <c r="C883" s="17">
        <v>2</v>
      </c>
      <c r="D883" s="17">
        <v>1973</v>
      </c>
      <c r="E883" s="17">
        <v>2</v>
      </c>
      <c r="F883" s="17">
        <v>0</v>
      </c>
      <c r="G883" s="17">
        <v>1</v>
      </c>
      <c r="H883" s="18">
        <v>2659</v>
      </c>
    </row>
    <row r="884" spans="1:8" ht="14.4" x14ac:dyDescent="0.3">
      <c r="A884" s="17">
        <v>2</v>
      </c>
      <c r="B884" s="9" t="s">
        <v>10</v>
      </c>
      <c r="C884" s="17">
        <v>1</v>
      </c>
      <c r="D884" s="17">
        <v>1988</v>
      </c>
      <c r="E884" s="17">
        <v>1</v>
      </c>
      <c r="F884" s="17">
        <v>0</v>
      </c>
      <c r="G884" s="17">
        <v>0</v>
      </c>
      <c r="H884" s="18">
        <v>2668</v>
      </c>
    </row>
    <row r="885" spans="1:8" ht="14.4" x14ac:dyDescent="0.3">
      <c r="A885" s="17">
        <v>6</v>
      </c>
      <c r="B885" s="9" t="s">
        <v>44</v>
      </c>
      <c r="C885" s="17">
        <v>2</v>
      </c>
      <c r="D885" s="17">
        <v>1973</v>
      </c>
      <c r="E885" s="17">
        <v>2</v>
      </c>
      <c r="F885" s="17">
        <v>0</v>
      </c>
      <c r="G885" s="17">
        <v>1</v>
      </c>
      <c r="H885" s="18">
        <v>2693</v>
      </c>
    </row>
    <row r="886" spans="1:8" ht="14.4" x14ac:dyDescent="0.3">
      <c r="A886" s="17">
        <v>5</v>
      </c>
      <c r="B886" s="9" t="s">
        <v>44</v>
      </c>
      <c r="C886" s="17">
        <v>2</v>
      </c>
      <c r="D886" s="17">
        <v>1974</v>
      </c>
      <c r="E886" s="17">
        <v>1</v>
      </c>
      <c r="F886" s="17">
        <v>0</v>
      </c>
      <c r="G886" s="17">
        <v>0</v>
      </c>
      <c r="H886" s="18">
        <v>2736</v>
      </c>
    </row>
    <row r="887" spans="1:8" ht="14.4" x14ac:dyDescent="0.3">
      <c r="A887" s="17">
        <v>4</v>
      </c>
      <c r="B887" s="9" t="s">
        <v>35</v>
      </c>
      <c r="C887" s="17">
        <v>2</v>
      </c>
      <c r="D887" s="17">
        <v>1984</v>
      </c>
      <c r="E887" s="17">
        <v>1</v>
      </c>
      <c r="F887" s="17">
        <v>0</v>
      </c>
      <c r="G887" s="17">
        <v>0</v>
      </c>
      <c r="H887" s="18">
        <v>2739</v>
      </c>
    </row>
    <row r="888" spans="1:8" ht="14.4" x14ac:dyDescent="0.3">
      <c r="A888" s="17">
        <v>5</v>
      </c>
      <c r="B888" s="9" t="s">
        <v>35</v>
      </c>
      <c r="C888" s="17">
        <v>2</v>
      </c>
      <c r="D888" s="17">
        <v>1984</v>
      </c>
      <c r="E888" s="17">
        <v>1</v>
      </c>
      <c r="F888" s="17">
        <v>0</v>
      </c>
      <c r="G888" s="17">
        <v>0</v>
      </c>
      <c r="H888" s="18">
        <v>2767</v>
      </c>
    </row>
    <row r="889" spans="1:8" ht="14.4" x14ac:dyDescent="0.3">
      <c r="A889" s="17">
        <v>6</v>
      </c>
      <c r="B889" s="9" t="s">
        <v>44</v>
      </c>
      <c r="C889" s="17">
        <v>2</v>
      </c>
      <c r="D889" s="17">
        <v>1975</v>
      </c>
      <c r="E889" s="17">
        <v>1</v>
      </c>
      <c r="F889" s="17">
        <v>0</v>
      </c>
      <c r="G889" s="17">
        <v>0</v>
      </c>
      <c r="H889" s="18">
        <v>2817</v>
      </c>
    </row>
    <row r="890" spans="1:8" ht="14.4" x14ac:dyDescent="0.3">
      <c r="A890" s="17">
        <v>1</v>
      </c>
      <c r="B890" s="9" t="s">
        <v>53</v>
      </c>
      <c r="C890" s="17">
        <v>2</v>
      </c>
      <c r="D890" s="17">
        <v>1982</v>
      </c>
      <c r="E890" s="17">
        <v>1</v>
      </c>
      <c r="F890" s="17">
        <v>0</v>
      </c>
      <c r="G890" s="17">
        <v>0</v>
      </c>
      <c r="H890" s="18">
        <v>2868</v>
      </c>
    </row>
    <row r="891" spans="1:8" ht="14.4" x14ac:dyDescent="0.3">
      <c r="A891" s="17">
        <v>2</v>
      </c>
      <c r="B891" s="9" t="s">
        <v>17</v>
      </c>
      <c r="C891" s="17">
        <v>2</v>
      </c>
      <c r="D891" s="17">
        <v>2014</v>
      </c>
      <c r="E891" s="17">
        <v>1</v>
      </c>
      <c r="F891" s="17">
        <v>0</v>
      </c>
      <c r="G891" s="17">
        <v>0</v>
      </c>
      <c r="H891" s="18">
        <v>2874</v>
      </c>
    </row>
    <row r="892" spans="1:8" ht="14.4" x14ac:dyDescent="0.3">
      <c r="A892" s="17">
        <v>5</v>
      </c>
      <c r="B892" s="9" t="s">
        <v>31</v>
      </c>
      <c r="C892" s="17">
        <v>2</v>
      </c>
      <c r="D892" s="17">
        <v>1973</v>
      </c>
      <c r="E892" s="17">
        <v>7</v>
      </c>
      <c r="F892" s="17">
        <v>0</v>
      </c>
      <c r="G892" s="17">
        <v>0</v>
      </c>
      <c r="H892" s="18">
        <v>2878</v>
      </c>
    </row>
    <row r="893" spans="1:8" ht="14.4" x14ac:dyDescent="0.3">
      <c r="A893" s="17">
        <v>1</v>
      </c>
      <c r="B893" s="9" t="s">
        <v>35</v>
      </c>
      <c r="C893" s="17">
        <v>2</v>
      </c>
      <c r="D893" s="17">
        <v>1984</v>
      </c>
      <c r="E893" s="17">
        <v>1</v>
      </c>
      <c r="F893" s="17">
        <v>0</v>
      </c>
      <c r="G893" s="17">
        <v>0</v>
      </c>
      <c r="H893" s="18">
        <v>2900</v>
      </c>
    </row>
    <row r="894" spans="1:8" ht="14.4" x14ac:dyDescent="0.3">
      <c r="A894" s="17">
        <v>4</v>
      </c>
      <c r="B894" s="9" t="s">
        <v>35</v>
      </c>
      <c r="C894" s="17">
        <v>2</v>
      </c>
      <c r="D894" s="17">
        <v>1962</v>
      </c>
      <c r="E894" s="17">
        <v>1</v>
      </c>
      <c r="F894" s="17">
        <v>0</v>
      </c>
      <c r="G894" s="17">
        <v>0</v>
      </c>
      <c r="H894" s="18">
        <v>2926</v>
      </c>
    </row>
    <row r="895" spans="1:8" ht="14.4" x14ac:dyDescent="0.3">
      <c r="A895" s="17">
        <v>1</v>
      </c>
      <c r="B895" s="9" t="s">
        <v>44</v>
      </c>
      <c r="C895" s="17">
        <v>2</v>
      </c>
      <c r="D895" s="17">
        <v>1975</v>
      </c>
      <c r="E895" s="17">
        <v>1</v>
      </c>
      <c r="F895" s="17">
        <v>0</v>
      </c>
      <c r="G895" s="17">
        <v>0</v>
      </c>
      <c r="H895" s="18">
        <v>2949</v>
      </c>
    </row>
    <row r="896" spans="1:8" ht="14.4" x14ac:dyDescent="0.3">
      <c r="A896" s="17">
        <v>3</v>
      </c>
      <c r="B896" s="9" t="s">
        <v>31</v>
      </c>
      <c r="C896" s="17">
        <v>2</v>
      </c>
      <c r="D896" s="17">
        <v>1973</v>
      </c>
      <c r="E896" s="17">
        <v>7</v>
      </c>
      <c r="F896" s="17">
        <v>0</v>
      </c>
      <c r="G896" s="17">
        <v>0</v>
      </c>
      <c r="H896" s="18">
        <v>2950</v>
      </c>
    </row>
    <row r="897" spans="1:8" ht="14.4" x14ac:dyDescent="0.3">
      <c r="A897" s="17">
        <v>5</v>
      </c>
      <c r="B897" s="9" t="s">
        <v>35</v>
      </c>
      <c r="C897" s="17">
        <v>3</v>
      </c>
      <c r="D897" s="17">
        <v>1974</v>
      </c>
      <c r="E897" s="17">
        <v>1</v>
      </c>
      <c r="F897" s="17">
        <v>0</v>
      </c>
      <c r="G897" s="17">
        <v>0</v>
      </c>
      <c r="H897" s="18">
        <v>2956</v>
      </c>
    </row>
    <row r="898" spans="1:8" ht="14.4" x14ac:dyDescent="0.3">
      <c r="A898" s="17">
        <v>2</v>
      </c>
      <c r="B898" s="9" t="s">
        <v>53</v>
      </c>
      <c r="C898" s="17">
        <v>2</v>
      </c>
      <c r="D898" s="17">
        <v>1982</v>
      </c>
      <c r="E898" s="17">
        <v>1</v>
      </c>
      <c r="F898" s="17">
        <v>0</v>
      </c>
      <c r="G898" s="17">
        <v>0</v>
      </c>
      <c r="H898" s="18">
        <v>3013</v>
      </c>
    </row>
    <row r="899" spans="1:8" ht="14.4" x14ac:dyDescent="0.3">
      <c r="A899" s="17">
        <v>5</v>
      </c>
      <c r="B899" s="9" t="s">
        <v>35</v>
      </c>
      <c r="C899" s="17">
        <v>2</v>
      </c>
      <c r="D899" s="17">
        <v>1962</v>
      </c>
      <c r="E899" s="17">
        <v>1</v>
      </c>
      <c r="F899" s="17">
        <v>0</v>
      </c>
      <c r="G899" s="17">
        <v>0</v>
      </c>
      <c r="H899" s="18">
        <v>3028</v>
      </c>
    </row>
    <row r="900" spans="1:8" ht="14.4" x14ac:dyDescent="0.3">
      <c r="A900" s="17">
        <v>4</v>
      </c>
      <c r="B900" s="9" t="s">
        <v>10</v>
      </c>
      <c r="C900" s="17">
        <v>1</v>
      </c>
      <c r="D900" s="17">
        <v>1988</v>
      </c>
      <c r="E900" s="17">
        <v>1</v>
      </c>
      <c r="F900" s="17">
        <v>0</v>
      </c>
      <c r="G900" s="17">
        <v>0</v>
      </c>
      <c r="H900" s="18">
        <v>3065</v>
      </c>
    </row>
    <row r="901" spans="1:8" ht="14.4" x14ac:dyDescent="0.3">
      <c r="A901" s="17">
        <v>3</v>
      </c>
      <c r="B901" s="9" t="s">
        <v>10</v>
      </c>
      <c r="C901" s="17">
        <v>1</v>
      </c>
      <c r="D901" s="17">
        <v>1988</v>
      </c>
      <c r="E901" s="17">
        <v>1</v>
      </c>
      <c r="F901" s="17">
        <v>0</v>
      </c>
      <c r="G901" s="17">
        <v>0</v>
      </c>
      <c r="H901" s="18">
        <v>3089</v>
      </c>
    </row>
    <row r="902" spans="1:8" ht="14.4" x14ac:dyDescent="0.3">
      <c r="A902" s="17">
        <v>4</v>
      </c>
      <c r="B902" s="9" t="s">
        <v>35</v>
      </c>
      <c r="C902" s="17">
        <v>3</v>
      </c>
      <c r="D902" s="17">
        <v>1974</v>
      </c>
      <c r="E902" s="17">
        <v>1</v>
      </c>
      <c r="F902" s="17">
        <v>0</v>
      </c>
      <c r="G902" s="17">
        <v>0</v>
      </c>
      <c r="H902" s="18">
        <v>3094</v>
      </c>
    </row>
    <row r="903" spans="1:8" ht="14.4" x14ac:dyDescent="0.3">
      <c r="A903" s="17">
        <v>2</v>
      </c>
      <c r="B903" s="9" t="s">
        <v>17</v>
      </c>
      <c r="C903" s="17">
        <v>2</v>
      </c>
      <c r="D903" s="17">
        <v>2014</v>
      </c>
      <c r="E903" s="17">
        <v>1</v>
      </c>
      <c r="F903" s="17">
        <v>0</v>
      </c>
      <c r="G903" s="17">
        <v>0</v>
      </c>
      <c r="H903" s="18">
        <v>3162</v>
      </c>
    </row>
    <row r="904" spans="1:8" ht="14.4" x14ac:dyDescent="0.3">
      <c r="A904" s="17">
        <v>3</v>
      </c>
      <c r="B904" s="9" t="s">
        <v>35</v>
      </c>
      <c r="C904" s="17">
        <v>2</v>
      </c>
      <c r="D904" s="17">
        <v>1962</v>
      </c>
      <c r="E904" s="17">
        <v>1</v>
      </c>
      <c r="F904" s="17">
        <v>0</v>
      </c>
      <c r="G904" s="17">
        <v>0</v>
      </c>
      <c r="H904" s="18">
        <v>3184</v>
      </c>
    </row>
    <row r="905" spans="1:8" ht="14.4" x14ac:dyDescent="0.3">
      <c r="A905" s="17">
        <v>4</v>
      </c>
      <c r="B905" s="9" t="s">
        <v>12</v>
      </c>
      <c r="C905" s="17">
        <v>4</v>
      </c>
      <c r="D905" s="17">
        <v>1976</v>
      </c>
      <c r="E905" s="17">
        <v>1</v>
      </c>
      <c r="F905" s="17">
        <v>0</v>
      </c>
      <c r="G905" s="17">
        <v>3</v>
      </c>
      <c r="H905" s="18">
        <v>3200</v>
      </c>
    </row>
    <row r="906" spans="1:8" ht="14.4" x14ac:dyDescent="0.3">
      <c r="A906" s="17">
        <v>4</v>
      </c>
      <c r="B906" s="9" t="s">
        <v>12</v>
      </c>
      <c r="C906" s="17">
        <v>1</v>
      </c>
      <c r="D906" s="17">
        <v>1977</v>
      </c>
      <c r="E906" s="17">
        <v>1</v>
      </c>
      <c r="F906" s="17">
        <v>0</v>
      </c>
      <c r="G906" s="17">
        <v>0</v>
      </c>
      <c r="H906" s="18">
        <v>3220</v>
      </c>
    </row>
    <row r="907" spans="1:8" ht="14.4" x14ac:dyDescent="0.3">
      <c r="A907" s="17">
        <v>2</v>
      </c>
      <c r="B907" s="9" t="s">
        <v>31</v>
      </c>
      <c r="C907" s="17">
        <v>4</v>
      </c>
      <c r="D907" s="17">
        <v>1972</v>
      </c>
      <c r="E907" s="17">
        <v>4</v>
      </c>
      <c r="F907" s="17">
        <v>0</v>
      </c>
      <c r="G907" s="17">
        <v>0</v>
      </c>
      <c r="H907" s="18">
        <v>3247</v>
      </c>
    </row>
    <row r="908" spans="1:8" ht="14.4" x14ac:dyDescent="0.3">
      <c r="A908" s="17">
        <v>5</v>
      </c>
      <c r="B908" s="9" t="s">
        <v>12</v>
      </c>
      <c r="C908" s="17">
        <v>4</v>
      </c>
      <c r="D908" s="17">
        <v>1976</v>
      </c>
      <c r="E908" s="17">
        <v>1</v>
      </c>
      <c r="F908" s="17">
        <v>0</v>
      </c>
      <c r="G908" s="17">
        <v>1</v>
      </c>
      <c r="H908" s="18">
        <v>3258</v>
      </c>
    </row>
    <row r="909" spans="1:8" ht="14.4" x14ac:dyDescent="0.3">
      <c r="A909" s="17">
        <v>3</v>
      </c>
      <c r="B909" s="9" t="s">
        <v>35</v>
      </c>
      <c r="C909" s="17">
        <v>3</v>
      </c>
      <c r="D909" s="17">
        <v>1974</v>
      </c>
      <c r="E909" s="17">
        <v>1</v>
      </c>
      <c r="F909" s="17">
        <v>0</v>
      </c>
      <c r="G909" s="17">
        <v>0</v>
      </c>
      <c r="H909" s="18">
        <v>3298</v>
      </c>
    </row>
    <row r="910" spans="1:8" ht="14.4" x14ac:dyDescent="0.3">
      <c r="A910" s="17">
        <v>4</v>
      </c>
      <c r="B910" s="9" t="s">
        <v>12</v>
      </c>
      <c r="C910" s="17">
        <v>1</v>
      </c>
      <c r="D910" s="17">
        <v>1977</v>
      </c>
      <c r="E910" s="17">
        <v>1</v>
      </c>
      <c r="F910" s="17">
        <v>0</v>
      </c>
      <c r="G910" s="17">
        <v>2</v>
      </c>
      <c r="H910" s="18">
        <v>3303</v>
      </c>
    </row>
    <row r="911" spans="1:8" ht="14.4" x14ac:dyDescent="0.3">
      <c r="A911" s="17">
        <v>4</v>
      </c>
      <c r="B911" s="9" t="s">
        <v>19</v>
      </c>
      <c r="C911" s="17">
        <v>1</v>
      </c>
      <c r="D911" s="17">
        <v>1982</v>
      </c>
      <c r="E911" s="17">
        <v>14</v>
      </c>
      <c r="F911" s="17">
        <v>0</v>
      </c>
      <c r="G911" s="17">
        <v>0</v>
      </c>
      <c r="H911" s="18">
        <v>3367</v>
      </c>
    </row>
    <row r="912" spans="1:8" ht="14.4" x14ac:dyDescent="0.3">
      <c r="A912" s="17">
        <v>5</v>
      </c>
      <c r="B912" s="9" t="s">
        <v>12</v>
      </c>
      <c r="C912" s="17">
        <v>1</v>
      </c>
      <c r="D912" s="17">
        <v>1977</v>
      </c>
      <c r="E912" s="17">
        <v>1</v>
      </c>
      <c r="F912" s="17">
        <v>0</v>
      </c>
      <c r="G912" s="17">
        <v>0</v>
      </c>
      <c r="H912" s="18">
        <v>3415</v>
      </c>
    </row>
    <row r="913" spans="1:8" ht="14.4" x14ac:dyDescent="0.3">
      <c r="A913" s="17">
        <v>1</v>
      </c>
      <c r="B913" s="9" t="s">
        <v>23</v>
      </c>
      <c r="C913" s="17">
        <v>4</v>
      </c>
      <c r="D913" s="17">
        <v>1974</v>
      </c>
      <c r="E913" s="17">
        <v>1</v>
      </c>
      <c r="F913" s="17">
        <v>0</v>
      </c>
      <c r="G913" s="17">
        <v>0</v>
      </c>
      <c r="H913" s="18">
        <v>3417</v>
      </c>
    </row>
    <row r="914" spans="1:8" ht="14.4" x14ac:dyDescent="0.3">
      <c r="A914" s="17">
        <v>5</v>
      </c>
      <c r="B914" s="9" t="s">
        <v>43</v>
      </c>
      <c r="C914" s="17">
        <v>3</v>
      </c>
      <c r="D914" s="17">
        <v>1974</v>
      </c>
      <c r="E914" s="17">
        <v>1</v>
      </c>
      <c r="F914" s="17">
        <v>0</v>
      </c>
      <c r="G914" s="17">
        <v>0</v>
      </c>
      <c r="H914" s="18">
        <v>3429</v>
      </c>
    </row>
    <row r="915" spans="1:8" ht="14.4" x14ac:dyDescent="0.3">
      <c r="A915" s="17">
        <v>2</v>
      </c>
      <c r="B915" s="9" t="s">
        <v>17</v>
      </c>
      <c r="C915" s="17">
        <v>2</v>
      </c>
      <c r="D915" s="17">
        <v>2014</v>
      </c>
      <c r="E915" s="17">
        <v>1</v>
      </c>
      <c r="F915" s="17">
        <v>0</v>
      </c>
      <c r="G915" s="17">
        <v>0</v>
      </c>
      <c r="H915" s="18">
        <v>3442</v>
      </c>
    </row>
    <row r="916" spans="1:8" ht="14.4" x14ac:dyDescent="0.3">
      <c r="A916" s="17">
        <v>3</v>
      </c>
      <c r="B916" s="9" t="s">
        <v>43</v>
      </c>
      <c r="C916" s="17">
        <v>3</v>
      </c>
      <c r="D916" s="17">
        <v>1961</v>
      </c>
      <c r="E916" s="17">
        <v>1</v>
      </c>
      <c r="F916" s="17">
        <v>0</v>
      </c>
      <c r="G916" s="17">
        <v>0</v>
      </c>
      <c r="H916" s="18">
        <v>3454</v>
      </c>
    </row>
    <row r="917" spans="1:8" ht="14.4" x14ac:dyDescent="0.3">
      <c r="A917" s="17">
        <v>1</v>
      </c>
      <c r="B917" s="9" t="s">
        <v>30</v>
      </c>
      <c r="C917" s="17">
        <v>2</v>
      </c>
      <c r="D917" s="17">
        <v>1973</v>
      </c>
      <c r="E917" s="17">
        <v>1</v>
      </c>
      <c r="F917" s="17">
        <v>0</v>
      </c>
      <c r="G917" s="17">
        <v>0</v>
      </c>
      <c r="H917" s="18">
        <v>3488</v>
      </c>
    </row>
    <row r="918" spans="1:8" ht="14.4" x14ac:dyDescent="0.3">
      <c r="A918" s="17">
        <v>1</v>
      </c>
      <c r="B918" s="9" t="s">
        <v>19</v>
      </c>
      <c r="C918" s="17">
        <v>1</v>
      </c>
      <c r="D918" s="17">
        <v>1982</v>
      </c>
      <c r="E918" s="17">
        <v>14</v>
      </c>
      <c r="F918" s="17">
        <v>0</v>
      </c>
      <c r="G918" s="17">
        <v>0</v>
      </c>
      <c r="H918" s="18">
        <v>3516</v>
      </c>
    </row>
    <row r="919" spans="1:8" ht="14.4" x14ac:dyDescent="0.3">
      <c r="A919" s="17">
        <v>1</v>
      </c>
      <c r="B919" s="9" t="s">
        <v>31</v>
      </c>
      <c r="C919" s="17">
        <v>4</v>
      </c>
      <c r="D919" s="17">
        <v>1972</v>
      </c>
      <c r="E919" s="17">
        <v>4</v>
      </c>
      <c r="F919" s="17">
        <v>0</v>
      </c>
      <c r="G919" s="17">
        <v>0</v>
      </c>
      <c r="H919" s="18">
        <v>3519</v>
      </c>
    </row>
    <row r="920" spans="1:8" ht="14.4" x14ac:dyDescent="0.3">
      <c r="A920" s="17">
        <v>3</v>
      </c>
      <c r="B920" s="9" t="s">
        <v>12</v>
      </c>
      <c r="C920" s="17">
        <v>1</v>
      </c>
      <c r="D920" s="17">
        <v>1977</v>
      </c>
      <c r="E920" s="17">
        <v>1</v>
      </c>
      <c r="F920" s="17">
        <v>0</v>
      </c>
      <c r="G920" s="17">
        <v>2</v>
      </c>
      <c r="H920" s="18">
        <v>3556</v>
      </c>
    </row>
    <row r="921" spans="1:8" ht="14.4" x14ac:dyDescent="0.3">
      <c r="A921" s="17">
        <v>3</v>
      </c>
      <c r="B921" s="9" t="s">
        <v>12</v>
      </c>
      <c r="C921" s="17">
        <v>4</v>
      </c>
      <c r="D921" s="17">
        <v>1976</v>
      </c>
      <c r="E921" s="17">
        <v>1</v>
      </c>
      <c r="F921" s="17">
        <v>0</v>
      </c>
      <c r="G921" s="17">
        <v>2</v>
      </c>
      <c r="H921" s="18">
        <v>3605</v>
      </c>
    </row>
    <row r="922" spans="1:8" ht="14.4" x14ac:dyDescent="0.3">
      <c r="A922" s="17">
        <v>5</v>
      </c>
      <c r="B922" s="9" t="s">
        <v>43</v>
      </c>
      <c r="C922" s="17">
        <v>3</v>
      </c>
      <c r="D922" s="17">
        <v>1961</v>
      </c>
      <c r="E922" s="17">
        <v>1</v>
      </c>
      <c r="F922" s="17">
        <v>0</v>
      </c>
      <c r="G922" s="17">
        <v>0</v>
      </c>
      <c r="H922" s="18">
        <v>3608</v>
      </c>
    </row>
    <row r="923" spans="1:8" ht="14.4" x14ac:dyDescent="0.3">
      <c r="A923" s="17">
        <v>2</v>
      </c>
      <c r="B923" s="9" t="s">
        <v>17</v>
      </c>
      <c r="C923" s="17">
        <v>3</v>
      </c>
      <c r="D923" s="17">
        <v>2014</v>
      </c>
      <c r="E923" s="17">
        <v>1</v>
      </c>
      <c r="F923" s="17">
        <v>0</v>
      </c>
      <c r="G923" s="17">
        <v>0</v>
      </c>
      <c r="H923" s="18">
        <v>3626</v>
      </c>
    </row>
    <row r="924" spans="1:8" ht="14.4" x14ac:dyDescent="0.3">
      <c r="A924" s="17">
        <v>2</v>
      </c>
      <c r="B924" s="9" t="s">
        <v>17</v>
      </c>
      <c r="C924" s="17">
        <v>3</v>
      </c>
      <c r="D924" s="17">
        <v>2014</v>
      </c>
      <c r="E924" s="17">
        <v>1</v>
      </c>
      <c r="F924" s="17">
        <v>0</v>
      </c>
      <c r="G924" s="17">
        <v>0</v>
      </c>
      <c r="H924" s="18">
        <v>3631</v>
      </c>
    </row>
    <row r="925" spans="1:8" ht="14.4" x14ac:dyDescent="0.3">
      <c r="A925" s="17">
        <v>2</v>
      </c>
      <c r="B925" s="9" t="s">
        <v>17</v>
      </c>
      <c r="C925" s="17">
        <v>2</v>
      </c>
      <c r="D925" s="17">
        <v>2015</v>
      </c>
      <c r="E925" s="17">
        <v>1</v>
      </c>
      <c r="F925" s="17">
        <v>0</v>
      </c>
      <c r="G925" s="17">
        <v>0</v>
      </c>
      <c r="H925" s="18">
        <v>3637</v>
      </c>
    </row>
    <row r="926" spans="1:8" ht="14.4" x14ac:dyDescent="0.3">
      <c r="A926" s="17">
        <v>1</v>
      </c>
      <c r="B926" s="9" t="s">
        <v>10</v>
      </c>
      <c r="C926" s="17">
        <v>1</v>
      </c>
      <c r="D926" s="17">
        <v>1964</v>
      </c>
      <c r="E926" s="17">
        <v>2</v>
      </c>
      <c r="F926" s="17">
        <v>0</v>
      </c>
      <c r="G926" s="17">
        <v>10</v>
      </c>
      <c r="H926" s="18">
        <v>3656</v>
      </c>
    </row>
    <row r="927" spans="1:8" ht="14.4" x14ac:dyDescent="0.3">
      <c r="A927" s="17">
        <v>3</v>
      </c>
      <c r="B927" s="9" t="s">
        <v>43</v>
      </c>
      <c r="C927" s="17">
        <v>3</v>
      </c>
      <c r="D927" s="17">
        <v>1974</v>
      </c>
      <c r="E927" s="17">
        <v>1</v>
      </c>
      <c r="F927" s="17">
        <v>0</v>
      </c>
      <c r="G927" s="17">
        <v>0</v>
      </c>
      <c r="H927" s="18">
        <v>3669</v>
      </c>
    </row>
    <row r="928" spans="1:8" ht="14.4" x14ac:dyDescent="0.3">
      <c r="A928" s="17">
        <v>2</v>
      </c>
      <c r="B928" s="9" t="s">
        <v>12</v>
      </c>
      <c r="C928" s="17">
        <v>1</v>
      </c>
      <c r="D928" s="17">
        <v>1977</v>
      </c>
      <c r="E928" s="17">
        <v>1</v>
      </c>
      <c r="F928" s="17">
        <v>0</v>
      </c>
      <c r="G928" s="17">
        <v>0</v>
      </c>
      <c r="H928" s="18">
        <v>3704</v>
      </c>
    </row>
    <row r="929" spans="1:8" ht="14.4" x14ac:dyDescent="0.3">
      <c r="A929" s="17">
        <v>3</v>
      </c>
      <c r="B929" s="9" t="s">
        <v>25</v>
      </c>
      <c r="C929" s="17">
        <v>3</v>
      </c>
      <c r="D929" s="17">
        <v>1965</v>
      </c>
      <c r="E929" s="17">
        <v>1</v>
      </c>
      <c r="F929" s="17">
        <v>0</v>
      </c>
      <c r="G929" s="17">
        <v>0</v>
      </c>
      <c r="H929" s="18">
        <v>3724</v>
      </c>
    </row>
    <row r="930" spans="1:8" ht="14.4" x14ac:dyDescent="0.3">
      <c r="A930" s="17">
        <v>5</v>
      </c>
      <c r="B930" s="9" t="s">
        <v>12</v>
      </c>
      <c r="C930" s="17">
        <v>1</v>
      </c>
      <c r="D930" s="17">
        <v>1977</v>
      </c>
      <c r="E930" s="17">
        <v>1</v>
      </c>
      <c r="F930" s="17">
        <v>0</v>
      </c>
      <c r="G930" s="17">
        <v>2</v>
      </c>
      <c r="H930" s="18">
        <v>3726</v>
      </c>
    </row>
    <row r="931" spans="1:8" ht="14.4" x14ac:dyDescent="0.3">
      <c r="A931" s="17">
        <v>2</v>
      </c>
      <c r="B931" s="9" t="s">
        <v>12</v>
      </c>
      <c r="C931" s="17">
        <v>4</v>
      </c>
      <c r="D931" s="17">
        <v>1976</v>
      </c>
      <c r="E931" s="17">
        <v>1</v>
      </c>
      <c r="F931" s="17">
        <v>0</v>
      </c>
      <c r="G931" s="17">
        <v>2</v>
      </c>
      <c r="H931" s="18">
        <v>3730</v>
      </c>
    </row>
    <row r="932" spans="1:8" ht="14.4" x14ac:dyDescent="0.3">
      <c r="A932" s="17">
        <v>3</v>
      </c>
      <c r="B932" s="9" t="s">
        <v>17</v>
      </c>
      <c r="C932" s="17">
        <v>2</v>
      </c>
      <c r="D932" s="17">
        <v>1985</v>
      </c>
      <c r="E932" s="17">
        <v>1</v>
      </c>
      <c r="F932" s="17">
        <v>0</v>
      </c>
      <c r="G932" s="17">
        <v>0</v>
      </c>
      <c r="H932" s="18">
        <v>3762</v>
      </c>
    </row>
    <row r="933" spans="1:8" ht="14.4" x14ac:dyDescent="0.3">
      <c r="A933" s="17">
        <v>2</v>
      </c>
      <c r="B933" s="9" t="s">
        <v>12</v>
      </c>
      <c r="C933" s="17">
        <v>1</v>
      </c>
      <c r="D933" s="17">
        <v>1977</v>
      </c>
      <c r="E933" s="17">
        <v>1</v>
      </c>
      <c r="F933" s="17">
        <v>0</v>
      </c>
      <c r="G933" s="17">
        <v>1</v>
      </c>
      <c r="H933" s="18">
        <v>3783</v>
      </c>
    </row>
    <row r="934" spans="1:8" ht="14.4" x14ac:dyDescent="0.3">
      <c r="A934" s="17">
        <v>3</v>
      </c>
      <c r="B934" s="9" t="s">
        <v>12</v>
      </c>
      <c r="C934" s="17">
        <v>1</v>
      </c>
      <c r="D934" s="17">
        <v>1977</v>
      </c>
      <c r="E934" s="17">
        <v>1</v>
      </c>
      <c r="F934" s="17">
        <v>0</v>
      </c>
      <c r="G934" s="17">
        <v>0</v>
      </c>
      <c r="H934" s="18">
        <v>3787</v>
      </c>
    </row>
    <row r="935" spans="1:8" ht="14.4" x14ac:dyDescent="0.3">
      <c r="A935" s="17">
        <v>2</v>
      </c>
      <c r="B935" s="9" t="s">
        <v>17</v>
      </c>
      <c r="C935" s="17">
        <v>3</v>
      </c>
      <c r="D935" s="17">
        <v>2012</v>
      </c>
      <c r="E935" s="17">
        <v>1</v>
      </c>
      <c r="F935" s="17">
        <v>0</v>
      </c>
      <c r="G935" s="17">
        <v>0</v>
      </c>
      <c r="H935" s="18">
        <v>3792</v>
      </c>
    </row>
    <row r="936" spans="1:8" ht="14.4" x14ac:dyDescent="0.3">
      <c r="A936" s="17">
        <v>3</v>
      </c>
      <c r="B936" s="9" t="s">
        <v>19</v>
      </c>
      <c r="C936" s="17">
        <v>1</v>
      </c>
      <c r="D936" s="17">
        <v>1982</v>
      </c>
      <c r="E936" s="17">
        <v>14</v>
      </c>
      <c r="F936" s="17">
        <v>0</v>
      </c>
      <c r="G936" s="17">
        <v>0</v>
      </c>
      <c r="H936" s="18">
        <v>3828</v>
      </c>
    </row>
    <row r="937" spans="1:8" ht="14.4" x14ac:dyDescent="0.3">
      <c r="A937" s="17">
        <v>2</v>
      </c>
      <c r="B937" s="9" t="s">
        <v>17</v>
      </c>
      <c r="C937" s="17">
        <v>3</v>
      </c>
      <c r="D937" s="17">
        <v>2014</v>
      </c>
      <c r="E937" s="17">
        <v>1</v>
      </c>
      <c r="F937" s="17">
        <v>0</v>
      </c>
      <c r="G937" s="17">
        <v>0</v>
      </c>
      <c r="H937" s="18">
        <v>3845</v>
      </c>
    </row>
    <row r="938" spans="1:8" ht="14.4" x14ac:dyDescent="0.3">
      <c r="A938" s="17">
        <v>2</v>
      </c>
      <c r="B938" s="9" t="s">
        <v>17</v>
      </c>
      <c r="C938" s="17">
        <v>3</v>
      </c>
      <c r="D938" s="17">
        <v>2016</v>
      </c>
      <c r="E938" s="17">
        <v>1</v>
      </c>
      <c r="F938" s="17">
        <v>0</v>
      </c>
      <c r="G938" s="17">
        <v>0</v>
      </c>
      <c r="H938" s="18">
        <v>3868</v>
      </c>
    </row>
    <row r="939" spans="1:8" ht="14.4" x14ac:dyDescent="0.3">
      <c r="A939" s="17">
        <v>2</v>
      </c>
      <c r="B939" s="9" t="s">
        <v>17</v>
      </c>
      <c r="C939" s="17">
        <v>3</v>
      </c>
      <c r="D939" s="17">
        <v>2016</v>
      </c>
      <c r="E939" s="17">
        <v>1</v>
      </c>
      <c r="F939" s="17">
        <v>0</v>
      </c>
      <c r="G939" s="17">
        <v>0</v>
      </c>
      <c r="H939" s="18">
        <v>3870</v>
      </c>
    </row>
    <row r="940" spans="1:8" ht="14.4" x14ac:dyDescent="0.3">
      <c r="A940" s="17">
        <v>3</v>
      </c>
      <c r="B940" s="9" t="s">
        <v>25</v>
      </c>
      <c r="C940" s="17">
        <v>2</v>
      </c>
      <c r="D940" s="17">
        <v>1976</v>
      </c>
      <c r="E940" s="17">
        <v>1</v>
      </c>
      <c r="F940" s="17">
        <v>0</v>
      </c>
      <c r="G940" s="17">
        <v>0</v>
      </c>
      <c r="H940" s="18">
        <v>3905</v>
      </c>
    </row>
    <row r="941" spans="1:8" ht="14.4" x14ac:dyDescent="0.3">
      <c r="A941" s="17">
        <v>4</v>
      </c>
      <c r="B941" s="9" t="s">
        <v>43</v>
      </c>
      <c r="C941" s="17">
        <v>3</v>
      </c>
      <c r="D941" s="17">
        <v>1974</v>
      </c>
      <c r="E941" s="17">
        <v>1</v>
      </c>
      <c r="F941" s="17">
        <v>0</v>
      </c>
      <c r="G941" s="17">
        <v>0</v>
      </c>
      <c r="H941" s="18">
        <v>3916</v>
      </c>
    </row>
    <row r="942" spans="1:8" ht="14.4" x14ac:dyDescent="0.3">
      <c r="A942" s="17">
        <v>6</v>
      </c>
      <c r="B942" s="9" t="s">
        <v>10</v>
      </c>
      <c r="C942" s="17">
        <v>1</v>
      </c>
      <c r="D942" s="17">
        <v>1964</v>
      </c>
      <c r="E942" s="17">
        <v>2</v>
      </c>
      <c r="F942" s="17">
        <v>0</v>
      </c>
      <c r="G942" s="17">
        <v>10</v>
      </c>
      <c r="H942" s="18">
        <v>3930</v>
      </c>
    </row>
    <row r="943" spans="1:8" ht="14.4" x14ac:dyDescent="0.3">
      <c r="A943" s="17">
        <v>5</v>
      </c>
      <c r="B943" s="9" t="s">
        <v>17</v>
      </c>
      <c r="C943" s="17">
        <v>2</v>
      </c>
      <c r="D943" s="17">
        <v>1985</v>
      </c>
      <c r="E943" s="17">
        <v>1</v>
      </c>
      <c r="F943" s="17">
        <v>0</v>
      </c>
      <c r="G943" s="17">
        <v>0</v>
      </c>
      <c r="H943" s="18">
        <v>3944</v>
      </c>
    </row>
    <row r="944" spans="1:8" ht="14.4" x14ac:dyDescent="0.3">
      <c r="A944" s="17">
        <v>2</v>
      </c>
      <c r="B944" s="9" t="s">
        <v>62</v>
      </c>
      <c r="C944" s="17">
        <v>2</v>
      </c>
      <c r="D944" s="17">
        <v>1982</v>
      </c>
      <c r="E944" s="17">
        <v>1</v>
      </c>
      <c r="F944" s="17">
        <v>0</v>
      </c>
      <c r="G944" s="17">
        <v>0</v>
      </c>
      <c r="H944" s="18">
        <v>3950</v>
      </c>
    </row>
    <row r="945" spans="1:8" ht="14.4" x14ac:dyDescent="0.3">
      <c r="A945" s="17">
        <v>3</v>
      </c>
      <c r="B945" s="9" t="s">
        <v>12</v>
      </c>
      <c r="C945" s="17">
        <v>2</v>
      </c>
      <c r="D945" s="17">
        <v>1994</v>
      </c>
      <c r="E945" s="17">
        <v>1</v>
      </c>
      <c r="F945" s="17">
        <v>0</v>
      </c>
      <c r="G945" s="17">
        <v>0</v>
      </c>
      <c r="H945" s="18">
        <v>3952</v>
      </c>
    </row>
    <row r="946" spans="1:8" ht="14.4" x14ac:dyDescent="0.3">
      <c r="A946" s="17">
        <v>1</v>
      </c>
      <c r="B946" s="9" t="s">
        <v>32</v>
      </c>
      <c r="C946" s="17">
        <v>3</v>
      </c>
      <c r="D946" s="17">
        <v>1977</v>
      </c>
      <c r="E946" s="17">
        <v>1</v>
      </c>
      <c r="F946" s="17">
        <v>0</v>
      </c>
      <c r="G946" s="17">
        <v>0</v>
      </c>
      <c r="H946" s="18">
        <v>3960</v>
      </c>
    </row>
    <row r="947" spans="1:8" ht="14.4" x14ac:dyDescent="0.3">
      <c r="A947" s="17">
        <v>3</v>
      </c>
      <c r="B947" s="9" t="s">
        <v>23</v>
      </c>
      <c r="C947" s="17">
        <v>1</v>
      </c>
      <c r="D947" s="17">
        <v>1990</v>
      </c>
      <c r="E947" s="17">
        <v>1</v>
      </c>
      <c r="F947" s="17">
        <v>0</v>
      </c>
      <c r="G947" s="17">
        <v>0</v>
      </c>
      <c r="H947" s="18">
        <v>3967</v>
      </c>
    </row>
    <row r="948" spans="1:8" ht="14.4" x14ac:dyDescent="0.3">
      <c r="A948" s="17">
        <v>4</v>
      </c>
      <c r="B948" s="9" t="s">
        <v>62</v>
      </c>
      <c r="C948" s="17">
        <v>2</v>
      </c>
      <c r="D948" s="17">
        <v>1982</v>
      </c>
      <c r="E948" s="17">
        <v>1</v>
      </c>
      <c r="F948" s="17">
        <v>0</v>
      </c>
      <c r="G948" s="17">
        <v>0</v>
      </c>
      <c r="H948" s="18">
        <v>3973</v>
      </c>
    </row>
    <row r="949" spans="1:8" ht="14.4" x14ac:dyDescent="0.3">
      <c r="A949" s="17">
        <v>6</v>
      </c>
      <c r="B949" s="9" t="s">
        <v>23</v>
      </c>
      <c r="C949" s="17">
        <v>4</v>
      </c>
      <c r="D949" s="17">
        <v>1974</v>
      </c>
      <c r="E949" s="17">
        <v>1</v>
      </c>
      <c r="F949" s="17">
        <v>0</v>
      </c>
      <c r="G949" s="17">
        <v>0</v>
      </c>
      <c r="H949" s="18">
        <v>3979</v>
      </c>
    </row>
    <row r="950" spans="1:8" ht="14.4" x14ac:dyDescent="0.3">
      <c r="A950" s="17">
        <v>3</v>
      </c>
      <c r="B950" s="9" t="s">
        <v>19</v>
      </c>
      <c r="C950" s="17">
        <v>3</v>
      </c>
      <c r="D950" s="17">
        <v>1976</v>
      </c>
      <c r="E950" s="17">
        <v>2</v>
      </c>
      <c r="F950" s="17">
        <v>0</v>
      </c>
      <c r="G950" s="17">
        <v>0</v>
      </c>
      <c r="H950" s="18">
        <v>3981</v>
      </c>
    </row>
    <row r="951" spans="1:8" ht="14.4" x14ac:dyDescent="0.3">
      <c r="A951" s="17">
        <v>2</v>
      </c>
      <c r="B951" s="9" t="s">
        <v>17</v>
      </c>
      <c r="C951" s="17">
        <v>3</v>
      </c>
      <c r="D951" s="17">
        <v>2014</v>
      </c>
      <c r="E951" s="17">
        <v>1</v>
      </c>
      <c r="F951" s="17">
        <v>0</v>
      </c>
      <c r="G951" s="17">
        <v>0</v>
      </c>
      <c r="H951" s="18">
        <v>3989</v>
      </c>
    </row>
    <row r="952" spans="1:8" ht="14.4" x14ac:dyDescent="0.3">
      <c r="A952" s="17">
        <v>2</v>
      </c>
      <c r="B952" s="9" t="s">
        <v>17</v>
      </c>
      <c r="C952" s="17">
        <v>3</v>
      </c>
      <c r="D952" s="17">
        <v>2014</v>
      </c>
      <c r="E952" s="17">
        <v>1</v>
      </c>
      <c r="F952" s="17">
        <v>0</v>
      </c>
      <c r="G952" s="17">
        <v>0</v>
      </c>
      <c r="H952" s="18">
        <v>3990</v>
      </c>
    </row>
    <row r="953" spans="1:8" ht="14.4" x14ac:dyDescent="0.3">
      <c r="A953" s="17">
        <v>2</v>
      </c>
      <c r="B953" s="9" t="s">
        <v>17</v>
      </c>
      <c r="C953" s="17">
        <v>2</v>
      </c>
      <c r="D953" s="17">
        <v>2012</v>
      </c>
      <c r="E953" s="17">
        <v>1</v>
      </c>
      <c r="F953" s="17">
        <v>0</v>
      </c>
      <c r="G953" s="17">
        <v>0</v>
      </c>
      <c r="H953" s="18">
        <v>3993</v>
      </c>
    </row>
    <row r="954" spans="1:8" ht="14.4" x14ac:dyDescent="0.3">
      <c r="A954" s="17">
        <v>2</v>
      </c>
      <c r="B954" s="9" t="s">
        <v>17</v>
      </c>
      <c r="C954" s="17">
        <v>2</v>
      </c>
      <c r="D954" s="17">
        <v>2014</v>
      </c>
      <c r="E954" s="17">
        <v>1</v>
      </c>
      <c r="F954" s="17">
        <v>0</v>
      </c>
      <c r="G954" s="17">
        <v>0</v>
      </c>
      <c r="H954" s="18">
        <v>3996</v>
      </c>
    </row>
    <row r="955" spans="1:8" ht="14.4" x14ac:dyDescent="0.3">
      <c r="A955" s="17">
        <v>3</v>
      </c>
      <c r="B955" s="9" t="s">
        <v>62</v>
      </c>
      <c r="C955" s="17">
        <v>2</v>
      </c>
      <c r="D955" s="17">
        <v>1982</v>
      </c>
      <c r="E955" s="17">
        <v>1</v>
      </c>
      <c r="F955" s="17">
        <v>0</v>
      </c>
      <c r="G955" s="17">
        <v>0</v>
      </c>
      <c r="H955" s="18">
        <v>3997</v>
      </c>
    </row>
    <row r="956" spans="1:8" ht="14.4" x14ac:dyDescent="0.3">
      <c r="A956" s="17">
        <v>2</v>
      </c>
      <c r="B956" s="9" t="s">
        <v>43</v>
      </c>
      <c r="C956" s="17">
        <v>3</v>
      </c>
      <c r="D956" s="17">
        <v>1961</v>
      </c>
      <c r="E956" s="17">
        <v>1</v>
      </c>
      <c r="F956" s="17">
        <v>0</v>
      </c>
      <c r="G956" s="17">
        <v>0</v>
      </c>
      <c r="H956" s="18">
        <v>4000</v>
      </c>
    </row>
    <row r="957" spans="1:8" ht="14.4" x14ac:dyDescent="0.3">
      <c r="A957" s="17">
        <v>1</v>
      </c>
      <c r="B957" s="9" t="s">
        <v>10</v>
      </c>
      <c r="C957" s="17">
        <v>1</v>
      </c>
      <c r="D957" s="17">
        <v>1962</v>
      </c>
      <c r="E957" s="17">
        <v>1</v>
      </c>
      <c r="F957" s="17">
        <v>0</v>
      </c>
      <c r="G957" s="17">
        <v>0</v>
      </c>
      <c r="H957" s="18">
        <v>4019</v>
      </c>
    </row>
    <row r="958" spans="1:8" ht="14.4" x14ac:dyDescent="0.3">
      <c r="A958" s="17">
        <v>1</v>
      </c>
      <c r="B958" s="9" t="s">
        <v>33</v>
      </c>
      <c r="C958" s="17">
        <v>1</v>
      </c>
      <c r="D958" s="17">
        <v>1994</v>
      </c>
      <c r="E958" s="17">
        <v>1</v>
      </c>
      <c r="F958" s="17">
        <v>0</v>
      </c>
      <c r="G958" s="17">
        <v>0</v>
      </c>
      <c r="H958" s="18">
        <v>4041</v>
      </c>
    </row>
    <row r="959" spans="1:8" ht="14.4" x14ac:dyDescent="0.3">
      <c r="A959" s="17">
        <v>4</v>
      </c>
      <c r="B959" s="9" t="s">
        <v>43</v>
      </c>
      <c r="C959" s="17">
        <v>3</v>
      </c>
      <c r="D959" s="17">
        <v>1961</v>
      </c>
      <c r="E959" s="17">
        <v>1</v>
      </c>
      <c r="F959" s="17">
        <v>0</v>
      </c>
      <c r="G959" s="17">
        <v>0</v>
      </c>
      <c r="H959" s="18">
        <v>4059</v>
      </c>
    </row>
    <row r="960" spans="1:8" ht="14.4" x14ac:dyDescent="0.3">
      <c r="A960" s="17">
        <v>2</v>
      </c>
      <c r="B960" s="9" t="s">
        <v>30</v>
      </c>
      <c r="C960" s="17">
        <v>2</v>
      </c>
      <c r="D960" s="17">
        <v>1973</v>
      </c>
      <c r="E960" s="17">
        <v>1</v>
      </c>
      <c r="F960" s="17">
        <v>0</v>
      </c>
      <c r="G960" s="17">
        <v>0</v>
      </c>
      <c r="H960" s="18">
        <v>4072</v>
      </c>
    </row>
    <row r="961" spans="1:8" ht="14.4" x14ac:dyDescent="0.3">
      <c r="A961" s="17">
        <v>2</v>
      </c>
      <c r="B961" s="9" t="s">
        <v>17</v>
      </c>
      <c r="C961" s="17">
        <v>4</v>
      </c>
      <c r="D961" s="17">
        <v>2012</v>
      </c>
      <c r="E961" s="17">
        <v>1</v>
      </c>
      <c r="F961" s="17">
        <v>0</v>
      </c>
      <c r="G961" s="17">
        <v>0</v>
      </c>
      <c r="H961" s="18">
        <v>4133</v>
      </c>
    </row>
    <row r="962" spans="1:8" ht="14.4" x14ac:dyDescent="0.3">
      <c r="A962" s="17">
        <v>2</v>
      </c>
      <c r="B962" s="9" t="s">
        <v>17</v>
      </c>
      <c r="C962" s="17">
        <v>3</v>
      </c>
      <c r="D962" s="17">
        <v>2016</v>
      </c>
      <c r="E962" s="17">
        <v>1</v>
      </c>
      <c r="F962" s="17">
        <v>0</v>
      </c>
      <c r="G962" s="17">
        <v>0</v>
      </c>
      <c r="H962" s="18">
        <v>4157</v>
      </c>
    </row>
    <row r="963" spans="1:8" ht="14.4" x14ac:dyDescent="0.3">
      <c r="A963" s="17">
        <v>4</v>
      </c>
      <c r="B963" s="9" t="s">
        <v>17</v>
      </c>
      <c r="C963" s="17">
        <v>2</v>
      </c>
      <c r="D963" s="17">
        <v>1985</v>
      </c>
      <c r="E963" s="17">
        <v>1</v>
      </c>
      <c r="F963" s="17">
        <v>0</v>
      </c>
      <c r="G963" s="17">
        <v>0</v>
      </c>
      <c r="H963" s="18">
        <v>4160</v>
      </c>
    </row>
    <row r="964" spans="1:8" ht="14.4" x14ac:dyDescent="0.3">
      <c r="A964" s="17">
        <v>3</v>
      </c>
      <c r="B964" s="9" t="s">
        <v>25</v>
      </c>
      <c r="C964" s="17">
        <v>2</v>
      </c>
      <c r="D964" s="17">
        <v>1976</v>
      </c>
      <c r="E964" s="17">
        <v>2</v>
      </c>
      <c r="F964" s="17">
        <v>0</v>
      </c>
      <c r="G964" s="17">
        <v>0</v>
      </c>
      <c r="H964" s="18">
        <v>4194</v>
      </c>
    </row>
    <row r="965" spans="1:8" ht="14.4" x14ac:dyDescent="0.3">
      <c r="A965" s="17">
        <v>5</v>
      </c>
      <c r="B965" s="9" t="s">
        <v>62</v>
      </c>
      <c r="C965" s="17">
        <v>2</v>
      </c>
      <c r="D965" s="17">
        <v>1982</v>
      </c>
      <c r="E965" s="17">
        <v>1</v>
      </c>
      <c r="F965" s="17">
        <v>0</v>
      </c>
      <c r="G965" s="17">
        <v>0</v>
      </c>
      <c r="H965" s="18">
        <v>4218</v>
      </c>
    </row>
    <row r="966" spans="1:8" ht="14.4" x14ac:dyDescent="0.3">
      <c r="A966" s="17">
        <v>4</v>
      </c>
      <c r="B966" s="9" t="s">
        <v>33</v>
      </c>
      <c r="C966" s="17">
        <v>1</v>
      </c>
      <c r="D966" s="17">
        <v>1981</v>
      </c>
      <c r="E966" s="17">
        <v>1</v>
      </c>
      <c r="F966" s="17">
        <v>0</v>
      </c>
      <c r="G966" s="17">
        <v>0</v>
      </c>
      <c r="H966" s="18">
        <v>4227</v>
      </c>
    </row>
    <row r="967" spans="1:8" ht="14.4" x14ac:dyDescent="0.3">
      <c r="A967" s="17">
        <v>2</v>
      </c>
      <c r="B967" s="9" t="s">
        <v>10</v>
      </c>
      <c r="C967" s="17">
        <v>1</v>
      </c>
      <c r="D967" s="17">
        <v>1980</v>
      </c>
      <c r="E967" s="17">
        <v>2</v>
      </c>
      <c r="F967" s="17">
        <v>0</v>
      </c>
      <c r="G967" s="17">
        <v>0</v>
      </c>
      <c r="H967" s="18">
        <v>4233</v>
      </c>
    </row>
    <row r="968" spans="1:8" ht="14.4" x14ac:dyDescent="0.3">
      <c r="A968" s="17">
        <v>2</v>
      </c>
      <c r="B968" s="9" t="s">
        <v>17</v>
      </c>
      <c r="C968" s="17">
        <v>1</v>
      </c>
      <c r="D968" s="17">
        <v>2012</v>
      </c>
      <c r="E968" s="17">
        <v>1</v>
      </c>
      <c r="F968" s="17">
        <v>0</v>
      </c>
      <c r="G968" s="17">
        <v>0</v>
      </c>
      <c r="H968" s="18">
        <v>4240</v>
      </c>
    </row>
    <row r="969" spans="1:8" ht="14.4" x14ac:dyDescent="0.3">
      <c r="A969" s="17">
        <v>1</v>
      </c>
      <c r="B969" s="9" t="s">
        <v>10</v>
      </c>
      <c r="C969" s="17">
        <v>1</v>
      </c>
      <c r="D969" s="17">
        <v>1985</v>
      </c>
      <c r="E969" s="17">
        <v>1</v>
      </c>
      <c r="F969" s="17">
        <v>0</v>
      </c>
      <c r="G969" s="17">
        <v>0</v>
      </c>
      <c r="H969" s="18">
        <v>4265</v>
      </c>
    </row>
    <row r="970" spans="1:8" ht="14.4" x14ac:dyDescent="0.3">
      <c r="A970" s="17">
        <v>1</v>
      </c>
      <c r="B970" s="9" t="s">
        <v>10</v>
      </c>
      <c r="C970" s="17">
        <v>1</v>
      </c>
      <c r="D970" s="17">
        <v>1987</v>
      </c>
      <c r="E970" s="17">
        <v>1</v>
      </c>
      <c r="F970" s="17">
        <v>0</v>
      </c>
      <c r="G970" s="17">
        <v>0</v>
      </c>
      <c r="H970" s="18">
        <v>4268</v>
      </c>
    </row>
    <row r="971" spans="1:8" ht="14.4" x14ac:dyDescent="0.3">
      <c r="A971" s="17">
        <v>1</v>
      </c>
      <c r="B971" s="9" t="s">
        <v>53</v>
      </c>
      <c r="C971" s="17">
        <v>2</v>
      </c>
      <c r="D971" s="17">
        <v>1960</v>
      </c>
      <c r="E971" s="17">
        <v>1</v>
      </c>
      <c r="F971" s="17">
        <v>0</v>
      </c>
      <c r="G971" s="17">
        <v>25</v>
      </c>
      <c r="H971" s="18">
        <v>4271</v>
      </c>
    </row>
    <row r="972" spans="1:8" ht="14.4" x14ac:dyDescent="0.3">
      <c r="A972" s="17">
        <v>2</v>
      </c>
      <c r="B972" s="9" t="s">
        <v>17</v>
      </c>
      <c r="C972" s="17">
        <v>3</v>
      </c>
      <c r="D972" s="17">
        <v>2011</v>
      </c>
      <c r="E972" s="17">
        <v>1</v>
      </c>
      <c r="F972" s="17">
        <v>0</v>
      </c>
      <c r="G972" s="17">
        <v>0</v>
      </c>
      <c r="H972" s="18">
        <v>4272</v>
      </c>
    </row>
    <row r="973" spans="1:8" ht="14.4" x14ac:dyDescent="0.3">
      <c r="A973" s="17">
        <v>2</v>
      </c>
      <c r="B973" s="9" t="s">
        <v>17</v>
      </c>
      <c r="C973" s="17">
        <v>3</v>
      </c>
      <c r="D973" s="17">
        <v>2014</v>
      </c>
      <c r="E973" s="17">
        <v>1</v>
      </c>
      <c r="F973" s="17">
        <v>0</v>
      </c>
      <c r="G973" s="17">
        <v>0</v>
      </c>
      <c r="H973" s="18">
        <v>4272</v>
      </c>
    </row>
    <row r="974" spans="1:8" ht="14.4" x14ac:dyDescent="0.3">
      <c r="A974" s="17">
        <v>1</v>
      </c>
      <c r="B974" s="9" t="s">
        <v>25</v>
      </c>
      <c r="C974" s="17">
        <v>2</v>
      </c>
      <c r="D974" s="17">
        <v>1981</v>
      </c>
      <c r="E974" s="17">
        <v>1</v>
      </c>
      <c r="F974" s="17">
        <v>0</v>
      </c>
      <c r="G974" s="17">
        <v>0</v>
      </c>
      <c r="H974" s="18">
        <v>4273</v>
      </c>
    </row>
    <row r="975" spans="1:8" ht="14.4" x14ac:dyDescent="0.3">
      <c r="A975" s="17">
        <v>4</v>
      </c>
      <c r="B975" s="9" t="s">
        <v>14</v>
      </c>
      <c r="C975" s="17">
        <v>3</v>
      </c>
      <c r="D975" s="17">
        <v>1978</v>
      </c>
      <c r="E975" s="17">
        <v>1</v>
      </c>
      <c r="F975" s="17">
        <v>26</v>
      </c>
      <c r="G975" s="17">
        <v>13</v>
      </c>
      <c r="H975" s="18">
        <v>4311</v>
      </c>
    </row>
    <row r="976" spans="1:8" ht="14.4" x14ac:dyDescent="0.3">
      <c r="A976" s="17">
        <v>1</v>
      </c>
      <c r="B976" s="9" t="s">
        <v>10</v>
      </c>
      <c r="C976" s="17">
        <v>1</v>
      </c>
      <c r="D976" s="17">
        <v>1980</v>
      </c>
      <c r="E976" s="17">
        <v>2</v>
      </c>
      <c r="F976" s="17">
        <v>0</v>
      </c>
      <c r="G976" s="17">
        <v>0</v>
      </c>
      <c r="H976" s="18">
        <v>4421</v>
      </c>
    </row>
    <row r="977" spans="1:8" ht="14.4" x14ac:dyDescent="0.3">
      <c r="A977" s="17">
        <v>3</v>
      </c>
      <c r="B977" s="9" t="s">
        <v>19</v>
      </c>
      <c r="C977" s="17">
        <v>1</v>
      </c>
      <c r="D977" s="17">
        <v>1973</v>
      </c>
      <c r="E977" s="17">
        <v>17</v>
      </c>
      <c r="F977" s="17">
        <v>0</v>
      </c>
      <c r="G977" s="17">
        <v>0</v>
      </c>
      <c r="H977" s="18">
        <v>4473</v>
      </c>
    </row>
    <row r="978" spans="1:8" ht="14.4" x14ac:dyDescent="0.3">
      <c r="A978" s="17">
        <v>6</v>
      </c>
      <c r="B978" s="9" t="s">
        <v>10</v>
      </c>
      <c r="C978" s="17">
        <v>1</v>
      </c>
      <c r="D978" s="17">
        <v>1987</v>
      </c>
      <c r="E978" s="17">
        <v>1</v>
      </c>
      <c r="F978" s="17">
        <v>0</v>
      </c>
      <c r="G978" s="17">
        <v>0</v>
      </c>
      <c r="H978" s="18">
        <v>4566</v>
      </c>
    </row>
    <row r="979" spans="1:8" ht="14.4" x14ac:dyDescent="0.3">
      <c r="A979" s="17">
        <v>4</v>
      </c>
      <c r="B979" s="9" t="s">
        <v>19</v>
      </c>
      <c r="C979" s="17">
        <v>1</v>
      </c>
      <c r="D979" s="17">
        <v>1973</v>
      </c>
      <c r="E979" s="17">
        <v>17</v>
      </c>
      <c r="F979" s="17">
        <v>0</v>
      </c>
      <c r="G979" s="17">
        <v>0</v>
      </c>
      <c r="H979" s="18">
        <v>4572</v>
      </c>
    </row>
    <row r="980" spans="1:8" ht="14.4" x14ac:dyDescent="0.3">
      <c r="A980" s="17">
        <v>1</v>
      </c>
      <c r="B980" s="9" t="s">
        <v>10</v>
      </c>
      <c r="C980" s="17">
        <v>1</v>
      </c>
      <c r="D980" s="17">
        <v>1984</v>
      </c>
      <c r="E980" s="17">
        <v>1</v>
      </c>
      <c r="F980" s="17">
        <v>0</v>
      </c>
      <c r="G980" s="17">
        <v>0</v>
      </c>
      <c r="H980" s="18">
        <v>4753</v>
      </c>
    </row>
    <row r="981" spans="1:8" ht="14.4" x14ac:dyDescent="0.3">
      <c r="A981" s="17">
        <v>5</v>
      </c>
      <c r="B981" s="9" t="s">
        <v>19</v>
      </c>
      <c r="C981" s="17">
        <v>1</v>
      </c>
      <c r="D981" s="17">
        <v>1973</v>
      </c>
      <c r="E981" s="17">
        <v>17</v>
      </c>
      <c r="F981" s="17">
        <v>0</v>
      </c>
      <c r="G981" s="17">
        <v>0</v>
      </c>
      <c r="H981" s="18">
        <v>4767</v>
      </c>
    </row>
    <row r="982" spans="1:8" ht="14.4" x14ac:dyDescent="0.3">
      <c r="A982" s="17">
        <v>3</v>
      </c>
      <c r="B982" s="9" t="s">
        <v>23</v>
      </c>
      <c r="C982" s="17">
        <v>1</v>
      </c>
      <c r="D982" s="17">
        <v>1993</v>
      </c>
      <c r="E982" s="17">
        <v>1</v>
      </c>
      <c r="F982" s="17">
        <v>0</v>
      </c>
      <c r="G982" s="17">
        <v>0</v>
      </c>
      <c r="H982" s="18">
        <v>4976</v>
      </c>
    </row>
    <row r="983" spans="1:8" ht="14.4" x14ac:dyDescent="0.3">
      <c r="A983" s="17">
        <v>4</v>
      </c>
      <c r="B983" s="9" t="s">
        <v>25</v>
      </c>
      <c r="C983" s="17">
        <v>3</v>
      </c>
      <c r="D983" s="17">
        <v>1964</v>
      </c>
      <c r="E983" s="17">
        <v>2</v>
      </c>
      <c r="F983" s="17">
        <v>3</v>
      </c>
      <c r="G983" s="17">
        <v>0</v>
      </c>
      <c r="H983" s="18">
        <v>4985</v>
      </c>
    </row>
    <row r="984" spans="1:8" ht="14.4" x14ac:dyDescent="0.3">
      <c r="A984" s="17">
        <v>2</v>
      </c>
      <c r="B984" s="9" t="s">
        <v>25</v>
      </c>
      <c r="C984" s="17">
        <v>3</v>
      </c>
      <c r="D984" s="17">
        <v>1964</v>
      </c>
      <c r="E984" s="17">
        <v>2</v>
      </c>
      <c r="F984" s="17">
        <v>3</v>
      </c>
      <c r="G984" s="17">
        <v>0</v>
      </c>
      <c r="H984" s="18">
        <v>5062</v>
      </c>
    </row>
    <row r="985" spans="1:8" ht="14.4" x14ac:dyDescent="0.3">
      <c r="A985" s="17">
        <v>2</v>
      </c>
      <c r="B985" s="9" t="s">
        <v>30</v>
      </c>
      <c r="C985" s="17">
        <v>2</v>
      </c>
      <c r="D985" s="17">
        <v>1973</v>
      </c>
      <c r="E985" s="17">
        <v>1</v>
      </c>
      <c r="F985" s="17">
        <v>0</v>
      </c>
      <c r="G985" s="17">
        <v>2</v>
      </c>
      <c r="H985" s="18">
        <v>5217</v>
      </c>
    </row>
    <row r="986" spans="1:8" ht="14.4" x14ac:dyDescent="0.3">
      <c r="A986" s="17">
        <v>2</v>
      </c>
      <c r="B986" s="9" t="s">
        <v>19</v>
      </c>
      <c r="C986" s="17">
        <v>1</v>
      </c>
      <c r="D986" s="17">
        <v>1973</v>
      </c>
      <c r="E986" s="17">
        <v>17</v>
      </c>
      <c r="F986" s="17">
        <v>0</v>
      </c>
      <c r="G986" s="17">
        <v>0</v>
      </c>
      <c r="H986" s="18">
        <v>5226</v>
      </c>
    </row>
    <row r="987" spans="1:8" ht="14.4" x14ac:dyDescent="0.3">
      <c r="A987" s="17">
        <v>1</v>
      </c>
      <c r="B987" s="9" t="s">
        <v>17</v>
      </c>
      <c r="C987" s="17">
        <v>2</v>
      </c>
      <c r="D987" s="17">
        <v>1978</v>
      </c>
      <c r="E987" s="17">
        <v>1</v>
      </c>
      <c r="F987" s="17">
        <v>0</v>
      </c>
      <c r="G987" s="17">
        <v>0</v>
      </c>
      <c r="H987" s="18">
        <v>5432</v>
      </c>
    </row>
    <row r="988" spans="1:8" ht="14.4" x14ac:dyDescent="0.3">
      <c r="A988" s="17">
        <v>4</v>
      </c>
      <c r="B988" s="9" t="s">
        <v>23</v>
      </c>
      <c r="C988" s="17">
        <v>1</v>
      </c>
      <c r="D988" s="17">
        <v>1993</v>
      </c>
      <c r="E988" s="17">
        <v>1</v>
      </c>
      <c r="F988" s="17">
        <v>0</v>
      </c>
      <c r="G988" s="17">
        <v>0</v>
      </c>
      <c r="H988" s="18">
        <v>5433</v>
      </c>
    </row>
    <row r="989" spans="1:8" ht="14.4" x14ac:dyDescent="0.3">
      <c r="A989" s="17">
        <v>1</v>
      </c>
      <c r="B989" s="9" t="s">
        <v>35</v>
      </c>
      <c r="C989" s="17">
        <v>2</v>
      </c>
      <c r="D989" s="17">
        <v>1975</v>
      </c>
      <c r="E989" s="17">
        <v>1</v>
      </c>
      <c r="F989" s="17">
        <v>0</v>
      </c>
      <c r="G989" s="17">
        <v>0</v>
      </c>
      <c r="H989" s="18">
        <v>5582</v>
      </c>
    </row>
    <row r="990" spans="1:8" ht="14.4" x14ac:dyDescent="0.3">
      <c r="A990" s="17">
        <v>1</v>
      </c>
      <c r="B990" s="9" t="s">
        <v>23</v>
      </c>
      <c r="C990" s="17">
        <v>1</v>
      </c>
      <c r="D990" s="17">
        <v>1976</v>
      </c>
      <c r="E990" s="17">
        <v>1</v>
      </c>
      <c r="F990" s="17">
        <v>0</v>
      </c>
      <c r="G990" s="17">
        <v>0</v>
      </c>
      <c r="H990" s="18">
        <v>5605</v>
      </c>
    </row>
    <row r="991" spans="1:8" ht="14.4" x14ac:dyDescent="0.3">
      <c r="A991" s="17">
        <v>6</v>
      </c>
      <c r="B991" s="9" t="s">
        <v>23</v>
      </c>
      <c r="C991" s="17">
        <v>1</v>
      </c>
      <c r="D991" s="17">
        <v>1993</v>
      </c>
      <c r="E991" s="17">
        <v>1</v>
      </c>
      <c r="F991" s="17">
        <v>0</v>
      </c>
      <c r="G991" s="17">
        <v>0</v>
      </c>
      <c r="H991" s="18">
        <v>5640</v>
      </c>
    </row>
    <row r="992" spans="1:8" ht="14.4" x14ac:dyDescent="0.3">
      <c r="A992" s="17">
        <v>1</v>
      </c>
      <c r="B992" s="9" t="s">
        <v>42</v>
      </c>
      <c r="C992" s="17">
        <v>3</v>
      </c>
      <c r="D992" s="17">
        <v>1976</v>
      </c>
      <c r="E992" s="17">
        <v>1</v>
      </c>
      <c r="F992" s="17">
        <v>0</v>
      </c>
      <c r="G992" s="17">
        <v>0</v>
      </c>
      <c r="H992" s="18">
        <v>5836</v>
      </c>
    </row>
    <row r="993" spans="1:8" ht="14.4" x14ac:dyDescent="0.3">
      <c r="A993" s="17">
        <v>1</v>
      </c>
      <c r="B993" s="9" t="s">
        <v>10</v>
      </c>
      <c r="C993" s="17">
        <v>1</v>
      </c>
      <c r="D993" s="17">
        <v>1978</v>
      </c>
      <c r="E993" s="17">
        <v>2</v>
      </c>
      <c r="F993" s="17">
        <v>0</v>
      </c>
      <c r="G993" s="17">
        <v>0</v>
      </c>
      <c r="H993" s="18">
        <v>5886</v>
      </c>
    </row>
    <row r="994" spans="1:8" ht="14.4" x14ac:dyDescent="0.3">
      <c r="A994" s="17">
        <v>1</v>
      </c>
      <c r="B994" s="9" t="s">
        <v>10</v>
      </c>
      <c r="C994" s="17">
        <v>1</v>
      </c>
      <c r="D994" s="17">
        <v>1971</v>
      </c>
      <c r="E994" s="17">
        <v>2</v>
      </c>
      <c r="F994" s="17">
        <v>0</v>
      </c>
      <c r="G994" s="17">
        <v>0</v>
      </c>
      <c r="H994" s="18">
        <v>5887</v>
      </c>
    </row>
    <row r="995" spans="1:8" ht="14.4" x14ac:dyDescent="0.3">
      <c r="A995" s="17">
        <v>1</v>
      </c>
      <c r="B995" s="9" t="s">
        <v>42</v>
      </c>
      <c r="C995" s="17">
        <v>3</v>
      </c>
      <c r="D995" s="17">
        <v>1976</v>
      </c>
      <c r="E995" s="17">
        <v>2</v>
      </c>
      <c r="F995" s="17">
        <v>0</v>
      </c>
      <c r="G995" s="17">
        <v>0</v>
      </c>
      <c r="H995" s="18">
        <v>5899</v>
      </c>
    </row>
    <row r="996" spans="1:8" ht="14.4" x14ac:dyDescent="0.3">
      <c r="A996" s="17">
        <v>1</v>
      </c>
      <c r="B996" s="9" t="s">
        <v>25</v>
      </c>
      <c r="C996" s="17">
        <v>2</v>
      </c>
      <c r="D996" s="17">
        <v>1978</v>
      </c>
      <c r="E996" s="17">
        <v>1</v>
      </c>
      <c r="F996" s="17">
        <v>0</v>
      </c>
      <c r="G996" s="17">
        <v>0</v>
      </c>
      <c r="H996" s="18">
        <v>6080</v>
      </c>
    </row>
    <row r="997" spans="1:8" ht="14.4" x14ac:dyDescent="0.3">
      <c r="A997" s="17">
        <v>1</v>
      </c>
      <c r="B997" s="9" t="s">
        <v>10</v>
      </c>
      <c r="C997" s="17">
        <v>1</v>
      </c>
      <c r="D997" s="17">
        <v>1978</v>
      </c>
      <c r="E997" s="17">
        <v>1</v>
      </c>
      <c r="F997" s="17">
        <v>0</v>
      </c>
      <c r="G997" s="17">
        <v>0</v>
      </c>
      <c r="H997" s="18">
        <v>6151</v>
      </c>
    </row>
    <row r="998" spans="1:8" ht="14.4" x14ac:dyDescent="0.3">
      <c r="A998" s="17">
        <v>1</v>
      </c>
      <c r="B998" s="9" t="s">
        <v>25</v>
      </c>
      <c r="C998" s="17">
        <v>3</v>
      </c>
      <c r="D998" s="17">
        <v>1977</v>
      </c>
      <c r="E998" s="17">
        <v>1</v>
      </c>
      <c r="F998" s="17">
        <v>0</v>
      </c>
      <c r="G998" s="17">
        <v>3</v>
      </c>
      <c r="H998" s="18">
        <v>6229</v>
      </c>
    </row>
    <row r="999" spans="1:8" ht="14.4" x14ac:dyDescent="0.3">
      <c r="A999" s="17">
        <v>1</v>
      </c>
      <c r="B999" s="9" t="s">
        <v>31</v>
      </c>
      <c r="C999" s="17">
        <v>4</v>
      </c>
      <c r="D999" s="17">
        <v>1975</v>
      </c>
      <c r="E999" s="17">
        <v>1</v>
      </c>
      <c r="F999" s="17">
        <v>0</v>
      </c>
      <c r="G999" s="17">
        <v>0</v>
      </c>
      <c r="H999" s="18">
        <v>6358</v>
      </c>
    </row>
    <row r="1000" spans="1:8" ht="14.4" x14ac:dyDescent="0.3">
      <c r="A1000" s="17">
        <v>1</v>
      </c>
      <c r="B1000" s="9" t="s">
        <v>10</v>
      </c>
      <c r="C1000" s="17">
        <v>4</v>
      </c>
      <c r="D1000" s="17">
        <v>1983</v>
      </c>
      <c r="E1000" s="17">
        <v>1</v>
      </c>
      <c r="F1000" s="17">
        <v>0</v>
      </c>
      <c r="G1000" s="17">
        <v>0</v>
      </c>
      <c r="H1000" s="18">
        <v>6557</v>
      </c>
    </row>
    <row r="1001" spans="1:8" ht="14.4" x14ac:dyDescent="0.3">
      <c r="A1001" s="17">
        <v>2</v>
      </c>
      <c r="B1001" s="9" t="s">
        <v>17</v>
      </c>
      <c r="C1001" s="17">
        <v>1</v>
      </c>
      <c r="D1001" s="17">
        <v>1978</v>
      </c>
      <c r="E1001" s="17">
        <v>1</v>
      </c>
      <c r="F1001" s="17">
        <v>0</v>
      </c>
      <c r="G1001" s="17">
        <v>0</v>
      </c>
      <c r="H1001" s="18">
        <v>6711</v>
      </c>
    </row>
    <row r="1002" spans="1:8" ht="14.4" x14ac:dyDescent="0.3">
      <c r="A1002" s="17">
        <v>1</v>
      </c>
      <c r="B1002" s="9" t="s">
        <v>27</v>
      </c>
      <c r="C1002" s="17">
        <v>3</v>
      </c>
      <c r="D1002" s="17">
        <v>1975</v>
      </c>
      <c r="E1002" s="17">
        <v>1</v>
      </c>
      <c r="F1002" s="17">
        <v>0</v>
      </c>
      <c r="G1002" s="17">
        <v>0</v>
      </c>
      <c r="H1002" s="18">
        <v>6892</v>
      </c>
    </row>
    <row r="1003" spans="1:8" ht="14.4" x14ac:dyDescent="0.3">
      <c r="A1003" s="17">
        <v>2</v>
      </c>
      <c r="B1003" s="9" t="s">
        <v>33</v>
      </c>
      <c r="C1003" s="17">
        <v>3</v>
      </c>
      <c r="D1003" s="17">
        <v>2018</v>
      </c>
      <c r="E1003" s="17">
        <v>1</v>
      </c>
      <c r="F1003" s="17">
        <v>0</v>
      </c>
      <c r="G1003" s="17">
        <v>0</v>
      </c>
      <c r="H1003" s="18">
        <v>7136</v>
      </c>
    </row>
    <row r="1004" spans="1:8" ht="14.4" x14ac:dyDescent="0.3">
      <c r="A1004" s="17">
        <v>4</v>
      </c>
      <c r="B1004" s="9" t="s">
        <v>33</v>
      </c>
      <c r="C1004" s="17">
        <v>3</v>
      </c>
      <c r="D1004" s="17">
        <v>1978</v>
      </c>
      <c r="E1004" s="17">
        <v>1</v>
      </c>
      <c r="F1004" s="17">
        <v>0</v>
      </c>
      <c r="G1004" s="17">
        <v>0</v>
      </c>
      <c r="H1004" s="18">
        <v>7161</v>
      </c>
    </row>
    <row r="1005" spans="1:8" ht="14.4" x14ac:dyDescent="0.3">
      <c r="A1005" s="17">
        <v>1</v>
      </c>
      <c r="B1005" s="9" t="s">
        <v>12</v>
      </c>
      <c r="C1005" s="17">
        <v>2</v>
      </c>
      <c r="D1005" s="17">
        <v>1989</v>
      </c>
      <c r="E1005" s="17">
        <v>1</v>
      </c>
      <c r="F1005" s="17">
        <v>0</v>
      </c>
      <c r="G1005" s="17">
        <v>0</v>
      </c>
      <c r="H1005" s="18">
        <v>7172</v>
      </c>
    </row>
    <row r="1006" spans="1:8" ht="14.4" x14ac:dyDescent="0.3">
      <c r="A1006" s="17">
        <v>2</v>
      </c>
      <c r="B1006" s="9" t="s">
        <v>17</v>
      </c>
      <c r="C1006" s="17">
        <v>1</v>
      </c>
      <c r="D1006" s="17">
        <v>1994</v>
      </c>
      <c r="E1006" s="17">
        <v>1</v>
      </c>
      <c r="F1006" s="17">
        <v>0</v>
      </c>
      <c r="G1006" s="17">
        <v>0</v>
      </c>
      <c r="H1006" s="18">
        <v>7174</v>
      </c>
    </row>
    <row r="1007" spans="1:8" ht="14.4" x14ac:dyDescent="0.3">
      <c r="A1007" s="17">
        <v>4</v>
      </c>
      <c r="B1007" s="9" t="s">
        <v>33</v>
      </c>
      <c r="C1007" s="17">
        <v>3</v>
      </c>
      <c r="D1007" s="17">
        <v>1962</v>
      </c>
      <c r="E1007" s="17">
        <v>1</v>
      </c>
      <c r="F1007" s="17">
        <v>0</v>
      </c>
      <c r="G1007" s="17">
        <v>0</v>
      </c>
      <c r="H1007" s="18">
        <v>7181</v>
      </c>
    </row>
    <row r="1008" spans="1:8" ht="14.4" x14ac:dyDescent="0.3">
      <c r="A1008" s="17">
        <v>3</v>
      </c>
      <c r="B1008" s="9" t="s">
        <v>23</v>
      </c>
      <c r="C1008" s="17">
        <v>2</v>
      </c>
      <c r="D1008" s="17">
        <v>1986</v>
      </c>
      <c r="E1008" s="17">
        <v>1</v>
      </c>
      <c r="F1008" s="17">
        <v>0</v>
      </c>
      <c r="G1008" s="17">
        <v>0</v>
      </c>
      <c r="H1008" s="18">
        <v>7181</v>
      </c>
    </row>
    <row r="1009" spans="1:8" ht="14.4" x14ac:dyDescent="0.3">
      <c r="A1009" s="17">
        <v>2</v>
      </c>
      <c r="B1009" s="9" t="s">
        <v>14</v>
      </c>
      <c r="C1009" s="17">
        <v>3</v>
      </c>
      <c r="D1009" s="17">
        <v>1987</v>
      </c>
      <c r="E1009" s="17">
        <v>1</v>
      </c>
      <c r="F1009" s="17">
        <v>0</v>
      </c>
      <c r="G1009" s="17">
        <v>0</v>
      </c>
      <c r="H1009" s="18">
        <v>7185</v>
      </c>
    </row>
    <row r="1010" spans="1:8" ht="14.4" x14ac:dyDescent="0.3">
      <c r="A1010" s="17">
        <v>1</v>
      </c>
      <c r="B1010" s="9" t="s">
        <v>12</v>
      </c>
      <c r="C1010" s="17">
        <v>3</v>
      </c>
      <c r="D1010" s="17">
        <v>1983</v>
      </c>
      <c r="E1010" s="17">
        <v>1</v>
      </c>
      <c r="F1010" s="17">
        <v>0</v>
      </c>
      <c r="G1010" s="17">
        <v>0</v>
      </c>
      <c r="H1010" s="18">
        <v>7186</v>
      </c>
    </row>
    <row r="1011" spans="1:8" ht="14.4" x14ac:dyDescent="0.3">
      <c r="A1011" s="17">
        <v>4</v>
      </c>
      <c r="B1011" s="9" t="s">
        <v>27</v>
      </c>
      <c r="C1011" s="17">
        <v>2</v>
      </c>
      <c r="D1011" s="17">
        <v>1983</v>
      </c>
      <c r="E1011" s="17">
        <v>1</v>
      </c>
      <c r="F1011" s="17">
        <v>0</v>
      </c>
      <c r="G1011" s="17">
        <v>0</v>
      </c>
      <c r="H1011" s="18">
        <v>7201</v>
      </c>
    </row>
    <row r="1012" spans="1:8" ht="14.4" x14ac:dyDescent="0.3">
      <c r="A1012" s="17">
        <v>5</v>
      </c>
      <c r="B1012" s="9" t="s">
        <v>44</v>
      </c>
      <c r="C1012" s="17">
        <v>2</v>
      </c>
      <c r="D1012" s="17">
        <v>1977</v>
      </c>
      <c r="E1012" s="17">
        <v>1</v>
      </c>
      <c r="F1012" s="17">
        <v>0</v>
      </c>
      <c r="G1012" s="17">
        <v>0</v>
      </c>
      <c r="H1012" s="18">
        <v>7214</v>
      </c>
    </row>
    <row r="1013" spans="1:8" ht="14.4" x14ac:dyDescent="0.3">
      <c r="A1013" s="17">
        <v>2</v>
      </c>
      <c r="B1013" s="9" t="s">
        <v>14</v>
      </c>
      <c r="C1013" s="17">
        <v>2</v>
      </c>
      <c r="D1013" s="17">
        <v>1988</v>
      </c>
      <c r="E1013" s="17">
        <v>1</v>
      </c>
      <c r="F1013" s="17">
        <v>0</v>
      </c>
      <c r="G1013" s="17">
        <v>0</v>
      </c>
      <c r="H1013" s="18">
        <v>7215</v>
      </c>
    </row>
    <row r="1014" spans="1:8" ht="14.4" x14ac:dyDescent="0.3">
      <c r="A1014" s="17">
        <v>1</v>
      </c>
      <c r="B1014" s="9" t="s">
        <v>33</v>
      </c>
      <c r="C1014" s="17">
        <v>2</v>
      </c>
      <c r="D1014" s="17">
        <v>1973</v>
      </c>
      <c r="E1014" s="17">
        <v>1</v>
      </c>
      <c r="F1014" s="17">
        <v>0</v>
      </c>
      <c r="G1014" s="17">
        <v>0</v>
      </c>
      <c r="H1014" s="18">
        <v>7226</v>
      </c>
    </row>
    <row r="1015" spans="1:8" ht="14.4" x14ac:dyDescent="0.3">
      <c r="A1015" s="17">
        <v>4</v>
      </c>
      <c r="B1015" s="9" t="s">
        <v>14</v>
      </c>
      <c r="C1015" s="17">
        <v>3</v>
      </c>
      <c r="D1015" s="17">
        <v>1981</v>
      </c>
      <c r="E1015" s="17">
        <v>1</v>
      </c>
      <c r="F1015" s="17">
        <v>10</v>
      </c>
      <c r="G1015" s="17">
        <v>10</v>
      </c>
      <c r="H1015" s="18">
        <v>7227</v>
      </c>
    </row>
    <row r="1016" spans="1:8" ht="14.4" x14ac:dyDescent="0.3">
      <c r="A1016" s="17">
        <v>4</v>
      </c>
      <c r="B1016" s="9" t="s">
        <v>17</v>
      </c>
      <c r="C1016" s="17">
        <v>3</v>
      </c>
      <c r="D1016" s="17">
        <v>1987</v>
      </c>
      <c r="E1016" s="17">
        <v>1</v>
      </c>
      <c r="F1016" s="17">
        <v>0</v>
      </c>
      <c r="G1016" s="17">
        <v>0</v>
      </c>
      <c r="H1016" s="18">
        <v>7232</v>
      </c>
    </row>
    <row r="1017" spans="1:8" ht="14.4" x14ac:dyDescent="0.3">
      <c r="A1017" s="17">
        <v>3</v>
      </c>
      <c r="B1017" s="9" t="s">
        <v>19</v>
      </c>
      <c r="C1017" s="17">
        <v>4</v>
      </c>
      <c r="D1017" s="17">
        <v>1986</v>
      </c>
      <c r="E1017" s="17">
        <v>1</v>
      </c>
      <c r="F1017" s="17">
        <v>0</v>
      </c>
      <c r="G1017" s="17">
        <v>0</v>
      </c>
      <c r="H1017" s="18">
        <v>7236</v>
      </c>
    </row>
    <row r="1018" spans="1:8" ht="14.4" x14ac:dyDescent="0.3">
      <c r="A1018" s="17">
        <v>3</v>
      </c>
      <c r="B1018" s="9" t="s">
        <v>12</v>
      </c>
      <c r="C1018" s="17">
        <v>2</v>
      </c>
      <c r="D1018" s="17">
        <v>2011</v>
      </c>
      <c r="E1018" s="17">
        <v>1</v>
      </c>
      <c r="F1018" s="17">
        <v>0</v>
      </c>
      <c r="G1018" s="17">
        <v>0</v>
      </c>
      <c r="H1018" s="18">
        <v>7236</v>
      </c>
    </row>
    <row r="1019" spans="1:8" ht="14.4" x14ac:dyDescent="0.3">
      <c r="A1019" s="17">
        <v>1</v>
      </c>
      <c r="B1019" s="9" t="s">
        <v>25</v>
      </c>
      <c r="C1019" s="17">
        <v>2</v>
      </c>
      <c r="D1019" s="17">
        <v>1994</v>
      </c>
      <c r="E1019" s="17">
        <v>1</v>
      </c>
      <c r="F1019" s="17">
        <v>0</v>
      </c>
      <c r="G1019" s="17">
        <v>0</v>
      </c>
      <c r="H1019" s="18">
        <v>7253</v>
      </c>
    </row>
    <row r="1020" spans="1:8" ht="14.4" x14ac:dyDescent="0.3">
      <c r="A1020" s="17">
        <v>5</v>
      </c>
      <c r="B1020" s="9" t="s">
        <v>19</v>
      </c>
      <c r="C1020" s="17">
        <v>3</v>
      </c>
      <c r="D1020" s="17">
        <v>2016</v>
      </c>
      <c r="E1020" s="17">
        <v>1</v>
      </c>
      <c r="F1020" s="17">
        <v>0</v>
      </c>
      <c r="G1020" s="17">
        <v>0</v>
      </c>
      <c r="H1020" s="18">
        <v>7257</v>
      </c>
    </row>
    <row r="1021" spans="1:8" ht="14.4" x14ac:dyDescent="0.3">
      <c r="A1021" s="17">
        <v>2</v>
      </c>
      <c r="B1021" s="9" t="s">
        <v>17</v>
      </c>
      <c r="C1021" s="17">
        <v>2</v>
      </c>
      <c r="D1021" s="17">
        <v>1984</v>
      </c>
      <c r="E1021" s="17">
        <v>1</v>
      </c>
      <c r="F1021" s="17">
        <v>0</v>
      </c>
      <c r="G1021" s="17">
        <v>0</v>
      </c>
      <c r="H1021" s="18">
        <v>7265</v>
      </c>
    </row>
    <row r="1022" spans="1:8" ht="14.4" x14ac:dyDescent="0.3">
      <c r="A1022" s="17">
        <v>4</v>
      </c>
      <c r="B1022" s="9" t="s">
        <v>14</v>
      </c>
      <c r="C1022" s="17">
        <v>3</v>
      </c>
      <c r="D1022" s="17">
        <v>1984</v>
      </c>
      <c r="E1022" s="17">
        <v>1</v>
      </c>
      <c r="F1022" s="17">
        <v>0</v>
      </c>
      <c r="G1022" s="17">
        <v>0</v>
      </c>
      <c r="H1022" s="18">
        <v>7268</v>
      </c>
    </row>
    <row r="1023" spans="1:8" ht="14.4" x14ac:dyDescent="0.3">
      <c r="A1023" s="17">
        <v>1</v>
      </c>
      <c r="B1023" s="9" t="s">
        <v>12</v>
      </c>
      <c r="C1023" s="17">
        <v>2</v>
      </c>
      <c r="D1023" s="17">
        <v>1987</v>
      </c>
      <c r="E1023" s="17">
        <v>1</v>
      </c>
      <c r="F1023" s="17">
        <v>0</v>
      </c>
      <c r="G1023" s="17">
        <v>0</v>
      </c>
      <c r="H1023" s="18">
        <v>7268</v>
      </c>
    </row>
    <row r="1024" spans="1:8" ht="14.4" x14ac:dyDescent="0.3">
      <c r="A1024" s="17">
        <v>1</v>
      </c>
      <c r="B1024" s="9" t="s">
        <v>19</v>
      </c>
      <c r="C1024" s="17">
        <v>2</v>
      </c>
      <c r="D1024" s="17">
        <v>1991</v>
      </c>
      <c r="E1024" s="17">
        <v>1</v>
      </c>
      <c r="F1024" s="17">
        <v>0</v>
      </c>
      <c r="G1024" s="17">
        <v>0</v>
      </c>
      <c r="H1024" s="18">
        <v>7277</v>
      </c>
    </row>
    <row r="1025" spans="1:8" ht="14.4" x14ac:dyDescent="0.3">
      <c r="A1025" s="17">
        <v>3</v>
      </c>
      <c r="B1025" s="9" t="s">
        <v>12</v>
      </c>
      <c r="C1025" s="17">
        <v>3</v>
      </c>
      <c r="D1025" s="17">
        <v>2009</v>
      </c>
      <c r="E1025" s="17">
        <v>1</v>
      </c>
      <c r="F1025" s="17">
        <v>0</v>
      </c>
      <c r="G1025" s="17">
        <v>0</v>
      </c>
      <c r="H1025" s="18">
        <v>7284</v>
      </c>
    </row>
    <row r="1026" spans="1:8" ht="14.4" x14ac:dyDescent="0.3">
      <c r="A1026" s="17">
        <v>3</v>
      </c>
      <c r="B1026" s="9" t="s">
        <v>12</v>
      </c>
      <c r="C1026" s="17">
        <v>2</v>
      </c>
      <c r="D1026" s="17">
        <v>2011</v>
      </c>
      <c r="E1026" s="17">
        <v>1</v>
      </c>
      <c r="F1026" s="17">
        <v>0</v>
      </c>
      <c r="G1026" s="17">
        <v>0</v>
      </c>
      <c r="H1026" s="18">
        <v>7293</v>
      </c>
    </row>
    <row r="1027" spans="1:8" ht="14.4" x14ac:dyDescent="0.3">
      <c r="A1027" s="17">
        <v>3</v>
      </c>
      <c r="B1027" s="9" t="s">
        <v>30</v>
      </c>
      <c r="C1027" s="17">
        <v>2</v>
      </c>
      <c r="D1027" s="17">
        <v>1966</v>
      </c>
      <c r="E1027" s="17">
        <v>1</v>
      </c>
      <c r="F1027" s="17">
        <v>0</v>
      </c>
      <c r="G1027" s="17">
        <v>0</v>
      </c>
      <c r="H1027" s="18">
        <v>7295</v>
      </c>
    </row>
    <row r="1028" spans="1:8" ht="14.4" x14ac:dyDescent="0.3">
      <c r="A1028" s="17">
        <v>5</v>
      </c>
      <c r="B1028" s="9" t="s">
        <v>14</v>
      </c>
      <c r="C1028" s="17">
        <v>3</v>
      </c>
      <c r="D1028" s="17">
        <v>1989</v>
      </c>
      <c r="E1028" s="17">
        <v>1</v>
      </c>
      <c r="F1028" s="17">
        <v>0</v>
      </c>
      <c r="G1028" s="17">
        <v>0</v>
      </c>
      <c r="H1028" s="18">
        <v>7318</v>
      </c>
    </row>
    <row r="1029" spans="1:8" ht="14.4" x14ac:dyDescent="0.3">
      <c r="A1029" s="17">
        <v>2</v>
      </c>
      <c r="B1029" s="9" t="s">
        <v>14</v>
      </c>
      <c r="C1029" s="17">
        <v>2</v>
      </c>
      <c r="D1029" s="17">
        <v>1988</v>
      </c>
      <c r="E1029" s="17">
        <v>1</v>
      </c>
      <c r="F1029" s="17">
        <v>0</v>
      </c>
      <c r="G1029" s="17">
        <v>0</v>
      </c>
      <c r="H1029" s="18">
        <v>7319</v>
      </c>
    </row>
    <row r="1030" spans="1:8" ht="14.4" x14ac:dyDescent="0.3">
      <c r="A1030" s="17">
        <v>4</v>
      </c>
      <c r="B1030" s="9" t="s">
        <v>12</v>
      </c>
      <c r="C1030" s="17">
        <v>2</v>
      </c>
      <c r="D1030" s="17">
        <v>1990</v>
      </c>
      <c r="E1030" s="17">
        <v>1</v>
      </c>
      <c r="F1030" s="17">
        <v>0</v>
      </c>
      <c r="G1030" s="17">
        <v>22</v>
      </c>
      <c r="H1030" s="18">
        <v>7333</v>
      </c>
    </row>
    <row r="1031" spans="1:8" ht="14.4" x14ac:dyDescent="0.3">
      <c r="A1031" s="17">
        <v>4</v>
      </c>
      <c r="B1031" s="9" t="s">
        <v>33</v>
      </c>
      <c r="C1031" s="17">
        <v>3</v>
      </c>
      <c r="D1031" s="17">
        <v>1978</v>
      </c>
      <c r="E1031" s="17">
        <v>1</v>
      </c>
      <c r="F1031" s="17">
        <v>0</v>
      </c>
      <c r="G1031" s="17">
        <v>0</v>
      </c>
      <c r="H1031" s="18">
        <v>7335</v>
      </c>
    </row>
    <row r="1032" spans="1:8" ht="14.4" x14ac:dyDescent="0.3">
      <c r="A1032" s="17">
        <v>1</v>
      </c>
      <c r="B1032" s="9" t="s">
        <v>43</v>
      </c>
      <c r="C1032" s="17">
        <v>2</v>
      </c>
      <c r="D1032" s="17">
        <v>1984</v>
      </c>
      <c r="E1032" s="17">
        <v>1</v>
      </c>
      <c r="F1032" s="17">
        <v>0</v>
      </c>
      <c r="G1032" s="17">
        <v>0</v>
      </c>
      <c r="H1032" s="18">
        <v>7350</v>
      </c>
    </row>
    <row r="1033" spans="1:8" ht="14.4" x14ac:dyDescent="0.3">
      <c r="A1033" s="17">
        <v>2</v>
      </c>
      <c r="B1033" s="9" t="s">
        <v>17</v>
      </c>
      <c r="C1033" s="17">
        <v>2</v>
      </c>
      <c r="D1033" s="17">
        <v>2011</v>
      </c>
      <c r="E1033" s="17">
        <v>1</v>
      </c>
      <c r="F1033" s="17">
        <v>0</v>
      </c>
      <c r="G1033" s="17">
        <v>0</v>
      </c>
      <c r="H1033" s="18">
        <v>7350</v>
      </c>
    </row>
    <row r="1034" spans="1:8" ht="14.4" x14ac:dyDescent="0.3">
      <c r="A1034" s="17">
        <v>3</v>
      </c>
      <c r="B1034" s="9" t="s">
        <v>14</v>
      </c>
      <c r="C1034" s="17">
        <v>4</v>
      </c>
      <c r="D1034" s="17">
        <v>1986</v>
      </c>
      <c r="E1034" s="17">
        <v>1</v>
      </c>
      <c r="F1034" s="17">
        <v>0</v>
      </c>
      <c r="G1034" s="17">
        <v>0</v>
      </c>
      <c r="H1034" s="18">
        <v>7368</v>
      </c>
    </row>
    <row r="1035" spans="1:8" ht="14.4" x14ac:dyDescent="0.3">
      <c r="A1035" s="17">
        <v>1</v>
      </c>
      <c r="B1035" s="9" t="s">
        <v>12</v>
      </c>
      <c r="C1035" s="17">
        <v>2</v>
      </c>
      <c r="D1035" s="17">
        <v>1987</v>
      </c>
      <c r="E1035" s="17">
        <v>1</v>
      </c>
      <c r="F1035" s="17">
        <v>0</v>
      </c>
      <c r="G1035" s="17">
        <v>0</v>
      </c>
      <c r="H1035" s="18">
        <v>7372</v>
      </c>
    </row>
    <row r="1036" spans="1:8" ht="14.4" x14ac:dyDescent="0.3">
      <c r="A1036" s="17">
        <v>2</v>
      </c>
      <c r="B1036" s="9" t="s">
        <v>17</v>
      </c>
      <c r="C1036" s="17">
        <v>2</v>
      </c>
      <c r="D1036" s="17">
        <v>2012</v>
      </c>
      <c r="E1036" s="17">
        <v>1</v>
      </c>
      <c r="F1036" s="17">
        <v>0</v>
      </c>
      <c r="G1036" s="17">
        <v>0</v>
      </c>
      <c r="H1036" s="18">
        <v>7388</v>
      </c>
    </row>
    <row r="1037" spans="1:8" ht="14.4" x14ac:dyDescent="0.3">
      <c r="A1037" s="17">
        <v>3</v>
      </c>
      <c r="B1037" s="9" t="s">
        <v>14</v>
      </c>
      <c r="C1037" s="17">
        <v>2</v>
      </c>
      <c r="D1037" s="17">
        <v>1987</v>
      </c>
      <c r="E1037" s="17">
        <v>1</v>
      </c>
      <c r="F1037" s="17">
        <v>0</v>
      </c>
      <c r="G1037" s="17">
        <v>11</v>
      </c>
      <c r="H1037" s="18">
        <v>7394</v>
      </c>
    </row>
    <row r="1038" spans="1:8" ht="14.4" x14ac:dyDescent="0.3">
      <c r="A1038" s="17">
        <v>1</v>
      </c>
      <c r="B1038" s="9" t="s">
        <v>27</v>
      </c>
      <c r="C1038" s="17">
        <v>3</v>
      </c>
      <c r="D1038" s="17">
        <v>1990</v>
      </c>
      <c r="E1038" s="17">
        <v>1</v>
      </c>
      <c r="F1038" s="17">
        <v>0</v>
      </c>
      <c r="G1038" s="17">
        <v>0</v>
      </c>
      <c r="H1038" s="18">
        <v>7403</v>
      </c>
    </row>
    <row r="1039" spans="1:8" ht="14.4" x14ac:dyDescent="0.3">
      <c r="A1039" s="17">
        <v>2</v>
      </c>
      <c r="B1039" s="9" t="s">
        <v>17</v>
      </c>
      <c r="C1039" s="17">
        <v>2</v>
      </c>
      <c r="D1039" s="17">
        <v>2014</v>
      </c>
      <c r="E1039" s="17">
        <v>1</v>
      </c>
      <c r="F1039" s="17">
        <v>0</v>
      </c>
      <c r="G1039" s="17">
        <v>0</v>
      </c>
      <c r="H1039" s="18">
        <v>7417</v>
      </c>
    </row>
    <row r="1040" spans="1:8" ht="14.4" x14ac:dyDescent="0.3">
      <c r="A1040" s="17">
        <v>4</v>
      </c>
      <c r="B1040" s="9" t="s">
        <v>14</v>
      </c>
      <c r="C1040" s="17">
        <v>2</v>
      </c>
      <c r="D1040" s="17">
        <v>1990</v>
      </c>
      <c r="E1040" s="17">
        <v>1</v>
      </c>
      <c r="F1040" s="17">
        <v>0</v>
      </c>
      <c r="G1040" s="17">
        <v>0</v>
      </c>
      <c r="H1040" s="18">
        <v>7421</v>
      </c>
    </row>
    <row r="1041" spans="1:8" ht="14.4" x14ac:dyDescent="0.3">
      <c r="A1041" s="17">
        <v>3</v>
      </c>
      <c r="B1041" s="9" t="s">
        <v>12</v>
      </c>
      <c r="C1041" s="17">
        <v>3</v>
      </c>
      <c r="D1041" s="17">
        <v>1987</v>
      </c>
      <c r="E1041" s="17">
        <v>1</v>
      </c>
      <c r="F1041" s="17">
        <v>0</v>
      </c>
      <c r="G1041" s="17">
        <v>0</v>
      </c>
      <c r="H1041" s="18">
        <v>7434</v>
      </c>
    </row>
    <row r="1042" spans="1:8" ht="14.4" x14ac:dyDescent="0.3">
      <c r="A1042" s="17">
        <v>1</v>
      </c>
      <c r="B1042" s="9" t="s">
        <v>12</v>
      </c>
      <c r="C1042" s="17">
        <v>2</v>
      </c>
      <c r="D1042" s="17">
        <v>1990</v>
      </c>
      <c r="E1042" s="17">
        <v>1</v>
      </c>
      <c r="F1042" s="17">
        <v>0</v>
      </c>
      <c r="G1042" s="17">
        <v>0</v>
      </c>
      <c r="H1042" s="18">
        <v>7434</v>
      </c>
    </row>
    <row r="1043" spans="1:8" ht="14.4" x14ac:dyDescent="0.3">
      <c r="A1043" s="17">
        <v>1</v>
      </c>
      <c r="B1043" s="9" t="s">
        <v>12</v>
      </c>
      <c r="C1043" s="17">
        <v>2</v>
      </c>
      <c r="D1043" s="17">
        <v>1987</v>
      </c>
      <c r="E1043" s="17">
        <v>1</v>
      </c>
      <c r="F1043" s="17">
        <v>0</v>
      </c>
      <c r="G1043" s="17">
        <v>0</v>
      </c>
      <c r="H1043" s="18">
        <v>7437</v>
      </c>
    </row>
    <row r="1044" spans="1:8" ht="14.4" x14ac:dyDescent="0.3">
      <c r="A1044" s="17">
        <v>5</v>
      </c>
      <c r="B1044" s="9" t="s">
        <v>19</v>
      </c>
      <c r="C1044" s="17">
        <v>3</v>
      </c>
      <c r="D1044" s="17">
        <v>1985</v>
      </c>
      <c r="E1044" s="17">
        <v>1</v>
      </c>
      <c r="F1044" s="17">
        <v>0</v>
      </c>
      <c r="G1044" s="17">
        <v>0</v>
      </c>
      <c r="H1044" s="18">
        <v>7454</v>
      </c>
    </row>
    <row r="1045" spans="1:8" ht="14.4" x14ac:dyDescent="0.3">
      <c r="A1045" s="17">
        <v>4</v>
      </c>
      <c r="B1045" s="9" t="s">
        <v>33</v>
      </c>
      <c r="C1045" s="17">
        <v>2</v>
      </c>
      <c r="D1045" s="17">
        <v>1981</v>
      </c>
      <c r="E1045" s="17">
        <v>1</v>
      </c>
      <c r="F1045" s="17">
        <v>0</v>
      </c>
      <c r="G1045" s="17">
        <v>0</v>
      </c>
      <c r="H1045" s="18">
        <v>7463</v>
      </c>
    </row>
    <row r="1046" spans="1:8" ht="14.4" x14ac:dyDescent="0.3">
      <c r="A1046" s="17">
        <v>3</v>
      </c>
      <c r="B1046" s="9" t="s">
        <v>12</v>
      </c>
      <c r="C1046" s="17">
        <v>3</v>
      </c>
      <c r="D1046" s="17">
        <v>1987</v>
      </c>
      <c r="E1046" s="17">
        <v>1</v>
      </c>
      <c r="F1046" s="17">
        <v>0</v>
      </c>
      <c r="G1046" s="17">
        <v>0</v>
      </c>
      <c r="H1046" s="18">
        <v>7465</v>
      </c>
    </row>
    <row r="1047" spans="1:8" ht="14.4" x14ac:dyDescent="0.3">
      <c r="A1047" s="17">
        <v>3</v>
      </c>
      <c r="B1047" s="9" t="s">
        <v>14</v>
      </c>
      <c r="C1047" s="17">
        <v>3</v>
      </c>
      <c r="D1047" s="17">
        <v>1984</v>
      </c>
      <c r="E1047" s="17">
        <v>1</v>
      </c>
      <c r="F1047" s="17">
        <v>0</v>
      </c>
      <c r="G1047" s="17">
        <v>22</v>
      </c>
      <c r="H1047" s="18">
        <v>7479</v>
      </c>
    </row>
    <row r="1048" spans="1:8" ht="14.4" x14ac:dyDescent="0.3">
      <c r="A1048" s="17">
        <v>2</v>
      </c>
      <c r="B1048" s="9" t="s">
        <v>17</v>
      </c>
      <c r="C1048" s="17">
        <v>3</v>
      </c>
      <c r="D1048" s="17">
        <v>2012</v>
      </c>
      <c r="E1048" s="17">
        <v>1</v>
      </c>
      <c r="F1048" s="17">
        <v>0</v>
      </c>
      <c r="G1048" s="17">
        <v>0</v>
      </c>
      <c r="H1048" s="18">
        <v>7489</v>
      </c>
    </row>
    <row r="1049" spans="1:8" ht="14.4" x14ac:dyDescent="0.3">
      <c r="A1049" s="17">
        <v>5</v>
      </c>
      <c r="B1049" s="9" t="s">
        <v>27</v>
      </c>
      <c r="C1049" s="17">
        <v>3</v>
      </c>
      <c r="D1049" s="17">
        <v>1975</v>
      </c>
      <c r="E1049" s="17">
        <v>1</v>
      </c>
      <c r="F1049" s="17">
        <v>0</v>
      </c>
      <c r="G1049" s="17">
        <v>0</v>
      </c>
      <c r="H1049" s="18">
        <v>7492</v>
      </c>
    </row>
    <row r="1050" spans="1:8" ht="14.4" x14ac:dyDescent="0.3">
      <c r="A1050" s="17">
        <v>2</v>
      </c>
      <c r="B1050" s="9" t="s">
        <v>23</v>
      </c>
      <c r="C1050" s="17">
        <v>1</v>
      </c>
      <c r="D1050" s="17">
        <v>1991</v>
      </c>
      <c r="E1050" s="17">
        <v>1</v>
      </c>
      <c r="F1050" s="17">
        <v>0</v>
      </c>
      <c r="G1050" s="17">
        <v>0</v>
      </c>
      <c r="H1050" s="18">
        <v>7513</v>
      </c>
    </row>
    <row r="1051" spans="1:8" ht="14.4" x14ac:dyDescent="0.3">
      <c r="A1051" s="17">
        <v>2</v>
      </c>
      <c r="B1051" s="9" t="s">
        <v>14</v>
      </c>
      <c r="C1051" s="17">
        <v>3</v>
      </c>
      <c r="D1051" s="17">
        <v>1993</v>
      </c>
      <c r="E1051" s="17">
        <v>1</v>
      </c>
      <c r="F1051" s="17">
        <v>0</v>
      </c>
      <c r="G1051" s="17">
        <v>0</v>
      </c>
      <c r="H1051" s="18">
        <v>7523</v>
      </c>
    </row>
    <row r="1052" spans="1:8" ht="14.4" x14ac:dyDescent="0.3">
      <c r="A1052" s="17">
        <v>1</v>
      </c>
      <c r="B1052" s="9" t="s">
        <v>17</v>
      </c>
      <c r="C1052" s="17">
        <v>2</v>
      </c>
      <c r="D1052" s="17">
        <v>1964</v>
      </c>
      <c r="E1052" s="17">
        <v>1</v>
      </c>
      <c r="F1052" s="17">
        <v>0</v>
      </c>
      <c r="G1052" s="17">
        <v>0</v>
      </c>
      <c r="H1052" s="18">
        <v>7530</v>
      </c>
    </row>
    <row r="1053" spans="1:8" ht="14.4" x14ac:dyDescent="0.3">
      <c r="A1053" s="17">
        <v>5</v>
      </c>
      <c r="B1053" s="9" t="s">
        <v>23</v>
      </c>
      <c r="C1053" s="17">
        <v>2</v>
      </c>
      <c r="D1053" s="17">
        <v>1967</v>
      </c>
      <c r="E1053" s="17">
        <v>1</v>
      </c>
      <c r="F1053" s="17">
        <v>11</v>
      </c>
      <c r="G1053" s="17">
        <v>0</v>
      </c>
      <c r="H1053" s="18">
        <v>7534</v>
      </c>
    </row>
    <row r="1054" spans="1:8" ht="14.4" x14ac:dyDescent="0.3">
      <c r="A1054" s="17">
        <v>4</v>
      </c>
      <c r="B1054" s="9" t="s">
        <v>27</v>
      </c>
      <c r="C1054" s="17">
        <v>3</v>
      </c>
      <c r="D1054" s="17">
        <v>1975</v>
      </c>
      <c r="E1054" s="17">
        <v>1</v>
      </c>
      <c r="F1054" s="17">
        <v>0</v>
      </c>
      <c r="G1054" s="17">
        <v>0</v>
      </c>
      <c r="H1054" s="18">
        <v>7540</v>
      </c>
    </row>
    <row r="1055" spans="1:8" ht="14.4" x14ac:dyDescent="0.3">
      <c r="A1055" s="17">
        <v>4</v>
      </c>
      <c r="B1055" s="9" t="s">
        <v>23</v>
      </c>
      <c r="C1055" s="17">
        <v>4</v>
      </c>
      <c r="D1055" s="17">
        <v>2011</v>
      </c>
      <c r="E1055" s="17">
        <v>1</v>
      </c>
      <c r="F1055" s="17">
        <v>0</v>
      </c>
      <c r="G1055" s="17">
        <v>0</v>
      </c>
      <c r="H1055" s="18">
        <v>7550</v>
      </c>
    </row>
    <row r="1056" spans="1:8" ht="14.4" x14ac:dyDescent="0.3">
      <c r="A1056" s="17">
        <v>1</v>
      </c>
      <c r="B1056" s="9" t="s">
        <v>64</v>
      </c>
      <c r="C1056" s="17">
        <v>2</v>
      </c>
      <c r="D1056" s="17">
        <v>1984</v>
      </c>
      <c r="E1056" s="17">
        <v>1</v>
      </c>
      <c r="F1056" s="17">
        <v>0</v>
      </c>
      <c r="G1056" s="17">
        <v>0</v>
      </c>
      <c r="H1056" s="18">
        <v>7567</v>
      </c>
    </row>
    <row r="1057" spans="1:8" ht="14.4" x14ac:dyDescent="0.3">
      <c r="A1057" s="17">
        <v>1</v>
      </c>
      <c r="B1057" s="9" t="s">
        <v>12</v>
      </c>
      <c r="C1057" s="17">
        <v>3</v>
      </c>
      <c r="D1057" s="17">
        <v>1988</v>
      </c>
      <c r="E1057" s="17">
        <v>1</v>
      </c>
      <c r="F1057" s="17">
        <v>0</v>
      </c>
      <c r="G1057" s="17">
        <v>0</v>
      </c>
      <c r="H1057" s="18">
        <v>7572</v>
      </c>
    </row>
    <row r="1058" spans="1:8" ht="14.4" x14ac:dyDescent="0.3">
      <c r="A1058" s="17">
        <v>6</v>
      </c>
      <c r="B1058" s="9" t="s">
        <v>42</v>
      </c>
      <c r="C1058" s="17">
        <v>3</v>
      </c>
      <c r="D1058" s="17">
        <v>1989</v>
      </c>
      <c r="E1058" s="17">
        <v>1</v>
      </c>
      <c r="F1058" s="17">
        <v>0</v>
      </c>
      <c r="G1058" s="17">
        <v>0</v>
      </c>
      <c r="H1058" s="18">
        <v>7588</v>
      </c>
    </row>
    <row r="1059" spans="1:8" ht="14.4" x14ac:dyDescent="0.3">
      <c r="A1059" s="17">
        <v>2</v>
      </c>
      <c r="B1059" s="9" t="s">
        <v>25</v>
      </c>
      <c r="C1059" s="17">
        <v>2</v>
      </c>
      <c r="D1059" s="17">
        <v>1981</v>
      </c>
      <c r="E1059" s="17">
        <v>1</v>
      </c>
      <c r="F1059" s="17">
        <v>0</v>
      </c>
      <c r="G1059" s="17">
        <v>0</v>
      </c>
      <c r="H1059" s="18">
        <v>7593</v>
      </c>
    </row>
    <row r="1060" spans="1:8" ht="14.4" x14ac:dyDescent="0.3">
      <c r="A1060" s="17">
        <v>3</v>
      </c>
      <c r="B1060" s="9" t="s">
        <v>17</v>
      </c>
      <c r="C1060" s="17">
        <v>2</v>
      </c>
      <c r="D1060" s="17">
        <v>1988</v>
      </c>
      <c r="E1060" s="17">
        <v>1</v>
      </c>
      <c r="F1060" s="17">
        <v>0</v>
      </c>
      <c r="G1060" s="17">
        <v>0</v>
      </c>
      <c r="H1060" s="18">
        <v>7599</v>
      </c>
    </row>
    <row r="1061" spans="1:8" ht="14.4" x14ac:dyDescent="0.3">
      <c r="A1061" s="17">
        <v>3</v>
      </c>
      <c r="B1061" s="9" t="s">
        <v>14</v>
      </c>
      <c r="C1061" s="17">
        <v>3</v>
      </c>
      <c r="D1061" s="17">
        <v>1986</v>
      </c>
      <c r="E1061" s="17">
        <v>1</v>
      </c>
      <c r="F1061" s="17">
        <v>0</v>
      </c>
      <c r="G1061" s="17">
        <v>0</v>
      </c>
      <c r="H1061" s="18">
        <v>7606</v>
      </c>
    </row>
    <row r="1062" spans="1:8" ht="14.4" x14ac:dyDescent="0.3">
      <c r="A1062" s="17">
        <v>3</v>
      </c>
      <c r="B1062" s="9" t="s">
        <v>17</v>
      </c>
      <c r="C1062" s="17">
        <v>1</v>
      </c>
      <c r="D1062" s="17">
        <v>1984</v>
      </c>
      <c r="E1062" s="17">
        <v>1</v>
      </c>
      <c r="F1062" s="17">
        <v>0</v>
      </c>
      <c r="G1062" s="17">
        <v>0</v>
      </c>
      <c r="H1062" s="18">
        <v>7615</v>
      </c>
    </row>
    <row r="1063" spans="1:8" ht="14.4" x14ac:dyDescent="0.3">
      <c r="A1063" s="17">
        <v>1</v>
      </c>
      <c r="B1063" s="9" t="s">
        <v>12</v>
      </c>
      <c r="C1063" s="17">
        <v>2</v>
      </c>
      <c r="D1063" s="17">
        <v>1989</v>
      </c>
      <c r="E1063" s="17">
        <v>1</v>
      </c>
      <c r="F1063" s="17">
        <v>0</v>
      </c>
      <c r="G1063" s="17">
        <v>0</v>
      </c>
      <c r="H1063" s="18">
        <v>7615</v>
      </c>
    </row>
    <row r="1064" spans="1:8" ht="14.4" x14ac:dyDescent="0.3">
      <c r="A1064" s="17">
        <v>5</v>
      </c>
      <c r="B1064" s="9" t="s">
        <v>43</v>
      </c>
      <c r="C1064" s="17">
        <v>3</v>
      </c>
      <c r="D1064" s="17">
        <v>1982</v>
      </c>
      <c r="E1064" s="17">
        <v>1</v>
      </c>
      <c r="F1064" s="17">
        <v>0</v>
      </c>
      <c r="G1064" s="17">
        <v>0</v>
      </c>
      <c r="H1064" s="18">
        <v>7617</v>
      </c>
    </row>
    <row r="1065" spans="1:8" ht="14.4" x14ac:dyDescent="0.3">
      <c r="A1065" s="17">
        <v>2</v>
      </c>
      <c r="B1065" s="9" t="s">
        <v>17</v>
      </c>
      <c r="C1065" s="17">
        <v>1</v>
      </c>
      <c r="D1065" s="17">
        <v>2012</v>
      </c>
      <c r="E1065" s="17">
        <v>1</v>
      </c>
      <c r="F1065" s="17">
        <v>0</v>
      </c>
      <c r="G1065" s="17">
        <v>0</v>
      </c>
      <c r="H1065" s="18">
        <v>7619</v>
      </c>
    </row>
    <row r="1066" spans="1:8" ht="14.4" x14ac:dyDescent="0.3">
      <c r="A1066" s="17">
        <v>1</v>
      </c>
      <c r="B1066" s="9" t="s">
        <v>53</v>
      </c>
      <c r="C1066" s="17">
        <v>2</v>
      </c>
      <c r="D1066" s="17">
        <v>1979</v>
      </c>
      <c r="E1066" s="17">
        <v>1</v>
      </c>
      <c r="F1066" s="17">
        <v>0</v>
      </c>
      <c r="G1066" s="17">
        <v>0</v>
      </c>
      <c r="H1066" s="18">
        <v>7649</v>
      </c>
    </row>
    <row r="1067" spans="1:8" ht="14.4" x14ac:dyDescent="0.3">
      <c r="A1067" s="17">
        <v>3</v>
      </c>
      <c r="B1067" s="9" t="s">
        <v>23</v>
      </c>
      <c r="C1067" s="17">
        <v>1</v>
      </c>
      <c r="D1067" s="17">
        <v>1972</v>
      </c>
      <c r="E1067" s="17">
        <v>1</v>
      </c>
      <c r="F1067" s="17">
        <v>0</v>
      </c>
      <c r="G1067" s="17">
        <v>11</v>
      </c>
      <c r="H1067" s="18">
        <v>7649</v>
      </c>
    </row>
    <row r="1068" spans="1:8" ht="14.4" x14ac:dyDescent="0.3">
      <c r="A1068" s="17">
        <v>3</v>
      </c>
      <c r="B1068" s="9" t="s">
        <v>17</v>
      </c>
      <c r="C1068" s="17">
        <v>2</v>
      </c>
      <c r="D1068" s="17">
        <v>1987</v>
      </c>
      <c r="E1068" s="17">
        <v>1</v>
      </c>
      <c r="F1068" s="17">
        <v>0</v>
      </c>
      <c r="G1068" s="17">
        <v>0</v>
      </c>
      <c r="H1068" s="18">
        <v>7650</v>
      </c>
    </row>
    <row r="1069" spans="1:8" ht="14.4" x14ac:dyDescent="0.3">
      <c r="A1069" s="17">
        <v>4</v>
      </c>
      <c r="B1069" s="9" t="s">
        <v>14</v>
      </c>
      <c r="C1069" s="17">
        <v>3</v>
      </c>
      <c r="D1069" s="17">
        <v>1982</v>
      </c>
      <c r="E1069" s="17">
        <v>1</v>
      </c>
      <c r="F1069" s="17">
        <v>0</v>
      </c>
      <c r="G1069" s="17">
        <v>23</v>
      </c>
      <c r="H1069" s="18">
        <v>7657</v>
      </c>
    </row>
    <row r="1070" spans="1:8" ht="14.4" x14ac:dyDescent="0.3">
      <c r="A1070" s="17">
        <v>2</v>
      </c>
      <c r="B1070" s="9" t="s">
        <v>42</v>
      </c>
      <c r="C1070" s="17">
        <v>3</v>
      </c>
      <c r="D1070" s="17">
        <v>1976</v>
      </c>
      <c r="E1070" s="17">
        <v>1</v>
      </c>
      <c r="F1070" s="17">
        <v>0</v>
      </c>
      <c r="G1070" s="17">
        <v>0</v>
      </c>
      <c r="H1070" s="18">
        <v>7659</v>
      </c>
    </row>
    <row r="1071" spans="1:8" ht="14.4" x14ac:dyDescent="0.3">
      <c r="A1071" s="17">
        <v>3</v>
      </c>
      <c r="B1071" s="9" t="s">
        <v>12</v>
      </c>
      <c r="C1071" s="17">
        <v>2</v>
      </c>
      <c r="D1071" s="17">
        <v>1989</v>
      </c>
      <c r="E1071" s="17">
        <v>1</v>
      </c>
      <c r="F1071" s="17">
        <v>0</v>
      </c>
      <c r="G1071" s="17">
        <v>0</v>
      </c>
      <c r="H1071" s="18">
        <v>7661</v>
      </c>
    </row>
    <row r="1072" spans="1:8" ht="14.4" x14ac:dyDescent="0.3">
      <c r="A1072" s="17">
        <v>4</v>
      </c>
      <c r="B1072" s="9" t="s">
        <v>17</v>
      </c>
      <c r="C1072" s="17">
        <v>3</v>
      </c>
      <c r="D1072" s="17">
        <v>1987</v>
      </c>
      <c r="E1072" s="17">
        <v>1</v>
      </c>
      <c r="F1072" s="17">
        <v>0</v>
      </c>
      <c r="G1072" s="17">
        <v>0</v>
      </c>
      <c r="H1072" s="18">
        <v>7664</v>
      </c>
    </row>
    <row r="1073" spans="1:8" ht="14.4" x14ac:dyDescent="0.3">
      <c r="A1073" s="17">
        <v>2</v>
      </c>
      <c r="B1073" s="9" t="s">
        <v>17</v>
      </c>
      <c r="C1073" s="17">
        <v>2</v>
      </c>
      <c r="D1073" s="17">
        <v>2014</v>
      </c>
      <c r="E1073" s="17">
        <v>1</v>
      </c>
      <c r="F1073" s="17">
        <v>0</v>
      </c>
      <c r="G1073" s="17">
        <v>0</v>
      </c>
      <c r="H1073" s="18">
        <v>7664</v>
      </c>
    </row>
    <row r="1074" spans="1:8" ht="14.4" x14ac:dyDescent="0.3">
      <c r="A1074" s="17">
        <v>2</v>
      </c>
      <c r="B1074" s="9" t="s">
        <v>12</v>
      </c>
      <c r="C1074" s="17">
        <v>2</v>
      </c>
      <c r="D1074" s="17">
        <v>2018</v>
      </c>
      <c r="E1074" s="17">
        <v>1</v>
      </c>
      <c r="F1074" s="17">
        <v>0</v>
      </c>
      <c r="G1074" s="17">
        <v>0</v>
      </c>
      <c r="H1074" s="18">
        <v>7667</v>
      </c>
    </row>
    <row r="1075" spans="1:8" ht="14.4" x14ac:dyDescent="0.3">
      <c r="A1075" s="17">
        <v>5</v>
      </c>
      <c r="B1075" s="9" t="s">
        <v>12</v>
      </c>
      <c r="C1075" s="17">
        <v>3</v>
      </c>
      <c r="D1075" s="17">
        <v>1988</v>
      </c>
      <c r="E1075" s="17">
        <v>1</v>
      </c>
      <c r="F1075" s="17">
        <v>0</v>
      </c>
      <c r="G1075" s="17">
        <v>0</v>
      </c>
      <c r="H1075" s="18">
        <v>7699</v>
      </c>
    </row>
    <row r="1076" spans="1:8" ht="14.4" x14ac:dyDescent="0.3">
      <c r="A1076" s="17">
        <v>1</v>
      </c>
      <c r="B1076" s="9" t="s">
        <v>17</v>
      </c>
      <c r="C1076" s="17">
        <v>2</v>
      </c>
      <c r="D1076" s="17">
        <v>1993</v>
      </c>
      <c r="E1076" s="17">
        <v>1</v>
      </c>
      <c r="F1076" s="17">
        <v>0</v>
      </c>
      <c r="G1076" s="17">
        <v>0</v>
      </c>
      <c r="H1076" s="18">
        <v>7699</v>
      </c>
    </row>
    <row r="1077" spans="1:8" ht="14.4" x14ac:dyDescent="0.3">
      <c r="A1077" s="17">
        <v>5</v>
      </c>
      <c r="B1077" s="9" t="s">
        <v>12</v>
      </c>
      <c r="C1077" s="17">
        <v>3</v>
      </c>
      <c r="D1077" s="17">
        <v>1987</v>
      </c>
      <c r="E1077" s="17">
        <v>1</v>
      </c>
      <c r="F1077" s="17">
        <v>0</v>
      </c>
      <c r="G1077" s="17">
        <v>0</v>
      </c>
      <c r="H1077" s="18">
        <v>7705</v>
      </c>
    </row>
    <row r="1078" spans="1:8" ht="14.4" x14ac:dyDescent="0.3">
      <c r="A1078" s="17">
        <v>4</v>
      </c>
      <c r="B1078" s="9" t="s">
        <v>27</v>
      </c>
      <c r="C1078" s="17">
        <v>1</v>
      </c>
      <c r="D1078" s="17">
        <v>1993</v>
      </c>
      <c r="E1078" s="17">
        <v>1</v>
      </c>
      <c r="F1078" s="17">
        <v>0</v>
      </c>
      <c r="G1078" s="17">
        <v>0</v>
      </c>
      <c r="H1078" s="18">
        <v>7708</v>
      </c>
    </row>
    <row r="1079" spans="1:8" ht="14.4" x14ac:dyDescent="0.3">
      <c r="A1079" s="17">
        <v>5</v>
      </c>
      <c r="B1079" s="9" t="s">
        <v>44</v>
      </c>
      <c r="C1079" s="17">
        <v>2</v>
      </c>
      <c r="D1079" s="17">
        <v>1976</v>
      </c>
      <c r="E1079" s="17">
        <v>1</v>
      </c>
      <c r="F1079" s="17">
        <v>0</v>
      </c>
      <c r="G1079" s="17">
        <v>0</v>
      </c>
      <c r="H1079" s="18">
        <v>7711</v>
      </c>
    </row>
    <row r="1080" spans="1:8" ht="14.4" x14ac:dyDescent="0.3">
      <c r="A1080" s="17">
        <v>1</v>
      </c>
      <c r="B1080" s="9" t="s">
        <v>19</v>
      </c>
      <c r="C1080" s="17">
        <v>4</v>
      </c>
      <c r="D1080" s="17">
        <v>1989</v>
      </c>
      <c r="E1080" s="17">
        <v>1</v>
      </c>
      <c r="F1080" s="17">
        <v>0</v>
      </c>
      <c r="G1080" s="17">
        <v>0</v>
      </c>
      <c r="H1080" s="18">
        <v>7716</v>
      </c>
    </row>
    <row r="1081" spans="1:8" ht="14.4" x14ac:dyDescent="0.3">
      <c r="A1081" s="17">
        <v>2</v>
      </c>
      <c r="B1081" s="9" t="s">
        <v>31</v>
      </c>
      <c r="C1081" s="17">
        <v>1</v>
      </c>
      <c r="D1081" s="17">
        <v>1983</v>
      </c>
      <c r="E1081" s="17">
        <v>1</v>
      </c>
      <c r="F1081" s="17">
        <v>0</v>
      </c>
      <c r="G1081" s="17">
        <v>0</v>
      </c>
      <c r="H1081" s="18">
        <v>7717</v>
      </c>
    </row>
    <row r="1082" spans="1:8" ht="14.4" x14ac:dyDescent="0.3">
      <c r="A1082" s="17">
        <v>5</v>
      </c>
      <c r="B1082" s="9" t="s">
        <v>12</v>
      </c>
      <c r="C1082" s="17">
        <v>1</v>
      </c>
      <c r="D1082" s="17">
        <v>1982</v>
      </c>
      <c r="E1082" s="17">
        <v>1</v>
      </c>
      <c r="F1082" s="17">
        <v>0</v>
      </c>
      <c r="G1082" s="17">
        <v>0</v>
      </c>
      <c r="H1082" s="18">
        <v>7725</v>
      </c>
    </row>
    <row r="1083" spans="1:8" ht="14.4" x14ac:dyDescent="0.3">
      <c r="A1083" s="17">
        <v>4</v>
      </c>
      <c r="B1083" s="9" t="s">
        <v>19</v>
      </c>
      <c r="C1083" s="17">
        <v>3</v>
      </c>
      <c r="D1083" s="17">
        <v>2020</v>
      </c>
      <c r="E1083" s="17">
        <v>1</v>
      </c>
      <c r="F1083" s="17">
        <v>0</v>
      </c>
      <c r="G1083" s="17">
        <v>0</v>
      </c>
      <c r="H1083" s="18">
        <v>7726</v>
      </c>
    </row>
    <row r="1084" spans="1:8" ht="14.4" x14ac:dyDescent="0.3">
      <c r="A1084" s="17">
        <v>2</v>
      </c>
      <c r="B1084" s="9" t="s">
        <v>17</v>
      </c>
      <c r="C1084" s="17">
        <v>2</v>
      </c>
      <c r="D1084" s="17">
        <v>2010</v>
      </c>
      <c r="E1084" s="17">
        <v>1</v>
      </c>
      <c r="F1084" s="17">
        <v>0</v>
      </c>
      <c r="G1084" s="17">
        <v>0</v>
      </c>
      <c r="H1084" s="18">
        <v>7733</v>
      </c>
    </row>
    <row r="1085" spans="1:8" ht="14.4" x14ac:dyDescent="0.3">
      <c r="A1085" s="17">
        <v>3</v>
      </c>
      <c r="B1085" s="9" t="s">
        <v>28</v>
      </c>
      <c r="C1085" s="17">
        <v>2</v>
      </c>
      <c r="D1085" s="17">
        <v>1974</v>
      </c>
      <c r="E1085" s="17">
        <v>1</v>
      </c>
      <c r="F1085" s="17">
        <v>0</v>
      </c>
      <c r="G1085" s="17">
        <v>0</v>
      </c>
      <c r="H1085" s="18">
        <v>7745</v>
      </c>
    </row>
    <row r="1086" spans="1:8" ht="14.4" x14ac:dyDescent="0.3">
      <c r="A1086" s="17">
        <v>1</v>
      </c>
      <c r="B1086" s="9" t="s">
        <v>12</v>
      </c>
      <c r="C1086" s="17">
        <v>2</v>
      </c>
      <c r="D1086" s="17">
        <v>1987</v>
      </c>
      <c r="E1086" s="17">
        <v>1</v>
      </c>
      <c r="F1086" s="17">
        <v>0</v>
      </c>
      <c r="G1086" s="17">
        <v>0</v>
      </c>
      <c r="H1086" s="18">
        <v>7745</v>
      </c>
    </row>
    <row r="1087" spans="1:8" ht="14.4" x14ac:dyDescent="0.3">
      <c r="A1087" s="17">
        <v>4</v>
      </c>
      <c r="B1087" s="9" t="s">
        <v>23</v>
      </c>
      <c r="C1087" s="17">
        <v>3</v>
      </c>
      <c r="D1087" s="17">
        <v>1984</v>
      </c>
      <c r="E1087" s="17">
        <v>1</v>
      </c>
      <c r="F1087" s="17">
        <v>0</v>
      </c>
      <c r="G1087" s="17">
        <v>0</v>
      </c>
      <c r="H1087" s="18">
        <v>7750</v>
      </c>
    </row>
    <row r="1088" spans="1:8" ht="14.4" x14ac:dyDescent="0.3">
      <c r="A1088" s="17">
        <v>3</v>
      </c>
      <c r="B1088" s="9" t="s">
        <v>66</v>
      </c>
      <c r="C1088" s="17">
        <v>2</v>
      </c>
      <c r="D1088" s="17">
        <v>2013</v>
      </c>
      <c r="E1088" s="17">
        <v>1</v>
      </c>
      <c r="F1088" s="17">
        <v>0</v>
      </c>
      <c r="G1088" s="17">
        <v>0</v>
      </c>
      <c r="H1088" s="18">
        <v>7750</v>
      </c>
    </row>
    <row r="1089" spans="1:8" ht="14.4" x14ac:dyDescent="0.3">
      <c r="A1089" s="17">
        <v>4</v>
      </c>
      <c r="B1089" s="9" t="s">
        <v>17</v>
      </c>
      <c r="C1089" s="17">
        <v>2</v>
      </c>
      <c r="D1089" s="17">
        <v>1963</v>
      </c>
      <c r="E1089" s="17">
        <v>1</v>
      </c>
      <c r="F1089" s="17">
        <v>0</v>
      </c>
      <c r="G1089" s="17">
        <v>0</v>
      </c>
      <c r="H1089" s="18">
        <v>7761</v>
      </c>
    </row>
    <row r="1090" spans="1:8" ht="14.4" x14ac:dyDescent="0.3">
      <c r="A1090" s="17">
        <v>2</v>
      </c>
      <c r="B1090" s="9" t="s">
        <v>12</v>
      </c>
      <c r="C1090" s="17">
        <v>3</v>
      </c>
      <c r="D1090" s="17">
        <v>2012</v>
      </c>
      <c r="E1090" s="17">
        <v>1</v>
      </c>
      <c r="F1090" s="17">
        <v>0</v>
      </c>
      <c r="G1090" s="17">
        <v>0</v>
      </c>
      <c r="H1090" s="18">
        <v>7767</v>
      </c>
    </row>
    <row r="1091" spans="1:8" ht="14.4" x14ac:dyDescent="0.3">
      <c r="A1091" s="17">
        <v>5</v>
      </c>
      <c r="B1091" s="9" t="s">
        <v>19</v>
      </c>
      <c r="C1091" s="17">
        <v>3</v>
      </c>
      <c r="D1091" s="17">
        <v>2020</v>
      </c>
      <c r="E1091" s="17">
        <v>1</v>
      </c>
      <c r="F1091" s="17">
        <v>0</v>
      </c>
      <c r="G1091" s="17">
        <v>0</v>
      </c>
      <c r="H1091" s="18">
        <v>7767</v>
      </c>
    </row>
    <row r="1092" spans="1:8" ht="14.4" x14ac:dyDescent="0.3">
      <c r="A1092" s="17">
        <v>1</v>
      </c>
      <c r="B1092" s="9" t="s">
        <v>42</v>
      </c>
      <c r="C1092" s="17">
        <v>3</v>
      </c>
      <c r="D1092" s="17">
        <v>1993</v>
      </c>
      <c r="E1092" s="17">
        <v>1</v>
      </c>
      <c r="F1092" s="17">
        <v>0</v>
      </c>
      <c r="G1092" s="17">
        <v>11</v>
      </c>
      <c r="H1092" s="18">
        <v>7786</v>
      </c>
    </row>
    <row r="1093" spans="1:8" ht="14.4" x14ac:dyDescent="0.3">
      <c r="A1093" s="17">
        <v>4</v>
      </c>
      <c r="B1093" s="9" t="s">
        <v>33</v>
      </c>
      <c r="C1093" s="17">
        <v>3</v>
      </c>
      <c r="D1093" s="17">
        <v>1965</v>
      </c>
      <c r="E1093" s="17">
        <v>1</v>
      </c>
      <c r="F1093" s="17">
        <v>0</v>
      </c>
      <c r="G1093" s="17">
        <v>0</v>
      </c>
      <c r="H1093" s="18">
        <v>7798</v>
      </c>
    </row>
    <row r="1094" spans="1:8" ht="14.4" x14ac:dyDescent="0.3">
      <c r="A1094" s="17">
        <v>2</v>
      </c>
      <c r="B1094" s="9" t="s">
        <v>14</v>
      </c>
      <c r="C1094" s="17">
        <v>3</v>
      </c>
      <c r="D1094" s="17">
        <v>1987</v>
      </c>
      <c r="E1094" s="17">
        <v>1</v>
      </c>
      <c r="F1094" s="17">
        <v>0</v>
      </c>
      <c r="G1094" s="17">
        <v>0</v>
      </c>
      <c r="H1094" s="18">
        <v>7801</v>
      </c>
    </row>
    <row r="1095" spans="1:8" ht="14.4" x14ac:dyDescent="0.3">
      <c r="A1095" s="17">
        <v>2</v>
      </c>
      <c r="B1095" s="9" t="s">
        <v>17</v>
      </c>
      <c r="C1095" s="17">
        <v>2</v>
      </c>
      <c r="D1095" s="17">
        <v>2014</v>
      </c>
      <c r="E1095" s="17">
        <v>1</v>
      </c>
      <c r="F1095" s="17">
        <v>0</v>
      </c>
      <c r="G1095" s="17">
        <v>0</v>
      </c>
      <c r="H1095" s="18">
        <v>7804</v>
      </c>
    </row>
    <row r="1096" spans="1:8" ht="14.4" x14ac:dyDescent="0.3">
      <c r="A1096" s="17">
        <v>5</v>
      </c>
      <c r="B1096" s="9" t="s">
        <v>19</v>
      </c>
      <c r="C1096" s="17">
        <v>3</v>
      </c>
      <c r="D1096" s="17">
        <v>2020</v>
      </c>
      <c r="E1096" s="17">
        <v>1</v>
      </c>
      <c r="F1096" s="17">
        <v>0</v>
      </c>
      <c r="G1096" s="17">
        <v>0</v>
      </c>
      <c r="H1096" s="18">
        <v>7833</v>
      </c>
    </row>
    <row r="1097" spans="1:8" ht="14.4" x14ac:dyDescent="0.3">
      <c r="A1097" s="17">
        <v>5</v>
      </c>
      <c r="B1097" s="9" t="s">
        <v>12</v>
      </c>
      <c r="C1097" s="17">
        <v>3</v>
      </c>
      <c r="D1097" s="17">
        <v>1973</v>
      </c>
      <c r="E1097" s="17">
        <v>1</v>
      </c>
      <c r="F1097" s="17">
        <v>0</v>
      </c>
      <c r="G1097" s="17">
        <v>0</v>
      </c>
      <c r="H1097" s="18">
        <v>7836</v>
      </c>
    </row>
    <row r="1098" spans="1:8" ht="14.4" x14ac:dyDescent="0.3">
      <c r="A1098" s="17">
        <v>4</v>
      </c>
      <c r="B1098" s="9" t="s">
        <v>14</v>
      </c>
      <c r="C1098" s="17">
        <v>3</v>
      </c>
      <c r="D1098" s="17">
        <v>1989</v>
      </c>
      <c r="E1098" s="17">
        <v>1</v>
      </c>
      <c r="F1098" s="17">
        <v>0</v>
      </c>
      <c r="G1098" s="17">
        <v>0</v>
      </c>
      <c r="H1098" s="18">
        <v>7877</v>
      </c>
    </row>
    <row r="1099" spans="1:8" ht="14.4" x14ac:dyDescent="0.3">
      <c r="A1099" s="17">
        <v>2</v>
      </c>
      <c r="B1099" s="9" t="s">
        <v>19</v>
      </c>
      <c r="C1099" s="17">
        <v>1</v>
      </c>
      <c r="D1099" s="17">
        <v>1987</v>
      </c>
      <c r="E1099" s="17">
        <v>1</v>
      </c>
      <c r="F1099" s="17">
        <v>0</v>
      </c>
      <c r="G1099" s="17">
        <v>0</v>
      </c>
      <c r="H1099" s="18">
        <v>7878</v>
      </c>
    </row>
    <row r="1100" spans="1:8" ht="14.4" x14ac:dyDescent="0.3">
      <c r="A1100" s="17">
        <v>2</v>
      </c>
      <c r="B1100" s="9" t="s">
        <v>25</v>
      </c>
      <c r="C1100" s="17">
        <v>2</v>
      </c>
      <c r="D1100" s="17">
        <v>1987</v>
      </c>
      <c r="E1100" s="17">
        <v>1</v>
      </c>
      <c r="F1100" s="17">
        <v>0</v>
      </c>
      <c r="G1100" s="17">
        <v>0</v>
      </c>
      <c r="H1100" s="18">
        <v>7882</v>
      </c>
    </row>
    <row r="1101" spans="1:8" ht="14.4" x14ac:dyDescent="0.3">
      <c r="A1101" s="17">
        <v>1</v>
      </c>
      <c r="B1101" s="9" t="s">
        <v>12</v>
      </c>
      <c r="C1101" s="17">
        <v>2</v>
      </c>
      <c r="D1101" s="17">
        <v>2017</v>
      </c>
      <c r="E1101" s="17">
        <v>1</v>
      </c>
      <c r="F1101" s="17">
        <v>0</v>
      </c>
      <c r="G1101" s="17">
        <v>0</v>
      </c>
      <c r="H1101" s="18">
        <v>7883</v>
      </c>
    </row>
    <row r="1102" spans="1:8" ht="14.4" x14ac:dyDescent="0.3">
      <c r="A1102" s="17">
        <v>5</v>
      </c>
      <c r="B1102" s="9" t="s">
        <v>17</v>
      </c>
      <c r="C1102" s="17">
        <v>2</v>
      </c>
      <c r="D1102" s="17">
        <v>1984</v>
      </c>
      <c r="E1102" s="17">
        <v>1</v>
      </c>
      <c r="F1102" s="17">
        <v>0</v>
      </c>
      <c r="G1102" s="17">
        <v>0</v>
      </c>
      <c r="H1102" s="18">
        <v>7886</v>
      </c>
    </row>
    <row r="1103" spans="1:8" ht="14.4" x14ac:dyDescent="0.3">
      <c r="A1103" s="17">
        <v>1</v>
      </c>
      <c r="B1103" s="9" t="s">
        <v>19</v>
      </c>
      <c r="C1103" s="17">
        <v>4</v>
      </c>
      <c r="D1103" s="17">
        <v>2015</v>
      </c>
      <c r="E1103" s="17">
        <v>1</v>
      </c>
      <c r="F1103" s="17">
        <v>0</v>
      </c>
      <c r="G1103" s="17">
        <v>0</v>
      </c>
      <c r="H1103" s="18">
        <v>7889</v>
      </c>
    </row>
    <row r="1104" spans="1:8" ht="14.4" x14ac:dyDescent="0.3">
      <c r="A1104" s="17">
        <v>3</v>
      </c>
      <c r="B1104" s="9" t="s">
        <v>33</v>
      </c>
      <c r="C1104" s="17">
        <v>2</v>
      </c>
      <c r="D1104" s="17">
        <v>1981</v>
      </c>
      <c r="E1104" s="17">
        <v>1</v>
      </c>
      <c r="F1104" s="17">
        <v>0</v>
      </c>
      <c r="G1104" s="17">
        <v>0</v>
      </c>
      <c r="H1104" s="18">
        <v>7895</v>
      </c>
    </row>
    <row r="1105" spans="1:8" ht="14.4" x14ac:dyDescent="0.3">
      <c r="A1105" s="17">
        <v>1</v>
      </c>
      <c r="B1105" s="9" t="s">
        <v>33</v>
      </c>
      <c r="C1105" s="17">
        <v>1</v>
      </c>
      <c r="D1105" s="17">
        <v>1994</v>
      </c>
      <c r="E1105" s="17">
        <v>1</v>
      </c>
      <c r="F1105" s="17">
        <v>0</v>
      </c>
      <c r="G1105" s="17">
        <v>0</v>
      </c>
      <c r="H1105" s="18">
        <v>7904</v>
      </c>
    </row>
    <row r="1106" spans="1:8" ht="14.4" x14ac:dyDescent="0.3">
      <c r="A1106" s="17">
        <v>5</v>
      </c>
      <c r="B1106" s="9" t="s">
        <v>12</v>
      </c>
      <c r="C1106" s="17">
        <v>2</v>
      </c>
      <c r="D1106" s="17">
        <v>2015</v>
      </c>
      <c r="E1106" s="17">
        <v>1</v>
      </c>
      <c r="F1106" s="17">
        <v>0</v>
      </c>
      <c r="G1106" s="17">
        <v>0</v>
      </c>
      <c r="H1106" s="18">
        <v>7904</v>
      </c>
    </row>
    <row r="1107" spans="1:8" ht="14.4" x14ac:dyDescent="0.3">
      <c r="A1107" s="17">
        <v>3</v>
      </c>
      <c r="B1107" s="9" t="s">
        <v>27</v>
      </c>
      <c r="C1107" s="17">
        <v>3</v>
      </c>
      <c r="D1107" s="17">
        <v>1975</v>
      </c>
      <c r="E1107" s="17">
        <v>1</v>
      </c>
      <c r="F1107" s="17">
        <v>0</v>
      </c>
      <c r="G1107" s="17">
        <v>0</v>
      </c>
      <c r="H1107" s="18">
        <v>7919</v>
      </c>
    </row>
    <row r="1108" spans="1:8" ht="14.4" x14ac:dyDescent="0.3">
      <c r="A1108" s="17">
        <v>4</v>
      </c>
      <c r="B1108" s="9" t="s">
        <v>17</v>
      </c>
      <c r="C1108" s="17">
        <v>2</v>
      </c>
      <c r="D1108" s="17">
        <v>1988</v>
      </c>
      <c r="E1108" s="17">
        <v>1</v>
      </c>
      <c r="F1108" s="17">
        <v>0</v>
      </c>
      <c r="G1108" s="17">
        <v>0</v>
      </c>
      <c r="H1108" s="18">
        <v>7932</v>
      </c>
    </row>
    <row r="1109" spans="1:8" ht="14.4" x14ac:dyDescent="0.3">
      <c r="A1109" s="17">
        <v>4</v>
      </c>
      <c r="B1109" s="9" t="s">
        <v>17</v>
      </c>
      <c r="C1109" s="17">
        <v>2</v>
      </c>
      <c r="D1109" s="17">
        <v>1987</v>
      </c>
      <c r="E1109" s="17">
        <v>1</v>
      </c>
      <c r="F1109" s="17">
        <v>0</v>
      </c>
      <c r="G1109" s="17">
        <v>0</v>
      </c>
      <c r="H1109" s="18">
        <v>7939</v>
      </c>
    </row>
    <row r="1110" spans="1:8" ht="14.4" x14ac:dyDescent="0.3">
      <c r="A1110" s="17">
        <v>2</v>
      </c>
      <c r="B1110" s="9" t="s">
        <v>12</v>
      </c>
      <c r="C1110" s="17">
        <v>3</v>
      </c>
      <c r="D1110" s="17">
        <v>1987</v>
      </c>
      <c r="E1110" s="17">
        <v>1</v>
      </c>
      <c r="F1110" s="17">
        <v>0</v>
      </c>
      <c r="G1110" s="17">
        <v>0</v>
      </c>
      <c r="H1110" s="18">
        <v>7949</v>
      </c>
    </row>
    <row r="1111" spans="1:8" ht="14.4" x14ac:dyDescent="0.3">
      <c r="A1111" s="17">
        <v>2</v>
      </c>
      <c r="B1111" s="9" t="s">
        <v>14</v>
      </c>
      <c r="C1111" s="17">
        <v>3</v>
      </c>
      <c r="D1111" s="17">
        <v>1984</v>
      </c>
      <c r="E1111" s="17">
        <v>1</v>
      </c>
      <c r="F1111" s="17">
        <v>0</v>
      </c>
      <c r="G1111" s="17">
        <v>0</v>
      </c>
      <c r="H1111" s="18">
        <v>7952</v>
      </c>
    </row>
    <row r="1112" spans="1:8" ht="14.4" x14ac:dyDescent="0.3">
      <c r="A1112" s="17">
        <v>1</v>
      </c>
      <c r="B1112" s="9" t="s">
        <v>28</v>
      </c>
      <c r="C1112" s="17">
        <v>3</v>
      </c>
      <c r="D1112" s="17">
        <v>1966</v>
      </c>
      <c r="E1112" s="17">
        <v>1</v>
      </c>
      <c r="F1112" s="17">
        <v>0</v>
      </c>
      <c r="G1112" s="17">
        <v>0</v>
      </c>
      <c r="H1112" s="18">
        <v>7958</v>
      </c>
    </row>
    <row r="1113" spans="1:8" ht="14.4" x14ac:dyDescent="0.3">
      <c r="A1113" s="17">
        <v>2</v>
      </c>
      <c r="B1113" s="9" t="s">
        <v>43</v>
      </c>
      <c r="C1113" s="17">
        <v>2</v>
      </c>
      <c r="D1113" s="17">
        <v>1974</v>
      </c>
      <c r="E1113" s="17">
        <v>1</v>
      </c>
      <c r="F1113" s="17">
        <v>0</v>
      </c>
      <c r="G1113" s="17">
        <v>0</v>
      </c>
      <c r="H1113" s="18">
        <v>7958</v>
      </c>
    </row>
    <row r="1114" spans="1:8" ht="14.4" x14ac:dyDescent="0.3">
      <c r="A1114" s="17">
        <v>1</v>
      </c>
      <c r="B1114" s="9" t="s">
        <v>12</v>
      </c>
      <c r="C1114" s="17">
        <v>3</v>
      </c>
      <c r="D1114" s="17">
        <v>1989</v>
      </c>
      <c r="E1114" s="17">
        <v>1</v>
      </c>
      <c r="F1114" s="17">
        <v>0</v>
      </c>
      <c r="G1114" s="17">
        <v>0</v>
      </c>
      <c r="H1114" s="18">
        <v>7962</v>
      </c>
    </row>
    <row r="1115" spans="1:8" ht="14.4" x14ac:dyDescent="0.3">
      <c r="A1115" s="17">
        <v>3</v>
      </c>
      <c r="B1115" s="9" t="s">
        <v>12</v>
      </c>
      <c r="C1115" s="17">
        <v>1</v>
      </c>
      <c r="D1115" s="17">
        <v>1984</v>
      </c>
      <c r="E1115" s="17">
        <v>1</v>
      </c>
      <c r="F1115" s="17">
        <v>0</v>
      </c>
      <c r="G1115" s="17">
        <v>0</v>
      </c>
      <c r="H1115" s="18">
        <v>7965</v>
      </c>
    </row>
    <row r="1116" spans="1:8" ht="14.4" x14ac:dyDescent="0.3">
      <c r="A1116" s="17">
        <v>2</v>
      </c>
      <c r="B1116" s="9" t="s">
        <v>17</v>
      </c>
      <c r="C1116" s="17">
        <v>3</v>
      </c>
      <c r="D1116" s="17">
        <v>2011</v>
      </c>
      <c r="E1116" s="17">
        <v>1</v>
      </c>
      <c r="F1116" s="17">
        <v>0</v>
      </c>
      <c r="G1116" s="17">
        <v>0</v>
      </c>
      <c r="H1116" s="18">
        <v>7968</v>
      </c>
    </row>
    <row r="1117" spans="1:8" ht="14.4" x14ac:dyDescent="0.3">
      <c r="A1117" s="17">
        <v>5</v>
      </c>
      <c r="B1117" s="9" t="s">
        <v>12</v>
      </c>
      <c r="C1117" s="17">
        <v>2</v>
      </c>
      <c r="D1117" s="17">
        <v>2011</v>
      </c>
      <c r="E1117" s="17">
        <v>1</v>
      </c>
      <c r="F1117" s="17">
        <v>0</v>
      </c>
      <c r="G1117" s="17">
        <v>0</v>
      </c>
      <c r="H1117" s="18">
        <v>7979</v>
      </c>
    </row>
    <row r="1118" spans="1:8" ht="14.4" x14ac:dyDescent="0.3">
      <c r="A1118" s="17">
        <v>3</v>
      </c>
      <c r="B1118" s="9" t="s">
        <v>12</v>
      </c>
      <c r="C1118" s="17">
        <v>2</v>
      </c>
      <c r="D1118" s="17">
        <v>2011</v>
      </c>
      <c r="E1118" s="17">
        <v>1</v>
      </c>
      <c r="F1118" s="17">
        <v>0</v>
      </c>
      <c r="G1118" s="17">
        <v>0</v>
      </c>
      <c r="H1118" s="18">
        <v>7981</v>
      </c>
    </row>
    <row r="1119" spans="1:8" ht="14.4" x14ac:dyDescent="0.3">
      <c r="A1119" s="17">
        <v>2</v>
      </c>
      <c r="B1119" s="9" t="s">
        <v>17</v>
      </c>
      <c r="C1119" s="17">
        <v>3</v>
      </c>
      <c r="D1119" s="17">
        <v>2015</v>
      </c>
      <c r="E1119" s="17">
        <v>1</v>
      </c>
      <c r="F1119" s="17">
        <v>0</v>
      </c>
      <c r="G1119" s="17">
        <v>0</v>
      </c>
      <c r="H1119" s="18">
        <v>7987</v>
      </c>
    </row>
    <row r="1120" spans="1:8" ht="14.4" x14ac:dyDescent="0.3">
      <c r="A1120" s="17">
        <v>3</v>
      </c>
      <c r="B1120" s="9" t="s">
        <v>12</v>
      </c>
      <c r="C1120" s="17">
        <v>2</v>
      </c>
      <c r="D1120" s="17">
        <v>2011</v>
      </c>
      <c r="E1120" s="17">
        <v>1</v>
      </c>
      <c r="F1120" s="17">
        <v>0</v>
      </c>
      <c r="G1120" s="17">
        <v>0</v>
      </c>
      <c r="H1120" s="18">
        <v>7988</v>
      </c>
    </row>
    <row r="1121" spans="1:8" ht="14.4" x14ac:dyDescent="0.3">
      <c r="A1121" s="17">
        <v>2</v>
      </c>
      <c r="B1121" s="9" t="s">
        <v>17</v>
      </c>
      <c r="C1121" s="17">
        <v>1</v>
      </c>
      <c r="D1121" s="17">
        <v>2012</v>
      </c>
      <c r="E1121" s="17">
        <v>1</v>
      </c>
      <c r="F1121" s="17">
        <v>0</v>
      </c>
      <c r="G1121" s="17">
        <v>0</v>
      </c>
      <c r="H1121" s="18">
        <v>8006</v>
      </c>
    </row>
    <row r="1122" spans="1:8" ht="14.4" x14ac:dyDescent="0.3">
      <c r="A1122" s="17">
        <v>5</v>
      </c>
      <c r="B1122" s="9" t="s">
        <v>33</v>
      </c>
      <c r="C1122" s="17">
        <v>2</v>
      </c>
      <c r="D1122" s="17">
        <v>1993</v>
      </c>
      <c r="E1122" s="17">
        <v>1</v>
      </c>
      <c r="F1122" s="17">
        <v>0</v>
      </c>
      <c r="G1122" s="17">
        <v>0</v>
      </c>
      <c r="H1122" s="18">
        <v>8007</v>
      </c>
    </row>
    <row r="1123" spans="1:8" ht="14.4" x14ac:dyDescent="0.3">
      <c r="A1123" s="17">
        <v>1</v>
      </c>
      <c r="B1123" s="9" t="s">
        <v>35</v>
      </c>
      <c r="C1123" s="17">
        <v>3</v>
      </c>
      <c r="D1123" s="17">
        <v>1994</v>
      </c>
      <c r="E1123" s="17">
        <v>1</v>
      </c>
      <c r="F1123" s="17">
        <v>0</v>
      </c>
      <c r="G1123" s="17">
        <v>0</v>
      </c>
      <c r="H1123" s="18">
        <v>8014</v>
      </c>
    </row>
    <row r="1124" spans="1:8" ht="14.4" x14ac:dyDescent="0.3">
      <c r="A1124" s="17">
        <v>1</v>
      </c>
      <c r="B1124" s="9" t="s">
        <v>12</v>
      </c>
      <c r="C1124" s="17">
        <v>1</v>
      </c>
      <c r="D1124" s="17">
        <v>1992</v>
      </c>
      <c r="E1124" s="17">
        <v>1</v>
      </c>
      <c r="F1124" s="17">
        <v>0</v>
      </c>
      <c r="G1124" s="17">
        <v>0</v>
      </c>
      <c r="H1124" s="18">
        <v>8021</v>
      </c>
    </row>
    <row r="1125" spans="1:8" ht="14.4" x14ac:dyDescent="0.3">
      <c r="A1125" s="17">
        <v>5</v>
      </c>
      <c r="B1125" s="9" t="s">
        <v>14</v>
      </c>
      <c r="C1125" s="17">
        <v>3</v>
      </c>
      <c r="D1125" s="17">
        <v>1986</v>
      </c>
      <c r="E1125" s="17">
        <v>1</v>
      </c>
      <c r="F1125" s="17">
        <v>0</v>
      </c>
      <c r="G1125" s="17">
        <v>0</v>
      </c>
      <c r="H1125" s="18">
        <v>8034</v>
      </c>
    </row>
    <row r="1126" spans="1:8" ht="14.4" x14ac:dyDescent="0.3">
      <c r="A1126" s="17">
        <v>4</v>
      </c>
      <c r="B1126" s="9" t="s">
        <v>33</v>
      </c>
      <c r="C1126" s="17">
        <v>4</v>
      </c>
      <c r="D1126" s="17">
        <v>1961</v>
      </c>
      <c r="E1126" s="17">
        <v>1</v>
      </c>
      <c r="F1126" s="17">
        <v>0</v>
      </c>
      <c r="G1126" s="17">
        <v>0</v>
      </c>
      <c r="H1126" s="18">
        <v>8037</v>
      </c>
    </row>
    <row r="1127" spans="1:8" ht="14.4" x14ac:dyDescent="0.3">
      <c r="A1127" s="17">
        <v>1</v>
      </c>
      <c r="B1127" s="9" t="s">
        <v>14</v>
      </c>
      <c r="C1127" s="17">
        <v>3</v>
      </c>
      <c r="D1127" s="17">
        <v>1984</v>
      </c>
      <c r="E1127" s="17">
        <v>1</v>
      </c>
      <c r="F1127" s="17">
        <v>0</v>
      </c>
      <c r="G1127" s="17">
        <v>0</v>
      </c>
      <c r="H1127" s="18">
        <v>8042</v>
      </c>
    </row>
    <row r="1128" spans="1:8" ht="14.4" x14ac:dyDescent="0.3">
      <c r="A1128" s="17">
        <v>1</v>
      </c>
      <c r="B1128" s="9" t="s">
        <v>17</v>
      </c>
      <c r="C1128" s="17">
        <v>2</v>
      </c>
      <c r="D1128" s="17">
        <v>1987</v>
      </c>
      <c r="E1128" s="17">
        <v>1</v>
      </c>
      <c r="F1128" s="17">
        <v>0</v>
      </c>
      <c r="G1128" s="17">
        <v>0</v>
      </c>
      <c r="H1128" s="18">
        <v>8045</v>
      </c>
    </row>
    <row r="1129" spans="1:8" ht="14.4" x14ac:dyDescent="0.3">
      <c r="A1129" s="17">
        <v>4</v>
      </c>
      <c r="B1129" s="9" t="s">
        <v>12</v>
      </c>
      <c r="C1129" s="17">
        <v>2</v>
      </c>
      <c r="D1129" s="17">
        <v>2015</v>
      </c>
      <c r="E1129" s="17">
        <v>1</v>
      </c>
      <c r="F1129" s="17">
        <v>0</v>
      </c>
      <c r="G1129" s="17">
        <v>0</v>
      </c>
      <c r="H1129" s="18">
        <v>8049</v>
      </c>
    </row>
    <row r="1130" spans="1:8" ht="14.4" x14ac:dyDescent="0.3">
      <c r="A1130" s="17">
        <v>2</v>
      </c>
      <c r="B1130" s="9" t="s">
        <v>12</v>
      </c>
      <c r="C1130" s="17">
        <v>1</v>
      </c>
      <c r="D1130" s="17">
        <v>1989</v>
      </c>
      <c r="E1130" s="17">
        <v>1</v>
      </c>
      <c r="F1130" s="17">
        <v>0</v>
      </c>
      <c r="G1130" s="17">
        <v>0</v>
      </c>
      <c r="H1130" s="18">
        <v>8054</v>
      </c>
    </row>
    <row r="1131" spans="1:8" ht="14.4" x14ac:dyDescent="0.3">
      <c r="A1131" s="17">
        <v>4</v>
      </c>
      <c r="B1131" s="9" t="s">
        <v>12</v>
      </c>
      <c r="C1131" s="17">
        <v>2</v>
      </c>
      <c r="D1131" s="17">
        <v>1988</v>
      </c>
      <c r="E1131" s="17">
        <v>1</v>
      </c>
      <c r="F1131" s="17">
        <v>0</v>
      </c>
      <c r="G1131" s="17">
        <v>0</v>
      </c>
      <c r="H1131" s="18">
        <v>8056</v>
      </c>
    </row>
    <row r="1132" spans="1:8" ht="14.4" x14ac:dyDescent="0.3">
      <c r="A1132" s="17">
        <v>4</v>
      </c>
      <c r="B1132" s="9" t="s">
        <v>23</v>
      </c>
      <c r="C1132" s="17">
        <v>4</v>
      </c>
      <c r="D1132" s="17">
        <v>1965</v>
      </c>
      <c r="E1132" s="17">
        <v>1</v>
      </c>
      <c r="F1132" s="17">
        <v>0</v>
      </c>
      <c r="G1132" s="17">
        <v>0</v>
      </c>
      <c r="H1132" s="18">
        <v>8058</v>
      </c>
    </row>
    <row r="1133" spans="1:8" ht="14.4" x14ac:dyDescent="0.3">
      <c r="A1133" s="17">
        <v>2</v>
      </c>
      <c r="B1133" s="9" t="s">
        <v>12</v>
      </c>
      <c r="C1133" s="17">
        <v>2</v>
      </c>
      <c r="D1133" s="17">
        <v>1988</v>
      </c>
      <c r="E1133" s="17">
        <v>1</v>
      </c>
      <c r="F1133" s="17">
        <v>0</v>
      </c>
      <c r="G1133" s="17">
        <v>0</v>
      </c>
      <c r="H1133" s="18">
        <v>8061</v>
      </c>
    </row>
    <row r="1134" spans="1:8" ht="14.4" x14ac:dyDescent="0.3">
      <c r="A1134" s="17">
        <v>2</v>
      </c>
      <c r="B1134" s="9" t="s">
        <v>12</v>
      </c>
      <c r="C1134" s="17">
        <v>3</v>
      </c>
      <c r="D1134" s="17">
        <v>1987</v>
      </c>
      <c r="E1134" s="17">
        <v>1</v>
      </c>
      <c r="F1134" s="17">
        <v>0</v>
      </c>
      <c r="G1134" s="17">
        <v>0</v>
      </c>
      <c r="H1134" s="18">
        <v>8068</v>
      </c>
    </row>
    <row r="1135" spans="1:8" ht="14.4" x14ac:dyDescent="0.3">
      <c r="A1135" s="17">
        <v>4</v>
      </c>
      <c r="B1135" s="9" t="s">
        <v>12</v>
      </c>
      <c r="C1135" s="17">
        <v>3</v>
      </c>
      <c r="D1135" s="17">
        <v>2015</v>
      </c>
      <c r="E1135" s="17">
        <v>1</v>
      </c>
      <c r="F1135" s="17">
        <v>0</v>
      </c>
      <c r="G1135" s="17">
        <v>0</v>
      </c>
      <c r="H1135" s="18">
        <v>8079</v>
      </c>
    </row>
    <row r="1136" spans="1:8" ht="14.4" x14ac:dyDescent="0.3">
      <c r="A1136" s="17">
        <v>2</v>
      </c>
      <c r="B1136" s="9" t="s">
        <v>17</v>
      </c>
      <c r="C1136" s="17">
        <v>2</v>
      </c>
      <c r="D1136" s="17">
        <v>2017</v>
      </c>
      <c r="E1136" s="17">
        <v>1</v>
      </c>
      <c r="F1136" s="17">
        <v>0</v>
      </c>
      <c r="G1136" s="17">
        <v>0</v>
      </c>
      <c r="H1136" s="18">
        <v>8094</v>
      </c>
    </row>
    <row r="1137" spans="1:8" ht="14.4" x14ac:dyDescent="0.3">
      <c r="A1137" s="17">
        <v>6</v>
      </c>
      <c r="B1137" s="9" t="s">
        <v>17</v>
      </c>
      <c r="C1137" s="17">
        <v>4</v>
      </c>
      <c r="D1137" s="17">
        <v>1987</v>
      </c>
      <c r="E1137" s="17">
        <v>1</v>
      </c>
      <c r="F1137" s="17">
        <v>0</v>
      </c>
      <c r="G1137" s="17">
        <v>0</v>
      </c>
      <c r="H1137" s="18">
        <v>8095</v>
      </c>
    </row>
    <row r="1138" spans="1:8" ht="14.4" x14ac:dyDescent="0.3">
      <c r="A1138" s="17">
        <v>3</v>
      </c>
      <c r="B1138" s="9" t="s">
        <v>23</v>
      </c>
      <c r="C1138" s="17">
        <v>1</v>
      </c>
      <c r="D1138" s="17">
        <v>1965</v>
      </c>
      <c r="E1138" s="17">
        <v>1</v>
      </c>
      <c r="F1138" s="17">
        <v>0</v>
      </c>
      <c r="G1138" s="17">
        <v>61</v>
      </c>
      <c r="H1138" s="18">
        <v>8099</v>
      </c>
    </row>
    <row r="1139" spans="1:8" ht="14.4" x14ac:dyDescent="0.3">
      <c r="A1139" s="17">
        <v>4</v>
      </c>
      <c r="B1139" s="9" t="s">
        <v>12</v>
      </c>
      <c r="C1139" s="17">
        <v>3</v>
      </c>
      <c r="D1139" s="17">
        <v>2012</v>
      </c>
      <c r="E1139" s="17">
        <v>1</v>
      </c>
      <c r="F1139" s="17">
        <v>0</v>
      </c>
      <c r="G1139" s="17">
        <v>0</v>
      </c>
      <c r="H1139" s="18">
        <v>8102</v>
      </c>
    </row>
    <row r="1140" spans="1:8" ht="14.4" x14ac:dyDescent="0.3">
      <c r="A1140" s="17">
        <v>1</v>
      </c>
      <c r="B1140" s="9" t="s">
        <v>42</v>
      </c>
      <c r="C1140" s="17">
        <v>3</v>
      </c>
      <c r="D1140" s="17">
        <v>1989</v>
      </c>
      <c r="E1140" s="17">
        <v>1</v>
      </c>
      <c r="F1140" s="17">
        <v>0</v>
      </c>
      <c r="G1140" s="17">
        <v>0</v>
      </c>
      <c r="H1140" s="18">
        <v>8113</v>
      </c>
    </row>
    <row r="1141" spans="1:8" ht="14.4" x14ac:dyDescent="0.3">
      <c r="A1141" s="17">
        <v>2</v>
      </c>
      <c r="B1141" s="9" t="s">
        <v>17</v>
      </c>
      <c r="C1141" s="17">
        <v>2</v>
      </c>
      <c r="D1141" s="17">
        <v>2014</v>
      </c>
      <c r="E1141" s="17">
        <v>1</v>
      </c>
      <c r="F1141" s="17">
        <v>0</v>
      </c>
      <c r="G1141" s="17">
        <v>0</v>
      </c>
      <c r="H1141" s="18">
        <v>8113</v>
      </c>
    </row>
    <row r="1142" spans="1:8" ht="14.4" x14ac:dyDescent="0.3">
      <c r="A1142" s="17">
        <v>1</v>
      </c>
      <c r="B1142" s="9" t="s">
        <v>31</v>
      </c>
      <c r="C1142" s="17">
        <v>1</v>
      </c>
      <c r="D1142" s="17">
        <v>1985</v>
      </c>
      <c r="E1142" s="17">
        <v>1</v>
      </c>
      <c r="F1142" s="17">
        <v>0</v>
      </c>
      <c r="G1142" s="17">
        <v>0</v>
      </c>
      <c r="H1142" s="18">
        <v>8114</v>
      </c>
    </row>
    <row r="1143" spans="1:8" ht="14.4" x14ac:dyDescent="0.3">
      <c r="A1143" s="17">
        <v>3</v>
      </c>
      <c r="B1143" s="9" t="s">
        <v>19</v>
      </c>
      <c r="C1143" s="17">
        <v>1</v>
      </c>
      <c r="D1143" s="17">
        <v>1987</v>
      </c>
      <c r="E1143" s="17">
        <v>1</v>
      </c>
      <c r="F1143" s="17">
        <v>0</v>
      </c>
      <c r="G1143" s="17">
        <v>0</v>
      </c>
      <c r="H1143" s="18">
        <v>8129</v>
      </c>
    </row>
    <row r="1144" spans="1:8" ht="14.4" x14ac:dyDescent="0.3">
      <c r="A1144" s="17">
        <v>2</v>
      </c>
      <c r="B1144" s="9" t="s">
        <v>17</v>
      </c>
      <c r="C1144" s="17">
        <v>2</v>
      </c>
      <c r="D1144" s="17">
        <v>2014</v>
      </c>
      <c r="E1144" s="17">
        <v>1</v>
      </c>
      <c r="F1144" s="17">
        <v>0</v>
      </c>
      <c r="G1144" s="17">
        <v>0</v>
      </c>
      <c r="H1144" s="18">
        <v>8165</v>
      </c>
    </row>
    <row r="1145" spans="1:8" ht="14.4" x14ac:dyDescent="0.3">
      <c r="A1145" s="17">
        <v>3</v>
      </c>
      <c r="B1145" s="9" t="s">
        <v>23</v>
      </c>
      <c r="C1145" s="17">
        <v>2</v>
      </c>
      <c r="D1145" s="17">
        <v>1986</v>
      </c>
      <c r="E1145" s="17">
        <v>1</v>
      </c>
      <c r="F1145" s="17">
        <v>0</v>
      </c>
      <c r="G1145" s="17">
        <v>0</v>
      </c>
      <c r="H1145" s="18">
        <v>8171</v>
      </c>
    </row>
    <row r="1146" spans="1:8" ht="14.4" x14ac:dyDescent="0.3">
      <c r="A1146" s="17">
        <v>5</v>
      </c>
      <c r="B1146" s="9" t="s">
        <v>23</v>
      </c>
      <c r="C1146" s="17">
        <v>2</v>
      </c>
      <c r="D1146" s="17">
        <v>1986</v>
      </c>
      <c r="E1146" s="17">
        <v>1</v>
      </c>
      <c r="F1146" s="17">
        <v>0</v>
      </c>
      <c r="G1146" s="17">
        <v>0</v>
      </c>
      <c r="H1146" s="18">
        <v>8172</v>
      </c>
    </row>
    <row r="1147" spans="1:8" ht="14.4" x14ac:dyDescent="0.3">
      <c r="A1147" s="17">
        <v>6</v>
      </c>
      <c r="B1147" s="9" t="s">
        <v>33</v>
      </c>
      <c r="C1147" s="17">
        <v>2</v>
      </c>
      <c r="D1147" s="17">
        <v>1999</v>
      </c>
      <c r="E1147" s="17">
        <v>1</v>
      </c>
      <c r="F1147" s="17">
        <v>0</v>
      </c>
      <c r="G1147" s="17">
        <v>0</v>
      </c>
      <c r="H1147" s="18">
        <v>8175</v>
      </c>
    </row>
    <row r="1148" spans="1:8" ht="14.4" x14ac:dyDescent="0.3">
      <c r="A1148" s="17">
        <v>3</v>
      </c>
      <c r="B1148" s="9" t="s">
        <v>14</v>
      </c>
      <c r="C1148" s="17">
        <v>2</v>
      </c>
      <c r="D1148" s="17">
        <v>1987</v>
      </c>
      <c r="E1148" s="17">
        <v>1</v>
      </c>
      <c r="F1148" s="17">
        <v>0</v>
      </c>
      <c r="G1148" s="17">
        <v>0</v>
      </c>
      <c r="H1148" s="18">
        <v>8179</v>
      </c>
    </row>
    <row r="1149" spans="1:8" ht="14.4" x14ac:dyDescent="0.3">
      <c r="A1149" s="17">
        <v>1</v>
      </c>
      <c r="B1149" s="9" t="s">
        <v>12</v>
      </c>
      <c r="C1149" s="17">
        <v>2</v>
      </c>
      <c r="D1149" s="17">
        <v>1989</v>
      </c>
      <c r="E1149" s="17">
        <v>1</v>
      </c>
      <c r="F1149" s="17">
        <v>0</v>
      </c>
      <c r="G1149" s="17">
        <v>0</v>
      </c>
      <c r="H1149" s="18">
        <v>8194</v>
      </c>
    </row>
    <row r="1150" spans="1:8" ht="14.4" x14ac:dyDescent="0.3">
      <c r="A1150" s="17">
        <v>4</v>
      </c>
      <c r="B1150" s="9" t="s">
        <v>12</v>
      </c>
      <c r="C1150" s="17">
        <v>2</v>
      </c>
      <c r="D1150" s="17">
        <v>1988</v>
      </c>
      <c r="E1150" s="17">
        <v>1</v>
      </c>
      <c r="F1150" s="17">
        <v>0</v>
      </c>
      <c r="G1150" s="17">
        <v>0</v>
      </c>
      <c r="H1150" s="18">
        <v>8199</v>
      </c>
    </row>
    <row r="1151" spans="1:8" ht="14.4" x14ac:dyDescent="0.3">
      <c r="A1151" s="17">
        <v>3</v>
      </c>
      <c r="B1151" s="9" t="s">
        <v>17</v>
      </c>
      <c r="C1151" s="17">
        <v>3</v>
      </c>
      <c r="D1151" s="17">
        <v>1987</v>
      </c>
      <c r="E1151" s="17">
        <v>1</v>
      </c>
      <c r="F1151" s="17">
        <v>0</v>
      </c>
      <c r="G1151" s="17">
        <v>0</v>
      </c>
      <c r="H1151" s="18">
        <v>8217</v>
      </c>
    </row>
    <row r="1152" spans="1:8" ht="14.4" x14ac:dyDescent="0.3">
      <c r="A1152" s="17">
        <v>2</v>
      </c>
      <c r="B1152" s="9" t="s">
        <v>10</v>
      </c>
      <c r="C1152" s="17">
        <v>1</v>
      </c>
      <c r="D1152" s="17">
        <v>1989</v>
      </c>
      <c r="E1152" s="17">
        <v>1</v>
      </c>
      <c r="F1152" s="17">
        <v>0</v>
      </c>
      <c r="G1152" s="17">
        <v>0</v>
      </c>
      <c r="H1152" s="18">
        <v>8221</v>
      </c>
    </row>
    <row r="1153" spans="1:8" ht="14.4" x14ac:dyDescent="0.3">
      <c r="A1153" s="17">
        <v>4</v>
      </c>
      <c r="B1153" s="9" t="s">
        <v>14</v>
      </c>
      <c r="C1153" s="17">
        <v>2</v>
      </c>
      <c r="D1153" s="17">
        <v>1981</v>
      </c>
      <c r="E1153" s="17">
        <v>1</v>
      </c>
      <c r="F1153" s="17">
        <v>0</v>
      </c>
      <c r="G1153" s="17">
        <v>0</v>
      </c>
      <c r="H1153" s="18">
        <v>8233</v>
      </c>
    </row>
    <row r="1154" spans="1:8" ht="14.4" x14ac:dyDescent="0.3">
      <c r="A1154" s="17">
        <v>1</v>
      </c>
      <c r="B1154" s="9" t="s">
        <v>27</v>
      </c>
      <c r="C1154" s="17">
        <v>2</v>
      </c>
      <c r="D1154" s="17">
        <v>1989</v>
      </c>
      <c r="E1154" s="17">
        <v>1</v>
      </c>
      <c r="F1154" s="17">
        <v>0</v>
      </c>
      <c r="G1154" s="17">
        <v>0</v>
      </c>
      <c r="H1154" s="18">
        <v>8241</v>
      </c>
    </row>
    <row r="1155" spans="1:8" ht="14.4" x14ac:dyDescent="0.3">
      <c r="A1155" s="17">
        <v>6</v>
      </c>
      <c r="B1155" s="9" t="s">
        <v>53</v>
      </c>
      <c r="C1155" s="17">
        <v>2</v>
      </c>
      <c r="D1155" s="17">
        <v>1979</v>
      </c>
      <c r="E1155" s="17">
        <v>1</v>
      </c>
      <c r="F1155" s="17">
        <v>0</v>
      </c>
      <c r="G1155" s="17">
        <v>0</v>
      </c>
      <c r="H1155" s="18">
        <v>8250</v>
      </c>
    </row>
    <row r="1156" spans="1:8" ht="14.4" x14ac:dyDescent="0.3">
      <c r="A1156" s="17">
        <v>2</v>
      </c>
      <c r="B1156" s="9" t="s">
        <v>17</v>
      </c>
      <c r="C1156" s="17">
        <v>2</v>
      </c>
      <c r="D1156" s="17">
        <v>2012</v>
      </c>
      <c r="E1156" s="17">
        <v>1</v>
      </c>
      <c r="F1156" s="17">
        <v>0</v>
      </c>
      <c r="G1156" s="17">
        <v>0</v>
      </c>
      <c r="H1156" s="18">
        <v>8266</v>
      </c>
    </row>
    <row r="1157" spans="1:8" ht="14.4" x14ac:dyDescent="0.3">
      <c r="A1157" s="17">
        <v>3</v>
      </c>
      <c r="B1157" s="9" t="s">
        <v>12</v>
      </c>
      <c r="C1157" s="17">
        <v>2</v>
      </c>
      <c r="D1157" s="17">
        <v>2011</v>
      </c>
      <c r="E1157" s="17">
        <v>1</v>
      </c>
      <c r="F1157" s="17">
        <v>0</v>
      </c>
      <c r="G1157" s="17">
        <v>0</v>
      </c>
      <c r="H1157" s="18">
        <v>8274</v>
      </c>
    </row>
    <row r="1158" spans="1:8" ht="14.4" x14ac:dyDescent="0.3">
      <c r="A1158" s="17">
        <v>5</v>
      </c>
      <c r="B1158" s="9" t="s">
        <v>35</v>
      </c>
      <c r="C1158" s="17">
        <v>1</v>
      </c>
      <c r="D1158" s="17">
        <v>1984</v>
      </c>
      <c r="E1158" s="17">
        <v>1</v>
      </c>
      <c r="F1158" s="17">
        <v>0</v>
      </c>
      <c r="G1158" s="17">
        <v>0</v>
      </c>
      <c r="H1158" s="18">
        <v>8279</v>
      </c>
    </row>
    <row r="1159" spans="1:8" ht="14.4" x14ac:dyDescent="0.3">
      <c r="A1159" s="17">
        <v>4</v>
      </c>
      <c r="B1159" s="9" t="s">
        <v>17</v>
      </c>
      <c r="C1159" s="17">
        <v>3</v>
      </c>
      <c r="D1159" s="17">
        <v>1999</v>
      </c>
      <c r="E1159" s="17">
        <v>1</v>
      </c>
      <c r="F1159" s="17">
        <v>0</v>
      </c>
      <c r="G1159" s="17">
        <v>0</v>
      </c>
      <c r="H1159" s="18">
        <v>8282</v>
      </c>
    </row>
    <row r="1160" spans="1:8" ht="14.4" x14ac:dyDescent="0.3">
      <c r="A1160" s="17">
        <v>4</v>
      </c>
      <c r="B1160" s="9" t="s">
        <v>12</v>
      </c>
      <c r="C1160" s="17">
        <v>2</v>
      </c>
      <c r="D1160" s="17">
        <v>2013</v>
      </c>
      <c r="E1160" s="17">
        <v>1</v>
      </c>
      <c r="F1160" s="17">
        <v>0</v>
      </c>
      <c r="G1160" s="17">
        <v>0</v>
      </c>
      <c r="H1160" s="18">
        <v>8310</v>
      </c>
    </row>
    <row r="1161" spans="1:8" ht="14.4" x14ac:dyDescent="0.3">
      <c r="A1161" s="17">
        <v>1</v>
      </c>
      <c r="B1161" s="9" t="s">
        <v>19</v>
      </c>
      <c r="C1161" s="17">
        <v>3</v>
      </c>
      <c r="D1161" s="17">
        <v>2017</v>
      </c>
      <c r="E1161" s="17">
        <v>1</v>
      </c>
      <c r="F1161" s="17">
        <v>0</v>
      </c>
      <c r="G1161" s="17">
        <v>0</v>
      </c>
      <c r="H1161" s="18">
        <v>8318</v>
      </c>
    </row>
    <row r="1162" spans="1:8" ht="14.4" x14ac:dyDescent="0.3">
      <c r="A1162" s="17">
        <v>2</v>
      </c>
      <c r="B1162" s="9" t="s">
        <v>12</v>
      </c>
      <c r="C1162" s="17">
        <v>1</v>
      </c>
      <c r="D1162" s="17">
        <v>1983</v>
      </c>
      <c r="E1162" s="17">
        <v>1</v>
      </c>
      <c r="F1162" s="17">
        <v>0</v>
      </c>
      <c r="G1162" s="17">
        <v>0</v>
      </c>
      <c r="H1162" s="18">
        <v>8319</v>
      </c>
    </row>
    <row r="1163" spans="1:8" ht="14.4" x14ac:dyDescent="0.3">
      <c r="A1163" s="17">
        <v>4</v>
      </c>
      <c r="B1163" s="9" t="s">
        <v>23</v>
      </c>
      <c r="C1163" s="17">
        <v>3</v>
      </c>
      <c r="D1163" s="17">
        <v>1983</v>
      </c>
      <c r="E1163" s="17">
        <v>1</v>
      </c>
      <c r="F1163" s="17">
        <v>0</v>
      </c>
      <c r="G1163" s="17">
        <v>0</v>
      </c>
      <c r="H1163" s="18">
        <v>8319</v>
      </c>
    </row>
    <row r="1164" spans="1:8" ht="14.4" x14ac:dyDescent="0.3">
      <c r="A1164" s="17">
        <v>3</v>
      </c>
      <c r="B1164" s="9" t="s">
        <v>12</v>
      </c>
      <c r="C1164" s="17">
        <v>3</v>
      </c>
      <c r="D1164" s="17">
        <v>2014</v>
      </c>
      <c r="E1164" s="17">
        <v>1</v>
      </c>
      <c r="F1164" s="17">
        <v>0</v>
      </c>
      <c r="G1164" s="17">
        <v>0</v>
      </c>
      <c r="H1164" s="18">
        <v>8333</v>
      </c>
    </row>
    <row r="1165" spans="1:8" ht="14.4" x14ac:dyDescent="0.3">
      <c r="A1165" s="17">
        <v>4</v>
      </c>
      <c r="B1165" s="9" t="s">
        <v>19</v>
      </c>
      <c r="C1165" s="17">
        <v>3</v>
      </c>
      <c r="D1165" s="17">
        <v>2020</v>
      </c>
      <c r="E1165" s="17">
        <v>1</v>
      </c>
      <c r="F1165" s="17">
        <v>0</v>
      </c>
      <c r="G1165" s="17">
        <v>0</v>
      </c>
      <c r="H1165" s="18">
        <v>8342</v>
      </c>
    </row>
    <row r="1166" spans="1:8" ht="14.4" x14ac:dyDescent="0.3">
      <c r="A1166" s="17">
        <v>1</v>
      </c>
      <c r="B1166" s="9" t="s">
        <v>25</v>
      </c>
      <c r="C1166" s="17">
        <v>3</v>
      </c>
      <c r="D1166" s="17">
        <v>1992</v>
      </c>
      <c r="E1166" s="17">
        <v>1</v>
      </c>
      <c r="F1166" s="17">
        <v>0</v>
      </c>
      <c r="G1166" s="17">
        <v>0</v>
      </c>
      <c r="H1166" s="18">
        <v>8363</v>
      </c>
    </row>
    <row r="1167" spans="1:8" ht="14.4" x14ac:dyDescent="0.3">
      <c r="A1167" s="17">
        <v>3</v>
      </c>
      <c r="B1167" s="9" t="s">
        <v>12</v>
      </c>
      <c r="C1167" s="17">
        <v>3</v>
      </c>
      <c r="D1167" s="17">
        <v>2015</v>
      </c>
      <c r="E1167" s="17">
        <v>1</v>
      </c>
      <c r="F1167" s="17">
        <v>0</v>
      </c>
      <c r="G1167" s="17">
        <v>0</v>
      </c>
      <c r="H1167" s="18">
        <v>8365</v>
      </c>
    </row>
    <row r="1168" spans="1:8" ht="14.4" x14ac:dyDescent="0.3">
      <c r="A1168" s="17">
        <v>2</v>
      </c>
      <c r="B1168" s="9" t="s">
        <v>19</v>
      </c>
      <c r="C1168" s="17">
        <v>1</v>
      </c>
      <c r="D1168" s="17">
        <v>1987</v>
      </c>
      <c r="E1168" s="17">
        <v>1</v>
      </c>
      <c r="F1168" s="17">
        <v>0</v>
      </c>
      <c r="G1168" s="17">
        <v>0</v>
      </c>
      <c r="H1168" s="18">
        <v>8367</v>
      </c>
    </row>
    <row r="1169" spans="1:8" ht="14.4" x14ac:dyDescent="0.3">
      <c r="A1169" s="17">
        <v>4</v>
      </c>
      <c r="B1169" s="9" t="s">
        <v>45</v>
      </c>
      <c r="C1169" s="17">
        <v>2</v>
      </c>
      <c r="D1169" s="17">
        <v>1984</v>
      </c>
      <c r="E1169" s="17">
        <v>1</v>
      </c>
      <c r="F1169" s="17">
        <v>0</v>
      </c>
      <c r="G1169" s="17">
        <v>0</v>
      </c>
      <c r="H1169" s="18">
        <v>8368</v>
      </c>
    </row>
    <row r="1170" spans="1:8" ht="14.4" x14ac:dyDescent="0.3">
      <c r="A1170" s="17">
        <v>1</v>
      </c>
      <c r="B1170" s="9" t="s">
        <v>17</v>
      </c>
      <c r="C1170" s="17">
        <v>2</v>
      </c>
      <c r="D1170" s="17">
        <v>1965</v>
      </c>
      <c r="E1170" s="17">
        <v>1</v>
      </c>
      <c r="F1170" s="17">
        <v>0</v>
      </c>
      <c r="G1170" s="17">
        <v>0</v>
      </c>
      <c r="H1170" s="18">
        <v>8372</v>
      </c>
    </row>
    <row r="1171" spans="1:8" ht="14.4" x14ac:dyDescent="0.3">
      <c r="A1171" s="17">
        <v>5</v>
      </c>
      <c r="B1171" s="9" t="s">
        <v>12</v>
      </c>
      <c r="C1171" s="17">
        <v>3</v>
      </c>
      <c r="D1171" s="17">
        <v>1987</v>
      </c>
      <c r="E1171" s="17">
        <v>1</v>
      </c>
      <c r="F1171" s="17">
        <v>0</v>
      </c>
      <c r="G1171" s="17">
        <v>0</v>
      </c>
      <c r="H1171" s="18">
        <v>8374</v>
      </c>
    </row>
    <row r="1172" spans="1:8" ht="14.4" x14ac:dyDescent="0.3">
      <c r="A1172" s="17">
        <v>2</v>
      </c>
      <c r="B1172" s="9" t="s">
        <v>17</v>
      </c>
      <c r="C1172" s="17">
        <v>2</v>
      </c>
      <c r="D1172" s="17">
        <v>2014</v>
      </c>
      <c r="E1172" s="17">
        <v>1</v>
      </c>
      <c r="F1172" s="17">
        <v>0</v>
      </c>
      <c r="G1172" s="17">
        <v>0</v>
      </c>
      <c r="H1172" s="18">
        <v>8379</v>
      </c>
    </row>
    <row r="1173" spans="1:8" ht="14.4" x14ac:dyDescent="0.3">
      <c r="A1173" s="17">
        <v>3</v>
      </c>
      <c r="B1173" s="9" t="s">
        <v>60</v>
      </c>
      <c r="C1173" s="17">
        <v>2</v>
      </c>
      <c r="D1173" s="17">
        <v>1967</v>
      </c>
      <c r="E1173" s="17">
        <v>1</v>
      </c>
      <c r="F1173" s="17">
        <v>0</v>
      </c>
      <c r="G1173" s="17">
        <v>38</v>
      </c>
      <c r="H1173" s="18">
        <v>8380</v>
      </c>
    </row>
    <row r="1174" spans="1:8" ht="14.4" x14ac:dyDescent="0.3">
      <c r="A1174" s="17">
        <v>2</v>
      </c>
      <c r="B1174" s="9" t="s">
        <v>17</v>
      </c>
      <c r="C1174" s="17">
        <v>1</v>
      </c>
      <c r="D1174" s="17">
        <v>2018</v>
      </c>
      <c r="E1174" s="17">
        <v>1</v>
      </c>
      <c r="F1174" s="17">
        <v>0</v>
      </c>
      <c r="G1174" s="17">
        <v>0</v>
      </c>
      <c r="H1174" s="18">
        <v>8380</v>
      </c>
    </row>
    <row r="1175" spans="1:8" ht="14.4" x14ac:dyDescent="0.3">
      <c r="A1175" s="17">
        <v>2</v>
      </c>
      <c r="B1175" s="9" t="s">
        <v>12</v>
      </c>
      <c r="C1175" s="17">
        <v>4</v>
      </c>
      <c r="D1175" s="17">
        <v>1988</v>
      </c>
      <c r="E1175" s="17">
        <v>1</v>
      </c>
      <c r="F1175" s="17">
        <v>0</v>
      </c>
      <c r="G1175" s="17">
        <v>0</v>
      </c>
      <c r="H1175" s="18">
        <v>8385</v>
      </c>
    </row>
    <row r="1176" spans="1:8" ht="14.4" x14ac:dyDescent="0.3">
      <c r="A1176" s="17">
        <v>5</v>
      </c>
      <c r="B1176" s="9" t="s">
        <v>33</v>
      </c>
      <c r="C1176" s="17">
        <v>2</v>
      </c>
      <c r="D1176" s="17">
        <v>1964</v>
      </c>
      <c r="E1176" s="17">
        <v>1</v>
      </c>
      <c r="F1176" s="17">
        <v>0</v>
      </c>
      <c r="G1176" s="17">
        <v>0</v>
      </c>
      <c r="H1176" s="18">
        <v>8389</v>
      </c>
    </row>
    <row r="1177" spans="1:8" ht="14.4" x14ac:dyDescent="0.3">
      <c r="A1177" s="17">
        <v>4</v>
      </c>
      <c r="B1177" s="9" t="s">
        <v>12</v>
      </c>
      <c r="C1177" s="17">
        <v>3</v>
      </c>
      <c r="D1177" s="17">
        <v>2011</v>
      </c>
      <c r="E1177" s="17">
        <v>1</v>
      </c>
      <c r="F1177" s="17">
        <v>0</v>
      </c>
      <c r="G1177" s="17">
        <v>0</v>
      </c>
      <c r="H1177" s="18">
        <v>8392</v>
      </c>
    </row>
    <row r="1178" spans="1:8" ht="14.4" x14ac:dyDescent="0.3">
      <c r="A1178" s="17">
        <v>3</v>
      </c>
      <c r="B1178" s="9" t="s">
        <v>14</v>
      </c>
      <c r="C1178" s="17">
        <v>3</v>
      </c>
      <c r="D1178" s="17">
        <v>1983</v>
      </c>
      <c r="E1178" s="17">
        <v>1</v>
      </c>
      <c r="F1178" s="17">
        <v>0</v>
      </c>
      <c r="G1178" s="17">
        <v>25</v>
      </c>
      <c r="H1178" s="18">
        <v>8397</v>
      </c>
    </row>
    <row r="1179" spans="1:8" ht="14.4" x14ac:dyDescent="0.3">
      <c r="A1179" s="17">
        <v>4</v>
      </c>
      <c r="B1179" s="9" t="s">
        <v>23</v>
      </c>
      <c r="C1179" s="17">
        <v>3</v>
      </c>
      <c r="D1179" s="17">
        <v>1982</v>
      </c>
      <c r="E1179" s="17">
        <v>1</v>
      </c>
      <c r="F1179" s="17">
        <v>0</v>
      </c>
      <c r="G1179" s="17">
        <v>0</v>
      </c>
      <c r="H1179" s="18">
        <v>8403</v>
      </c>
    </row>
    <row r="1180" spans="1:8" ht="14.4" x14ac:dyDescent="0.3">
      <c r="A1180" s="17">
        <v>2</v>
      </c>
      <c r="B1180" s="9" t="s">
        <v>33</v>
      </c>
      <c r="C1180" s="17">
        <v>3</v>
      </c>
      <c r="D1180" s="17">
        <v>2007</v>
      </c>
      <c r="E1180" s="17">
        <v>1</v>
      </c>
      <c r="F1180" s="17">
        <v>0</v>
      </c>
      <c r="G1180" s="17">
        <v>0</v>
      </c>
      <c r="H1180" s="18">
        <v>8422</v>
      </c>
    </row>
    <row r="1181" spans="1:8" ht="14.4" x14ac:dyDescent="0.3">
      <c r="A1181" s="17">
        <v>1</v>
      </c>
      <c r="B1181" s="9" t="s">
        <v>12</v>
      </c>
      <c r="C1181" s="17">
        <v>3</v>
      </c>
      <c r="D1181" s="17">
        <v>2016</v>
      </c>
      <c r="E1181" s="17">
        <v>1</v>
      </c>
      <c r="F1181" s="17">
        <v>0</v>
      </c>
      <c r="G1181" s="17">
        <v>0</v>
      </c>
      <c r="H1181" s="18">
        <v>8423</v>
      </c>
    </row>
    <row r="1182" spans="1:8" ht="14.4" x14ac:dyDescent="0.3">
      <c r="A1182" s="17">
        <v>3</v>
      </c>
      <c r="B1182" s="9" t="s">
        <v>12</v>
      </c>
      <c r="C1182" s="17">
        <v>2</v>
      </c>
      <c r="D1182" s="17">
        <v>2015</v>
      </c>
      <c r="E1182" s="17">
        <v>1</v>
      </c>
      <c r="F1182" s="17">
        <v>0</v>
      </c>
      <c r="G1182" s="17">
        <v>0</v>
      </c>
      <c r="H1182" s="18">
        <v>8424</v>
      </c>
    </row>
    <row r="1183" spans="1:8" ht="14.4" x14ac:dyDescent="0.3">
      <c r="A1183" s="17">
        <v>3</v>
      </c>
      <c r="B1183" s="9" t="s">
        <v>12</v>
      </c>
      <c r="C1183" s="17">
        <v>2</v>
      </c>
      <c r="D1183" s="17">
        <v>2011</v>
      </c>
      <c r="E1183" s="17">
        <v>1</v>
      </c>
      <c r="F1183" s="17">
        <v>0</v>
      </c>
      <c r="G1183" s="17">
        <v>0</v>
      </c>
      <c r="H1183" s="18">
        <v>8427</v>
      </c>
    </row>
    <row r="1184" spans="1:8" ht="14.4" x14ac:dyDescent="0.3">
      <c r="A1184" s="17">
        <v>3</v>
      </c>
      <c r="B1184" s="9" t="s">
        <v>23</v>
      </c>
      <c r="C1184" s="17">
        <v>3</v>
      </c>
      <c r="D1184" s="17">
        <v>1986</v>
      </c>
      <c r="E1184" s="17">
        <v>1</v>
      </c>
      <c r="F1184" s="17">
        <v>0</v>
      </c>
      <c r="G1184" s="17">
        <v>0</v>
      </c>
      <c r="H1184" s="18">
        <v>8428</v>
      </c>
    </row>
    <row r="1185" spans="1:8" ht="14.4" x14ac:dyDescent="0.3">
      <c r="A1185" s="17">
        <v>2</v>
      </c>
      <c r="B1185" s="9" t="s">
        <v>17</v>
      </c>
      <c r="C1185" s="17">
        <v>3</v>
      </c>
      <c r="D1185" s="17">
        <v>2011</v>
      </c>
      <c r="E1185" s="17">
        <v>1</v>
      </c>
      <c r="F1185" s="17">
        <v>0</v>
      </c>
      <c r="G1185" s="17">
        <v>0</v>
      </c>
      <c r="H1185" s="18">
        <v>8428</v>
      </c>
    </row>
    <row r="1186" spans="1:8" ht="14.4" x14ac:dyDescent="0.3">
      <c r="A1186" s="17">
        <v>5</v>
      </c>
      <c r="B1186" s="9" t="s">
        <v>23</v>
      </c>
      <c r="C1186" s="17">
        <v>2</v>
      </c>
      <c r="D1186" s="17">
        <v>1984</v>
      </c>
      <c r="E1186" s="17">
        <v>1</v>
      </c>
      <c r="F1186" s="17">
        <v>0</v>
      </c>
      <c r="G1186" s="17">
        <v>0</v>
      </c>
      <c r="H1186" s="18">
        <v>8431</v>
      </c>
    </row>
    <row r="1187" spans="1:8" ht="14.4" x14ac:dyDescent="0.3">
      <c r="A1187" s="17">
        <v>3</v>
      </c>
      <c r="B1187" s="9" t="s">
        <v>12</v>
      </c>
      <c r="C1187" s="17">
        <v>2</v>
      </c>
      <c r="D1187" s="17">
        <v>2011</v>
      </c>
      <c r="E1187" s="17">
        <v>1</v>
      </c>
      <c r="F1187" s="17">
        <v>0</v>
      </c>
      <c r="G1187" s="17">
        <v>0</v>
      </c>
      <c r="H1187" s="18">
        <v>8438</v>
      </c>
    </row>
    <row r="1188" spans="1:8" ht="14.4" x14ac:dyDescent="0.3">
      <c r="A1188" s="17">
        <v>1</v>
      </c>
      <c r="B1188" s="9" t="s">
        <v>23</v>
      </c>
      <c r="C1188" s="17">
        <v>3</v>
      </c>
      <c r="D1188" s="17">
        <v>1986</v>
      </c>
      <c r="E1188" s="17">
        <v>1</v>
      </c>
      <c r="F1188" s="17">
        <v>0</v>
      </c>
      <c r="G1188" s="17">
        <v>0</v>
      </c>
      <c r="H1188" s="18">
        <v>8445</v>
      </c>
    </row>
    <row r="1189" spans="1:8" ht="14.4" x14ac:dyDescent="0.3">
      <c r="A1189" s="17">
        <v>5</v>
      </c>
      <c r="B1189" s="9" t="s">
        <v>19</v>
      </c>
      <c r="C1189" s="17">
        <v>3</v>
      </c>
      <c r="D1189" s="17">
        <v>2020</v>
      </c>
      <c r="E1189" s="17">
        <v>1</v>
      </c>
      <c r="F1189" s="17">
        <v>0</v>
      </c>
      <c r="G1189" s="17">
        <v>0</v>
      </c>
      <c r="H1189" s="18">
        <v>8450</v>
      </c>
    </row>
    <row r="1190" spans="1:8" ht="14.4" x14ac:dyDescent="0.3">
      <c r="A1190" s="17">
        <v>4</v>
      </c>
      <c r="B1190" s="9" t="s">
        <v>33</v>
      </c>
      <c r="C1190" s="17">
        <v>3</v>
      </c>
      <c r="D1190" s="17">
        <v>1963</v>
      </c>
      <c r="E1190" s="17">
        <v>1</v>
      </c>
      <c r="F1190" s="17">
        <v>0</v>
      </c>
      <c r="G1190" s="17">
        <v>12</v>
      </c>
      <c r="H1190" s="18">
        <v>8464</v>
      </c>
    </row>
    <row r="1191" spans="1:8" ht="14.4" x14ac:dyDescent="0.3">
      <c r="A1191" s="17">
        <v>4</v>
      </c>
      <c r="B1191" s="9" t="s">
        <v>12</v>
      </c>
      <c r="C1191" s="17">
        <v>1</v>
      </c>
      <c r="D1191" s="17">
        <v>1984</v>
      </c>
      <c r="E1191" s="17">
        <v>1</v>
      </c>
      <c r="F1191" s="17">
        <v>0</v>
      </c>
      <c r="G1191" s="17">
        <v>0</v>
      </c>
      <c r="H1191" s="18">
        <v>8478</v>
      </c>
    </row>
    <row r="1192" spans="1:8" ht="14.4" x14ac:dyDescent="0.3">
      <c r="A1192" s="17">
        <v>2</v>
      </c>
      <c r="B1192" s="9" t="s">
        <v>17</v>
      </c>
      <c r="C1192" s="17">
        <v>3</v>
      </c>
      <c r="D1192" s="17">
        <v>2015</v>
      </c>
      <c r="E1192" s="17">
        <v>1</v>
      </c>
      <c r="F1192" s="17">
        <v>0</v>
      </c>
      <c r="G1192" s="17">
        <v>0</v>
      </c>
      <c r="H1192" s="18">
        <v>8480</v>
      </c>
    </row>
    <row r="1193" spans="1:8" ht="14.4" x14ac:dyDescent="0.3">
      <c r="A1193" s="17">
        <v>1</v>
      </c>
      <c r="B1193" s="9" t="s">
        <v>12</v>
      </c>
      <c r="C1193" s="17">
        <v>2</v>
      </c>
      <c r="D1193" s="17">
        <v>1987</v>
      </c>
      <c r="E1193" s="17">
        <v>1</v>
      </c>
      <c r="F1193" s="17">
        <v>0</v>
      </c>
      <c r="G1193" s="17">
        <v>0</v>
      </c>
      <c r="H1193" s="18">
        <v>8486</v>
      </c>
    </row>
    <row r="1194" spans="1:8" ht="14.4" x14ac:dyDescent="0.3">
      <c r="A1194" s="17">
        <v>3</v>
      </c>
      <c r="B1194" s="9" t="s">
        <v>12</v>
      </c>
      <c r="C1194" s="17">
        <v>2</v>
      </c>
      <c r="D1194" s="17">
        <v>2011</v>
      </c>
      <c r="E1194" s="17">
        <v>1</v>
      </c>
      <c r="F1194" s="17">
        <v>0</v>
      </c>
      <c r="G1194" s="17">
        <v>0</v>
      </c>
      <c r="H1194" s="18">
        <v>8487</v>
      </c>
    </row>
    <row r="1195" spans="1:8" ht="14.4" x14ac:dyDescent="0.3">
      <c r="A1195" s="17">
        <v>4</v>
      </c>
      <c r="B1195" s="9" t="s">
        <v>12</v>
      </c>
      <c r="C1195" s="17">
        <v>2</v>
      </c>
      <c r="D1195" s="17">
        <v>1989</v>
      </c>
      <c r="E1195" s="17">
        <v>1</v>
      </c>
      <c r="F1195" s="17">
        <v>0</v>
      </c>
      <c r="G1195" s="17">
        <v>0</v>
      </c>
      <c r="H1195" s="18">
        <v>8488</v>
      </c>
    </row>
    <row r="1196" spans="1:8" ht="14.4" x14ac:dyDescent="0.3">
      <c r="A1196" s="17">
        <v>3</v>
      </c>
      <c r="B1196" s="9" t="s">
        <v>12</v>
      </c>
      <c r="C1196" s="17">
        <v>3</v>
      </c>
      <c r="D1196" s="17">
        <v>1987</v>
      </c>
      <c r="E1196" s="17">
        <v>1</v>
      </c>
      <c r="F1196" s="17">
        <v>0</v>
      </c>
      <c r="G1196" s="17">
        <v>0</v>
      </c>
      <c r="H1196" s="18">
        <v>8489</v>
      </c>
    </row>
    <row r="1197" spans="1:8" ht="14.4" x14ac:dyDescent="0.3">
      <c r="A1197" s="17">
        <v>2</v>
      </c>
      <c r="B1197" s="9" t="s">
        <v>12</v>
      </c>
      <c r="C1197" s="17">
        <v>2</v>
      </c>
      <c r="D1197" s="17">
        <v>2011</v>
      </c>
      <c r="E1197" s="17">
        <v>1</v>
      </c>
      <c r="F1197" s="17">
        <v>0</v>
      </c>
      <c r="G1197" s="17">
        <v>0</v>
      </c>
      <c r="H1197" s="18">
        <v>8492</v>
      </c>
    </row>
    <row r="1198" spans="1:8" ht="14.4" x14ac:dyDescent="0.3">
      <c r="A1198" s="17">
        <v>5</v>
      </c>
      <c r="B1198" s="9" t="s">
        <v>63</v>
      </c>
      <c r="C1198" s="17">
        <v>3</v>
      </c>
      <c r="D1198" s="17">
        <v>1983</v>
      </c>
      <c r="E1198" s="17">
        <v>1</v>
      </c>
      <c r="F1198" s="17">
        <v>0</v>
      </c>
      <c r="G1198" s="17">
        <v>0</v>
      </c>
      <c r="H1198" s="18">
        <v>8510</v>
      </c>
    </row>
    <row r="1199" spans="1:8" ht="14.4" x14ac:dyDescent="0.3">
      <c r="A1199" s="17">
        <v>3</v>
      </c>
      <c r="B1199" s="9" t="s">
        <v>12</v>
      </c>
      <c r="C1199" s="17">
        <v>2</v>
      </c>
      <c r="D1199" s="17">
        <v>2011</v>
      </c>
      <c r="E1199" s="17">
        <v>1</v>
      </c>
      <c r="F1199" s="17">
        <v>0</v>
      </c>
      <c r="G1199" s="17">
        <v>0</v>
      </c>
      <c r="H1199" s="18">
        <v>8511</v>
      </c>
    </row>
    <row r="1200" spans="1:8" ht="14.4" x14ac:dyDescent="0.3">
      <c r="A1200" s="17">
        <v>3</v>
      </c>
      <c r="B1200" s="9" t="s">
        <v>12</v>
      </c>
      <c r="C1200" s="17">
        <v>3</v>
      </c>
      <c r="D1200" s="17">
        <v>2015</v>
      </c>
      <c r="E1200" s="17">
        <v>1</v>
      </c>
      <c r="F1200" s="17">
        <v>0</v>
      </c>
      <c r="G1200" s="17">
        <v>0</v>
      </c>
      <c r="H1200" s="18">
        <v>8516</v>
      </c>
    </row>
    <row r="1201" spans="1:8" ht="14.4" x14ac:dyDescent="0.3">
      <c r="A1201" s="17">
        <v>1</v>
      </c>
      <c r="B1201" s="9" t="s">
        <v>12</v>
      </c>
      <c r="C1201" s="17">
        <v>3</v>
      </c>
      <c r="D1201" s="17">
        <v>1977</v>
      </c>
      <c r="E1201" s="17">
        <v>1</v>
      </c>
      <c r="F1201" s="17">
        <v>0</v>
      </c>
      <c r="G1201" s="17">
        <v>0</v>
      </c>
      <c r="H1201" s="18">
        <v>8565</v>
      </c>
    </row>
    <row r="1202" spans="1:8" ht="14.4" x14ac:dyDescent="0.3">
      <c r="A1202" s="17">
        <v>2</v>
      </c>
      <c r="B1202" s="9" t="s">
        <v>12</v>
      </c>
      <c r="C1202" s="17">
        <v>2</v>
      </c>
      <c r="D1202" s="17">
        <v>1995</v>
      </c>
      <c r="E1202" s="17">
        <v>1</v>
      </c>
      <c r="F1202" s="17">
        <v>0</v>
      </c>
      <c r="G1202" s="17">
        <v>0</v>
      </c>
      <c r="H1202" s="18">
        <v>8566</v>
      </c>
    </row>
    <row r="1203" spans="1:8" ht="14.4" x14ac:dyDescent="0.3">
      <c r="A1203" s="17">
        <v>2</v>
      </c>
      <c r="B1203" s="9" t="s">
        <v>17</v>
      </c>
      <c r="C1203" s="17">
        <v>2</v>
      </c>
      <c r="D1203" s="17">
        <v>2011</v>
      </c>
      <c r="E1203" s="17">
        <v>1</v>
      </c>
      <c r="F1203" s="17">
        <v>0</v>
      </c>
      <c r="G1203" s="17">
        <v>0</v>
      </c>
      <c r="H1203" s="18">
        <v>8566</v>
      </c>
    </row>
    <row r="1204" spans="1:8" ht="14.4" x14ac:dyDescent="0.3">
      <c r="A1204" s="17">
        <v>5</v>
      </c>
      <c r="B1204" s="9" t="s">
        <v>12</v>
      </c>
      <c r="C1204" s="17">
        <v>2</v>
      </c>
      <c r="D1204" s="17">
        <v>1989</v>
      </c>
      <c r="E1204" s="17">
        <v>1</v>
      </c>
      <c r="F1204" s="17">
        <v>0</v>
      </c>
      <c r="G1204" s="17">
        <v>0</v>
      </c>
      <c r="H1204" s="18">
        <v>8570</v>
      </c>
    </row>
    <row r="1205" spans="1:8" ht="14.4" x14ac:dyDescent="0.3">
      <c r="A1205" s="17">
        <v>5</v>
      </c>
      <c r="B1205" s="9" t="s">
        <v>19</v>
      </c>
      <c r="C1205" s="17">
        <v>3</v>
      </c>
      <c r="D1205" s="17">
        <v>1989</v>
      </c>
      <c r="E1205" s="17">
        <v>1</v>
      </c>
      <c r="F1205" s="17">
        <v>0</v>
      </c>
      <c r="G1205" s="17">
        <v>0</v>
      </c>
      <c r="H1205" s="18">
        <v>8584</v>
      </c>
    </row>
    <row r="1206" spans="1:8" ht="14.4" x14ac:dyDescent="0.3">
      <c r="A1206" s="17">
        <v>3</v>
      </c>
      <c r="B1206" s="9" t="s">
        <v>19</v>
      </c>
      <c r="C1206" s="17">
        <v>3</v>
      </c>
      <c r="D1206" s="17">
        <v>2020</v>
      </c>
      <c r="E1206" s="17">
        <v>1</v>
      </c>
      <c r="F1206" s="17">
        <v>0</v>
      </c>
      <c r="G1206" s="17">
        <v>0</v>
      </c>
      <c r="H1206" s="18">
        <v>8586</v>
      </c>
    </row>
    <row r="1207" spans="1:8" ht="14.4" x14ac:dyDescent="0.3">
      <c r="A1207" s="17">
        <v>3</v>
      </c>
      <c r="B1207" s="9" t="s">
        <v>12</v>
      </c>
      <c r="C1207" s="17">
        <v>1</v>
      </c>
      <c r="D1207" s="17">
        <v>1989</v>
      </c>
      <c r="E1207" s="17">
        <v>1</v>
      </c>
      <c r="F1207" s="17">
        <v>0</v>
      </c>
      <c r="G1207" s="17">
        <v>0</v>
      </c>
      <c r="H1207" s="18">
        <v>8588</v>
      </c>
    </row>
    <row r="1208" spans="1:8" ht="14.4" x14ac:dyDescent="0.3">
      <c r="A1208" s="17">
        <v>1</v>
      </c>
      <c r="B1208" s="9" t="s">
        <v>31</v>
      </c>
      <c r="C1208" s="17">
        <v>2</v>
      </c>
      <c r="D1208" s="17">
        <v>1982</v>
      </c>
      <c r="E1208" s="17">
        <v>1</v>
      </c>
      <c r="F1208" s="17">
        <v>0</v>
      </c>
      <c r="G1208" s="17">
        <v>0</v>
      </c>
      <c r="H1208" s="18">
        <v>8593</v>
      </c>
    </row>
    <row r="1209" spans="1:8" ht="14.4" x14ac:dyDescent="0.3">
      <c r="A1209" s="17">
        <v>2</v>
      </c>
      <c r="B1209" s="9" t="s">
        <v>12</v>
      </c>
      <c r="C1209" s="17">
        <v>2</v>
      </c>
      <c r="D1209" s="17">
        <v>2018</v>
      </c>
      <c r="E1209" s="17">
        <v>1</v>
      </c>
      <c r="F1209" s="17">
        <v>0</v>
      </c>
      <c r="G1209" s="17">
        <v>0</v>
      </c>
      <c r="H1209" s="18">
        <v>8615</v>
      </c>
    </row>
    <row r="1210" spans="1:8" ht="14.4" x14ac:dyDescent="0.3">
      <c r="A1210" s="17">
        <v>2</v>
      </c>
      <c r="B1210" s="9" t="s">
        <v>12</v>
      </c>
      <c r="C1210" s="17">
        <v>2</v>
      </c>
      <c r="D1210" s="17">
        <v>1989</v>
      </c>
      <c r="E1210" s="17">
        <v>1</v>
      </c>
      <c r="F1210" s="17">
        <v>0</v>
      </c>
      <c r="G1210" s="17">
        <v>0</v>
      </c>
      <c r="H1210" s="18">
        <v>8622</v>
      </c>
    </row>
    <row r="1211" spans="1:8" ht="14.4" x14ac:dyDescent="0.3">
      <c r="A1211" s="17">
        <v>1</v>
      </c>
      <c r="B1211" s="9" t="s">
        <v>12</v>
      </c>
      <c r="C1211" s="17">
        <v>1</v>
      </c>
      <c r="D1211" s="17">
        <v>1986</v>
      </c>
      <c r="E1211" s="17">
        <v>1</v>
      </c>
      <c r="F1211" s="17">
        <v>0</v>
      </c>
      <c r="G1211" s="17">
        <v>0</v>
      </c>
      <c r="H1211" s="18">
        <v>8631</v>
      </c>
    </row>
    <row r="1212" spans="1:8" ht="14.4" x14ac:dyDescent="0.3">
      <c r="A1212" s="17">
        <v>1</v>
      </c>
      <c r="B1212" s="9" t="s">
        <v>12</v>
      </c>
      <c r="C1212" s="17">
        <v>1</v>
      </c>
      <c r="D1212" s="17">
        <v>1990</v>
      </c>
      <c r="E1212" s="17">
        <v>1</v>
      </c>
      <c r="F1212" s="17">
        <v>0</v>
      </c>
      <c r="G1212" s="17">
        <v>0</v>
      </c>
      <c r="H1212" s="18">
        <v>8636</v>
      </c>
    </row>
    <row r="1213" spans="1:8" ht="14.4" x14ac:dyDescent="0.3">
      <c r="A1213" s="17">
        <v>3</v>
      </c>
      <c r="B1213" s="9" t="s">
        <v>12</v>
      </c>
      <c r="C1213" s="17">
        <v>2</v>
      </c>
      <c r="D1213" s="17">
        <v>2011</v>
      </c>
      <c r="E1213" s="17">
        <v>1</v>
      </c>
      <c r="F1213" s="17">
        <v>0</v>
      </c>
      <c r="G1213" s="17">
        <v>0</v>
      </c>
      <c r="H1213" s="18">
        <v>8643</v>
      </c>
    </row>
    <row r="1214" spans="1:8" ht="14.4" x14ac:dyDescent="0.3">
      <c r="A1214" s="17">
        <v>1</v>
      </c>
      <c r="B1214" s="9" t="s">
        <v>25</v>
      </c>
      <c r="C1214" s="17">
        <v>3</v>
      </c>
      <c r="D1214" s="17">
        <v>1960</v>
      </c>
      <c r="E1214" s="17">
        <v>1</v>
      </c>
      <c r="F1214" s="17">
        <v>0</v>
      </c>
      <c r="G1214" s="17">
        <v>0</v>
      </c>
      <c r="H1214" s="18">
        <v>8644</v>
      </c>
    </row>
    <row r="1215" spans="1:8" ht="14.4" x14ac:dyDescent="0.3">
      <c r="A1215" s="17">
        <v>2</v>
      </c>
      <c r="B1215" s="9" t="s">
        <v>12</v>
      </c>
      <c r="C1215" s="17">
        <v>1</v>
      </c>
      <c r="D1215" s="17">
        <v>1996</v>
      </c>
      <c r="E1215" s="17">
        <v>1</v>
      </c>
      <c r="F1215" s="17">
        <v>0</v>
      </c>
      <c r="G1215" s="17">
        <v>0</v>
      </c>
      <c r="H1215" s="18">
        <v>8658</v>
      </c>
    </row>
    <row r="1216" spans="1:8" ht="14.4" x14ac:dyDescent="0.3">
      <c r="A1216" s="17">
        <v>3</v>
      </c>
      <c r="B1216" s="9" t="s">
        <v>25</v>
      </c>
      <c r="C1216" s="17">
        <v>3</v>
      </c>
      <c r="D1216" s="17">
        <v>1961</v>
      </c>
      <c r="E1216" s="17">
        <v>1</v>
      </c>
      <c r="F1216" s="17">
        <v>0</v>
      </c>
      <c r="G1216" s="17">
        <v>26</v>
      </c>
      <c r="H1216" s="18">
        <v>8660</v>
      </c>
    </row>
    <row r="1217" spans="1:8" ht="14.4" x14ac:dyDescent="0.3">
      <c r="A1217" s="17">
        <v>4</v>
      </c>
      <c r="B1217" s="9" t="s">
        <v>12</v>
      </c>
      <c r="C1217" s="17">
        <v>3</v>
      </c>
      <c r="D1217" s="17">
        <v>2015</v>
      </c>
      <c r="E1217" s="17">
        <v>1</v>
      </c>
      <c r="F1217" s="17">
        <v>0</v>
      </c>
      <c r="G1217" s="17">
        <v>0</v>
      </c>
      <c r="H1217" s="18">
        <v>8665</v>
      </c>
    </row>
    <row r="1218" spans="1:8" ht="14.4" x14ac:dyDescent="0.3">
      <c r="A1218" s="17">
        <v>1</v>
      </c>
      <c r="B1218" s="9" t="s">
        <v>12</v>
      </c>
      <c r="C1218" s="17">
        <v>3</v>
      </c>
      <c r="D1218" s="17">
        <v>1990</v>
      </c>
      <c r="E1218" s="17">
        <v>1</v>
      </c>
      <c r="F1218" s="17">
        <v>0</v>
      </c>
      <c r="G1218" s="17">
        <v>0</v>
      </c>
      <c r="H1218" s="18">
        <v>8672</v>
      </c>
    </row>
    <row r="1219" spans="1:8" ht="14.4" x14ac:dyDescent="0.3">
      <c r="A1219" s="17">
        <v>3</v>
      </c>
      <c r="B1219" s="9" t="s">
        <v>12</v>
      </c>
      <c r="C1219" s="17">
        <v>2</v>
      </c>
      <c r="D1219" s="17">
        <v>1988</v>
      </c>
      <c r="E1219" s="17">
        <v>1</v>
      </c>
      <c r="F1219" s="17">
        <v>0</v>
      </c>
      <c r="G1219" s="17">
        <v>0</v>
      </c>
      <c r="H1219" s="18">
        <v>8676</v>
      </c>
    </row>
    <row r="1220" spans="1:8" ht="14.4" x14ac:dyDescent="0.3">
      <c r="A1220" s="17">
        <v>3</v>
      </c>
      <c r="B1220" s="9" t="s">
        <v>23</v>
      </c>
      <c r="C1220" s="17">
        <v>2</v>
      </c>
      <c r="D1220" s="17">
        <v>1977</v>
      </c>
      <c r="E1220" s="17">
        <v>1</v>
      </c>
      <c r="F1220" s="17">
        <v>0</v>
      </c>
      <c r="G1220" s="17">
        <v>0</v>
      </c>
      <c r="H1220" s="18">
        <v>8681</v>
      </c>
    </row>
    <row r="1221" spans="1:8" ht="14.4" x14ac:dyDescent="0.3">
      <c r="A1221" s="17">
        <v>1</v>
      </c>
      <c r="B1221" s="9" t="s">
        <v>14</v>
      </c>
      <c r="C1221" s="17">
        <v>1</v>
      </c>
      <c r="D1221" s="17">
        <v>1993</v>
      </c>
      <c r="E1221" s="17">
        <v>1</v>
      </c>
      <c r="F1221" s="17">
        <v>0</v>
      </c>
      <c r="G1221" s="17">
        <v>0</v>
      </c>
      <c r="H1221" s="18">
        <v>8688</v>
      </c>
    </row>
    <row r="1222" spans="1:8" ht="14.4" x14ac:dyDescent="0.3">
      <c r="A1222" s="17">
        <v>2</v>
      </c>
      <c r="B1222" s="9" t="s">
        <v>23</v>
      </c>
      <c r="C1222" s="17">
        <v>3</v>
      </c>
      <c r="D1222" s="17">
        <v>1986</v>
      </c>
      <c r="E1222" s="17">
        <v>1</v>
      </c>
      <c r="F1222" s="17">
        <v>0</v>
      </c>
      <c r="G1222" s="17">
        <v>0</v>
      </c>
      <c r="H1222" s="18">
        <v>8689</v>
      </c>
    </row>
    <row r="1223" spans="1:8" ht="14.4" x14ac:dyDescent="0.3">
      <c r="A1223" s="17">
        <v>1</v>
      </c>
      <c r="B1223" s="9" t="s">
        <v>14</v>
      </c>
      <c r="C1223" s="17">
        <v>3</v>
      </c>
      <c r="D1223" s="17">
        <v>1990</v>
      </c>
      <c r="E1223" s="17">
        <v>1</v>
      </c>
      <c r="F1223" s="17">
        <v>0</v>
      </c>
      <c r="G1223" s="17">
        <v>13</v>
      </c>
      <c r="H1223" s="18">
        <v>8691</v>
      </c>
    </row>
    <row r="1224" spans="1:8" ht="14.4" x14ac:dyDescent="0.3">
      <c r="A1224" s="17">
        <v>3</v>
      </c>
      <c r="B1224" s="9" t="s">
        <v>12</v>
      </c>
      <c r="C1224" s="17">
        <v>2</v>
      </c>
      <c r="D1224" s="17">
        <v>2011</v>
      </c>
      <c r="E1224" s="17">
        <v>1</v>
      </c>
      <c r="F1224" s="17">
        <v>0</v>
      </c>
      <c r="G1224" s="17">
        <v>0</v>
      </c>
      <c r="H1224" s="18">
        <v>8695</v>
      </c>
    </row>
    <row r="1225" spans="1:8" ht="14.4" x14ac:dyDescent="0.3">
      <c r="A1225" s="17">
        <v>4</v>
      </c>
      <c r="B1225" s="9" t="s">
        <v>12</v>
      </c>
      <c r="C1225" s="17">
        <v>2</v>
      </c>
      <c r="D1225" s="17">
        <v>1988</v>
      </c>
      <c r="E1225" s="17">
        <v>1</v>
      </c>
      <c r="F1225" s="17">
        <v>0</v>
      </c>
      <c r="G1225" s="17">
        <v>0</v>
      </c>
      <c r="H1225" s="18">
        <v>8707</v>
      </c>
    </row>
    <row r="1226" spans="1:8" ht="14.4" x14ac:dyDescent="0.3">
      <c r="A1226" s="17">
        <v>3</v>
      </c>
      <c r="B1226" s="9" t="s">
        <v>14</v>
      </c>
      <c r="C1226" s="17">
        <v>3</v>
      </c>
      <c r="D1226" s="17">
        <v>1987</v>
      </c>
      <c r="E1226" s="17">
        <v>1</v>
      </c>
      <c r="F1226" s="17">
        <v>0</v>
      </c>
      <c r="G1226" s="17">
        <v>0</v>
      </c>
      <c r="H1226" s="18">
        <v>8710</v>
      </c>
    </row>
    <row r="1227" spans="1:8" ht="14.4" x14ac:dyDescent="0.3">
      <c r="A1227" s="17">
        <v>1</v>
      </c>
      <c r="B1227" s="9" t="s">
        <v>10</v>
      </c>
      <c r="C1227" s="17">
        <v>1</v>
      </c>
      <c r="D1227" s="17">
        <v>1993</v>
      </c>
      <c r="E1227" s="17">
        <v>2</v>
      </c>
      <c r="F1227" s="17">
        <v>0</v>
      </c>
      <c r="G1227" s="17">
        <v>0</v>
      </c>
      <c r="H1227" s="18">
        <v>8990</v>
      </c>
    </row>
    <row r="1228" spans="1:8" ht="14.4" x14ac:dyDescent="0.3">
      <c r="A1228" s="17">
        <v>4</v>
      </c>
      <c r="B1228" s="9" t="s">
        <v>44</v>
      </c>
      <c r="C1228" s="17">
        <v>2</v>
      </c>
      <c r="D1228" s="17">
        <v>1976</v>
      </c>
      <c r="E1228" s="17">
        <v>1</v>
      </c>
      <c r="F1228" s="17">
        <v>0</v>
      </c>
      <c r="G1228" s="17">
        <v>0</v>
      </c>
      <c r="H1228" s="18">
        <v>9280</v>
      </c>
    </row>
    <row r="1229" spans="1:8" ht="14.4" x14ac:dyDescent="0.3">
      <c r="A1229" s="17">
        <v>1</v>
      </c>
      <c r="B1229" s="9" t="s">
        <v>44</v>
      </c>
      <c r="C1229" s="17">
        <v>2</v>
      </c>
      <c r="D1229" s="17">
        <v>1976</v>
      </c>
      <c r="E1229" s="17">
        <v>1</v>
      </c>
      <c r="F1229" s="17">
        <v>0</v>
      </c>
      <c r="G1229" s="17">
        <v>0</v>
      </c>
      <c r="H1229" s="18">
        <v>9483</v>
      </c>
    </row>
    <row r="1230" spans="1:8" ht="14.4" x14ac:dyDescent="0.3">
      <c r="A1230" s="17">
        <v>3</v>
      </c>
      <c r="B1230" s="9" t="s">
        <v>10</v>
      </c>
      <c r="C1230" s="17">
        <v>4</v>
      </c>
      <c r="D1230" s="17">
        <v>1973</v>
      </c>
      <c r="E1230" s="17">
        <v>1</v>
      </c>
      <c r="F1230" s="17">
        <v>0</v>
      </c>
      <c r="G1230" s="17">
        <v>0</v>
      </c>
      <c r="H1230" s="18">
        <v>9512</v>
      </c>
    </row>
    <row r="1231" spans="1:8" ht="14.4" x14ac:dyDescent="0.3">
      <c r="A1231" s="17">
        <v>3</v>
      </c>
      <c r="B1231" s="9" t="s">
        <v>17</v>
      </c>
      <c r="C1231" s="17">
        <v>2</v>
      </c>
      <c r="D1231" s="17">
        <v>1965</v>
      </c>
      <c r="E1231" s="17">
        <v>1</v>
      </c>
      <c r="F1231" s="17">
        <v>0</v>
      </c>
      <c r="G1231" s="17">
        <v>0</v>
      </c>
      <c r="H1231" s="18">
        <v>9643</v>
      </c>
    </row>
    <row r="1232" spans="1:8" ht="14.4" x14ac:dyDescent="0.3">
      <c r="A1232" s="17">
        <v>5</v>
      </c>
      <c r="B1232" s="9" t="s">
        <v>10</v>
      </c>
      <c r="C1232" s="17">
        <v>4</v>
      </c>
      <c r="D1232" s="17">
        <v>1973</v>
      </c>
      <c r="E1232" s="17">
        <v>1</v>
      </c>
      <c r="F1232" s="17">
        <v>0</v>
      </c>
      <c r="G1232" s="17">
        <v>0</v>
      </c>
      <c r="H1232" s="18">
        <v>10243</v>
      </c>
    </row>
    <row r="1233" spans="1:8" ht="14.4" x14ac:dyDescent="0.3">
      <c r="A1233" s="17">
        <v>5</v>
      </c>
      <c r="B1233" s="9" t="s">
        <v>35</v>
      </c>
      <c r="C1233" s="17">
        <v>2</v>
      </c>
      <c r="D1233" s="17">
        <v>1985</v>
      </c>
      <c r="E1233" s="17">
        <v>1</v>
      </c>
      <c r="F1233" s="17">
        <v>0</v>
      </c>
      <c r="G1233" s="17">
        <v>0</v>
      </c>
      <c r="H1233" s="18">
        <v>10832</v>
      </c>
    </row>
    <row r="1234" spans="1:8" ht="14.4" x14ac:dyDescent="0.3">
      <c r="A1234" s="17">
        <v>1</v>
      </c>
      <c r="B1234" s="9" t="s">
        <v>23</v>
      </c>
      <c r="C1234" s="17">
        <v>1</v>
      </c>
      <c r="D1234" s="17">
        <v>1987</v>
      </c>
      <c r="E1234" s="17">
        <v>1</v>
      </c>
      <c r="F1234" s="17">
        <v>0</v>
      </c>
      <c r="G1234" s="17">
        <v>0</v>
      </c>
      <c r="H1234" s="18">
        <v>11229</v>
      </c>
    </row>
    <row r="1235" spans="1:8" ht="14.4" x14ac:dyDescent="0.3">
      <c r="A1235" s="17">
        <v>2</v>
      </c>
      <c r="B1235" s="9" t="s">
        <v>36</v>
      </c>
      <c r="C1235" s="17">
        <v>1</v>
      </c>
      <c r="D1235" s="17">
        <v>1962</v>
      </c>
      <c r="E1235" s="17">
        <v>3</v>
      </c>
      <c r="F1235" s="17">
        <v>3</v>
      </c>
      <c r="G1235" s="17">
        <v>0</v>
      </c>
      <c r="H1235" s="18">
        <v>11561</v>
      </c>
    </row>
    <row r="1236" spans="1:8" ht="14.4" x14ac:dyDescent="0.3">
      <c r="A1236" s="17">
        <v>2</v>
      </c>
      <c r="B1236" s="9" t="s">
        <v>17</v>
      </c>
      <c r="C1236" s="17">
        <v>3</v>
      </c>
      <c r="D1236" s="17">
        <v>2014</v>
      </c>
      <c r="E1236" s="17">
        <v>1</v>
      </c>
      <c r="F1236" s="17">
        <v>0</v>
      </c>
      <c r="G1236" s="17">
        <v>0</v>
      </c>
      <c r="H1236" s="18">
        <v>11749</v>
      </c>
    </row>
    <row r="1237" spans="1:8" ht="14.4" x14ac:dyDescent="0.3">
      <c r="A1237" s="17">
        <v>1</v>
      </c>
      <c r="B1237" s="9" t="s">
        <v>31</v>
      </c>
      <c r="C1237" s="17">
        <v>1</v>
      </c>
      <c r="D1237" s="17">
        <v>1984</v>
      </c>
      <c r="E1237" s="17">
        <v>1</v>
      </c>
      <c r="F1237" s="17">
        <v>0</v>
      </c>
      <c r="G1237" s="17">
        <v>0</v>
      </c>
      <c r="H1237" s="18">
        <v>11847</v>
      </c>
    </row>
    <row r="1238" spans="1:8" ht="14.4" x14ac:dyDescent="0.3">
      <c r="A1238" s="17">
        <v>2</v>
      </c>
      <c r="B1238" s="9" t="s">
        <v>52</v>
      </c>
      <c r="C1238" s="17">
        <v>4</v>
      </c>
      <c r="D1238" s="17">
        <v>1974</v>
      </c>
      <c r="E1238" s="17">
        <v>1</v>
      </c>
      <c r="F1238" s="17">
        <v>0</v>
      </c>
      <c r="G1238" s="17">
        <v>0</v>
      </c>
      <c r="H1238" s="18">
        <v>12360</v>
      </c>
    </row>
    <row r="1239" spans="1:8" ht="14.4" x14ac:dyDescent="0.3">
      <c r="A1239" s="17">
        <v>1</v>
      </c>
      <c r="B1239" s="9" t="s">
        <v>31</v>
      </c>
      <c r="C1239" s="17">
        <v>1</v>
      </c>
      <c r="D1239" s="17">
        <v>1984</v>
      </c>
      <c r="E1239" s="17">
        <v>2</v>
      </c>
      <c r="F1239" s="17">
        <v>0</v>
      </c>
      <c r="G1239" s="17">
        <v>0</v>
      </c>
      <c r="H1239" s="18">
        <v>12429</v>
      </c>
    </row>
    <row r="1240" spans="1:8" ht="14.4" x14ac:dyDescent="0.3">
      <c r="A1240" s="17">
        <v>1</v>
      </c>
      <c r="B1240" s="9" t="s">
        <v>10</v>
      </c>
      <c r="C1240" s="17">
        <v>4</v>
      </c>
      <c r="D1240" s="17">
        <v>1981</v>
      </c>
      <c r="E1240" s="17">
        <v>1</v>
      </c>
      <c r="F1240" s="17">
        <v>0</v>
      </c>
      <c r="G1240" s="17">
        <v>0</v>
      </c>
      <c r="H1240" s="18">
        <v>12703</v>
      </c>
    </row>
    <row r="1241" spans="1:8" ht="14.4" x14ac:dyDescent="0.3">
      <c r="A1241" s="17">
        <v>1</v>
      </c>
      <c r="B1241" s="9" t="s">
        <v>25</v>
      </c>
      <c r="C1241" s="17">
        <v>3</v>
      </c>
      <c r="D1241" s="17">
        <v>1963</v>
      </c>
      <c r="E1241" s="17">
        <v>1</v>
      </c>
      <c r="F1241" s="17">
        <v>0</v>
      </c>
      <c r="G1241" s="17">
        <v>0</v>
      </c>
      <c r="H1241" s="18">
        <v>12962</v>
      </c>
    </row>
    <row r="1242" spans="1:8" ht="14.4" x14ac:dyDescent="0.3">
      <c r="A1242" s="17">
        <v>1</v>
      </c>
      <c r="B1242" s="9" t="s">
        <v>43</v>
      </c>
      <c r="C1242" s="17">
        <v>2</v>
      </c>
      <c r="D1242" s="17">
        <v>1974</v>
      </c>
      <c r="E1242" s="17">
        <v>1</v>
      </c>
      <c r="F1242" s="17">
        <v>0</v>
      </c>
      <c r="G1242" s="17">
        <v>9</v>
      </c>
      <c r="H1242" s="18">
        <v>13104</v>
      </c>
    </row>
    <row r="1243" spans="1:8" ht="14.4" x14ac:dyDescent="0.3">
      <c r="A1243" s="17">
        <v>1</v>
      </c>
      <c r="B1243" s="9" t="s">
        <v>25</v>
      </c>
      <c r="C1243" s="17">
        <v>4</v>
      </c>
      <c r="D1243" s="17">
        <v>1961</v>
      </c>
      <c r="E1243" s="17">
        <v>4</v>
      </c>
      <c r="F1243" s="17">
        <v>0</v>
      </c>
      <c r="G1243" s="17">
        <v>0</v>
      </c>
      <c r="H1243" s="18">
        <v>13764</v>
      </c>
    </row>
    <row r="1244" spans="1:8" ht="14.4" x14ac:dyDescent="0.3">
      <c r="A1244" s="17">
        <v>2</v>
      </c>
      <c r="B1244" s="9" t="s">
        <v>52</v>
      </c>
      <c r="C1244" s="17">
        <v>4</v>
      </c>
      <c r="D1244" s="17">
        <v>1973</v>
      </c>
      <c r="E1244" s="17">
        <v>1</v>
      </c>
      <c r="F1244" s="17">
        <v>0</v>
      </c>
      <c r="G1244" s="17">
        <v>0</v>
      </c>
      <c r="H1244" s="18">
        <v>14212</v>
      </c>
    </row>
    <row r="1245" spans="1:8" ht="14.4" x14ac:dyDescent="0.3">
      <c r="A1245" s="17">
        <v>2</v>
      </c>
      <c r="B1245" s="9" t="s">
        <v>12</v>
      </c>
      <c r="C1245" s="17">
        <v>2</v>
      </c>
      <c r="D1245" s="17">
        <v>2014</v>
      </c>
      <c r="E1245" s="17">
        <v>1</v>
      </c>
      <c r="F1245" s="17">
        <v>0</v>
      </c>
      <c r="G1245" s="17">
        <v>0</v>
      </c>
      <c r="H1245" s="18">
        <v>14273</v>
      </c>
    </row>
    <row r="1246" spans="1:8" ht="14.4" x14ac:dyDescent="0.3">
      <c r="A1246" s="17">
        <v>1</v>
      </c>
      <c r="B1246" s="9" t="s">
        <v>10</v>
      </c>
      <c r="C1246" s="17">
        <v>1</v>
      </c>
      <c r="D1246" s="17">
        <v>1980</v>
      </c>
      <c r="E1246" s="17">
        <v>1</v>
      </c>
      <c r="F1246" s="17">
        <v>0</v>
      </c>
      <c r="G1246" s="17">
        <v>0</v>
      </c>
      <c r="H1246" s="18">
        <v>14281</v>
      </c>
    </row>
    <row r="1247" spans="1:8" ht="14.4" x14ac:dyDescent="0.3">
      <c r="A1247" s="17">
        <v>1</v>
      </c>
      <c r="B1247" s="9" t="s">
        <v>12</v>
      </c>
      <c r="C1247" s="17">
        <v>2</v>
      </c>
      <c r="D1247" s="17">
        <v>2005</v>
      </c>
      <c r="E1247" s="17">
        <v>1</v>
      </c>
      <c r="F1247" s="17">
        <v>0</v>
      </c>
      <c r="G1247" s="17">
        <v>0</v>
      </c>
      <c r="H1247" s="18">
        <v>14288</v>
      </c>
    </row>
    <row r="1248" spans="1:8" ht="14.4" x14ac:dyDescent="0.3">
      <c r="A1248" s="17">
        <v>2</v>
      </c>
      <c r="B1248" s="9" t="s">
        <v>35</v>
      </c>
      <c r="C1248" s="17">
        <v>2</v>
      </c>
      <c r="D1248" s="17">
        <v>1985</v>
      </c>
      <c r="E1248" s="17">
        <v>1</v>
      </c>
      <c r="F1248" s="17">
        <v>0</v>
      </c>
      <c r="G1248" s="17">
        <v>0</v>
      </c>
      <c r="H1248" s="18">
        <v>14298</v>
      </c>
    </row>
    <row r="1249" spans="1:8" ht="14.4" x14ac:dyDescent="0.3">
      <c r="A1249" s="17">
        <v>2</v>
      </c>
      <c r="B1249" s="9" t="s">
        <v>17</v>
      </c>
      <c r="C1249" s="17">
        <v>2</v>
      </c>
      <c r="D1249" s="17">
        <v>2011</v>
      </c>
      <c r="E1249" s="17">
        <v>1</v>
      </c>
      <c r="F1249" s="17">
        <v>0</v>
      </c>
      <c r="G1249" s="17">
        <v>0</v>
      </c>
      <c r="H1249" s="18">
        <v>14309</v>
      </c>
    </row>
    <row r="1250" spans="1:8" ht="14.4" x14ac:dyDescent="0.3">
      <c r="A1250" s="17">
        <v>1</v>
      </c>
      <c r="B1250" s="9" t="s">
        <v>12</v>
      </c>
      <c r="C1250" s="17">
        <v>3</v>
      </c>
      <c r="D1250" s="17">
        <v>2003</v>
      </c>
      <c r="E1250" s="17">
        <v>1</v>
      </c>
      <c r="F1250" s="17">
        <v>0</v>
      </c>
      <c r="G1250" s="17">
        <v>0</v>
      </c>
      <c r="H1250" s="18">
        <v>14336</v>
      </c>
    </row>
    <row r="1251" spans="1:8" ht="14.4" x14ac:dyDescent="0.3">
      <c r="A1251" s="17">
        <v>5</v>
      </c>
      <c r="B1251" s="9" t="s">
        <v>12</v>
      </c>
      <c r="C1251" s="17">
        <v>3</v>
      </c>
      <c r="D1251" s="17">
        <v>2009</v>
      </c>
      <c r="E1251" s="17">
        <v>1</v>
      </c>
      <c r="F1251" s="17">
        <v>0</v>
      </c>
      <c r="G1251" s="17">
        <v>0</v>
      </c>
      <c r="H1251" s="18">
        <v>14376</v>
      </c>
    </row>
    <row r="1252" spans="1:8" ht="14.4" x14ac:dyDescent="0.3">
      <c r="A1252" s="17">
        <v>2</v>
      </c>
      <c r="B1252" s="9" t="s">
        <v>12</v>
      </c>
      <c r="C1252" s="17">
        <v>2</v>
      </c>
      <c r="D1252" s="17">
        <v>2016</v>
      </c>
      <c r="E1252" s="17">
        <v>1</v>
      </c>
      <c r="F1252" s="17">
        <v>0</v>
      </c>
      <c r="G1252" s="17">
        <v>0</v>
      </c>
      <c r="H1252" s="18">
        <v>14387</v>
      </c>
    </row>
    <row r="1253" spans="1:8" ht="14.4" x14ac:dyDescent="0.3">
      <c r="A1253" s="17">
        <v>2</v>
      </c>
      <c r="B1253" s="9" t="s">
        <v>12</v>
      </c>
      <c r="C1253" s="17">
        <v>2</v>
      </c>
      <c r="D1253" s="17">
        <v>2019</v>
      </c>
      <c r="E1253" s="17">
        <v>1</v>
      </c>
      <c r="F1253" s="17">
        <v>0</v>
      </c>
      <c r="G1253" s="17">
        <v>0</v>
      </c>
      <c r="H1253" s="18">
        <v>14387</v>
      </c>
    </row>
    <row r="1254" spans="1:8" ht="14.4" x14ac:dyDescent="0.3">
      <c r="A1254" s="17">
        <v>2</v>
      </c>
      <c r="B1254" s="9" t="s">
        <v>40</v>
      </c>
      <c r="C1254" s="17">
        <v>2</v>
      </c>
      <c r="D1254" s="17">
        <v>1979</v>
      </c>
      <c r="E1254" s="17">
        <v>1</v>
      </c>
      <c r="F1254" s="17">
        <v>2</v>
      </c>
      <c r="G1254" s="17">
        <v>0</v>
      </c>
      <c r="H1254" s="18">
        <v>14394</v>
      </c>
    </row>
    <row r="1255" spans="1:8" ht="14.4" x14ac:dyDescent="0.3">
      <c r="A1255" s="17">
        <v>1</v>
      </c>
      <c r="B1255" s="9" t="s">
        <v>23</v>
      </c>
      <c r="C1255" s="17">
        <v>1</v>
      </c>
      <c r="D1255" s="17">
        <v>2002</v>
      </c>
      <c r="E1255" s="17">
        <v>1</v>
      </c>
      <c r="F1255" s="17">
        <v>0</v>
      </c>
      <c r="G1255" s="17">
        <v>0</v>
      </c>
      <c r="H1255" s="18">
        <v>14403</v>
      </c>
    </row>
    <row r="1256" spans="1:8" ht="14.4" x14ac:dyDescent="0.3">
      <c r="A1256" s="17">
        <v>3</v>
      </c>
      <c r="B1256" s="9" t="s">
        <v>19</v>
      </c>
      <c r="C1256" s="17">
        <v>2</v>
      </c>
      <c r="D1256" s="17">
        <v>2017</v>
      </c>
      <c r="E1256" s="17">
        <v>1</v>
      </c>
      <c r="F1256" s="17">
        <v>0</v>
      </c>
      <c r="G1256" s="17">
        <v>0</v>
      </c>
      <c r="H1256" s="18">
        <v>14417</v>
      </c>
    </row>
    <row r="1257" spans="1:8" ht="14.4" x14ac:dyDescent="0.3">
      <c r="A1257" s="17">
        <v>3</v>
      </c>
      <c r="B1257" s="9" t="s">
        <v>12</v>
      </c>
      <c r="C1257" s="17">
        <v>2</v>
      </c>
      <c r="D1257" s="17">
        <v>2012</v>
      </c>
      <c r="E1257" s="17">
        <v>1</v>
      </c>
      <c r="F1257" s="17">
        <v>0</v>
      </c>
      <c r="G1257" s="17">
        <v>0</v>
      </c>
      <c r="H1257" s="18">
        <v>14423</v>
      </c>
    </row>
    <row r="1258" spans="1:8" ht="14.4" x14ac:dyDescent="0.3">
      <c r="A1258" s="17">
        <v>1</v>
      </c>
      <c r="B1258" s="9" t="s">
        <v>10</v>
      </c>
      <c r="C1258" s="17">
        <v>1</v>
      </c>
      <c r="D1258" s="17">
        <v>1985</v>
      </c>
      <c r="E1258" s="17">
        <v>1</v>
      </c>
      <c r="F1258" s="17">
        <v>0</v>
      </c>
      <c r="G1258" s="17">
        <v>0</v>
      </c>
      <c r="H1258" s="18">
        <v>14424</v>
      </c>
    </row>
    <row r="1259" spans="1:8" ht="14.4" x14ac:dyDescent="0.3">
      <c r="A1259" s="17">
        <v>5</v>
      </c>
      <c r="B1259" s="9" t="s">
        <v>19</v>
      </c>
      <c r="C1259" s="17">
        <v>3</v>
      </c>
      <c r="D1259" s="17">
        <v>2016</v>
      </c>
      <c r="E1259" s="17">
        <v>1</v>
      </c>
      <c r="F1259" s="17">
        <v>0</v>
      </c>
      <c r="G1259" s="17">
        <v>0</v>
      </c>
      <c r="H1259" s="18">
        <v>14434</v>
      </c>
    </row>
    <row r="1260" spans="1:8" ht="14.4" x14ac:dyDescent="0.3">
      <c r="A1260" s="17">
        <v>2</v>
      </c>
      <c r="B1260" s="9" t="s">
        <v>12</v>
      </c>
      <c r="C1260" s="17">
        <v>3</v>
      </c>
      <c r="D1260" s="17">
        <v>2016</v>
      </c>
      <c r="E1260" s="17">
        <v>1</v>
      </c>
      <c r="F1260" s="17">
        <v>0</v>
      </c>
      <c r="G1260" s="17">
        <v>0</v>
      </c>
      <c r="H1260" s="18">
        <v>14436</v>
      </c>
    </row>
    <row r="1261" spans="1:8" ht="14.4" x14ac:dyDescent="0.3">
      <c r="A1261" s="17">
        <v>3</v>
      </c>
      <c r="B1261" s="9" t="s">
        <v>19</v>
      </c>
      <c r="C1261" s="17">
        <v>3</v>
      </c>
      <c r="D1261" s="17">
        <v>2015</v>
      </c>
      <c r="E1261" s="17">
        <v>1</v>
      </c>
      <c r="F1261" s="17">
        <v>0</v>
      </c>
      <c r="G1261" s="17">
        <v>0</v>
      </c>
      <c r="H1261" s="18">
        <v>14439</v>
      </c>
    </row>
    <row r="1262" spans="1:8" ht="14.4" x14ac:dyDescent="0.3">
      <c r="A1262" s="17">
        <v>3</v>
      </c>
      <c r="B1262" s="9" t="s">
        <v>19</v>
      </c>
      <c r="C1262" s="17">
        <v>1</v>
      </c>
      <c r="D1262" s="17">
        <v>2014</v>
      </c>
      <c r="E1262" s="17">
        <v>1</v>
      </c>
      <c r="F1262" s="17">
        <v>0</v>
      </c>
      <c r="G1262" s="17">
        <v>0</v>
      </c>
      <c r="H1262" s="18">
        <v>14460</v>
      </c>
    </row>
    <row r="1263" spans="1:8" ht="14.4" x14ac:dyDescent="0.3">
      <c r="A1263" s="17">
        <v>2</v>
      </c>
      <c r="B1263" s="9" t="s">
        <v>66</v>
      </c>
      <c r="C1263" s="17">
        <v>3</v>
      </c>
      <c r="D1263" s="17">
        <v>2013</v>
      </c>
      <c r="E1263" s="17">
        <v>1</v>
      </c>
      <c r="F1263" s="17">
        <v>0</v>
      </c>
      <c r="G1263" s="17">
        <v>0</v>
      </c>
      <c r="H1263" s="18">
        <v>14472</v>
      </c>
    </row>
    <row r="1264" spans="1:8" ht="14.4" x14ac:dyDescent="0.3">
      <c r="A1264" s="17">
        <v>2</v>
      </c>
      <c r="B1264" s="9" t="s">
        <v>12</v>
      </c>
      <c r="C1264" s="17">
        <v>1</v>
      </c>
      <c r="D1264" s="17">
        <v>2012</v>
      </c>
      <c r="E1264" s="17">
        <v>1</v>
      </c>
      <c r="F1264" s="17">
        <v>0</v>
      </c>
      <c r="G1264" s="17">
        <v>0</v>
      </c>
      <c r="H1264" s="18">
        <v>14487</v>
      </c>
    </row>
    <row r="1265" spans="1:8" ht="14.4" x14ac:dyDescent="0.3">
      <c r="A1265" s="17">
        <v>2</v>
      </c>
      <c r="B1265" s="9" t="s">
        <v>12</v>
      </c>
      <c r="C1265" s="17">
        <v>2</v>
      </c>
      <c r="D1265" s="17">
        <v>2019</v>
      </c>
      <c r="E1265" s="17">
        <v>1</v>
      </c>
      <c r="F1265" s="17">
        <v>0</v>
      </c>
      <c r="G1265" s="17">
        <v>0</v>
      </c>
      <c r="H1265" s="18">
        <v>14487</v>
      </c>
    </row>
    <row r="1266" spans="1:8" ht="14.4" x14ac:dyDescent="0.3">
      <c r="A1266" s="17">
        <v>2</v>
      </c>
      <c r="B1266" s="9" t="s">
        <v>12</v>
      </c>
      <c r="C1266" s="17">
        <v>2</v>
      </c>
      <c r="D1266" s="17">
        <v>2013</v>
      </c>
      <c r="E1266" s="17">
        <v>1</v>
      </c>
      <c r="F1266" s="17">
        <v>0</v>
      </c>
      <c r="G1266" s="17">
        <v>0</v>
      </c>
      <c r="H1266" s="18">
        <v>14493</v>
      </c>
    </row>
    <row r="1267" spans="1:8" ht="14.4" x14ac:dyDescent="0.3">
      <c r="A1267" s="17">
        <v>4</v>
      </c>
      <c r="B1267" s="9" t="s">
        <v>12</v>
      </c>
      <c r="C1267" s="17">
        <v>3</v>
      </c>
      <c r="D1267" s="17">
        <v>2010</v>
      </c>
      <c r="E1267" s="17">
        <v>1</v>
      </c>
      <c r="F1267" s="17">
        <v>0</v>
      </c>
      <c r="G1267" s="17">
        <v>0</v>
      </c>
      <c r="H1267" s="18">
        <v>14498</v>
      </c>
    </row>
    <row r="1268" spans="1:8" ht="14.4" x14ac:dyDescent="0.3">
      <c r="A1268" s="17">
        <v>4</v>
      </c>
      <c r="B1268" s="9" t="s">
        <v>12</v>
      </c>
      <c r="C1268" s="17">
        <v>3</v>
      </c>
      <c r="D1268" s="17">
        <v>2010</v>
      </c>
      <c r="E1268" s="17">
        <v>1</v>
      </c>
      <c r="F1268" s="17">
        <v>0</v>
      </c>
      <c r="G1268" s="17">
        <v>0</v>
      </c>
      <c r="H1268" s="18">
        <v>14510</v>
      </c>
    </row>
    <row r="1269" spans="1:8" ht="14.4" x14ac:dyDescent="0.3">
      <c r="A1269" s="17">
        <v>2</v>
      </c>
      <c r="B1269" s="9" t="s">
        <v>12</v>
      </c>
      <c r="C1269" s="17">
        <v>3</v>
      </c>
      <c r="D1269" s="17">
        <v>2016</v>
      </c>
      <c r="E1269" s="17">
        <v>1</v>
      </c>
      <c r="F1269" s="17">
        <v>0</v>
      </c>
      <c r="G1269" s="17">
        <v>0</v>
      </c>
      <c r="H1269" s="18">
        <v>14510</v>
      </c>
    </row>
    <row r="1270" spans="1:8" ht="14.4" x14ac:dyDescent="0.3">
      <c r="A1270" s="17">
        <v>4</v>
      </c>
      <c r="B1270" s="9" t="s">
        <v>12</v>
      </c>
      <c r="C1270" s="17">
        <v>2</v>
      </c>
      <c r="D1270" s="17">
        <v>1995</v>
      </c>
      <c r="E1270" s="17">
        <v>1</v>
      </c>
      <c r="F1270" s="17">
        <v>0</v>
      </c>
      <c r="G1270" s="17">
        <v>0</v>
      </c>
      <c r="H1270" s="18">
        <v>14534</v>
      </c>
    </row>
    <row r="1271" spans="1:8" ht="14.4" x14ac:dyDescent="0.3">
      <c r="A1271" s="17">
        <v>4</v>
      </c>
      <c r="B1271" s="9" t="s">
        <v>19</v>
      </c>
      <c r="C1271" s="17">
        <v>1</v>
      </c>
      <c r="D1271" s="17">
        <v>1995</v>
      </c>
      <c r="E1271" s="17">
        <v>3</v>
      </c>
      <c r="F1271" s="17">
        <v>0</v>
      </c>
      <c r="G1271" s="17">
        <v>0</v>
      </c>
      <c r="H1271" s="18">
        <v>14569</v>
      </c>
    </row>
    <row r="1272" spans="1:8" ht="14.4" x14ac:dyDescent="0.3">
      <c r="A1272" s="17">
        <v>2</v>
      </c>
      <c r="B1272" s="9" t="s">
        <v>44</v>
      </c>
      <c r="C1272" s="17">
        <v>2</v>
      </c>
      <c r="D1272" s="17">
        <v>1974</v>
      </c>
      <c r="E1272" s="17">
        <v>1</v>
      </c>
      <c r="F1272" s="17">
        <v>0</v>
      </c>
      <c r="G1272" s="17">
        <v>0</v>
      </c>
      <c r="H1272" s="18">
        <v>14582</v>
      </c>
    </row>
    <row r="1273" spans="1:8" ht="14.4" x14ac:dyDescent="0.3">
      <c r="A1273" s="17">
        <v>3</v>
      </c>
      <c r="B1273" s="9" t="s">
        <v>23</v>
      </c>
      <c r="C1273" s="17">
        <v>3</v>
      </c>
      <c r="D1273" s="17">
        <v>2016</v>
      </c>
      <c r="E1273" s="17">
        <v>1</v>
      </c>
      <c r="F1273" s="17">
        <v>0</v>
      </c>
      <c r="G1273" s="17">
        <v>0</v>
      </c>
      <c r="H1273" s="18">
        <v>14601</v>
      </c>
    </row>
    <row r="1274" spans="1:8" ht="14.4" x14ac:dyDescent="0.3">
      <c r="A1274" s="17">
        <v>2</v>
      </c>
      <c r="B1274" s="9" t="s">
        <v>17</v>
      </c>
      <c r="C1274" s="17">
        <v>3</v>
      </c>
      <c r="D1274" s="17">
        <v>2014</v>
      </c>
      <c r="E1274" s="17">
        <v>1</v>
      </c>
      <c r="F1274" s="17">
        <v>0</v>
      </c>
      <c r="G1274" s="17">
        <v>0</v>
      </c>
      <c r="H1274" s="18">
        <v>14604</v>
      </c>
    </row>
    <row r="1275" spans="1:8" ht="14.4" x14ac:dyDescent="0.3">
      <c r="A1275" s="17">
        <v>4</v>
      </c>
      <c r="B1275" s="9" t="s">
        <v>12</v>
      </c>
      <c r="C1275" s="17">
        <v>1</v>
      </c>
      <c r="D1275" s="17">
        <v>1995</v>
      </c>
      <c r="E1275" s="17">
        <v>1</v>
      </c>
      <c r="F1275" s="17">
        <v>0</v>
      </c>
      <c r="G1275" s="17">
        <v>0</v>
      </c>
      <c r="H1275" s="18">
        <v>14620</v>
      </c>
    </row>
    <row r="1276" spans="1:8" ht="14.4" x14ac:dyDescent="0.3">
      <c r="A1276" s="17">
        <v>4</v>
      </c>
      <c r="B1276" s="9" t="s">
        <v>12</v>
      </c>
      <c r="C1276" s="17">
        <v>3</v>
      </c>
      <c r="D1276" s="17">
        <v>2013</v>
      </c>
      <c r="E1276" s="17">
        <v>1</v>
      </c>
      <c r="F1276" s="17">
        <v>0</v>
      </c>
      <c r="G1276" s="17">
        <v>0</v>
      </c>
      <c r="H1276" s="18">
        <v>14621</v>
      </c>
    </row>
    <row r="1277" spans="1:8" ht="14.4" x14ac:dyDescent="0.3">
      <c r="A1277" s="17">
        <v>2</v>
      </c>
      <c r="B1277" s="9" t="s">
        <v>12</v>
      </c>
      <c r="C1277" s="17">
        <v>2</v>
      </c>
      <c r="D1277" s="17">
        <v>2011</v>
      </c>
      <c r="E1277" s="17">
        <v>1</v>
      </c>
      <c r="F1277" s="17">
        <v>0</v>
      </c>
      <c r="G1277" s="17">
        <v>0</v>
      </c>
      <c r="H1277" s="18">
        <v>14642</v>
      </c>
    </row>
    <row r="1278" spans="1:8" ht="14.4" x14ac:dyDescent="0.3">
      <c r="A1278" s="17">
        <v>4</v>
      </c>
      <c r="B1278" s="9" t="s">
        <v>33</v>
      </c>
      <c r="C1278" s="17">
        <v>2</v>
      </c>
      <c r="D1278" s="17">
        <v>2007</v>
      </c>
      <c r="E1278" s="17">
        <v>1</v>
      </c>
      <c r="F1278" s="17">
        <v>0</v>
      </c>
      <c r="G1278" s="17">
        <v>0</v>
      </c>
      <c r="H1278" s="18">
        <v>14645</v>
      </c>
    </row>
    <row r="1279" spans="1:8" ht="14.4" x14ac:dyDescent="0.3">
      <c r="A1279" s="17">
        <v>4</v>
      </c>
      <c r="B1279" s="9" t="s">
        <v>12</v>
      </c>
      <c r="C1279" s="17">
        <v>3</v>
      </c>
      <c r="D1279" s="17">
        <v>2013</v>
      </c>
      <c r="E1279" s="17">
        <v>1</v>
      </c>
      <c r="F1279" s="17">
        <v>0</v>
      </c>
      <c r="G1279" s="17">
        <v>0</v>
      </c>
      <c r="H1279" s="18">
        <v>14661</v>
      </c>
    </row>
    <row r="1280" spans="1:8" ht="14.4" x14ac:dyDescent="0.3">
      <c r="A1280" s="17">
        <v>4</v>
      </c>
      <c r="B1280" s="9" t="s">
        <v>33</v>
      </c>
      <c r="C1280" s="17">
        <v>1</v>
      </c>
      <c r="D1280" s="17">
        <v>1995</v>
      </c>
      <c r="E1280" s="17">
        <v>1</v>
      </c>
      <c r="F1280" s="17">
        <v>0</v>
      </c>
      <c r="G1280" s="17">
        <v>0</v>
      </c>
      <c r="H1280" s="18">
        <v>14677</v>
      </c>
    </row>
    <row r="1281" spans="1:8" ht="14.4" x14ac:dyDescent="0.3">
      <c r="A1281" s="17">
        <v>3</v>
      </c>
      <c r="B1281" s="9" t="s">
        <v>25</v>
      </c>
      <c r="C1281" s="17">
        <v>3</v>
      </c>
      <c r="D1281" s="17">
        <v>2014</v>
      </c>
      <c r="E1281" s="17">
        <v>1</v>
      </c>
      <c r="F1281" s="17">
        <v>0</v>
      </c>
      <c r="G1281" s="17">
        <v>0</v>
      </c>
      <c r="H1281" s="18">
        <v>14693</v>
      </c>
    </row>
    <row r="1282" spans="1:8" ht="14.4" x14ac:dyDescent="0.3">
      <c r="A1282" s="17">
        <v>2</v>
      </c>
      <c r="B1282" s="9" t="s">
        <v>17</v>
      </c>
      <c r="C1282" s="17">
        <v>2</v>
      </c>
      <c r="D1282" s="17">
        <v>2012</v>
      </c>
      <c r="E1282" s="17">
        <v>1</v>
      </c>
      <c r="F1282" s="17">
        <v>0</v>
      </c>
      <c r="G1282" s="17">
        <v>0</v>
      </c>
      <c r="H1282" s="18">
        <v>14721</v>
      </c>
    </row>
    <row r="1283" spans="1:8" ht="14.4" x14ac:dyDescent="0.3">
      <c r="A1283" s="17">
        <v>1</v>
      </c>
      <c r="B1283" s="9" t="s">
        <v>19</v>
      </c>
      <c r="C1283" s="17">
        <v>4</v>
      </c>
      <c r="D1283" s="17">
        <v>2015</v>
      </c>
      <c r="E1283" s="17">
        <v>1</v>
      </c>
      <c r="F1283" s="17">
        <v>0</v>
      </c>
      <c r="G1283" s="17">
        <v>0</v>
      </c>
      <c r="H1283" s="18">
        <v>14743</v>
      </c>
    </row>
    <row r="1284" spans="1:8" ht="14.4" x14ac:dyDescent="0.3">
      <c r="A1284" s="17">
        <v>2</v>
      </c>
      <c r="B1284" s="9" t="s">
        <v>17</v>
      </c>
      <c r="C1284" s="17">
        <v>2</v>
      </c>
      <c r="D1284" s="17">
        <v>2011</v>
      </c>
      <c r="E1284" s="17">
        <v>1</v>
      </c>
      <c r="F1284" s="17">
        <v>0</v>
      </c>
      <c r="G1284" s="17">
        <v>0</v>
      </c>
      <c r="H1284" s="18">
        <v>14766</v>
      </c>
    </row>
    <row r="1285" spans="1:8" ht="14.4" x14ac:dyDescent="0.3">
      <c r="A1285" s="17">
        <v>2</v>
      </c>
      <c r="B1285" s="9" t="s">
        <v>12</v>
      </c>
      <c r="C1285" s="17">
        <v>2</v>
      </c>
      <c r="D1285" s="17">
        <v>2019</v>
      </c>
      <c r="E1285" s="17">
        <v>1</v>
      </c>
      <c r="F1285" s="17">
        <v>0</v>
      </c>
      <c r="G1285" s="17">
        <v>0</v>
      </c>
      <c r="H1285" s="18">
        <v>14783</v>
      </c>
    </row>
    <row r="1286" spans="1:8" ht="14.4" x14ac:dyDescent="0.3">
      <c r="A1286" s="17">
        <v>2</v>
      </c>
      <c r="B1286" s="9" t="s">
        <v>17</v>
      </c>
      <c r="C1286" s="17">
        <v>1</v>
      </c>
      <c r="D1286" s="17">
        <v>2012</v>
      </c>
      <c r="E1286" s="17">
        <v>1</v>
      </c>
      <c r="F1286" s="17">
        <v>0</v>
      </c>
      <c r="G1286" s="17">
        <v>0</v>
      </c>
      <c r="H1286" s="18">
        <v>14786</v>
      </c>
    </row>
    <row r="1287" spans="1:8" ht="14.4" x14ac:dyDescent="0.3">
      <c r="A1287" s="17">
        <v>4</v>
      </c>
      <c r="B1287" s="9" t="s">
        <v>19</v>
      </c>
      <c r="C1287" s="17">
        <v>2</v>
      </c>
      <c r="D1287" s="17">
        <v>2013</v>
      </c>
      <c r="E1287" s="17">
        <v>1</v>
      </c>
      <c r="F1287" s="17">
        <v>0</v>
      </c>
      <c r="G1287" s="17">
        <v>0</v>
      </c>
      <c r="H1287" s="18">
        <v>14791</v>
      </c>
    </row>
    <row r="1288" spans="1:8" ht="14.4" x14ac:dyDescent="0.3">
      <c r="A1288" s="17">
        <v>2</v>
      </c>
      <c r="B1288" s="9" t="s">
        <v>17</v>
      </c>
      <c r="C1288" s="17">
        <v>2</v>
      </c>
      <c r="D1288" s="17">
        <v>2014</v>
      </c>
      <c r="E1288" s="17">
        <v>1</v>
      </c>
      <c r="F1288" s="17">
        <v>0</v>
      </c>
      <c r="G1288" s="17">
        <v>0</v>
      </c>
      <c r="H1288" s="18">
        <v>14869</v>
      </c>
    </row>
    <row r="1289" spans="1:8" ht="14.4" x14ac:dyDescent="0.3">
      <c r="A1289" s="17">
        <v>1</v>
      </c>
      <c r="B1289" s="9" t="s">
        <v>19</v>
      </c>
      <c r="C1289" s="17">
        <v>4</v>
      </c>
      <c r="D1289" s="17">
        <v>2015</v>
      </c>
      <c r="E1289" s="17">
        <v>1</v>
      </c>
      <c r="F1289" s="17">
        <v>0</v>
      </c>
      <c r="G1289" s="17">
        <v>0</v>
      </c>
      <c r="H1289" s="18">
        <v>14883</v>
      </c>
    </row>
    <row r="1290" spans="1:8" ht="14.4" x14ac:dyDescent="0.3">
      <c r="A1290" s="17">
        <v>2</v>
      </c>
      <c r="B1290" s="9" t="s">
        <v>17</v>
      </c>
      <c r="C1290" s="17">
        <v>2</v>
      </c>
      <c r="D1290" s="17">
        <v>2014</v>
      </c>
      <c r="E1290" s="17">
        <v>1</v>
      </c>
      <c r="F1290" s="17">
        <v>0</v>
      </c>
      <c r="G1290" s="17">
        <v>0</v>
      </c>
      <c r="H1290" s="18">
        <v>14907</v>
      </c>
    </row>
    <row r="1291" spans="1:8" ht="14.4" x14ac:dyDescent="0.3">
      <c r="A1291" s="17">
        <v>2</v>
      </c>
      <c r="B1291" s="9" t="s">
        <v>12</v>
      </c>
      <c r="C1291" s="17">
        <v>2</v>
      </c>
      <c r="D1291" s="17">
        <v>2016</v>
      </c>
      <c r="E1291" s="17">
        <v>1</v>
      </c>
      <c r="F1291" s="17">
        <v>0</v>
      </c>
      <c r="G1291" s="17">
        <v>0</v>
      </c>
      <c r="H1291" s="18">
        <v>14918</v>
      </c>
    </row>
    <row r="1292" spans="1:8" ht="14.4" x14ac:dyDescent="0.3">
      <c r="A1292" s="17">
        <v>2</v>
      </c>
      <c r="B1292" s="9" t="s">
        <v>17</v>
      </c>
      <c r="C1292" s="17">
        <v>1</v>
      </c>
      <c r="D1292" s="17">
        <v>2018</v>
      </c>
      <c r="E1292" s="17">
        <v>1</v>
      </c>
      <c r="F1292" s="17">
        <v>0</v>
      </c>
      <c r="G1292" s="17">
        <v>0</v>
      </c>
      <c r="H1292" s="18">
        <v>14946</v>
      </c>
    </row>
    <row r="1293" spans="1:8" ht="14.4" x14ac:dyDescent="0.3">
      <c r="A1293" s="17">
        <v>2</v>
      </c>
      <c r="B1293" s="9" t="s">
        <v>12</v>
      </c>
      <c r="C1293" s="17">
        <v>3</v>
      </c>
      <c r="D1293" s="17">
        <v>2011</v>
      </c>
      <c r="E1293" s="17">
        <v>1</v>
      </c>
      <c r="F1293" s="17">
        <v>0</v>
      </c>
      <c r="G1293" s="17">
        <v>0</v>
      </c>
      <c r="H1293" s="18">
        <v>14984</v>
      </c>
    </row>
    <row r="1294" spans="1:8" ht="14.4" x14ac:dyDescent="0.3">
      <c r="A1294" s="17">
        <v>2</v>
      </c>
      <c r="B1294" s="9" t="s">
        <v>12</v>
      </c>
      <c r="C1294" s="17">
        <v>2</v>
      </c>
      <c r="D1294" s="17">
        <v>2019</v>
      </c>
      <c r="E1294" s="17">
        <v>1</v>
      </c>
      <c r="F1294" s="17">
        <v>0</v>
      </c>
      <c r="G1294" s="17">
        <v>0</v>
      </c>
      <c r="H1294" s="18">
        <v>14988</v>
      </c>
    </row>
    <row r="1295" spans="1:8" ht="14.4" x14ac:dyDescent="0.3">
      <c r="A1295" s="17">
        <v>3</v>
      </c>
      <c r="B1295" s="9" t="s">
        <v>12</v>
      </c>
      <c r="C1295" s="17">
        <v>1</v>
      </c>
      <c r="D1295" s="17">
        <v>2010</v>
      </c>
      <c r="E1295" s="17">
        <v>1</v>
      </c>
      <c r="F1295" s="17">
        <v>0</v>
      </c>
      <c r="G1295" s="17">
        <v>0</v>
      </c>
      <c r="H1295" s="18">
        <v>14995</v>
      </c>
    </row>
    <row r="1296" spans="1:8" ht="14.4" x14ac:dyDescent="0.3">
      <c r="A1296" s="17">
        <v>2</v>
      </c>
      <c r="B1296" s="9" t="s">
        <v>12</v>
      </c>
      <c r="C1296" s="17">
        <v>3</v>
      </c>
      <c r="D1296" s="17">
        <v>2016</v>
      </c>
      <c r="E1296" s="17">
        <v>1</v>
      </c>
      <c r="F1296" s="17">
        <v>0</v>
      </c>
      <c r="G1296" s="17">
        <v>0</v>
      </c>
      <c r="H1296" s="18">
        <v>15000</v>
      </c>
    </row>
    <row r="1297" spans="1:8" ht="14.4" x14ac:dyDescent="0.3">
      <c r="A1297" s="17">
        <v>3</v>
      </c>
      <c r="B1297" s="9" t="s">
        <v>19</v>
      </c>
      <c r="C1297" s="17">
        <v>3</v>
      </c>
      <c r="D1297" s="17">
        <v>2016</v>
      </c>
      <c r="E1297" s="17">
        <v>1</v>
      </c>
      <c r="F1297" s="17">
        <v>0</v>
      </c>
      <c r="G1297" s="17">
        <v>0</v>
      </c>
      <c r="H1297" s="18">
        <v>15008</v>
      </c>
    </row>
    <row r="1298" spans="1:8" ht="14.4" x14ac:dyDescent="0.3">
      <c r="A1298" s="17">
        <v>2</v>
      </c>
      <c r="B1298" s="9" t="s">
        <v>12</v>
      </c>
      <c r="C1298" s="17">
        <v>2</v>
      </c>
      <c r="D1298" s="17">
        <v>2014</v>
      </c>
      <c r="E1298" s="17">
        <v>1</v>
      </c>
      <c r="F1298" s="17">
        <v>0</v>
      </c>
      <c r="G1298" s="17">
        <v>0</v>
      </c>
      <c r="H1298" s="18">
        <v>15011</v>
      </c>
    </row>
    <row r="1299" spans="1:8" ht="14.4" x14ac:dyDescent="0.3">
      <c r="A1299" s="17">
        <v>2</v>
      </c>
      <c r="B1299" s="9" t="s">
        <v>12</v>
      </c>
      <c r="C1299" s="17">
        <v>3</v>
      </c>
      <c r="D1299" s="17">
        <v>2015</v>
      </c>
      <c r="E1299" s="17">
        <v>1</v>
      </c>
      <c r="F1299" s="17">
        <v>0</v>
      </c>
      <c r="G1299" s="17">
        <v>0</v>
      </c>
      <c r="H1299" s="18">
        <v>15022</v>
      </c>
    </row>
    <row r="1300" spans="1:8" ht="14.4" x14ac:dyDescent="0.3">
      <c r="A1300" s="17">
        <v>4</v>
      </c>
      <c r="B1300" s="9" t="s">
        <v>12</v>
      </c>
      <c r="C1300" s="17">
        <v>2</v>
      </c>
      <c r="D1300" s="17">
        <v>1995</v>
      </c>
      <c r="E1300" s="17">
        <v>1</v>
      </c>
      <c r="F1300" s="17">
        <v>0</v>
      </c>
      <c r="G1300" s="17">
        <v>0</v>
      </c>
      <c r="H1300" s="18">
        <v>15038</v>
      </c>
    </row>
    <row r="1301" spans="1:8" ht="14.4" x14ac:dyDescent="0.3">
      <c r="A1301" s="17">
        <v>3</v>
      </c>
      <c r="B1301" s="9" t="s">
        <v>19</v>
      </c>
      <c r="C1301" s="17">
        <v>2</v>
      </c>
      <c r="D1301" s="17">
        <v>2017</v>
      </c>
      <c r="E1301" s="17">
        <v>1</v>
      </c>
      <c r="F1301" s="17">
        <v>0</v>
      </c>
      <c r="G1301" s="17">
        <v>0</v>
      </c>
      <c r="H1301" s="18">
        <v>15048</v>
      </c>
    </row>
    <row r="1302" spans="1:8" ht="14.4" x14ac:dyDescent="0.3">
      <c r="A1302" s="17">
        <v>2</v>
      </c>
      <c r="B1302" s="9" t="s">
        <v>17</v>
      </c>
      <c r="C1302" s="17">
        <v>2</v>
      </c>
      <c r="D1302" s="17">
        <v>2012</v>
      </c>
      <c r="E1302" s="17">
        <v>1</v>
      </c>
      <c r="F1302" s="17">
        <v>0</v>
      </c>
      <c r="G1302" s="17">
        <v>0</v>
      </c>
      <c r="H1302" s="18">
        <v>15059</v>
      </c>
    </row>
    <row r="1303" spans="1:8" ht="14.4" x14ac:dyDescent="0.3">
      <c r="A1303" s="17">
        <v>2</v>
      </c>
      <c r="B1303" s="9" t="s">
        <v>17</v>
      </c>
      <c r="C1303" s="17">
        <v>2</v>
      </c>
      <c r="D1303" s="17">
        <v>2011</v>
      </c>
      <c r="E1303" s="17">
        <v>1</v>
      </c>
      <c r="F1303" s="17">
        <v>0</v>
      </c>
      <c r="G1303" s="17">
        <v>0</v>
      </c>
      <c r="H1303" s="18">
        <v>15100</v>
      </c>
    </row>
    <row r="1304" spans="1:8" ht="14.4" x14ac:dyDescent="0.3">
      <c r="A1304" s="17">
        <v>2</v>
      </c>
      <c r="B1304" s="9" t="s">
        <v>12</v>
      </c>
      <c r="C1304" s="17">
        <v>2</v>
      </c>
      <c r="D1304" s="17">
        <v>2019</v>
      </c>
      <c r="E1304" s="17">
        <v>1</v>
      </c>
      <c r="F1304" s="17">
        <v>0</v>
      </c>
      <c r="G1304" s="17">
        <v>0</v>
      </c>
      <c r="H1304" s="18">
        <v>15135</v>
      </c>
    </row>
    <row r="1305" spans="1:8" ht="14.4" x14ac:dyDescent="0.3">
      <c r="A1305" s="17">
        <v>2</v>
      </c>
      <c r="B1305" s="9" t="s">
        <v>17</v>
      </c>
      <c r="C1305" s="17">
        <v>3</v>
      </c>
      <c r="D1305" s="17">
        <v>2014</v>
      </c>
      <c r="E1305" s="17">
        <v>1</v>
      </c>
      <c r="F1305" s="17">
        <v>0</v>
      </c>
      <c r="G1305" s="17">
        <v>0</v>
      </c>
      <c r="H1305" s="18">
        <v>15152</v>
      </c>
    </row>
    <row r="1306" spans="1:8" ht="14.4" x14ac:dyDescent="0.3">
      <c r="A1306" s="17">
        <v>2</v>
      </c>
      <c r="B1306" s="9" t="s">
        <v>17</v>
      </c>
      <c r="C1306" s="17">
        <v>2</v>
      </c>
      <c r="D1306" s="17">
        <v>2011</v>
      </c>
      <c r="E1306" s="17">
        <v>1</v>
      </c>
      <c r="F1306" s="17">
        <v>0</v>
      </c>
      <c r="G1306" s="17">
        <v>0</v>
      </c>
      <c r="H1306" s="18">
        <v>15162</v>
      </c>
    </row>
    <row r="1307" spans="1:8" ht="14.4" x14ac:dyDescent="0.3">
      <c r="A1307" s="17">
        <v>2</v>
      </c>
      <c r="B1307" s="9" t="s">
        <v>17</v>
      </c>
      <c r="C1307" s="17">
        <v>2</v>
      </c>
      <c r="D1307" s="17">
        <v>2011</v>
      </c>
      <c r="E1307" s="17">
        <v>1</v>
      </c>
      <c r="F1307" s="17">
        <v>0</v>
      </c>
      <c r="G1307" s="17">
        <v>0</v>
      </c>
      <c r="H1307" s="18">
        <v>15170</v>
      </c>
    </row>
    <row r="1308" spans="1:8" ht="14.4" x14ac:dyDescent="0.3">
      <c r="A1308" s="17">
        <v>2</v>
      </c>
      <c r="B1308" s="9" t="s">
        <v>12</v>
      </c>
      <c r="C1308" s="17">
        <v>2</v>
      </c>
      <c r="D1308" s="17">
        <v>2011</v>
      </c>
      <c r="E1308" s="17">
        <v>1</v>
      </c>
      <c r="F1308" s="17">
        <v>0</v>
      </c>
      <c r="G1308" s="17">
        <v>0</v>
      </c>
      <c r="H1308" s="18">
        <v>15173</v>
      </c>
    </row>
    <row r="1309" spans="1:8" ht="14.4" x14ac:dyDescent="0.3">
      <c r="A1309" s="17">
        <v>2</v>
      </c>
      <c r="B1309" s="9" t="s">
        <v>12</v>
      </c>
      <c r="C1309" s="17">
        <v>2</v>
      </c>
      <c r="D1309" s="17">
        <v>2006</v>
      </c>
      <c r="E1309" s="17">
        <v>1</v>
      </c>
      <c r="F1309" s="17">
        <v>0</v>
      </c>
      <c r="G1309" s="17">
        <v>0</v>
      </c>
      <c r="H1309" s="18">
        <v>15205</v>
      </c>
    </row>
    <row r="1310" spans="1:8" ht="14.4" x14ac:dyDescent="0.3">
      <c r="A1310" s="17">
        <v>2</v>
      </c>
      <c r="B1310" s="9" t="s">
        <v>23</v>
      </c>
      <c r="C1310" s="17">
        <v>3</v>
      </c>
      <c r="D1310" s="17">
        <v>2010</v>
      </c>
      <c r="E1310" s="17">
        <v>1</v>
      </c>
      <c r="F1310" s="17">
        <v>0</v>
      </c>
      <c r="G1310" s="17">
        <v>0</v>
      </c>
      <c r="H1310" s="18">
        <v>15208</v>
      </c>
    </row>
    <row r="1311" spans="1:8" ht="14.4" x14ac:dyDescent="0.3">
      <c r="A1311" s="17">
        <v>2</v>
      </c>
      <c r="B1311" s="9" t="s">
        <v>14</v>
      </c>
      <c r="C1311" s="17">
        <v>3</v>
      </c>
      <c r="D1311" s="17">
        <v>2012</v>
      </c>
      <c r="E1311" s="17">
        <v>1</v>
      </c>
      <c r="F1311" s="17">
        <v>0</v>
      </c>
      <c r="G1311" s="17">
        <v>0</v>
      </c>
      <c r="H1311" s="18">
        <v>15333</v>
      </c>
    </row>
    <row r="1312" spans="1:8" ht="14.4" x14ac:dyDescent="0.3">
      <c r="A1312" s="17">
        <v>2</v>
      </c>
      <c r="B1312" s="9" t="s">
        <v>12</v>
      </c>
      <c r="C1312" s="17">
        <v>3</v>
      </c>
      <c r="D1312" s="17">
        <v>2016</v>
      </c>
      <c r="E1312" s="17">
        <v>1</v>
      </c>
      <c r="F1312" s="17">
        <v>0</v>
      </c>
      <c r="G1312" s="17">
        <v>0</v>
      </c>
      <c r="H1312" s="18">
        <v>15370</v>
      </c>
    </row>
    <row r="1313" spans="1:8" ht="14.4" x14ac:dyDescent="0.3">
      <c r="A1313" s="17">
        <v>3</v>
      </c>
      <c r="B1313" s="9" t="s">
        <v>19</v>
      </c>
      <c r="C1313" s="17">
        <v>2</v>
      </c>
      <c r="D1313" s="17">
        <v>2012</v>
      </c>
      <c r="E1313" s="17">
        <v>1</v>
      </c>
      <c r="F1313" s="17">
        <v>0</v>
      </c>
      <c r="G1313" s="17">
        <v>0</v>
      </c>
      <c r="H1313" s="18">
        <v>15371</v>
      </c>
    </row>
    <row r="1314" spans="1:8" ht="14.4" x14ac:dyDescent="0.3">
      <c r="A1314" s="17">
        <v>2</v>
      </c>
      <c r="B1314" s="9" t="s">
        <v>12</v>
      </c>
      <c r="C1314" s="17">
        <v>2</v>
      </c>
      <c r="D1314" s="17">
        <v>2009</v>
      </c>
      <c r="E1314" s="17">
        <v>1</v>
      </c>
      <c r="F1314" s="17">
        <v>0</v>
      </c>
      <c r="G1314" s="17">
        <v>0</v>
      </c>
      <c r="H1314" s="18">
        <v>15468</v>
      </c>
    </row>
    <row r="1315" spans="1:8" ht="14.4" x14ac:dyDescent="0.3">
      <c r="A1315" s="17">
        <v>3</v>
      </c>
      <c r="B1315" s="9" t="s">
        <v>25</v>
      </c>
      <c r="C1315" s="17">
        <v>3</v>
      </c>
      <c r="D1315" s="17">
        <v>2014</v>
      </c>
      <c r="E1315" s="17">
        <v>1</v>
      </c>
      <c r="F1315" s="17">
        <v>0</v>
      </c>
      <c r="G1315" s="17">
        <v>0</v>
      </c>
      <c r="H1315" s="18">
        <v>15469</v>
      </c>
    </row>
    <row r="1316" spans="1:8" ht="14.4" x14ac:dyDescent="0.3">
      <c r="A1316" s="17">
        <v>3</v>
      </c>
      <c r="B1316" s="9" t="s">
        <v>19</v>
      </c>
      <c r="C1316" s="17">
        <v>3</v>
      </c>
      <c r="D1316" s="17">
        <v>2016</v>
      </c>
      <c r="E1316" s="17">
        <v>1</v>
      </c>
      <c r="F1316" s="17">
        <v>0</v>
      </c>
      <c r="G1316" s="17">
        <v>0</v>
      </c>
      <c r="H1316" s="18">
        <v>15482</v>
      </c>
    </row>
    <row r="1317" spans="1:8" ht="14.4" x14ac:dyDescent="0.3">
      <c r="A1317" s="17">
        <v>6</v>
      </c>
      <c r="B1317" s="9" t="s">
        <v>23</v>
      </c>
      <c r="C1317" s="17">
        <v>1</v>
      </c>
      <c r="D1317" s="17">
        <v>1980</v>
      </c>
      <c r="E1317" s="17">
        <v>1</v>
      </c>
      <c r="F1317" s="17">
        <v>0</v>
      </c>
      <c r="G1317" s="17">
        <v>0</v>
      </c>
      <c r="H1317" s="18">
        <v>15520</v>
      </c>
    </row>
    <row r="1318" spans="1:8" ht="14.4" x14ac:dyDescent="0.3">
      <c r="A1318" s="17">
        <v>5</v>
      </c>
      <c r="B1318" s="9" t="s">
        <v>31</v>
      </c>
      <c r="C1318" s="17">
        <v>1</v>
      </c>
      <c r="D1318" s="17">
        <v>1975</v>
      </c>
      <c r="E1318" s="17">
        <v>7</v>
      </c>
      <c r="F1318" s="17">
        <v>0</v>
      </c>
      <c r="G1318" s="17">
        <v>0</v>
      </c>
      <c r="H1318" s="18">
        <v>15523</v>
      </c>
    </row>
    <row r="1319" spans="1:8" ht="14.4" x14ac:dyDescent="0.3">
      <c r="A1319" s="17">
        <v>3</v>
      </c>
      <c r="B1319" s="9" t="s">
        <v>19</v>
      </c>
      <c r="C1319" s="17">
        <v>1</v>
      </c>
      <c r="D1319" s="17">
        <v>1973</v>
      </c>
      <c r="E1319" s="17">
        <v>1</v>
      </c>
      <c r="F1319" s="17">
        <v>0</v>
      </c>
      <c r="G1319" s="17">
        <v>0</v>
      </c>
      <c r="H1319" s="18">
        <v>15541</v>
      </c>
    </row>
    <row r="1320" spans="1:8" ht="14.4" x14ac:dyDescent="0.3">
      <c r="A1320" s="17">
        <v>2</v>
      </c>
      <c r="B1320" s="9" t="s">
        <v>12</v>
      </c>
      <c r="C1320" s="17">
        <v>3</v>
      </c>
      <c r="D1320" s="17">
        <v>2009</v>
      </c>
      <c r="E1320" s="17">
        <v>1</v>
      </c>
      <c r="F1320" s="17">
        <v>0</v>
      </c>
      <c r="G1320" s="17">
        <v>0</v>
      </c>
      <c r="H1320" s="18">
        <v>15558</v>
      </c>
    </row>
    <row r="1321" spans="1:8" ht="14.4" x14ac:dyDescent="0.3">
      <c r="A1321" s="17">
        <v>4</v>
      </c>
      <c r="B1321" s="9" t="s">
        <v>19</v>
      </c>
      <c r="C1321" s="17">
        <v>1</v>
      </c>
      <c r="D1321" s="17">
        <v>1978</v>
      </c>
      <c r="E1321" s="17">
        <v>6</v>
      </c>
      <c r="F1321" s="17">
        <v>0</v>
      </c>
      <c r="G1321" s="17">
        <v>0</v>
      </c>
      <c r="H1321" s="18">
        <v>15590</v>
      </c>
    </row>
    <row r="1322" spans="1:8" ht="14.4" x14ac:dyDescent="0.3">
      <c r="A1322" s="17">
        <v>6</v>
      </c>
      <c r="B1322" s="9" t="s">
        <v>44</v>
      </c>
      <c r="C1322" s="17">
        <v>1</v>
      </c>
      <c r="D1322" s="17">
        <v>1975</v>
      </c>
      <c r="E1322" s="17">
        <v>1</v>
      </c>
      <c r="F1322" s="17">
        <v>0</v>
      </c>
      <c r="G1322" s="17">
        <v>3</v>
      </c>
      <c r="H1322" s="18">
        <v>15596</v>
      </c>
    </row>
    <row r="1323" spans="1:8" ht="14.4" x14ac:dyDescent="0.3">
      <c r="A1323" s="17">
        <v>2</v>
      </c>
      <c r="B1323" s="9" t="s">
        <v>23</v>
      </c>
      <c r="C1323" s="17">
        <v>4</v>
      </c>
      <c r="D1323" s="17">
        <v>2011</v>
      </c>
      <c r="E1323" s="17">
        <v>1</v>
      </c>
      <c r="F1323" s="17">
        <v>0</v>
      </c>
      <c r="G1323" s="17">
        <v>0</v>
      </c>
      <c r="H1323" s="18">
        <v>15637</v>
      </c>
    </row>
    <row r="1324" spans="1:8" ht="14.4" x14ac:dyDescent="0.3">
      <c r="A1324" s="17">
        <v>4</v>
      </c>
      <c r="B1324" s="9" t="s">
        <v>10</v>
      </c>
      <c r="C1324" s="17">
        <v>1</v>
      </c>
      <c r="D1324" s="17">
        <v>1980</v>
      </c>
      <c r="E1324" s="17">
        <v>2</v>
      </c>
      <c r="F1324" s="17">
        <v>0</v>
      </c>
      <c r="G1324" s="17">
        <v>0</v>
      </c>
      <c r="H1324" s="18">
        <v>15646</v>
      </c>
    </row>
    <row r="1325" spans="1:8" ht="14.4" x14ac:dyDescent="0.3">
      <c r="A1325" s="17">
        <v>6</v>
      </c>
      <c r="B1325" s="9" t="s">
        <v>10</v>
      </c>
      <c r="C1325" s="17">
        <v>1</v>
      </c>
      <c r="D1325" s="17">
        <v>1989</v>
      </c>
      <c r="E1325" s="17">
        <v>1</v>
      </c>
      <c r="F1325" s="17">
        <v>0</v>
      </c>
      <c r="G1325" s="17">
        <v>0</v>
      </c>
      <c r="H1325" s="18">
        <v>15665</v>
      </c>
    </row>
    <row r="1326" spans="1:8" ht="14.4" x14ac:dyDescent="0.3">
      <c r="A1326" s="17">
        <v>1</v>
      </c>
      <c r="B1326" s="9" t="s">
        <v>29</v>
      </c>
      <c r="C1326" s="17">
        <v>2</v>
      </c>
      <c r="D1326" s="17">
        <v>1988</v>
      </c>
      <c r="E1326" s="17">
        <v>30</v>
      </c>
      <c r="F1326" s="17">
        <v>0</v>
      </c>
      <c r="G1326" s="17">
        <v>0</v>
      </c>
      <c r="H1326" s="18">
        <v>15670</v>
      </c>
    </row>
    <row r="1327" spans="1:8" ht="14.4" x14ac:dyDescent="0.3">
      <c r="A1327" s="17">
        <v>3</v>
      </c>
      <c r="B1327" s="9" t="s">
        <v>19</v>
      </c>
      <c r="C1327" s="17">
        <v>3</v>
      </c>
      <c r="D1327" s="17">
        <v>2012</v>
      </c>
      <c r="E1327" s="17">
        <v>1</v>
      </c>
      <c r="F1327" s="17">
        <v>0</v>
      </c>
      <c r="G1327" s="17">
        <v>0</v>
      </c>
      <c r="H1327" s="18">
        <v>15672</v>
      </c>
    </row>
    <row r="1328" spans="1:8" ht="14.4" x14ac:dyDescent="0.3">
      <c r="A1328" s="17">
        <v>5</v>
      </c>
      <c r="B1328" s="9" t="s">
        <v>10</v>
      </c>
      <c r="C1328" s="17">
        <v>4</v>
      </c>
      <c r="D1328" s="17">
        <v>1983</v>
      </c>
      <c r="E1328" s="17">
        <v>2</v>
      </c>
      <c r="F1328" s="17">
        <v>3</v>
      </c>
      <c r="G1328" s="17">
        <v>0</v>
      </c>
      <c r="H1328" s="18">
        <v>15678</v>
      </c>
    </row>
    <row r="1329" spans="1:8" ht="14.4" x14ac:dyDescent="0.3">
      <c r="A1329" s="17">
        <v>2</v>
      </c>
      <c r="B1329" s="9" t="s">
        <v>12</v>
      </c>
      <c r="C1329" s="17">
        <v>3</v>
      </c>
      <c r="D1329" s="17">
        <v>2011</v>
      </c>
      <c r="E1329" s="17">
        <v>1</v>
      </c>
      <c r="F1329" s="17">
        <v>0</v>
      </c>
      <c r="G1329" s="17">
        <v>0</v>
      </c>
      <c r="H1329" s="18">
        <v>15685</v>
      </c>
    </row>
    <row r="1330" spans="1:8" ht="14.4" x14ac:dyDescent="0.3">
      <c r="A1330" s="17">
        <v>4</v>
      </c>
      <c r="B1330" s="9" t="s">
        <v>19</v>
      </c>
      <c r="C1330" s="17">
        <v>3</v>
      </c>
      <c r="D1330" s="17">
        <v>2020</v>
      </c>
      <c r="E1330" s="17">
        <v>1</v>
      </c>
      <c r="F1330" s="17">
        <v>0</v>
      </c>
      <c r="G1330" s="17">
        <v>0</v>
      </c>
      <c r="H1330" s="18">
        <v>15715</v>
      </c>
    </row>
    <row r="1331" spans="1:8" ht="14.4" x14ac:dyDescent="0.3">
      <c r="A1331" s="17">
        <v>1</v>
      </c>
      <c r="B1331" s="9" t="s">
        <v>12</v>
      </c>
      <c r="C1331" s="17">
        <v>1</v>
      </c>
      <c r="D1331" s="17">
        <v>2003</v>
      </c>
      <c r="E1331" s="17">
        <v>1</v>
      </c>
      <c r="F1331" s="17">
        <v>0</v>
      </c>
      <c r="G1331" s="17">
        <v>0</v>
      </c>
      <c r="H1331" s="18">
        <v>15720</v>
      </c>
    </row>
    <row r="1332" spans="1:8" ht="14.4" x14ac:dyDescent="0.3">
      <c r="A1332" s="17">
        <v>1</v>
      </c>
      <c r="B1332" s="9" t="s">
        <v>43</v>
      </c>
      <c r="C1332" s="17">
        <v>3</v>
      </c>
      <c r="D1332" s="17">
        <v>1977</v>
      </c>
      <c r="E1332" s="17">
        <v>1</v>
      </c>
      <c r="F1332" s="17">
        <v>0</v>
      </c>
      <c r="G1332" s="17">
        <v>0</v>
      </c>
      <c r="H1332" s="18">
        <v>15730</v>
      </c>
    </row>
    <row r="1333" spans="1:8" ht="14.4" x14ac:dyDescent="0.3">
      <c r="A1333" s="17">
        <v>6</v>
      </c>
      <c r="B1333" s="9" t="s">
        <v>43</v>
      </c>
      <c r="C1333" s="17">
        <v>2</v>
      </c>
      <c r="D1333" s="17">
        <v>1975</v>
      </c>
      <c r="E1333" s="17">
        <v>1</v>
      </c>
      <c r="F1333" s="17">
        <v>0</v>
      </c>
      <c r="G1333" s="17">
        <v>0</v>
      </c>
      <c r="H1333" s="18">
        <v>15745</v>
      </c>
    </row>
    <row r="1334" spans="1:8" ht="14.4" x14ac:dyDescent="0.3">
      <c r="A1334" s="17">
        <v>2</v>
      </c>
      <c r="B1334" s="9" t="s">
        <v>14</v>
      </c>
      <c r="C1334" s="17">
        <v>1</v>
      </c>
      <c r="D1334" s="17">
        <v>2008</v>
      </c>
      <c r="E1334" s="17">
        <v>1</v>
      </c>
      <c r="F1334" s="17">
        <v>0</v>
      </c>
      <c r="G1334" s="17">
        <v>0</v>
      </c>
      <c r="H1334" s="18">
        <v>15748</v>
      </c>
    </row>
    <row r="1335" spans="1:8" ht="14.4" x14ac:dyDescent="0.3">
      <c r="A1335" s="17">
        <v>1</v>
      </c>
      <c r="B1335" s="9" t="s">
        <v>10</v>
      </c>
      <c r="C1335" s="17">
        <v>1</v>
      </c>
      <c r="D1335" s="17">
        <v>1989</v>
      </c>
      <c r="E1335" s="17">
        <v>1</v>
      </c>
      <c r="F1335" s="17">
        <v>0</v>
      </c>
      <c r="G1335" s="17">
        <v>0</v>
      </c>
      <c r="H1335" s="18">
        <v>15756</v>
      </c>
    </row>
    <row r="1336" spans="1:8" ht="14.4" x14ac:dyDescent="0.3">
      <c r="A1336" s="17">
        <v>4</v>
      </c>
      <c r="B1336" s="9" t="s">
        <v>26</v>
      </c>
      <c r="C1336" s="17">
        <v>3</v>
      </c>
      <c r="D1336" s="17">
        <v>1977</v>
      </c>
      <c r="E1336" s="17">
        <v>31</v>
      </c>
      <c r="F1336" s="17">
        <v>0</v>
      </c>
      <c r="G1336" s="17">
        <v>0</v>
      </c>
      <c r="H1336" s="18">
        <v>15759</v>
      </c>
    </row>
    <row r="1337" spans="1:8" ht="14.4" x14ac:dyDescent="0.3">
      <c r="A1337" s="17">
        <v>2</v>
      </c>
      <c r="B1337" s="9" t="s">
        <v>17</v>
      </c>
      <c r="C1337" s="17">
        <v>2</v>
      </c>
      <c r="D1337" s="17">
        <v>2011</v>
      </c>
      <c r="E1337" s="17">
        <v>1</v>
      </c>
      <c r="F1337" s="17">
        <v>0</v>
      </c>
      <c r="G1337" s="17">
        <v>0</v>
      </c>
      <c r="H1337" s="18">
        <v>15771</v>
      </c>
    </row>
    <row r="1338" spans="1:8" ht="14.4" x14ac:dyDescent="0.3">
      <c r="A1338" s="17">
        <v>2</v>
      </c>
      <c r="B1338" s="9" t="s">
        <v>17</v>
      </c>
      <c r="C1338" s="17">
        <v>3</v>
      </c>
      <c r="D1338" s="17">
        <v>2011</v>
      </c>
      <c r="E1338" s="17">
        <v>1</v>
      </c>
      <c r="F1338" s="17">
        <v>0</v>
      </c>
      <c r="G1338" s="17">
        <v>0</v>
      </c>
      <c r="H1338" s="18">
        <v>15771</v>
      </c>
    </row>
    <row r="1339" spans="1:8" ht="14.4" x14ac:dyDescent="0.3">
      <c r="A1339" s="17">
        <v>2</v>
      </c>
      <c r="B1339" s="9" t="s">
        <v>12</v>
      </c>
      <c r="C1339" s="17">
        <v>2</v>
      </c>
      <c r="D1339" s="17">
        <v>2016</v>
      </c>
      <c r="E1339" s="17">
        <v>1</v>
      </c>
      <c r="F1339" s="17">
        <v>0</v>
      </c>
      <c r="G1339" s="17">
        <v>0</v>
      </c>
      <c r="H1339" s="18">
        <v>15772</v>
      </c>
    </row>
    <row r="1340" spans="1:8" ht="14.4" x14ac:dyDescent="0.3">
      <c r="A1340" s="17">
        <v>1</v>
      </c>
      <c r="B1340" s="9" t="s">
        <v>12</v>
      </c>
      <c r="C1340" s="17">
        <v>2</v>
      </c>
      <c r="D1340" s="17">
        <v>2000</v>
      </c>
      <c r="E1340" s="17">
        <v>1</v>
      </c>
      <c r="F1340" s="17">
        <v>0</v>
      </c>
      <c r="G1340" s="17">
        <v>0</v>
      </c>
      <c r="H1340" s="18">
        <v>15772</v>
      </c>
    </row>
    <row r="1341" spans="1:8" ht="14.4" x14ac:dyDescent="0.3">
      <c r="A1341" s="17">
        <v>4</v>
      </c>
      <c r="B1341" s="9" t="s">
        <v>12</v>
      </c>
      <c r="C1341" s="17">
        <v>4</v>
      </c>
      <c r="D1341" s="17">
        <v>2008</v>
      </c>
      <c r="E1341" s="17">
        <v>1</v>
      </c>
      <c r="F1341" s="17">
        <v>0</v>
      </c>
      <c r="G1341" s="17">
        <v>0</v>
      </c>
      <c r="H1341" s="18">
        <v>15775</v>
      </c>
    </row>
    <row r="1342" spans="1:8" ht="14.4" x14ac:dyDescent="0.3">
      <c r="A1342" s="17">
        <v>3</v>
      </c>
      <c r="B1342" s="9" t="s">
        <v>44</v>
      </c>
      <c r="C1342" s="17">
        <v>1</v>
      </c>
      <c r="D1342" s="17">
        <v>1975</v>
      </c>
      <c r="E1342" s="17">
        <v>1</v>
      </c>
      <c r="F1342" s="17">
        <v>0</v>
      </c>
      <c r="G1342" s="17">
        <v>3</v>
      </c>
      <c r="H1342" s="18">
        <v>15825</v>
      </c>
    </row>
    <row r="1343" spans="1:8" ht="14.4" x14ac:dyDescent="0.3">
      <c r="A1343" s="17">
        <v>2</v>
      </c>
      <c r="B1343" s="9" t="s">
        <v>19</v>
      </c>
      <c r="C1343" s="17">
        <v>1</v>
      </c>
      <c r="D1343" s="17">
        <v>1980</v>
      </c>
      <c r="E1343" s="17">
        <v>17</v>
      </c>
      <c r="F1343" s="17">
        <v>0</v>
      </c>
      <c r="G1343" s="17">
        <v>0</v>
      </c>
      <c r="H1343" s="18">
        <v>15830</v>
      </c>
    </row>
    <row r="1344" spans="1:8" ht="14.4" x14ac:dyDescent="0.3">
      <c r="A1344" s="17">
        <v>2</v>
      </c>
      <c r="B1344" s="9" t="s">
        <v>12</v>
      </c>
      <c r="C1344" s="17">
        <v>3</v>
      </c>
      <c r="D1344" s="17">
        <v>2012</v>
      </c>
      <c r="E1344" s="17">
        <v>1</v>
      </c>
      <c r="F1344" s="17">
        <v>0</v>
      </c>
      <c r="G1344" s="17">
        <v>0</v>
      </c>
      <c r="H1344" s="18">
        <v>15839</v>
      </c>
    </row>
    <row r="1345" spans="1:8" ht="14.4" x14ac:dyDescent="0.3">
      <c r="A1345" s="17">
        <v>2</v>
      </c>
      <c r="B1345" s="9" t="s">
        <v>17</v>
      </c>
      <c r="C1345" s="17">
        <v>2</v>
      </c>
      <c r="D1345" s="17">
        <v>2011</v>
      </c>
      <c r="E1345" s="17">
        <v>1</v>
      </c>
      <c r="F1345" s="17">
        <v>0</v>
      </c>
      <c r="G1345" s="17">
        <v>0</v>
      </c>
      <c r="H1345" s="18">
        <v>15855</v>
      </c>
    </row>
    <row r="1346" spans="1:8" ht="14.4" x14ac:dyDescent="0.3">
      <c r="A1346" s="17">
        <v>3</v>
      </c>
      <c r="B1346" s="9" t="s">
        <v>19</v>
      </c>
      <c r="C1346" s="17">
        <v>1</v>
      </c>
      <c r="D1346" s="17">
        <v>1966</v>
      </c>
      <c r="E1346" s="17">
        <v>5</v>
      </c>
      <c r="F1346" s="17">
        <v>0</v>
      </c>
      <c r="G1346" s="17">
        <v>0</v>
      </c>
      <c r="H1346" s="18">
        <v>15859</v>
      </c>
    </row>
    <row r="1347" spans="1:8" ht="14.4" x14ac:dyDescent="0.3">
      <c r="A1347" s="17">
        <v>2</v>
      </c>
      <c r="B1347" s="9" t="s">
        <v>43</v>
      </c>
      <c r="C1347" s="17">
        <v>1</v>
      </c>
      <c r="D1347" s="17">
        <v>1974</v>
      </c>
      <c r="E1347" s="17">
        <v>1</v>
      </c>
      <c r="F1347" s="17">
        <v>0</v>
      </c>
      <c r="G1347" s="17">
        <v>1</v>
      </c>
      <c r="H1347" s="18">
        <v>15869</v>
      </c>
    </row>
    <row r="1348" spans="1:8" ht="14.4" x14ac:dyDescent="0.3">
      <c r="A1348" s="17">
        <v>2</v>
      </c>
      <c r="B1348" s="9" t="s">
        <v>12</v>
      </c>
      <c r="C1348" s="17">
        <v>2</v>
      </c>
      <c r="D1348" s="17">
        <v>2014</v>
      </c>
      <c r="E1348" s="17">
        <v>1</v>
      </c>
      <c r="F1348" s="17">
        <v>0</v>
      </c>
      <c r="G1348" s="17">
        <v>0</v>
      </c>
      <c r="H1348" s="18">
        <v>15885</v>
      </c>
    </row>
    <row r="1349" spans="1:8" ht="14.4" x14ac:dyDescent="0.3">
      <c r="A1349" s="17">
        <v>6</v>
      </c>
      <c r="B1349" s="9" t="s">
        <v>23</v>
      </c>
      <c r="C1349" s="17">
        <v>1</v>
      </c>
      <c r="D1349" s="17">
        <v>1989</v>
      </c>
      <c r="E1349" s="17">
        <v>1</v>
      </c>
      <c r="F1349" s="17">
        <v>0</v>
      </c>
      <c r="G1349" s="17">
        <v>0</v>
      </c>
      <c r="H1349" s="18">
        <v>15890</v>
      </c>
    </row>
    <row r="1350" spans="1:8" ht="14.4" x14ac:dyDescent="0.3">
      <c r="A1350" s="17">
        <v>2</v>
      </c>
      <c r="B1350" s="9" t="s">
        <v>17</v>
      </c>
      <c r="C1350" s="17">
        <v>3</v>
      </c>
      <c r="D1350" s="17">
        <v>2011</v>
      </c>
      <c r="E1350" s="17">
        <v>1</v>
      </c>
      <c r="F1350" s="17">
        <v>0</v>
      </c>
      <c r="G1350" s="17">
        <v>0</v>
      </c>
      <c r="H1350" s="18">
        <v>15893</v>
      </c>
    </row>
    <row r="1351" spans="1:8" ht="14.4" x14ac:dyDescent="0.3">
      <c r="A1351" s="17">
        <v>6</v>
      </c>
      <c r="B1351" s="9" t="s">
        <v>19</v>
      </c>
      <c r="C1351" s="17">
        <v>1</v>
      </c>
      <c r="D1351" s="17">
        <v>1973</v>
      </c>
      <c r="E1351" s="17">
        <v>1</v>
      </c>
      <c r="F1351" s="17">
        <v>0</v>
      </c>
      <c r="G1351" s="17">
        <v>0</v>
      </c>
      <c r="H1351" s="18">
        <v>15894</v>
      </c>
    </row>
    <row r="1352" spans="1:8" ht="14.4" x14ac:dyDescent="0.3">
      <c r="A1352" s="17">
        <v>1</v>
      </c>
      <c r="B1352" s="9" t="s">
        <v>12</v>
      </c>
      <c r="C1352" s="17">
        <v>3</v>
      </c>
      <c r="D1352" s="17">
        <v>2015</v>
      </c>
      <c r="E1352" s="17">
        <v>1</v>
      </c>
      <c r="F1352" s="17">
        <v>0</v>
      </c>
      <c r="G1352" s="17">
        <v>0</v>
      </c>
      <c r="H1352" s="18">
        <v>15897</v>
      </c>
    </row>
    <row r="1353" spans="1:8" ht="14.4" x14ac:dyDescent="0.3">
      <c r="A1353" s="17">
        <v>2</v>
      </c>
      <c r="B1353" s="9" t="s">
        <v>17</v>
      </c>
      <c r="C1353" s="17">
        <v>2</v>
      </c>
      <c r="D1353" s="17">
        <v>2012</v>
      </c>
      <c r="E1353" s="17">
        <v>1</v>
      </c>
      <c r="F1353" s="17">
        <v>0</v>
      </c>
      <c r="G1353" s="17">
        <v>0</v>
      </c>
      <c r="H1353" s="18">
        <v>15905</v>
      </c>
    </row>
    <row r="1354" spans="1:8" ht="14.4" x14ac:dyDescent="0.3">
      <c r="A1354" s="17">
        <v>3</v>
      </c>
      <c r="B1354" s="9" t="s">
        <v>19</v>
      </c>
      <c r="C1354" s="17">
        <v>3</v>
      </c>
      <c r="D1354" s="17">
        <v>2015</v>
      </c>
      <c r="E1354" s="17">
        <v>1</v>
      </c>
      <c r="F1354" s="17">
        <v>0</v>
      </c>
      <c r="G1354" s="17">
        <v>0</v>
      </c>
      <c r="H1354" s="18">
        <v>15915</v>
      </c>
    </row>
    <row r="1355" spans="1:8" ht="14.4" x14ac:dyDescent="0.3">
      <c r="A1355" s="17">
        <v>2</v>
      </c>
      <c r="B1355" s="9" t="s">
        <v>12</v>
      </c>
      <c r="C1355" s="17">
        <v>2</v>
      </c>
      <c r="D1355" s="17">
        <v>2015</v>
      </c>
      <c r="E1355" s="17">
        <v>1</v>
      </c>
      <c r="F1355" s="17">
        <v>0</v>
      </c>
      <c r="G1355" s="17">
        <v>0</v>
      </c>
      <c r="H1355" s="18">
        <v>15918</v>
      </c>
    </row>
    <row r="1356" spans="1:8" ht="14.4" x14ac:dyDescent="0.3">
      <c r="A1356" s="17">
        <v>1</v>
      </c>
      <c r="B1356" s="9" t="s">
        <v>19</v>
      </c>
      <c r="C1356" s="17">
        <v>4</v>
      </c>
      <c r="D1356" s="17">
        <v>2015</v>
      </c>
      <c r="E1356" s="17">
        <v>1</v>
      </c>
      <c r="F1356" s="17">
        <v>0</v>
      </c>
      <c r="G1356" s="17">
        <v>0</v>
      </c>
      <c r="H1356" s="18">
        <v>15931</v>
      </c>
    </row>
    <row r="1357" spans="1:8" ht="14.4" x14ac:dyDescent="0.3">
      <c r="A1357" s="17">
        <v>2</v>
      </c>
      <c r="B1357" s="9" t="s">
        <v>17</v>
      </c>
      <c r="C1357" s="17">
        <v>2</v>
      </c>
      <c r="D1357" s="17">
        <v>2011</v>
      </c>
      <c r="E1357" s="17">
        <v>1</v>
      </c>
      <c r="F1357" s="17">
        <v>0</v>
      </c>
      <c r="G1357" s="17">
        <v>0</v>
      </c>
      <c r="H1357" s="18">
        <v>15936</v>
      </c>
    </row>
    <row r="1358" spans="1:8" ht="14.4" x14ac:dyDescent="0.3">
      <c r="A1358" s="17">
        <v>2</v>
      </c>
      <c r="B1358" s="9" t="s">
        <v>12</v>
      </c>
      <c r="C1358" s="17">
        <v>3</v>
      </c>
      <c r="D1358" s="17">
        <v>2010</v>
      </c>
      <c r="E1358" s="17">
        <v>1</v>
      </c>
      <c r="F1358" s="17">
        <v>0</v>
      </c>
      <c r="G1358" s="17">
        <v>0</v>
      </c>
      <c r="H1358" s="18">
        <v>15939</v>
      </c>
    </row>
    <row r="1359" spans="1:8" ht="14.4" x14ac:dyDescent="0.3">
      <c r="A1359" s="17">
        <v>2</v>
      </c>
      <c r="B1359" s="9" t="s">
        <v>12</v>
      </c>
      <c r="C1359" s="17">
        <v>3</v>
      </c>
      <c r="D1359" s="17">
        <v>2017</v>
      </c>
      <c r="E1359" s="17">
        <v>1</v>
      </c>
      <c r="F1359" s="17">
        <v>0</v>
      </c>
      <c r="G1359" s="17">
        <v>0</v>
      </c>
      <c r="H1359" s="18">
        <v>15948</v>
      </c>
    </row>
    <row r="1360" spans="1:8" ht="14.4" x14ac:dyDescent="0.3">
      <c r="A1360" s="17">
        <v>1</v>
      </c>
      <c r="B1360" s="9" t="s">
        <v>19</v>
      </c>
      <c r="C1360" s="17">
        <v>1</v>
      </c>
      <c r="D1360" s="17">
        <v>1980</v>
      </c>
      <c r="E1360" s="17">
        <v>17</v>
      </c>
      <c r="F1360" s="17">
        <v>0</v>
      </c>
      <c r="G1360" s="17">
        <v>0</v>
      </c>
      <c r="H1360" s="18">
        <v>15949</v>
      </c>
    </row>
    <row r="1361" spans="1:8" ht="14.4" x14ac:dyDescent="0.3">
      <c r="A1361" s="17">
        <v>2</v>
      </c>
      <c r="B1361" s="9" t="s">
        <v>12</v>
      </c>
      <c r="C1361" s="17">
        <v>2</v>
      </c>
      <c r="D1361" s="17">
        <v>2017</v>
      </c>
      <c r="E1361" s="17">
        <v>1</v>
      </c>
      <c r="F1361" s="17">
        <v>0</v>
      </c>
      <c r="G1361" s="17">
        <v>0</v>
      </c>
      <c r="H1361" s="18">
        <v>15951</v>
      </c>
    </row>
    <row r="1362" spans="1:8" ht="14.4" x14ac:dyDescent="0.3">
      <c r="A1362" s="17">
        <v>3</v>
      </c>
      <c r="B1362" s="9" t="s">
        <v>43</v>
      </c>
      <c r="C1362" s="17">
        <v>1</v>
      </c>
      <c r="D1362" s="17">
        <v>1974</v>
      </c>
      <c r="E1362" s="17">
        <v>1</v>
      </c>
      <c r="F1362" s="17">
        <v>0</v>
      </c>
      <c r="G1362" s="17">
        <v>1</v>
      </c>
      <c r="H1362" s="18">
        <v>15952</v>
      </c>
    </row>
    <row r="1363" spans="1:8" ht="14.4" x14ac:dyDescent="0.3">
      <c r="A1363" s="17">
        <v>2</v>
      </c>
      <c r="B1363" s="9" t="s">
        <v>17</v>
      </c>
      <c r="C1363" s="17">
        <v>2</v>
      </c>
      <c r="D1363" s="17">
        <v>2011</v>
      </c>
      <c r="E1363" s="17">
        <v>1</v>
      </c>
      <c r="F1363" s="17">
        <v>0</v>
      </c>
      <c r="G1363" s="17">
        <v>0</v>
      </c>
      <c r="H1363" s="18">
        <v>15955</v>
      </c>
    </row>
    <row r="1364" spans="1:8" ht="14.4" x14ac:dyDescent="0.3">
      <c r="A1364" s="17">
        <v>6</v>
      </c>
      <c r="B1364" s="9" t="s">
        <v>50</v>
      </c>
      <c r="C1364" s="17">
        <v>1</v>
      </c>
      <c r="D1364" s="17">
        <v>1985</v>
      </c>
      <c r="E1364" s="17">
        <v>2</v>
      </c>
      <c r="F1364" s="17">
        <v>0</v>
      </c>
      <c r="G1364" s="17">
        <v>0</v>
      </c>
      <c r="H1364" s="18">
        <v>15957</v>
      </c>
    </row>
    <row r="1365" spans="1:8" ht="14.4" x14ac:dyDescent="0.3">
      <c r="A1365" s="17">
        <v>2</v>
      </c>
      <c r="B1365" s="9" t="s">
        <v>12</v>
      </c>
      <c r="C1365" s="17">
        <v>2</v>
      </c>
      <c r="D1365" s="17">
        <v>2014</v>
      </c>
      <c r="E1365" s="17">
        <v>1</v>
      </c>
      <c r="F1365" s="17">
        <v>0</v>
      </c>
      <c r="G1365" s="17">
        <v>0</v>
      </c>
      <c r="H1365" s="18">
        <v>15967</v>
      </c>
    </row>
    <row r="1366" spans="1:8" ht="14.4" x14ac:dyDescent="0.3">
      <c r="A1366" s="17">
        <v>4</v>
      </c>
      <c r="B1366" s="9" t="s">
        <v>10</v>
      </c>
      <c r="C1366" s="17">
        <v>4</v>
      </c>
      <c r="D1366" s="17">
        <v>1983</v>
      </c>
      <c r="E1366" s="17">
        <v>2</v>
      </c>
      <c r="F1366" s="17">
        <v>0</v>
      </c>
      <c r="G1366" s="17">
        <v>0</v>
      </c>
      <c r="H1366" s="18">
        <v>15980</v>
      </c>
    </row>
    <row r="1367" spans="1:8" ht="14.4" x14ac:dyDescent="0.3">
      <c r="A1367" s="17">
        <v>2</v>
      </c>
      <c r="B1367" s="9" t="s">
        <v>12</v>
      </c>
      <c r="C1367" s="17">
        <v>2</v>
      </c>
      <c r="D1367" s="17">
        <v>2014</v>
      </c>
      <c r="E1367" s="17">
        <v>1</v>
      </c>
      <c r="F1367" s="17">
        <v>0</v>
      </c>
      <c r="G1367" s="17">
        <v>0</v>
      </c>
      <c r="H1367" s="18">
        <v>15985</v>
      </c>
    </row>
    <row r="1368" spans="1:8" ht="14.4" x14ac:dyDescent="0.3">
      <c r="A1368" s="17">
        <v>4</v>
      </c>
      <c r="B1368" s="9" t="s">
        <v>12</v>
      </c>
      <c r="C1368" s="17">
        <v>2</v>
      </c>
      <c r="D1368" s="17">
        <v>2011</v>
      </c>
      <c r="E1368" s="17">
        <v>1</v>
      </c>
      <c r="F1368" s="17">
        <v>0</v>
      </c>
      <c r="G1368" s="17">
        <v>0</v>
      </c>
      <c r="H1368" s="18">
        <v>16004</v>
      </c>
    </row>
    <row r="1369" spans="1:8" ht="14.4" x14ac:dyDescent="0.3">
      <c r="A1369" s="17">
        <v>2</v>
      </c>
      <c r="B1369" s="9" t="s">
        <v>12</v>
      </c>
      <c r="C1369" s="17">
        <v>3</v>
      </c>
      <c r="D1369" s="17">
        <v>2012</v>
      </c>
      <c r="E1369" s="17">
        <v>1</v>
      </c>
      <c r="F1369" s="17">
        <v>0</v>
      </c>
      <c r="G1369" s="17">
        <v>0</v>
      </c>
      <c r="H1369" s="18">
        <v>16008</v>
      </c>
    </row>
    <row r="1370" spans="1:8" ht="14.4" x14ac:dyDescent="0.3">
      <c r="A1370" s="17">
        <v>1</v>
      </c>
      <c r="B1370" s="9" t="s">
        <v>25</v>
      </c>
      <c r="C1370" s="17">
        <v>1</v>
      </c>
      <c r="D1370" s="17">
        <v>1995</v>
      </c>
      <c r="E1370" s="17">
        <v>1</v>
      </c>
      <c r="F1370" s="17">
        <v>0</v>
      </c>
      <c r="G1370" s="17">
        <v>0</v>
      </c>
      <c r="H1370" s="18">
        <v>16015</v>
      </c>
    </row>
    <row r="1371" spans="1:8" ht="14.4" x14ac:dyDescent="0.3">
      <c r="A1371" s="17">
        <v>1</v>
      </c>
      <c r="B1371" s="9" t="s">
        <v>19</v>
      </c>
      <c r="C1371" s="17">
        <v>1</v>
      </c>
      <c r="D1371" s="17">
        <v>1973</v>
      </c>
      <c r="E1371" s="17">
        <v>1</v>
      </c>
      <c r="F1371" s="17">
        <v>0</v>
      </c>
      <c r="G1371" s="17">
        <v>0</v>
      </c>
      <c r="H1371" s="18">
        <v>16026</v>
      </c>
    </row>
    <row r="1372" spans="1:8" ht="14.4" x14ac:dyDescent="0.3">
      <c r="A1372" s="17">
        <v>1</v>
      </c>
      <c r="B1372" s="9" t="s">
        <v>12</v>
      </c>
      <c r="C1372" s="17">
        <v>3</v>
      </c>
      <c r="D1372" s="17">
        <v>2003</v>
      </c>
      <c r="E1372" s="17">
        <v>1</v>
      </c>
      <c r="F1372" s="17">
        <v>0</v>
      </c>
      <c r="G1372" s="17">
        <v>0</v>
      </c>
      <c r="H1372" s="18">
        <v>16032</v>
      </c>
    </row>
    <row r="1373" spans="1:8" ht="14.4" x14ac:dyDescent="0.3">
      <c r="A1373" s="17">
        <v>1</v>
      </c>
      <c r="B1373" s="9" t="s">
        <v>50</v>
      </c>
      <c r="C1373" s="17">
        <v>1</v>
      </c>
      <c r="D1373" s="17">
        <v>1985</v>
      </c>
      <c r="E1373" s="17">
        <v>2</v>
      </c>
      <c r="F1373" s="17">
        <v>0</v>
      </c>
      <c r="G1373" s="17">
        <v>0</v>
      </c>
      <c r="H1373" s="18">
        <v>16033</v>
      </c>
    </row>
    <row r="1374" spans="1:8" ht="14.4" x14ac:dyDescent="0.3">
      <c r="A1374" s="17">
        <v>2</v>
      </c>
      <c r="B1374" s="9" t="s">
        <v>12</v>
      </c>
      <c r="C1374" s="17">
        <v>3</v>
      </c>
      <c r="D1374" s="17">
        <v>2016</v>
      </c>
      <c r="E1374" s="17">
        <v>1</v>
      </c>
      <c r="F1374" s="17">
        <v>0</v>
      </c>
      <c r="G1374" s="17">
        <v>0</v>
      </c>
      <c r="H1374" s="18">
        <v>16034</v>
      </c>
    </row>
    <row r="1375" spans="1:8" ht="14.4" x14ac:dyDescent="0.3">
      <c r="A1375" s="17">
        <v>2</v>
      </c>
      <c r="B1375" s="9" t="s">
        <v>12</v>
      </c>
      <c r="C1375" s="17">
        <v>2</v>
      </c>
      <c r="D1375" s="17">
        <v>2014</v>
      </c>
      <c r="E1375" s="17">
        <v>1</v>
      </c>
      <c r="F1375" s="17">
        <v>0</v>
      </c>
      <c r="G1375" s="17">
        <v>0</v>
      </c>
      <c r="H1375" s="18">
        <v>16048</v>
      </c>
    </row>
    <row r="1376" spans="1:8" ht="14.4" x14ac:dyDescent="0.3">
      <c r="A1376" s="17">
        <v>6</v>
      </c>
      <c r="B1376" s="9" t="s">
        <v>26</v>
      </c>
      <c r="C1376" s="17">
        <v>3</v>
      </c>
      <c r="D1376" s="17">
        <v>1977</v>
      </c>
      <c r="E1376" s="17">
        <v>31</v>
      </c>
      <c r="F1376" s="17">
        <v>0</v>
      </c>
      <c r="G1376" s="17">
        <v>0</v>
      </c>
      <c r="H1376" s="18">
        <v>16050</v>
      </c>
    </row>
    <row r="1377" spans="1:8" ht="14.4" x14ac:dyDescent="0.3">
      <c r="A1377" s="17">
        <v>5</v>
      </c>
      <c r="B1377" s="9" t="s">
        <v>43</v>
      </c>
      <c r="C1377" s="17">
        <v>3</v>
      </c>
      <c r="D1377" s="17">
        <v>1983</v>
      </c>
      <c r="E1377" s="17">
        <v>1</v>
      </c>
      <c r="F1377" s="17">
        <v>0</v>
      </c>
      <c r="G1377" s="17">
        <v>0</v>
      </c>
      <c r="H1377" s="18">
        <v>16069</v>
      </c>
    </row>
    <row r="1378" spans="1:8" ht="14.4" x14ac:dyDescent="0.3">
      <c r="A1378" s="17">
        <v>2</v>
      </c>
      <c r="B1378" s="9" t="s">
        <v>24</v>
      </c>
      <c r="C1378" s="17">
        <v>3</v>
      </c>
      <c r="D1378" s="17">
        <v>1964</v>
      </c>
      <c r="E1378" s="17">
        <v>3</v>
      </c>
      <c r="F1378" s="17">
        <v>0</v>
      </c>
      <c r="G1378" s="17">
        <v>0</v>
      </c>
      <c r="H1378" s="18">
        <v>16081</v>
      </c>
    </row>
    <row r="1379" spans="1:8" ht="14.4" x14ac:dyDescent="0.3">
      <c r="A1379" s="17">
        <v>3</v>
      </c>
      <c r="B1379" s="9" t="s">
        <v>19</v>
      </c>
      <c r="C1379" s="17">
        <v>2</v>
      </c>
      <c r="D1379" s="17">
        <v>2013</v>
      </c>
      <c r="E1379" s="17">
        <v>1</v>
      </c>
      <c r="F1379" s="17">
        <v>0</v>
      </c>
      <c r="G1379" s="17">
        <v>0</v>
      </c>
      <c r="H1379" s="18">
        <v>16097</v>
      </c>
    </row>
    <row r="1380" spans="1:8" ht="14.4" x14ac:dyDescent="0.3">
      <c r="A1380" s="17">
        <v>3</v>
      </c>
      <c r="B1380" s="9" t="s">
        <v>19</v>
      </c>
      <c r="C1380" s="17">
        <v>3</v>
      </c>
      <c r="D1380" s="17">
        <v>2016</v>
      </c>
      <c r="E1380" s="17">
        <v>1</v>
      </c>
      <c r="F1380" s="17">
        <v>0</v>
      </c>
      <c r="G1380" s="17">
        <v>0</v>
      </c>
      <c r="H1380" s="18">
        <v>16102</v>
      </c>
    </row>
    <row r="1381" spans="1:8" ht="14.4" x14ac:dyDescent="0.3">
      <c r="A1381" s="17">
        <v>5</v>
      </c>
      <c r="B1381" s="9" t="s">
        <v>10</v>
      </c>
      <c r="C1381" s="17">
        <v>1</v>
      </c>
      <c r="D1381" s="17">
        <v>1989</v>
      </c>
      <c r="E1381" s="17">
        <v>1</v>
      </c>
      <c r="F1381" s="17">
        <v>0</v>
      </c>
      <c r="G1381" s="17">
        <v>0</v>
      </c>
      <c r="H1381" s="18">
        <v>16104</v>
      </c>
    </row>
    <row r="1382" spans="1:8" ht="14.4" x14ac:dyDescent="0.3">
      <c r="A1382" s="17">
        <v>1</v>
      </c>
      <c r="B1382" s="9" t="s">
        <v>19</v>
      </c>
      <c r="C1382" s="17">
        <v>1</v>
      </c>
      <c r="D1382" s="17">
        <v>1966</v>
      </c>
      <c r="E1382" s="17">
        <v>5</v>
      </c>
      <c r="F1382" s="17">
        <v>0</v>
      </c>
      <c r="G1382" s="17">
        <v>0</v>
      </c>
      <c r="H1382" s="18">
        <v>16107</v>
      </c>
    </row>
    <row r="1383" spans="1:8" ht="14.4" x14ac:dyDescent="0.3">
      <c r="A1383" s="17">
        <v>3</v>
      </c>
      <c r="B1383" s="9" t="s">
        <v>43</v>
      </c>
      <c r="C1383" s="17">
        <v>3</v>
      </c>
      <c r="D1383" s="17">
        <v>1983</v>
      </c>
      <c r="E1383" s="17">
        <v>1</v>
      </c>
      <c r="F1383" s="17">
        <v>0</v>
      </c>
      <c r="G1383" s="17">
        <v>0</v>
      </c>
      <c r="H1383" s="18">
        <v>16123</v>
      </c>
    </row>
    <row r="1384" spans="1:8" ht="14.4" x14ac:dyDescent="0.3">
      <c r="A1384" s="17">
        <v>2</v>
      </c>
      <c r="B1384" s="9" t="s">
        <v>17</v>
      </c>
      <c r="C1384" s="17">
        <v>2</v>
      </c>
      <c r="D1384" s="17">
        <v>2010</v>
      </c>
      <c r="E1384" s="17">
        <v>1</v>
      </c>
      <c r="F1384" s="17">
        <v>0</v>
      </c>
      <c r="G1384" s="17">
        <v>0</v>
      </c>
      <c r="H1384" s="18">
        <v>16126</v>
      </c>
    </row>
    <row r="1385" spans="1:8" ht="14.4" x14ac:dyDescent="0.3">
      <c r="A1385" s="17">
        <v>2</v>
      </c>
      <c r="B1385" s="9" t="s">
        <v>12</v>
      </c>
      <c r="C1385" s="17">
        <v>2</v>
      </c>
      <c r="D1385" s="17">
        <v>2017</v>
      </c>
      <c r="E1385" s="17">
        <v>1</v>
      </c>
      <c r="F1385" s="17">
        <v>0</v>
      </c>
      <c r="G1385" s="17">
        <v>0</v>
      </c>
      <c r="H1385" s="18">
        <v>16130</v>
      </c>
    </row>
    <row r="1386" spans="1:8" ht="14.4" x14ac:dyDescent="0.3">
      <c r="A1386" s="17">
        <v>2</v>
      </c>
      <c r="B1386" s="9" t="s">
        <v>30</v>
      </c>
      <c r="C1386" s="17">
        <v>2</v>
      </c>
      <c r="D1386" s="17">
        <v>1984</v>
      </c>
      <c r="E1386" s="17">
        <v>1</v>
      </c>
      <c r="F1386" s="17">
        <v>0</v>
      </c>
      <c r="G1386" s="17">
        <v>0</v>
      </c>
      <c r="H1386" s="18">
        <v>16150</v>
      </c>
    </row>
    <row r="1387" spans="1:8" ht="14.4" x14ac:dyDescent="0.3">
      <c r="A1387" s="17">
        <v>3</v>
      </c>
      <c r="B1387" s="9" t="s">
        <v>35</v>
      </c>
      <c r="C1387" s="17">
        <v>2</v>
      </c>
      <c r="D1387" s="17">
        <v>1985</v>
      </c>
      <c r="E1387" s="17">
        <v>1</v>
      </c>
      <c r="F1387" s="17">
        <v>0</v>
      </c>
      <c r="G1387" s="17">
        <v>0</v>
      </c>
      <c r="H1387" s="18">
        <v>16152</v>
      </c>
    </row>
    <row r="1388" spans="1:8" ht="14.4" x14ac:dyDescent="0.3">
      <c r="A1388" s="17">
        <v>5</v>
      </c>
      <c r="B1388" s="9" t="s">
        <v>32</v>
      </c>
      <c r="C1388" s="17">
        <v>1</v>
      </c>
      <c r="D1388" s="17">
        <v>1984</v>
      </c>
      <c r="E1388" s="17">
        <v>1</v>
      </c>
      <c r="F1388" s="17">
        <v>0</v>
      </c>
      <c r="G1388" s="17">
        <v>0</v>
      </c>
      <c r="H1388" s="18">
        <v>16167</v>
      </c>
    </row>
    <row r="1389" spans="1:8" ht="14.4" x14ac:dyDescent="0.3">
      <c r="A1389" s="17">
        <v>2</v>
      </c>
      <c r="B1389" s="9" t="s">
        <v>19</v>
      </c>
      <c r="C1389" s="17">
        <v>1</v>
      </c>
      <c r="D1389" s="17">
        <v>1973</v>
      </c>
      <c r="E1389" s="17">
        <v>1</v>
      </c>
      <c r="F1389" s="17">
        <v>0</v>
      </c>
      <c r="G1389" s="17">
        <v>0</v>
      </c>
      <c r="H1389" s="18">
        <v>16173</v>
      </c>
    </row>
    <row r="1390" spans="1:8" ht="14.4" x14ac:dyDescent="0.3">
      <c r="A1390" s="17">
        <v>2</v>
      </c>
      <c r="B1390" s="9" t="s">
        <v>17</v>
      </c>
      <c r="C1390" s="17">
        <v>2</v>
      </c>
      <c r="D1390" s="17">
        <v>2012</v>
      </c>
      <c r="E1390" s="17">
        <v>1</v>
      </c>
      <c r="F1390" s="17">
        <v>0</v>
      </c>
      <c r="G1390" s="17">
        <v>0</v>
      </c>
      <c r="H1390" s="18">
        <v>16173</v>
      </c>
    </row>
    <row r="1391" spans="1:8" ht="14.4" x14ac:dyDescent="0.3">
      <c r="A1391" s="17">
        <v>3</v>
      </c>
      <c r="B1391" s="9" t="s">
        <v>32</v>
      </c>
      <c r="C1391" s="17">
        <v>3</v>
      </c>
      <c r="D1391" s="17">
        <v>1984</v>
      </c>
      <c r="E1391" s="17">
        <v>1</v>
      </c>
      <c r="F1391" s="17">
        <v>0</v>
      </c>
      <c r="G1391" s="17">
        <v>2</v>
      </c>
      <c r="H1391" s="18">
        <v>16178</v>
      </c>
    </row>
    <row r="1392" spans="1:8" ht="14.4" x14ac:dyDescent="0.3">
      <c r="A1392" s="17">
        <v>2</v>
      </c>
      <c r="B1392" s="9" t="s">
        <v>50</v>
      </c>
      <c r="C1392" s="17">
        <v>1</v>
      </c>
      <c r="D1392" s="17">
        <v>1985</v>
      </c>
      <c r="E1392" s="17">
        <v>2</v>
      </c>
      <c r="F1392" s="17">
        <v>0</v>
      </c>
      <c r="G1392" s="17">
        <v>0</v>
      </c>
      <c r="H1392" s="18">
        <v>16188</v>
      </c>
    </row>
    <row r="1393" spans="1:8" ht="14.4" x14ac:dyDescent="0.3">
      <c r="A1393" s="17">
        <v>2</v>
      </c>
      <c r="B1393" s="9" t="s">
        <v>12</v>
      </c>
      <c r="C1393" s="17">
        <v>3</v>
      </c>
      <c r="D1393" s="17">
        <v>2017</v>
      </c>
      <c r="E1393" s="17">
        <v>1</v>
      </c>
      <c r="F1393" s="17">
        <v>0</v>
      </c>
      <c r="G1393" s="17">
        <v>0</v>
      </c>
      <c r="H1393" s="18">
        <v>16199</v>
      </c>
    </row>
    <row r="1394" spans="1:8" ht="14.4" x14ac:dyDescent="0.3">
      <c r="A1394" s="17">
        <v>2</v>
      </c>
      <c r="B1394" s="9" t="s">
        <v>17</v>
      </c>
      <c r="C1394" s="17">
        <v>2</v>
      </c>
      <c r="D1394" s="17">
        <v>2011</v>
      </c>
      <c r="E1394" s="17">
        <v>1</v>
      </c>
      <c r="F1394" s="17">
        <v>0</v>
      </c>
      <c r="G1394" s="17">
        <v>0</v>
      </c>
      <c r="H1394" s="18">
        <v>16200</v>
      </c>
    </row>
    <row r="1395" spans="1:8" ht="14.4" x14ac:dyDescent="0.3">
      <c r="A1395" s="17">
        <v>3</v>
      </c>
      <c r="B1395" s="9" t="s">
        <v>23</v>
      </c>
      <c r="C1395" s="17">
        <v>1</v>
      </c>
      <c r="D1395" s="17">
        <v>1980</v>
      </c>
      <c r="E1395" s="17">
        <v>1</v>
      </c>
      <c r="F1395" s="17">
        <v>2</v>
      </c>
      <c r="G1395" s="17">
        <v>0</v>
      </c>
      <c r="H1395" s="18">
        <v>16209</v>
      </c>
    </row>
    <row r="1396" spans="1:8" ht="14.4" x14ac:dyDescent="0.3">
      <c r="A1396" s="17">
        <v>5</v>
      </c>
      <c r="B1396" s="9" t="s">
        <v>23</v>
      </c>
      <c r="C1396" s="17">
        <v>1</v>
      </c>
      <c r="D1396" s="17">
        <v>1981</v>
      </c>
      <c r="E1396" s="17">
        <v>1</v>
      </c>
      <c r="F1396" s="17">
        <v>0</v>
      </c>
      <c r="G1396" s="17">
        <v>0</v>
      </c>
      <c r="H1396" s="18">
        <v>16240</v>
      </c>
    </row>
    <row r="1397" spans="1:8" ht="14.4" x14ac:dyDescent="0.3">
      <c r="A1397" s="17">
        <v>2</v>
      </c>
      <c r="B1397" s="9" t="s">
        <v>17</v>
      </c>
      <c r="C1397" s="17">
        <v>2</v>
      </c>
      <c r="D1397" s="17">
        <v>2012</v>
      </c>
      <c r="E1397" s="17">
        <v>1</v>
      </c>
      <c r="F1397" s="17">
        <v>0</v>
      </c>
      <c r="G1397" s="17">
        <v>0</v>
      </c>
      <c r="H1397" s="18">
        <v>16245</v>
      </c>
    </row>
    <row r="1398" spans="1:8" ht="14.4" x14ac:dyDescent="0.3">
      <c r="A1398" s="17">
        <v>2</v>
      </c>
      <c r="B1398" s="9" t="s">
        <v>17</v>
      </c>
      <c r="C1398" s="17">
        <v>2</v>
      </c>
      <c r="D1398" s="17">
        <v>2011</v>
      </c>
      <c r="E1398" s="17">
        <v>1</v>
      </c>
      <c r="F1398" s="17">
        <v>0</v>
      </c>
      <c r="G1398" s="17">
        <v>0</v>
      </c>
      <c r="H1398" s="18">
        <v>16245</v>
      </c>
    </row>
    <row r="1399" spans="1:8" ht="14.4" x14ac:dyDescent="0.3">
      <c r="A1399" s="17">
        <v>2</v>
      </c>
      <c r="B1399" s="9" t="s">
        <v>17</v>
      </c>
      <c r="C1399" s="17">
        <v>2</v>
      </c>
      <c r="D1399" s="17">
        <v>2011</v>
      </c>
      <c r="E1399" s="17">
        <v>1</v>
      </c>
      <c r="F1399" s="17">
        <v>0</v>
      </c>
      <c r="G1399" s="17">
        <v>0</v>
      </c>
      <c r="H1399" s="18">
        <v>16249</v>
      </c>
    </row>
    <row r="1400" spans="1:8" ht="14.4" x14ac:dyDescent="0.3">
      <c r="A1400" s="17">
        <v>6</v>
      </c>
      <c r="B1400" s="9" t="s">
        <v>19</v>
      </c>
      <c r="C1400" s="17">
        <v>1</v>
      </c>
      <c r="D1400" s="17">
        <v>1980</v>
      </c>
      <c r="E1400" s="17">
        <v>17</v>
      </c>
      <c r="F1400" s="17">
        <v>0</v>
      </c>
      <c r="G1400" s="17">
        <v>0</v>
      </c>
      <c r="H1400" s="18">
        <v>16252</v>
      </c>
    </row>
    <row r="1401" spans="1:8" ht="14.4" x14ac:dyDescent="0.3">
      <c r="A1401" s="17">
        <v>3</v>
      </c>
      <c r="B1401" s="9" t="s">
        <v>23</v>
      </c>
      <c r="C1401" s="17">
        <v>1</v>
      </c>
      <c r="D1401" s="17">
        <v>1989</v>
      </c>
      <c r="E1401" s="17">
        <v>1</v>
      </c>
      <c r="F1401" s="17">
        <v>0</v>
      </c>
      <c r="G1401" s="17">
        <v>0</v>
      </c>
      <c r="H1401" s="18">
        <v>16255</v>
      </c>
    </row>
    <row r="1402" spans="1:8" ht="14.4" x14ac:dyDescent="0.3">
      <c r="A1402" s="17">
        <v>5</v>
      </c>
      <c r="B1402" s="9" t="s">
        <v>43</v>
      </c>
      <c r="C1402" s="17">
        <v>3</v>
      </c>
      <c r="D1402" s="17">
        <v>1977</v>
      </c>
      <c r="E1402" s="17">
        <v>1</v>
      </c>
      <c r="F1402" s="17">
        <v>0</v>
      </c>
      <c r="G1402" s="17">
        <v>0</v>
      </c>
      <c r="H1402" s="18">
        <v>16257</v>
      </c>
    </row>
    <row r="1403" spans="1:8" ht="14.4" x14ac:dyDescent="0.3">
      <c r="A1403" s="17">
        <v>2</v>
      </c>
      <c r="B1403" s="9" t="s">
        <v>10</v>
      </c>
      <c r="C1403" s="17">
        <v>1</v>
      </c>
      <c r="D1403" s="17">
        <v>1961</v>
      </c>
      <c r="E1403" s="17">
        <v>2</v>
      </c>
      <c r="F1403" s="17">
        <v>0</v>
      </c>
      <c r="G1403" s="17">
        <v>0</v>
      </c>
      <c r="H1403" s="18">
        <v>16267</v>
      </c>
    </row>
    <row r="1404" spans="1:8" ht="14.4" x14ac:dyDescent="0.3">
      <c r="A1404" s="17">
        <v>2</v>
      </c>
      <c r="B1404" s="9" t="s">
        <v>17</v>
      </c>
      <c r="C1404" s="17">
        <v>2</v>
      </c>
      <c r="D1404" s="17">
        <v>2014</v>
      </c>
      <c r="E1404" s="17">
        <v>1</v>
      </c>
      <c r="F1404" s="17">
        <v>0</v>
      </c>
      <c r="G1404" s="17">
        <v>0</v>
      </c>
      <c r="H1404" s="18">
        <v>16275</v>
      </c>
    </row>
    <row r="1405" spans="1:8" ht="14.4" x14ac:dyDescent="0.3">
      <c r="A1405" s="17">
        <v>3</v>
      </c>
      <c r="B1405" s="9" t="s">
        <v>19</v>
      </c>
      <c r="C1405" s="17">
        <v>4</v>
      </c>
      <c r="D1405" s="17">
        <v>2015</v>
      </c>
      <c r="E1405" s="17">
        <v>1</v>
      </c>
      <c r="F1405" s="17">
        <v>0</v>
      </c>
      <c r="G1405" s="17">
        <v>0</v>
      </c>
      <c r="H1405" s="18">
        <v>16276</v>
      </c>
    </row>
    <row r="1406" spans="1:8" ht="14.4" x14ac:dyDescent="0.3">
      <c r="A1406" s="17">
        <v>3</v>
      </c>
      <c r="B1406" s="9" t="s">
        <v>10</v>
      </c>
      <c r="C1406" s="17">
        <v>1</v>
      </c>
      <c r="D1406" s="17">
        <v>1961</v>
      </c>
      <c r="E1406" s="17">
        <v>2</v>
      </c>
      <c r="F1406" s="17">
        <v>0</v>
      </c>
      <c r="G1406" s="17">
        <v>0</v>
      </c>
      <c r="H1406" s="18">
        <v>16278</v>
      </c>
    </row>
    <row r="1407" spans="1:8" ht="14.4" x14ac:dyDescent="0.3">
      <c r="A1407" s="17">
        <v>2</v>
      </c>
      <c r="B1407" s="9" t="s">
        <v>45</v>
      </c>
      <c r="C1407" s="17">
        <v>3</v>
      </c>
      <c r="D1407" s="17">
        <v>1980</v>
      </c>
      <c r="E1407" s="17">
        <v>1</v>
      </c>
      <c r="F1407" s="17">
        <v>0</v>
      </c>
      <c r="G1407" s="17">
        <v>0</v>
      </c>
      <c r="H1407" s="18">
        <v>16279</v>
      </c>
    </row>
    <row r="1408" spans="1:8" ht="14.4" x14ac:dyDescent="0.3">
      <c r="A1408" s="17">
        <v>3</v>
      </c>
      <c r="B1408" s="9" t="s">
        <v>19</v>
      </c>
      <c r="C1408" s="17">
        <v>2</v>
      </c>
      <c r="D1408" s="17">
        <v>2015</v>
      </c>
      <c r="E1408" s="17">
        <v>1</v>
      </c>
      <c r="F1408" s="17">
        <v>0</v>
      </c>
      <c r="G1408" s="17">
        <v>0</v>
      </c>
      <c r="H1408" s="18">
        <v>16283</v>
      </c>
    </row>
    <row r="1409" spans="1:8" ht="14.4" x14ac:dyDescent="0.3">
      <c r="A1409" s="17">
        <v>6</v>
      </c>
      <c r="B1409" s="9" t="s">
        <v>10</v>
      </c>
      <c r="C1409" s="17">
        <v>1</v>
      </c>
      <c r="D1409" s="17">
        <v>1986</v>
      </c>
      <c r="E1409" s="17">
        <v>2</v>
      </c>
      <c r="F1409" s="17">
        <v>0</v>
      </c>
      <c r="G1409" s="17">
        <v>0</v>
      </c>
      <c r="H1409" s="18">
        <v>16293</v>
      </c>
    </row>
    <row r="1410" spans="1:8" ht="14.4" x14ac:dyDescent="0.3">
      <c r="A1410" s="17">
        <v>2</v>
      </c>
      <c r="B1410" s="9" t="s">
        <v>17</v>
      </c>
      <c r="C1410" s="17">
        <v>2</v>
      </c>
      <c r="D1410" s="17">
        <v>2011</v>
      </c>
      <c r="E1410" s="17">
        <v>1</v>
      </c>
      <c r="F1410" s="17">
        <v>0</v>
      </c>
      <c r="G1410" s="17">
        <v>0</v>
      </c>
      <c r="H1410" s="18">
        <v>16297</v>
      </c>
    </row>
    <row r="1411" spans="1:8" ht="14.4" x14ac:dyDescent="0.3">
      <c r="A1411" s="17">
        <v>6</v>
      </c>
      <c r="B1411" s="9" t="s">
        <v>19</v>
      </c>
      <c r="C1411" s="17">
        <v>1</v>
      </c>
      <c r="D1411" s="17">
        <v>1966</v>
      </c>
      <c r="E1411" s="17">
        <v>5</v>
      </c>
      <c r="F1411" s="17">
        <v>0</v>
      </c>
      <c r="G1411" s="17">
        <v>0</v>
      </c>
      <c r="H1411" s="18">
        <v>16314</v>
      </c>
    </row>
    <row r="1412" spans="1:8" ht="14.4" x14ac:dyDescent="0.3">
      <c r="A1412" s="17">
        <v>1</v>
      </c>
      <c r="B1412" s="9" t="s">
        <v>44</v>
      </c>
      <c r="C1412" s="17">
        <v>1</v>
      </c>
      <c r="D1412" s="17">
        <v>1975</v>
      </c>
      <c r="E1412" s="17">
        <v>1</v>
      </c>
      <c r="F1412" s="17">
        <v>0</v>
      </c>
      <c r="G1412" s="17">
        <v>3</v>
      </c>
      <c r="H1412" s="18">
        <v>16315</v>
      </c>
    </row>
    <row r="1413" spans="1:8" ht="14.4" x14ac:dyDescent="0.3">
      <c r="A1413" s="17">
        <v>1</v>
      </c>
      <c r="B1413" s="9" t="s">
        <v>10</v>
      </c>
      <c r="C1413" s="17">
        <v>1</v>
      </c>
      <c r="D1413" s="17">
        <v>1982</v>
      </c>
      <c r="E1413" s="17">
        <v>2</v>
      </c>
      <c r="F1413" s="17">
        <v>0</v>
      </c>
      <c r="G1413" s="17">
        <v>0</v>
      </c>
      <c r="H1413" s="18">
        <v>16328</v>
      </c>
    </row>
    <row r="1414" spans="1:8" ht="14.4" x14ac:dyDescent="0.3">
      <c r="A1414" s="17">
        <v>2</v>
      </c>
      <c r="B1414" s="9" t="s">
        <v>26</v>
      </c>
      <c r="C1414" s="17">
        <v>3</v>
      </c>
      <c r="D1414" s="17">
        <v>1977</v>
      </c>
      <c r="E1414" s="17">
        <v>31</v>
      </c>
      <c r="F1414" s="17">
        <v>0</v>
      </c>
      <c r="G1414" s="17">
        <v>0</v>
      </c>
      <c r="H1414" s="18">
        <v>16348</v>
      </c>
    </row>
    <row r="1415" spans="1:8" ht="14.4" x14ac:dyDescent="0.3">
      <c r="A1415" s="17">
        <v>2</v>
      </c>
      <c r="B1415" s="9" t="s">
        <v>12</v>
      </c>
      <c r="C1415" s="17">
        <v>2</v>
      </c>
      <c r="D1415" s="17">
        <v>2016</v>
      </c>
      <c r="E1415" s="17">
        <v>1</v>
      </c>
      <c r="F1415" s="17">
        <v>0</v>
      </c>
      <c r="G1415" s="17">
        <v>0</v>
      </c>
      <c r="H1415" s="18">
        <v>16354</v>
      </c>
    </row>
    <row r="1416" spans="1:8" ht="14.4" x14ac:dyDescent="0.3">
      <c r="A1416" s="17">
        <v>2</v>
      </c>
      <c r="B1416" s="9" t="s">
        <v>23</v>
      </c>
      <c r="C1416" s="17">
        <v>4</v>
      </c>
      <c r="D1416" s="17">
        <v>2018</v>
      </c>
      <c r="E1416" s="17">
        <v>1</v>
      </c>
      <c r="F1416" s="17">
        <v>0</v>
      </c>
      <c r="G1416" s="17">
        <v>0</v>
      </c>
      <c r="H1416" s="18">
        <v>16360</v>
      </c>
    </row>
    <row r="1417" spans="1:8" ht="14.4" x14ac:dyDescent="0.3">
      <c r="A1417" s="17">
        <v>1</v>
      </c>
      <c r="B1417" s="9" t="s">
        <v>24</v>
      </c>
      <c r="C1417" s="17">
        <v>3</v>
      </c>
      <c r="D1417" s="17">
        <v>1964</v>
      </c>
      <c r="E1417" s="17">
        <v>3</v>
      </c>
      <c r="F1417" s="17">
        <v>0</v>
      </c>
      <c r="G1417" s="17">
        <v>0</v>
      </c>
      <c r="H1417" s="18">
        <v>16362</v>
      </c>
    </row>
    <row r="1418" spans="1:8" ht="14.4" x14ac:dyDescent="0.3">
      <c r="A1418" s="17">
        <v>4</v>
      </c>
      <c r="B1418" s="9" t="s">
        <v>35</v>
      </c>
      <c r="C1418" s="17">
        <v>2</v>
      </c>
      <c r="D1418" s="17">
        <v>1985</v>
      </c>
      <c r="E1418" s="17">
        <v>1</v>
      </c>
      <c r="F1418" s="17">
        <v>0</v>
      </c>
      <c r="G1418" s="17">
        <v>0</v>
      </c>
      <c r="H1418" s="18">
        <v>16389</v>
      </c>
    </row>
    <row r="1419" spans="1:8" ht="14.4" x14ac:dyDescent="0.3">
      <c r="A1419" s="17">
        <v>2</v>
      </c>
      <c r="B1419" s="9" t="s">
        <v>10</v>
      </c>
      <c r="C1419" s="17">
        <v>1</v>
      </c>
      <c r="D1419" s="17">
        <v>1980</v>
      </c>
      <c r="E1419" s="17">
        <v>2</v>
      </c>
      <c r="F1419" s="17">
        <v>0</v>
      </c>
      <c r="G1419" s="17">
        <v>0</v>
      </c>
      <c r="H1419" s="18">
        <v>16389</v>
      </c>
    </row>
    <row r="1420" spans="1:8" ht="14.4" x14ac:dyDescent="0.3">
      <c r="A1420" s="17">
        <v>4</v>
      </c>
      <c r="B1420" s="9" t="s">
        <v>19</v>
      </c>
      <c r="C1420" s="17">
        <v>4</v>
      </c>
      <c r="D1420" s="17">
        <v>2020</v>
      </c>
      <c r="E1420" s="17">
        <v>1</v>
      </c>
      <c r="F1420" s="17">
        <v>0</v>
      </c>
      <c r="G1420" s="17">
        <v>0</v>
      </c>
      <c r="H1420" s="18">
        <v>16397</v>
      </c>
    </row>
    <row r="1421" spans="1:8" ht="14.4" x14ac:dyDescent="0.3">
      <c r="A1421" s="17">
        <v>2</v>
      </c>
      <c r="B1421" s="9" t="s">
        <v>12</v>
      </c>
      <c r="C1421" s="17">
        <v>2</v>
      </c>
      <c r="D1421" s="17">
        <v>2013</v>
      </c>
      <c r="E1421" s="17">
        <v>1</v>
      </c>
      <c r="F1421" s="17">
        <v>0</v>
      </c>
      <c r="G1421" s="17">
        <v>0</v>
      </c>
      <c r="H1421" s="18">
        <v>16422</v>
      </c>
    </row>
    <row r="1422" spans="1:8" ht="14.4" x14ac:dyDescent="0.3">
      <c r="A1422" s="17">
        <v>4</v>
      </c>
      <c r="B1422" s="9" t="s">
        <v>12</v>
      </c>
      <c r="C1422" s="17">
        <v>3</v>
      </c>
      <c r="D1422" s="17">
        <v>2010</v>
      </c>
      <c r="E1422" s="17">
        <v>1</v>
      </c>
      <c r="F1422" s="17">
        <v>0</v>
      </c>
      <c r="G1422" s="17">
        <v>0</v>
      </c>
      <c r="H1422" s="18">
        <v>16425</v>
      </c>
    </row>
    <row r="1423" spans="1:8" ht="14.4" x14ac:dyDescent="0.3">
      <c r="A1423" s="17">
        <v>6</v>
      </c>
      <c r="B1423" s="9" t="s">
        <v>10</v>
      </c>
      <c r="C1423" s="17">
        <v>1</v>
      </c>
      <c r="D1423" s="17">
        <v>1983</v>
      </c>
      <c r="E1423" s="17">
        <v>1</v>
      </c>
      <c r="F1423" s="17">
        <v>0</v>
      </c>
      <c r="G1423" s="17">
        <v>0</v>
      </c>
      <c r="H1423" s="18">
        <v>16427</v>
      </c>
    </row>
    <row r="1424" spans="1:8" ht="14.4" x14ac:dyDescent="0.3">
      <c r="A1424" s="17">
        <v>2</v>
      </c>
      <c r="B1424" s="9" t="s">
        <v>17</v>
      </c>
      <c r="C1424" s="17">
        <v>2</v>
      </c>
      <c r="D1424" s="17">
        <v>2011</v>
      </c>
      <c r="E1424" s="17">
        <v>1</v>
      </c>
      <c r="F1424" s="17">
        <v>0</v>
      </c>
      <c r="G1424" s="17">
        <v>0</v>
      </c>
      <c r="H1424" s="18">
        <v>16440</v>
      </c>
    </row>
    <row r="1425" spans="1:8" ht="14.4" x14ac:dyDescent="0.3">
      <c r="A1425" s="17">
        <v>6</v>
      </c>
      <c r="B1425" s="9" t="s">
        <v>30</v>
      </c>
      <c r="C1425" s="17">
        <v>2</v>
      </c>
      <c r="D1425" s="17">
        <v>1984</v>
      </c>
      <c r="E1425" s="17">
        <v>1</v>
      </c>
      <c r="F1425" s="17">
        <v>0</v>
      </c>
      <c r="G1425" s="17">
        <v>0</v>
      </c>
      <c r="H1425" s="18">
        <v>16446</v>
      </c>
    </row>
    <row r="1426" spans="1:8" ht="14.4" x14ac:dyDescent="0.3">
      <c r="A1426" s="17">
        <v>3</v>
      </c>
      <c r="B1426" s="9" t="s">
        <v>12</v>
      </c>
      <c r="C1426" s="17">
        <v>4</v>
      </c>
      <c r="D1426" s="17">
        <v>2011</v>
      </c>
      <c r="E1426" s="17">
        <v>1</v>
      </c>
      <c r="F1426" s="17">
        <v>0</v>
      </c>
      <c r="G1426" s="17">
        <v>0</v>
      </c>
      <c r="H1426" s="18">
        <v>16481</v>
      </c>
    </row>
    <row r="1427" spans="1:8" ht="14.4" x14ac:dyDescent="0.3">
      <c r="A1427" s="17">
        <v>3</v>
      </c>
      <c r="B1427" s="9" t="s">
        <v>19</v>
      </c>
      <c r="C1427" s="17">
        <v>4</v>
      </c>
      <c r="D1427" s="17">
        <v>2020</v>
      </c>
      <c r="E1427" s="17">
        <v>1</v>
      </c>
      <c r="F1427" s="17">
        <v>0</v>
      </c>
      <c r="G1427" s="17">
        <v>0</v>
      </c>
      <c r="H1427" s="18">
        <v>16509</v>
      </c>
    </row>
    <row r="1428" spans="1:8" ht="14.4" x14ac:dyDescent="0.3">
      <c r="A1428" s="17">
        <v>2</v>
      </c>
      <c r="B1428" s="9" t="s">
        <v>12</v>
      </c>
      <c r="C1428" s="17">
        <v>2</v>
      </c>
      <c r="D1428" s="17">
        <v>2017</v>
      </c>
      <c r="E1428" s="17">
        <v>1</v>
      </c>
      <c r="F1428" s="17">
        <v>0</v>
      </c>
      <c r="G1428" s="17">
        <v>0</v>
      </c>
      <c r="H1428" s="18">
        <v>16520</v>
      </c>
    </row>
    <row r="1429" spans="1:8" ht="14.4" x14ac:dyDescent="0.3">
      <c r="A1429" s="17">
        <v>2</v>
      </c>
      <c r="B1429" s="9" t="s">
        <v>12</v>
      </c>
      <c r="C1429" s="17">
        <v>3</v>
      </c>
      <c r="D1429" s="17">
        <v>2010</v>
      </c>
      <c r="E1429" s="17">
        <v>1</v>
      </c>
      <c r="F1429" s="17">
        <v>0</v>
      </c>
      <c r="G1429" s="17">
        <v>0</v>
      </c>
      <c r="H1429" s="18">
        <v>16558</v>
      </c>
    </row>
    <row r="1430" spans="1:8" ht="14.4" x14ac:dyDescent="0.3">
      <c r="A1430" s="17">
        <v>2</v>
      </c>
      <c r="B1430" s="9" t="s">
        <v>17</v>
      </c>
      <c r="C1430" s="17">
        <v>1</v>
      </c>
      <c r="D1430" s="17">
        <v>2012</v>
      </c>
      <c r="E1430" s="17">
        <v>1</v>
      </c>
      <c r="F1430" s="17">
        <v>0</v>
      </c>
      <c r="G1430" s="17">
        <v>0</v>
      </c>
      <c r="H1430" s="18">
        <v>16560</v>
      </c>
    </row>
    <row r="1431" spans="1:8" ht="14.4" x14ac:dyDescent="0.3">
      <c r="A1431" s="17">
        <v>2</v>
      </c>
      <c r="B1431" s="9" t="s">
        <v>66</v>
      </c>
      <c r="C1431" s="17">
        <v>4</v>
      </c>
      <c r="D1431" s="17">
        <v>2013</v>
      </c>
      <c r="E1431" s="17">
        <v>1</v>
      </c>
      <c r="F1431" s="17">
        <v>0</v>
      </c>
      <c r="G1431" s="17">
        <v>0</v>
      </c>
      <c r="H1431" s="18">
        <v>16578</v>
      </c>
    </row>
    <row r="1432" spans="1:8" ht="14.4" x14ac:dyDescent="0.3">
      <c r="A1432" s="17">
        <v>3</v>
      </c>
      <c r="B1432" s="9" t="s">
        <v>19</v>
      </c>
      <c r="C1432" s="17">
        <v>4</v>
      </c>
      <c r="D1432" s="17">
        <v>1994</v>
      </c>
      <c r="E1432" s="17">
        <v>1</v>
      </c>
      <c r="F1432" s="17">
        <v>0</v>
      </c>
      <c r="G1432" s="17">
        <v>0</v>
      </c>
      <c r="H1432" s="18">
        <v>16630</v>
      </c>
    </row>
    <row r="1433" spans="1:8" ht="14.4" x14ac:dyDescent="0.3">
      <c r="A1433" s="17">
        <v>3</v>
      </c>
      <c r="B1433" s="9" t="s">
        <v>29</v>
      </c>
      <c r="C1433" s="17">
        <v>2</v>
      </c>
      <c r="D1433" s="17">
        <v>1988</v>
      </c>
      <c r="E1433" s="17">
        <v>30</v>
      </c>
      <c r="F1433" s="17">
        <v>0</v>
      </c>
      <c r="G1433" s="17">
        <v>0</v>
      </c>
      <c r="H1433" s="18">
        <v>16637</v>
      </c>
    </row>
    <row r="1434" spans="1:8" ht="14.4" x14ac:dyDescent="0.3">
      <c r="A1434" s="17">
        <v>2</v>
      </c>
      <c r="B1434" s="9" t="s">
        <v>12</v>
      </c>
      <c r="C1434" s="17">
        <v>3</v>
      </c>
      <c r="D1434" s="17">
        <v>2012</v>
      </c>
      <c r="E1434" s="17">
        <v>1</v>
      </c>
      <c r="F1434" s="17">
        <v>0</v>
      </c>
      <c r="G1434" s="17">
        <v>0</v>
      </c>
      <c r="H1434" s="18">
        <v>16641</v>
      </c>
    </row>
    <row r="1435" spans="1:8" ht="14.4" x14ac:dyDescent="0.3">
      <c r="A1435" s="17">
        <v>2</v>
      </c>
      <c r="B1435" s="9" t="s">
        <v>12</v>
      </c>
      <c r="C1435" s="17">
        <v>3</v>
      </c>
      <c r="D1435" s="17">
        <v>2014</v>
      </c>
      <c r="E1435" s="17">
        <v>1</v>
      </c>
      <c r="F1435" s="17">
        <v>0</v>
      </c>
      <c r="G1435" s="17">
        <v>0</v>
      </c>
      <c r="H1435" s="18">
        <v>16644</v>
      </c>
    </row>
    <row r="1436" spans="1:8" ht="14.4" x14ac:dyDescent="0.3">
      <c r="A1436" s="17">
        <v>2</v>
      </c>
      <c r="B1436" s="9" t="s">
        <v>43</v>
      </c>
      <c r="C1436" s="17">
        <v>3</v>
      </c>
      <c r="D1436" s="17">
        <v>1983</v>
      </c>
      <c r="E1436" s="17">
        <v>1</v>
      </c>
      <c r="F1436" s="17">
        <v>0</v>
      </c>
      <c r="G1436" s="17">
        <v>0</v>
      </c>
      <c r="H1436" s="18">
        <v>16648</v>
      </c>
    </row>
    <row r="1437" spans="1:8" ht="14.4" x14ac:dyDescent="0.3">
      <c r="A1437" s="17">
        <v>4</v>
      </c>
      <c r="B1437" s="9" t="s">
        <v>32</v>
      </c>
      <c r="C1437" s="17">
        <v>3</v>
      </c>
      <c r="D1437" s="17">
        <v>1984</v>
      </c>
      <c r="E1437" s="17">
        <v>1</v>
      </c>
      <c r="F1437" s="17">
        <v>0</v>
      </c>
      <c r="G1437" s="17">
        <v>1</v>
      </c>
      <c r="H1437" s="18">
        <v>16667</v>
      </c>
    </row>
    <row r="1438" spans="1:8" ht="14.4" x14ac:dyDescent="0.3">
      <c r="A1438" s="17">
        <v>3</v>
      </c>
      <c r="B1438" s="9" t="s">
        <v>19</v>
      </c>
      <c r="C1438" s="17">
        <v>2</v>
      </c>
      <c r="D1438" s="17">
        <v>2013</v>
      </c>
      <c r="E1438" s="17">
        <v>7</v>
      </c>
      <c r="F1438" s="17">
        <v>0</v>
      </c>
      <c r="G1438" s="17">
        <v>0</v>
      </c>
      <c r="H1438" s="18">
        <v>16687</v>
      </c>
    </row>
    <row r="1439" spans="1:8" ht="14.4" x14ac:dyDescent="0.3">
      <c r="A1439" s="17">
        <v>1</v>
      </c>
      <c r="B1439" s="9" t="s">
        <v>12</v>
      </c>
      <c r="C1439" s="17">
        <v>4</v>
      </c>
      <c r="D1439" s="17">
        <v>2000</v>
      </c>
      <c r="E1439" s="17">
        <v>1</v>
      </c>
      <c r="F1439" s="17">
        <v>0</v>
      </c>
      <c r="G1439" s="17">
        <v>0</v>
      </c>
      <c r="H1439" s="18">
        <v>16704</v>
      </c>
    </row>
    <row r="1440" spans="1:8" ht="14.4" x14ac:dyDescent="0.3">
      <c r="A1440" s="17">
        <v>3</v>
      </c>
      <c r="B1440" s="9" t="s">
        <v>19</v>
      </c>
      <c r="C1440" s="17">
        <v>1</v>
      </c>
      <c r="D1440" s="17">
        <v>1978</v>
      </c>
      <c r="E1440" s="17">
        <v>6</v>
      </c>
      <c r="F1440" s="17">
        <v>0</v>
      </c>
      <c r="G1440" s="17">
        <v>0</v>
      </c>
      <c r="H1440" s="18">
        <v>16706</v>
      </c>
    </row>
    <row r="1441" spans="1:8" ht="14.4" x14ac:dyDescent="0.3">
      <c r="A1441" s="17">
        <v>5</v>
      </c>
      <c r="B1441" s="9" t="s">
        <v>43</v>
      </c>
      <c r="C1441" s="17">
        <v>2</v>
      </c>
      <c r="D1441" s="17">
        <v>1975</v>
      </c>
      <c r="E1441" s="17">
        <v>1</v>
      </c>
      <c r="F1441" s="17">
        <v>0</v>
      </c>
      <c r="G1441" s="17">
        <v>0</v>
      </c>
      <c r="H1441" s="18">
        <v>16725</v>
      </c>
    </row>
    <row r="1442" spans="1:8" ht="14.4" x14ac:dyDescent="0.3">
      <c r="A1442" s="17">
        <v>6</v>
      </c>
      <c r="B1442" s="9" t="s">
        <v>12</v>
      </c>
      <c r="C1442" s="17">
        <v>4</v>
      </c>
      <c r="D1442" s="17">
        <v>2010</v>
      </c>
      <c r="E1442" s="17">
        <v>1</v>
      </c>
      <c r="F1442" s="17">
        <v>0</v>
      </c>
      <c r="G1442" s="17">
        <v>0</v>
      </c>
      <c r="H1442" s="18">
        <v>16738</v>
      </c>
    </row>
    <row r="1443" spans="1:8" ht="14.4" x14ac:dyDescent="0.3">
      <c r="A1443" s="17">
        <v>2</v>
      </c>
      <c r="B1443" s="9" t="s">
        <v>44</v>
      </c>
      <c r="C1443" s="17">
        <v>1</v>
      </c>
      <c r="D1443" s="17">
        <v>1975</v>
      </c>
      <c r="E1443" s="17">
        <v>1</v>
      </c>
      <c r="F1443" s="17">
        <v>0</v>
      </c>
      <c r="G1443" s="17">
        <v>3</v>
      </c>
      <c r="H1443" s="18">
        <v>16746</v>
      </c>
    </row>
    <row r="1444" spans="1:8" ht="14.4" x14ac:dyDescent="0.3">
      <c r="A1444" s="17">
        <v>1</v>
      </c>
      <c r="B1444" s="9" t="s">
        <v>23</v>
      </c>
      <c r="C1444" s="17">
        <v>3</v>
      </c>
      <c r="D1444" s="17">
        <v>2006</v>
      </c>
      <c r="E1444" s="17">
        <v>1</v>
      </c>
      <c r="F1444" s="17">
        <v>0</v>
      </c>
      <c r="G1444" s="17">
        <v>0</v>
      </c>
      <c r="H1444" s="18">
        <v>16753</v>
      </c>
    </row>
    <row r="1445" spans="1:8" ht="14.4" x14ac:dyDescent="0.3">
      <c r="A1445" s="17">
        <v>5</v>
      </c>
      <c r="B1445" s="9" t="s">
        <v>35</v>
      </c>
      <c r="C1445" s="17">
        <v>2</v>
      </c>
      <c r="D1445" s="17">
        <v>1985</v>
      </c>
      <c r="E1445" s="17">
        <v>1</v>
      </c>
      <c r="F1445" s="17">
        <v>0</v>
      </c>
      <c r="G1445" s="17">
        <v>0</v>
      </c>
      <c r="H1445" s="18">
        <v>16775</v>
      </c>
    </row>
    <row r="1446" spans="1:8" ht="14.4" x14ac:dyDescent="0.3">
      <c r="A1446" s="17">
        <v>5</v>
      </c>
      <c r="B1446" s="9" t="s">
        <v>19</v>
      </c>
      <c r="C1446" s="17">
        <v>1</v>
      </c>
      <c r="D1446" s="17">
        <v>1973</v>
      </c>
      <c r="E1446" s="17">
        <v>1</v>
      </c>
      <c r="F1446" s="17">
        <v>0</v>
      </c>
      <c r="G1446" s="17">
        <v>0</v>
      </c>
      <c r="H1446" s="18">
        <v>16792</v>
      </c>
    </row>
    <row r="1447" spans="1:8" ht="14.4" x14ac:dyDescent="0.3">
      <c r="A1447" s="17">
        <v>1</v>
      </c>
      <c r="B1447" s="9" t="s">
        <v>17</v>
      </c>
      <c r="C1447" s="17">
        <v>2</v>
      </c>
      <c r="D1447" s="17">
        <v>2003</v>
      </c>
      <c r="E1447" s="17">
        <v>1</v>
      </c>
      <c r="F1447" s="17">
        <v>0</v>
      </c>
      <c r="G1447" s="17">
        <v>0</v>
      </c>
      <c r="H1447" s="18">
        <v>16799</v>
      </c>
    </row>
    <row r="1448" spans="1:8" ht="14.4" x14ac:dyDescent="0.3">
      <c r="A1448" s="17">
        <v>4</v>
      </c>
      <c r="B1448" s="9" t="s">
        <v>30</v>
      </c>
      <c r="C1448" s="17">
        <v>2</v>
      </c>
      <c r="D1448" s="17">
        <v>1984</v>
      </c>
      <c r="E1448" s="17">
        <v>1</v>
      </c>
      <c r="F1448" s="17">
        <v>0</v>
      </c>
      <c r="G1448" s="17">
        <v>0</v>
      </c>
      <c r="H1448" s="18">
        <v>16817</v>
      </c>
    </row>
    <row r="1449" spans="1:8" ht="14.4" x14ac:dyDescent="0.3">
      <c r="A1449" s="17">
        <v>6</v>
      </c>
      <c r="B1449" s="9" t="s">
        <v>45</v>
      </c>
      <c r="C1449" s="17">
        <v>3</v>
      </c>
      <c r="D1449" s="17">
        <v>1980</v>
      </c>
      <c r="E1449" s="17">
        <v>1</v>
      </c>
      <c r="F1449" s="17">
        <v>0</v>
      </c>
      <c r="G1449" s="17">
        <v>0</v>
      </c>
      <c r="H1449" s="18">
        <v>16822</v>
      </c>
    </row>
    <row r="1450" spans="1:8" ht="14.4" x14ac:dyDescent="0.3">
      <c r="A1450" s="17">
        <v>2</v>
      </c>
      <c r="B1450" s="9" t="s">
        <v>19</v>
      </c>
      <c r="C1450" s="17">
        <v>4</v>
      </c>
      <c r="D1450" s="17">
        <v>2020</v>
      </c>
      <c r="E1450" s="17">
        <v>1</v>
      </c>
      <c r="F1450" s="17">
        <v>0</v>
      </c>
      <c r="G1450" s="17">
        <v>0</v>
      </c>
      <c r="H1450" s="18">
        <v>16822</v>
      </c>
    </row>
    <row r="1451" spans="1:8" ht="14.4" x14ac:dyDescent="0.3">
      <c r="A1451" s="17">
        <v>2</v>
      </c>
      <c r="B1451" s="9" t="s">
        <v>12</v>
      </c>
      <c r="C1451" s="17">
        <v>2</v>
      </c>
      <c r="D1451" s="17">
        <v>2011</v>
      </c>
      <c r="E1451" s="17">
        <v>1</v>
      </c>
      <c r="F1451" s="17">
        <v>0</v>
      </c>
      <c r="G1451" s="17">
        <v>0</v>
      </c>
      <c r="H1451" s="18">
        <v>16825</v>
      </c>
    </row>
    <row r="1452" spans="1:8" ht="14.4" x14ac:dyDescent="0.3">
      <c r="A1452" s="17">
        <v>2</v>
      </c>
      <c r="B1452" s="9" t="s">
        <v>12</v>
      </c>
      <c r="C1452" s="17">
        <v>2</v>
      </c>
      <c r="D1452" s="17">
        <v>2018</v>
      </c>
      <c r="E1452" s="17">
        <v>1</v>
      </c>
      <c r="F1452" s="17">
        <v>0</v>
      </c>
      <c r="G1452" s="17">
        <v>0</v>
      </c>
      <c r="H1452" s="18">
        <v>16826</v>
      </c>
    </row>
    <row r="1453" spans="1:8" ht="14.4" x14ac:dyDescent="0.3">
      <c r="A1453" s="17">
        <v>6</v>
      </c>
      <c r="B1453" s="9" t="s">
        <v>23</v>
      </c>
      <c r="C1453" s="17">
        <v>1</v>
      </c>
      <c r="D1453" s="17">
        <v>1981</v>
      </c>
      <c r="E1453" s="17">
        <v>1</v>
      </c>
      <c r="F1453" s="17">
        <v>0</v>
      </c>
      <c r="G1453" s="17">
        <v>0</v>
      </c>
      <c r="H1453" s="18">
        <v>16827</v>
      </c>
    </row>
    <row r="1454" spans="1:8" ht="14.4" x14ac:dyDescent="0.3">
      <c r="A1454" s="17">
        <v>1</v>
      </c>
      <c r="B1454" s="9" t="s">
        <v>23</v>
      </c>
      <c r="C1454" s="17">
        <v>1</v>
      </c>
      <c r="D1454" s="17">
        <v>1981</v>
      </c>
      <c r="E1454" s="17">
        <v>1</v>
      </c>
      <c r="F1454" s="17">
        <v>0</v>
      </c>
      <c r="G1454" s="17">
        <v>0</v>
      </c>
      <c r="H1454" s="18">
        <v>16829</v>
      </c>
    </row>
    <row r="1455" spans="1:8" ht="14.4" x14ac:dyDescent="0.3">
      <c r="A1455" s="17">
        <v>3</v>
      </c>
      <c r="B1455" s="9" t="s">
        <v>10</v>
      </c>
      <c r="C1455" s="17">
        <v>1</v>
      </c>
      <c r="D1455" s="17">
        <v>1983</v>
      </c>
      <c r="E1455" s="17">
        <v>1</v>
      </c>
      <c r="F1455" s="17">
        <v>0</v>
      </c>
      <c r="G1455" s="17">
        <v>0</v>
      </c>
      <c r="H1455" s="18">
        <v>16837</v>
      </c>
    </row>
    <row r="1456" spans="1:8" ht="14.4" x14ac:dyDescent="0.3">
      <c r="A1456" s="17">
        <v>4</v>
      </c>
      <c r="B1456" s="9" t="s">
        <v>19</v>
      </c>
      <c r="C1456" s="17">
        <v>1</v>
      </c>
      <c r="D1456" s="17">
        <v>1973</v>
      </c>
      <c r="E1456" s="17">
        <v>1</v>
      </c>
      <c r="F1456" s="17">
        <v>0</v>
      </c>
      <c r="G1456" s="17">
        <v>0</v>
      </c>
      <c r="H1456" s="18">
        <v>16841</v>
      </c>
    </row>
    <row r="1457" spans="1:8" ht="14.4" x14ac:dyDescent="0.3">
      <c r="A1457" s="17">
        <v>3</v>
      </c>
      <c r="B1457" s="9" t="s">
        <v>43</v>
      </c>
      <c r="C1457" s="17">
        <v>2</v>
      </c>
      <c r="D1457" s="17">
        <v>1975</v>
      </c>
      <c r="E1457" s="17">
        <v>1</v>
      </c>
      <c r="F1457" s="17">
        <v>0</v>
      </c>
      <c r="G1457" s="17">
        <v>0</v>
      </c>
      <c r="H1457" s="18">
        <v>16841</v>
      </c>
    </row>
    <row r="1458" spans="1:8" ht="14.4" x14ac:dyDescent="0.3">
      <c r="A1458" s="17">
        <v>1</v>
      </c>
      <c r="B1458" s="9" t="s">
        <v>43</v>
      </c>
      <c r="C1458" s="17">
        <v>3</v>
      </c>
      <c r="D1458" s="17">
        <v>1983</v>
      </c>
      <c r="E1458" s="17">
        <v>1</v>
      </c>
      <c r="F1458" s="17">
        <v>0</v>
      </c>
      <c r="G1458" s="17">
        <v>0</v>
      </c>
      <c r="H1458" s="18">
        <v>16870</v>
      </c>
    </row>
    <row r="1459" spans="1:8" ht="14.4" x14ac:dyDescent="0.3">
      <c r="A1459" s="17">
        <v>3</v>
      </c>
      <c r="B1459" s="9" t="s">
        <v>24</v>
      </c>
      <c r="C1459" s="17">
        <v>3</v>
      </c>
      <c r="D1459" s="17">
        <v>1964</v>
      </c>
      <c r="E1459" s="17">
        <v>3</v>
      </c>
      <c r="F1459" s="17">
        <v>0</v>
      </c>
      <c r="G1459" s="17">
        <v>0</v>
      </c>
      <c r="H1459" s="18">
        <v>16882</v>
      </c>
    </row>
    <row r="1460" spans="1:8" ht="14.4" x14ac:dyDescent="0.3">
      <c r="A1460" s="17">
        <v>2</v>
      </c>
      <c r="B1460" s="9" t="s">
        <v>12</v>
      </c>
      <c r="C1460" s="17">
        <v>2</v>
      </c>
      <c r="D1460" s="17">
        <v>2010</v>
      </c>
      <c r="E1460" s="17">
        <v>1</v>
      </c>
      <c r="F1460" s="17">
        <v>0</v>
      </c>
      <c r="G1460" s="17">
        <v>0</v>
      </c>
      <c r="H1460" s="18">
        <v>16888</v>
      </c>
    </row>
    <row r="1461" spans="1:8" ht="14.4" x14ac:dyDescent="0.3">
      <c r="A1461" s="17">
        <v>3</v>
      </c>
      <c r="B1461" s="9" t="s">
        <v>19</v>
      </c>
      <c r="C1461" s="17">
        <v>3</v>
      </c>
      <c r="D1461" s="17">
        <v>2016</v>
      </c>
      <c r="E1461" s="17">
        <v>1</v>
      </c>
      <c r="F1461" s="17">
        <v>0</v>
      </c>
      <c r="G1461" s="17">
        <v>0</v>
      </c>
      <c r="H1461" s="18">
        <v>16906</v>
      </c>
    </row>
    <row r="1462" spans="1:8" ht="14.4" x14ac:dyDescent="0.3">
      <c r="A1462" s="17">
        <v>1</v>
      </c>
      <c r="B1462" s="9" t="s">
        <v>19</v>
      </c>
      <c r="C1462" s="17">
        <v>4</v>
      </c>
      <c r="D1462" s="17">
        <v>2009</v>
      </c>
      <c r="E1462" s="17">
        <v>1</v>
      </c>
      <c r="F1462" s="17">
        <v>0</v>
      </c>
      <c r="G1462" s="17">
        <v>0</v>
      </c>
      <c r="H1462" s="18">
        <v>16917</v>
      </c>
    </row>
    <row r="1463" spans="1:8" ht="14.4" x14ac:dyDescent="0.3">
      <c r="A1463" s="17">
        <v>2</v>
      </c>
      <c r="B1463" s="9" t="s">
        <v>23</v>
      </c>
      <c r="C1463" s="17">
        <v>1</v>
      </c>
      <c r="D1463" s="17">
        <v>2013</v>
      </c>
      <c r="E1463" s="17">
        <v>1</v>
      </c>
      <c r="F1463" s="17">
        <v>0</v>
      </c>
      <c r="G1463" s="17">
        <v>0</v>
      </c>
      <c r="H1463" s="18">
        <v>16923</v>
      </c>
    </row>
    <row r="1464" spans="1:8" ht="14.4" x14ac:dyDescent="0.3">
      <c r="A1464" s="17">
        <v>4</v>
      </c>
      <c r="B1464" s="9" t="s">
        <v>23</v>
      </c>
      <c r="C1464" s="17">
        <v>1</v>
      </c>
      <c r="D1464" s="17">
        <v>1989</v>
      </c>
      <c r="E1464" s="17">
        <v>1</v>
      </c>
      <c r="F1464" s="17">
        <v>0</v>
      </c>
      <c r="G1464" s="17">
        <v>0</v>
      </c>
      <c r="H1464" s="18">
        <v>16930</v>
      </c>
    </row>
    <row r="1465" spans="1:8" ht="14.4" x14ac:dyDescent="0.3">
      <c r="A1465" s="17">
        <v>6</v>
      </c>
      <c r="B1465" s="9" t="s">
        <v>29</v>
      </c>
      <c r="C1465" s="17">
        <v>2</v>
      </c>
      <c r="D1465" s="17">
        <v>1986</v>
      </c>
      <c r="E1465" s="17">
        <v>30</v>
      </c>
      <c r="F1465" s="17">
        <v>0</v>
      </c>
      <c r="G1465" s="17">
        <v>0</v>
      </c>
      <c r="H1465" s="18">
        <v>16932</v>
      </c>
    </row>
    <row r="1466" spans="1:8" ht="14.4" x14ac:dyDescent="0.3">
      <c r="A1466" s="17">
        <v>5</v>
      </c>
      <c r="B1466" s="9" t="s">
        <v>24</v>
      </c>
      <c r="C1466" s="17">
        <v>3</v>
      </c>
      <c r="D1466" s="17">
        <v>1964</v>
      </c>
      <c r="E1466" s="17">
        <v>3</v>
      </c>
      <c r="F1466" s="17">
        <v>0</v>
      </c>
      <c r="G1466" s="17">
        <v>0</v>
      </c>
      <c r="H1466" s="18">
        <v>16937</v>
      </c>
    </row>
    <row r="1467" spans="1:8" ht="14.4" x14ac:dyDescent="0.3">
      <c r="A1467" s="17">
        <v>1</v>
      </c>
      <c r="B1467" s="9" t="s">
        <v>12</v>
      </c>
      <c r="C1467" s="17">
        <v>2</v>
      </c>
      <c r="D1467" s="17">
        <v>2003</v>
      </c>
      <c r="E1467" s="17">
        <v>1</v>
      </c>
      <c r="F1467" s="17">
        <v>0</v>
      </c>
      <c r="G1467" s="17">
        <v>0</v>
      </c>
      <c r="H1467" s="18">
        <v>16944</v>
      </c>
    </row>
    <row r="1468" spans="1:8" ht="14.4" x14ac:dyDescent="0.3">
      <c r="A1468" s="17">
        <v>6</v>
      </c>
      <c r="B1468" s="9" t="s">
        <v>32</v>
      </c>
      <c r="C1468" s="17">
        <v>1</v>
      </c>
      <c r="D1468" s="17">
        <v>1984</v>
      </c>
      <c r="E1468" s="17">
        <v>1</v>
      </c>
      <c r="F1468" s="17">
        <v>0</v>
      </c>
      <c r="G1468" s="17">
        <v>0</v>
      </c>
      <c r="H1468" s="18">
        <v>16953</v>
      </c>
    </row>
    <row r="1469" spans="1:8" ht="14.4" x14ac:dyDescent="0.3">
      <c r="A1469" s="17">
        <v>6</v>
      </c>
      <c r="B1469" s="9" t="s">
        <v>31</v>
      </c>
      <c r="C1469" s="17">
        <v>1</v>
      </c>
      <c r="D1469" s="17">
        <v>1975</v>
      </c>
      <c r="E1469" s="17">
        <v>7</v>
      </c>
      <c r="F1469" s="17">
        <v>0</v>
      </c>
      <c r="G1469" s="17">
        <v>0</v>
      </c>
      <c r="H1469" s="18">
        <v>16953</v>
      </c>
    </row>
    <row r="1470" spans="1:8" ht="14.4" x14ac:dyDescent="0.3">
      <c r="A1470" s="17">
        <v>2</v>
      </c>
      <c r="B1470" s="9" t="s">
        <v>12</v>
      </c>
      <c r="C1470" s="17">
        <v>2</v>
      </c>
      <c r="D1470" s="17">
        <v>2011</v>
      </c>
      <c r="E1470" s="17">
        <v>1</v>
      </c>
      <c r="F1470" s="17">
        <v>0</v>
      </c>
      <c r="G1470" s="17">
        <v>0</v>
      </c>
      <c r="H1470" s="18">
        <v>16971</v>
      </c>
    </row>
    <row r="1471" spans="1:8" ht="14.4" x14ac:dyDescent="0.3">
      <c r="A1471" s="17">
        <v>5</v>
      </c>
      <c r="B1471" s="9" t="s">
        <v>12</v>
      </c>
      <c r="C1471" s="17">
        <v>2</v>
      </c>
      <c r="D1471" s="17">
        <v>1995</v>
      </c>
      <c r="E1471" s="17">
        <v>1</v>
      </c>
      <c r="F1471" s="17">
        <v>0</v>
      </c>
      <c r="G1471" s="17">
        <v>0</v>
      </c>
      <c r="H1471" s="18">
        <v>16975</v>
      </c>
    </row>
    <row r="1472" spans="1:8" ht="14.4" x14ac:dyDescent="0.3">
      <c r="A1472" s="17">
        <v>5</v>
      </c>
      <c r="B1472" s="9" t="s">
        <v>44</v>
      </c>
      <c r="C1472" s="17">
        <v>1</v>
      </c>
      <c r="D1472" s="17">
        <v>1975</v>
      </c>
      <c r="E1472" s="17">
        <v>1</v>
      </c>
      <c r="F1472" s="17">
        <v>0</v>
      </c>
      <c r="G1472" s="17">
        <v>3</v>
      </c>
      <c r="H1472" s="18">
        <v>16980</v>
      </c>
    </row>
    <row r="1473" spans="1:8" ht="14.4" x14ac:dyDescent="0.3">
      <c r="A1473" s="17">
        <v>5</v>
      </c>
      <c r="B1473" s="9" t="s">
        <v>19</v>
      </c>
      <c r="C1473" s="17">
        <v>1</v>
      </c>
      <c r="D1473" s="17">
        <v>1966</v>
      </c>
      <c r="E1473" s="17">
        <v>5</v>
      </c>
      <c r="F1473" s="17">
        <v>0</v>
      </c>
      <c r="G1473" s="17">
        <v>0</v>
      </c>
      <c r="H1473" s="18">
        <v>16992</v>
      </c>
    </row>
    <row r="1474" spans="1:8" ht="14.4" x14ac:dyDescent="0.3">
      <c r="A1474" s="17">
        <v>2</v>
      </c>
      <c r="B1474" s="9" t="s">
        <v>12</v>
      </c>
      <c r="C1474" s="17">
        <v>3</v>
      </c>
      <c r="D1474" s="17">
        <v>2015</v>
      </c>
      <c r="E1474" s="17">
        <v>1</v>
      </c>
      <c r="F1474" s="17">
        <v>0</v>
      </c>
      <c r="G1474" s="17">
        <v>0</v>
      </c>
      <c r="H1474" s="18">
        <v>16996</v>
      </c>
    </row>
    <row r="1475" spans="1:8" ht="14.4" x14ac:dyDescent="0.3">
      <c r="A1475" s="17">
        <v>2</v>
      </c>
      <c r="B1475" s="9" t="s">
        <v>17</v>
      </c>
      <c r="C1475" s="17">
        <v>2</v>
      </c>
      <c r="D1475" s="17">
        <v>2011</v>
      </c>
      <c r="E1475" s="17">
        <v>1</v>
      </c>
      <c r="F1475" s="17">
        <v>0</v>
      </c>
      <c r="G1475" s="17">
        <v>0</v>
      </c>
      <c r="H1475" s="18">
        <v>17012</v>
      </c>
    </row>
    <row r="1476" spans="1:8" ht="14.4" x14ac:dyDescent="0.3">
      <c r="A1476" s="17">
        <v>1</v>
      </c>
      <c r="B1476" s="9" t="s">
        <v>10</v>
      </c>
      <c r="C1476" s="17">
        <v>1</v>
      </c>
      <c r="D1476" s="17">
        <v>1980</v>
      </c>
      <c r="E1476" s="17">
        <v>2</v>
      </c>
      <c r="F1476" s="17">
        <v>0</v>
      </c>
      <c r="G1476" s="17">
        <v>0</v>
      </c>
      <c r="H1476" s="18">
        <v>17027</v>
      </c>
    </row>
    <row r="1477" spans="1:8" ht="14.4" x14ac:dyDescent="0.3">
      <c r="A1477" s="17">
        <v>4</v>
      </c>
      <c r="B1477" s="9" t="s">
        <v>12</v>
      </c>
      <c r="C1477" s="17">
        <v>2</v>
      </c>
      <c r="D1477" s="17">
        <v>2015</v>
      </c>
      <c r="E1477" s="17">
        <v>1</v>
      </c>
      <c r="F1477" s="17">
        <v>0</v>
      </c>
      <c r="G1477" s="17">
        <v>0</v>
      </c>
      <c r="H1477" s="18">
        <v>17053</v>
      </c>
    </row>
    <row r="1478" spans="1:8" ht="14.4" x14ac:dyDescent="0.3">
      <c r="A1478" s="17">
        <v>2</v>
      </c>
      <c r="B1478" s="9" t="s">
        <v>12</v>
      </c>
      <c r="C1478" s="17">
        <v>2</v>
      </c>
      <c r="D1478" s="17">
        <v>2012</v>
      </c>
      <c r="E1478" s="17">
        <v>1</v>
      </c>
      <c r="F1478" s="17">
        <v>0</v>
      </c>
      <c r="G1478" s="17">
        <v>0</v>
      </c>
      <c r="H1478" s="18">
        <v>17082</v>
      </c>
    </row>
    <row r="1479" spans="1:8" ht="14.4" x14ac:dyDescent="0.3">
      <c r="A1479" s="17">
        <v>2</v>
      </c>
      <c r="B1479" s="9" t="s">
        <v>12</v>
      </c>
      <c r="C1479" s="17">
        <v>2</v>
      </c>
      <c r="D1479" s="17">
        <v>2015</v>
      </c>
      <c r="E1479" s="17">
        <v>1</v>
      </c>
      <c r="F1479" s="17">
        <v>0</v>
      </c>
      <c r="G1479" s="17">
        <v>0</v>
      </c>
      <c r="H1479" s="18">
        <v>17086</v>
      </c>
    </row>
    <row r="1480" spans="1:8" ht="14.4" x14ac:dyDescent="0.3">
      <c r="A1480" s="17">
        <v>2</v>
      </c>
      <c r="B1480" s="9" t="s">
        <v>17</v>
      </c>
      <c r="C1480" s="17">
        <v>2</v>
      </c>
      <c r="D1480" s="17">
        <v>2015</v>
      </c>
      <c r="E1480" s="17">
        <v>1</v>
      </c>
      <c r="F1480" s="17">
        <v>0</v>
      </c>
      <c r="G1480" s="17">
        <v>0</v>
      </c>
      <c r="H1480" s="18">
        <v>17086</v>
      </c>
    </row>
    <row r="1481" spans="1:8" ht="14.4" x14ac:dyDescent="0.3">
      <c r="A1481" s="17">
        <v>3</v>
      </c>
      <c r="B1481" s="9" t="s">
        <v>45</v>
      </c>
      <c r="C1481" s="17">
        <v>3</v>
      </c>
      <c r="D1481" s="17">
        <v>1980</v>
      </c>
      <c r="E1481" s="17">
        <v>1</v>
      </c>
      <c r="F1481" s="17">
        <v>0</v>
      </c>
      <c r="G1481" s="17">
        <v>0</v>
      </c>
      <c r="H1481" s="18">
        <v>17087</v>
      </c>
    </row>
    <row r="1482" spans="1:8" ht="14.4" x14ac:dyDescent="0.3">
      <c r="A1482" s="17">
        <v>2</v>
      </c>
      <c r="B1482" s="9" t="s">
        <v>12</v>
      </c>
      <c r="C1482" s="17">
        <v>3</v>
      </c>
      <c r="D1482" s="17">
        <v>2010</v>
      </c>
      <c r="E1482" s="17">
        <v>1</v>
      </c>
      <c r="F1482" s="17">
        <v>0</v>
      </c>
      <c r="G1482" s="17">
        <v>0</v>
      </c>
      <c r="H1482" s="18">
        <v>17093</v>
      </c>
    </row>
    <row r="1483" spans="1:8" ht="14.4" x14ac:dyDescent="0.3">
      <c r="A1483" s="17">
        <v>3</v>
      </c>
      <c r="B1483" s="9" t="s">
        <v>12</v>
      </c>
      <c r="C1483" s="17">
        <v>3</v>
      </c>
      <c r="D1483" s="17">
        <v>2015</v>
      </c>
      <c r="E1483" s="17">
        <v>1</v>
      </c>
      <c r="F1483" s="17">
        <v>0</v>
      </c>
      <c r="G1483" s="17">
        <v>0</v>
      </c>
      <c r="H1483" s="18">
        <v>17112</v>
      </c>
    </row>
    <row r="1484" spans="1:8" ht="14.4" x14ac:dyDescent="0.3">
      <c r="A1484" s="17">
        <v>2</v>
      </c>
      <c r="B1484" s="9" t="s">
        <v>17</v>
      </c>
      <c r="C1484" s="17">
        <v>4</v>
      </c>
      <c r="D1484" s="17">
        <v>2010</v>
      </c>
      <c r="E1484" s="17">
        <v>1</v>
      </c>
      <c r="F1484" s="17">
        <v>0</v>
      </c>
      <c r="G1484" s="17">
        <v>0</v>
      </c>
      <c r="H1484" s="18">
        <v>17131</v>
      </c>
    </row>
    <row r="1485" spans="1:8" ht="14.4" x14ac:dyDescent="0.3">
      <c r="A1485" s="17">
        <v>2</v>
      </c>
      <c r="B1485" s="9" t="s">
        <v>17</v>
      </c>
      <c r="C1485" s="17">
        <v>2</v>
      </c>
      <c r="D1485" s="17">
        <v>2011</v>
      </c>
      <c r="E1485" s="17">
        <v>1</v>
      </c>
      <c r="F1485" s="17">
        <v>0</v>
      </c>
      <c r="G1485" s="17">
        <v>0</v>
      </c>
      <c r="H1485" s="18">
        <v>17132</v>
      </c>
    </row>
    <row r="1486" spans="1:8" ht="14.4" x14ac:dyDescent="0.3">
      <c r="A1486" s="17">
        <v>2</v>
      </c>
      <c r="B1486" s="9" t="s">
        <v>17</v>
      </c>
      <c r="C1486" s="17">
        <v>2</v>
      </c>
      <c r="D1486" s="17">
        <v>2012</v>
      </c>
      <c r="E1486" s="17">
        <v>1</v>
      </c>
      <c r="F1486" s="17">
        <v>0</v>
      </c>
      <c r="G1486" s="17">
        <v>0</v>
      </c>
      <c r="H1486" s="18">
        <v>17140</v>
      </c>
    </row>
    <row r="1487" spans="1:8" ht="14.4" x14ac:dyDescent="0.3">
      <c r="A1487" s="17">
        <v>1</v>
      </c>
      <c r="B1487" s="9" t="s">
        <v>32</v>
      </c>
      <c r="C1487" s="17">
        <v>3</v>
      </c>
      <c r="D1487" s="17">
        <v>1984</v>
      </c>
      <c r="E1487" s="17">
        <v>1</v>
      </c>
      <c r="F1487" s="17">
        <v>0</v>
      </c>
      <c r="G1487" s="17">
        <v>2</v>
      </c>
      <c r="H1487" s="18">
        <v>17145</v>
      </c>
    </row>
    <row r="1488" spans="1:8" ht="14.4" x14ac:dyDescent="0.3">
      <c r="A1488" s="17">
        <v>3</v>
      </c>
      <c r="B1488" s="9" t="s">
        <v>19</v>
      </c>
      <c r="C1488" s="17">
        <v>3</v>
      </c>
      <c r="D1488" s="17">
        <v>2012</v>
      </c>
      <c r="E1488" s="17">
        <v>1</v>
      </c>
      <c r="F1488" s="17">
        <v>0</v>
      </c>
      <c r="G1488" s="17">
        <v>0</v>
      </c>
      <c r="H1488" s="18">
        <v>17155</v>
      </c>
    </row>
    <row r="1489" spans="1:8" ht="14.4" x14ac:dyDescent="0.3">
      <c r="A1489" s="17">
        <v>2</v>
      </c>
      <c r="B1489" s="9" t="s">
        <v>12</v>
      </c>
      <c r="C1489" s="17">
        <v>3</v>
      </c>
      <c r="D1489" s="17">
        <v>2017</v>
      </c>
      <c r="E1489" s="17">
        <v>1</v>
      </c>
      <c r="F1489" s="17">
        <v>0</v>
      </c>
      <c r="G1489" s="17">
        <v>0</v>
      </c>
      <c r="H1489" s="18">
        <v>17159</v>
      </c>
    </row>
    <row r="1490" spans="1:8" ht="14.4" x14ac:dyDescent="0.3">
      <c r="A1490" s="17">
        <v>3</v>
      </c>
      <c r="B1490" s="9" t="s">
        <v>26</v>
      </c>
      <c r="C1490" s="17">
        <v>3</v>
      </c>
      <c r="D1490" s="17">
        <v>1977</v>
      </c>
      <c r="E1490" s="17">
        <v>31</v>
      </c>
      <c r="F1490" s="17">
        <v>0</v>
      </c>
      <c r="G1490" s="17">
        <v>0</v>
      </c>
      <c r="H1490" s="18">
        <v>17161</v>
      </c>
    </row>
    <row r="1491" spans="1:8" ht="14.4" x14ac:dyDescent="0.3">
      <c r="A1491" s="17">
        <v>5</v>
      </c>
      <c r="B1491" s="9" t="s">
        <v>10</v>
      </c>
      <c r="C1491" s="17">
        <v>1</v>
      </c>
      <c r="D1491" s="17">
        <v>1980</v>
      </c>
      <c r="E1491" s="17">
        <v>2</v>
      </c>
      <c r="F1491" s="17">
        <v>0</v>
      </c>
      <c r="G1491" s="17">
        <v>0</v>
      </c>
      <c r="H1491" s="18">
        <v>17161</v>
      </c>
    </row>
    <row r="1492" spans="1:8" ht="14.4" x14ac:dyDescent="0.3">
      <c r="A1492" s="17">
        <v>2</v>
      </c>
      <c r="B1492" s="9" t="s">
        <v>44</v>
      </c>
      <c r="C1492" s="17">
        <v>1</v>
      </c>
      <c r="D1492" s="17">
        <v>1974</v>
      </c>
      <c r="E1492" s="17">
        <v>1</v>
      </c>
      <c r="F1492" s="17">
        <v>0</v>
      </c>
      <c r="G1492" s="17">
        <v>0</v>
      </c>
      <c r="H1492" s="18">
        <v>17166</v>
      </c>
    </row>
    <row r="1493" spans="1:8" ht="14.4" x14ac:dyDescent="0.3">
      <c r="A1493" s="17">
        <v>2</v>
      </c>
      <c r="B1493" s="9" t="s">
        <v>12</v>
      </c>
      <c r="C1493" s="17">
        <v>2</v>
      </c>
      <c r="D1493" s="17">
        <v>2014</v>
      </c>
      <c r="E1493" s="17">
        <v>1</v>
      </c>
      <c r="F1493" s="17">
        <v>0</v>
      </c>
      <c r="G1493" s="17">
        <v>0</v>
      </c>
      <c r="H1493" s="18">
        <v>17177</v>
      </c>
    </row>
    <row r="1494" spans="1:8" ht="14.4" x14ac:dyDescent="0.3">
      <c r="A1494" s="17">
        <v>3</v>
      </c>
      <c r="B1494" s="9" t="s">
        <v>10</v>
      </c>
      <c r="C1494" s="17">
        <v>1</v>
      </c>
      <c r="D1494" s="17">
        <v>1989</v>
      </c>
      <c r="E1494" s="17">
        <v>1</v>
      </c>
      <c r="F1494" s="17">
        <v>0</v>
      </c>
      <c r="G1494" s="17">
        <v>0</v>
      </c>
      <c r="H1494" s="18">
        <v>17182</v>
      </c>
    </row>
    <row r="1495" spans="1:8" ht="14.4" x14ac:dyDescent="0.3">
      <c r="A1495" s="17">
        <v>2</v>
      </c>
      <c r="B1495" s="9" t="s">
        <v>12</v>
      </c>
      <c r="C1495" s="17">
        <v>2</v>
      </c>
      <c r="D1495" s="17">
        <v>2019</v>
      </c>
      <c r="E1495" s="17">
        <v>1</v>
      </c>
      <c r="F1495" s="17">
        <v>0</v>
      </c>
      <c r="G1495" s="17">
        <v>0</v>
      </c>
      <c r="H1495" s="18">
        <v>17189</v>
      </c>
    </row>
    <row r="1496" spans="1:8" ht="14.4" x14ac:dyDescent="0.3">
      <c r="A1496" s="17">
        <v>4</v>
      </c>
      <c r="B1496" s="9" t="s">
        <v>31</v>
      </c>
      <c r="C1496" s="17">
        <v>1</v>
      </c>
      <c r="D1496" s="17">
        <v>1975</v>
      </c>
      <c r="E1496" s="17">
        <v>7</v>
      </c>
      <c r="F1496" s="17">
        <v>0</v>
      </c>
      <c r="G1496" s="17">
        <v>0</v>
      </c>
      <c r="H1496" s="18">
        <v>17195</v>
      </c>
    </row>
    <row r="1497" spans="1:8" ht="14.4" x14ac:dyDescent="0.3">
      <c r="A1497" s="17">
        <v>2</v>
      </c>
      <c r="B1497" s="9" t="s">
        <v>10</v>
      </c>
      <c r="C1497" s="17">
        <v>1</v>
      </c>
      <c r="D1497" s="17">
        <v>1989</v>
      </c>
      <c r="E1497" s="17">
        <v>1</v>
      </c>
      <c r="F1497" s="17">
        <v>0</v>
      </c>
      <c r="G1497" s="17">
        <v>0</v>
      </c>
      <c r="H1497" s="18">
        <v>17213</v>
      </c>
    </row>
    <row r="1498" spans="1:8" ht="14.4" x14ac:dyDescent="0.3">
      <c r="A1498" s="17">
        <v>1</v>
      </c>
      <c r="B1498" s="9" t="s">
        <v>19</v>
      </c>
      <c r="C1498" s="17">
        <v>4</v>
      </c>
      <c r="D1498" s="17">
        <v>2018</v>
      </c>
      <c r="E1498" s="17">
        <v>2</v>
      </c>
      <c r="F1498" s="17">
        <v>0</v>
      </c>
      <c r="G1498" s="17">
        <v>0</v>
      </c>
      <c r="H1498" s="18">
        <v>17220</v>
      </c>
    </row>
    <row r="1499" spans="1:8" ht="14.4" x14ac:dyDescent="0.3">
      <c r="A1499" s="17">
        <v>3</v>
      </c>
      <c r="B1499" s="9" t="s">
        <v>29</v>
      </c>
      <c r="C1499" s="17">
        <v>2</v>
      </c>
      <c r="D1499" s="17">
        <v>1986</v>
      </c>
      <c r="E1499" s="17">
        <v>30</v>
      </c>
      <c r="F1499" s="17">
        <v>0</v>
      </c>
      <c r="G1499" s="17">
        <v>0</v>
      </c>
      <c r="H1499" s="18">
        <v>17226</v>
      </c>
    </row>
    <row r="1500" spans="1:8" ht="14.4" x14ac:dyDescent="0.3">
      <c r="A1500" s="17">
        <v>6</v>
      </c>
      <c r="B1500" s="9" t="s">
        <v>29</v>
      </c>
      <c r="C1500" s="17">
        <v>2</v>
      </c>
      <c r="D1500" s="17">
        <v>1988</v>
      </c>
      <c r="E1500" s="17">
        <v>30</v>
      </c>
      <c r="F1500" s="17">
        <v>0</v>
      </c>
      <c r="G1500" s="17">
        <v>0</v>
      </c>
      <c r="H1500" s="18">
        <v>17230</v>
      </c>
    </row>
    <row r="1501" spans="1:8" ht="14.4" x14ac:dyDescent="0.3">
      <c r="A1501" s="17">
        <v>2</v>
      </c>
      <c r="B1501" s="9" t="s">
        <v>12</v>
      </c>
      <c r="C1501" s="17">
        <v>2</v>
      </c>
      <c r="D1501" s="17">
        <v>2011</v>
      </c>
      <c r="E1501" s="17">
        <v>1</v>
      </c>
      <c r="F1501" s="17">
        <v>0</v>
      </c>
      <c r="G1501" s="17">
        <v>0</v>
      </c>
      <c r="H1501" s="18">
        <v>17232</v>
      </c>
    </row>
    <row r="1502" spans="1:8" ht="14.4" x14ac:dyDescent="0.3">
      <c r="A1502" s="17">
        <v>1</v>
      </c>
      <c r="B1502" s="9" t="s">
        <v>10</v>
      </c>
      <c r="C1502" s="17">
        <v>4</v>
      </c>
      <c r="D1502" s="17">
        <v>1983</v>
      </c>
      <c r="E1502" s="17">
        <v>2</v>
      </c>
      <c r="F1502" s="17">
        <v>2</v>
      </c>
      <c r="G1502" s="17">
        <v>0</v>
      </c>
      <c r="H1502" s="18">
        <v>17235</v>
      </c>
    </row>
    <row r="1503" spans="1:8" ht="14.4" x14ac:dyDescent="0.3">
      <c r="A1503" s="17">
        <v>6</v>
      </c>
      <c r="B1503" s="9" t="s">
        <v>12</v>
      </c>
      <c r="C1503" s="17">
        <v>4</v>
      </c>
      <c r="D1503" s="17">
        <v>2011</v>
      </c>
      <c r="E1503" s="17">
        <v>1</v>
      </c>
      <c r="F1503" s="17">
        <v>0</v>
      </c>
      <c r="G1503" s="17">
        <v>0</v>
      </c>
      <c r="H1503" s="18">
        <v>17251</v>
      </c>
    </row>
    <row r="1504" spans="1:8" ht="14.4" x14ac:dyDescent="0.3">
      <c r="A1504" s="17">
        <v>5</v>
      </c>
      <c r="B1504" s="9" t="s">
        <v>45</v>
      </c>
      <c r="C1504" s="17">
        <v>3</v>
      </c>
      <c r="D1504" s="17">
        <v>1980</v>
      </c>
      <c r="E1504" s="17">
        <v>1</v>
      </c>
      <c r="F1504" s="17">
        <v>0</v>
      </c>
      <c r="G1504" s="17">
        <v>0</v>
      </c>
      <c r="H1504" s="18">
        <v>17259</v>
      </c>
    </row>
    <row r="1505" spans="1:8" ht="14.4" x14ac:dyDescent="0.3">
      <c r="A1505" s="17">
        <v>2</v>
      </c>
      <c r="B1505" s="9" t="s">
        <v>17</v>
      </c>
      <c r="C1505" s="17">
        <v>2</v>
      </c>
      <c r="D1505" s="17">
        <v>2010</v>
      </c>
      <c r="E1505" s="17">
        <v>1</v>
      </c>
      <c r="F1505" s="17">
        <v>0</v>
      </c>
      <c r="G1505" s="17">
        <v>0</v>
      </c>
      <c r="H1505" s="18">
        <v>17270</v>
      </c>
    </row>
    <row r="1506" spans="1:8" ht="14.4" x14ac:dyDescent="0.3">
      <c r="A1506" s="17">
        <v>2</v>
      </c>
      <c r="B1506" s="9" t="s">
        <v>17</v>
      </c>
      <c r="C1506" s="17">
        <v>3</v>
      </c>
      <c r="D1506" s="17">
        <v>2014</v>
      </c>
      <c r="E1506" s="17">
        <v>1</v>
      </c>
      <c r="F1506" s="17">
        <v>0</v>
      </c>
      <c r="G1506" s="17">
        <v>0</v>
      </c>
      <c r="H1506" s="18">
        <v>17286</v>
      </c>
    </row>
    <row r="1507" spans="1:8" ht="14.4" x14ac:dyDescent="0.3">
      <c r="A1507" s="17">
        <v>2</v>
      </c>
      <c r="B1507" s="9" t="s">
        <v>12</v>
      </c>
      <c r="C1507" s="17">
        <v>3</v>
      </c>
      <c r="D1507" s="17">
        <v>2012</v>
      </c>
      <c r="E1507" s="17">
        <v>1</v>
      </c>
      <c r="F1507" s="17">
        <v>0</v>
      </c>
      <c r="G1507" s="17">
        <v>0</v>
      </c>
      <c r="H1507" s="18">
        <v>17302</v>
      </c>
    </row>
    <row r="1508" spans="1:8" ht="14.4" x14ac:dyDescent="0.3">
      <c r="A1508" s="17">
        <v>5</v>
      </c>
      <c r="B1508" s="9" t="s">
        <v>26</v>
      </c>
      <c r="C1508" s="17">
        <v>3</v>
      </c>
      <c r="D1508" s="17">
        <v>1977</v>
      </c>
      <c r="E1508" s="17">
        <v>31</v>
      </c>
      <c r="F1508" s="17">
        <v>0</v>
      </c>
      <c r="G1508" s="17">
        <v>0</v>
      </c>
      <c r="H1508" s="18">
        <v>17306</v>
      </c>
    </row>
    <row r="1509" spans="1:8" ht="14.4" x14ac:dyDescent="0.3">
      <c r="A1509" s="17">
        <v>3</v>
      </c>
      <c r="B1509" s="9" t="s">
        <v>10</v>
      </c>
      <c r="C1509" s="17">
        <v>4</v>
      </c>
      <c r="D1509" s="17">
        <v>1983</v>
      </c>
      <c r="E1509" s="17">
        <v>2</v>
      </c>
      <c r="F1509" s="17">
        <v>2</v>
      </c>
      <c r="G1509" s="17">
        <v>0</v>
      </c>
      <c r="H1509" s="18">
        <v>17307</v>
      </c>
    </row>
    <row r="1510" spans="1:8" ht="14.4" x14ac:dyDescent="0.3">
      <c r="A1510" s="17">
        <v>2</v>
      </c>
      <c r="B1510" s="9" t="s">
        <v>17</v>
      </c>
      <c r="C1510" s="17">
        <v>2</v>
      </c>
      <c r="D1510" s="17">
        <v>2012</v>
      </c>
      <c r="E1510" s="17">
        <v>1</v>
      </c>
      <c r="F1510" s="17">
        <v>0</v>
      </c>
      <c r="G1510" s="17">
        <v>0</v>
      </c>
      <c r="H1510" s="18">
        <v>17310</v>
      </c>
    </row>
    <row r="1511" spans="1:8" ht="14.4" x14ac:dyDescent="0.3">
      <c r="A1511" s="17">
        <v>4</v>
      </c>
      <c r="B1511" s="9" t="s">
        <v>50</v>
      </c>
      <c r="C1511" s="17">
        <v>1</v>
      </c>
      <c r="D1511" s="17">
        <v>1985</v>
      </c>
      <c r="E1511" s="17">
        <v>2</v>
      </c>
      <c r="F1511" s="17">
        <v>0</v>
      </c>
      <c r="G1511" s="17">
        <v>0</v>
      </c>
      <c r="H1511" s="18">
        <v>17316</v>
      </c>
    </row>
    <row r="1512" spans="1:8" ht="14.4" x14ac:dyDescent="0.3">
      <c r="A1512" s="17">
        <v>5</v>
      </c>
      <c r="B1512" s="9" t="s">
        <v>10</v>
      </c>
      <c r="C1512" s="17">
        <v>1</v>
      </c>
      <c r="D1512" s="17">
        <v>1982</v>
      </c>
      <c r="E1512" s="17">
        <v>2</v>
      </c>
      <c r="F1512" s="17">
        <v>0</v>
      </c>
      <c r="G1512" s="17">
        <v>0</v>
      </c>
      <c r="H1512" s="18">
        <v>17321</v>
      </c>
    </row>
    <row r="1513" spans="1:8" ht="14.4" x14ac:dyDescent="0.3">
      <c r="A1513" s="17">
        <v>5</v>
      </c>
      <c r="B1513" s="9" t="s">
        <v>14</v>
      </c>
      <c r="C1513" s="17">
        <v>3</v>
      </c>
      <c r="D1513" s="17">
        <v>1991</v>
      </c>
      <c r="E1513" s="17">
        <v>1</v>
      </c>
      <c r="F1513" s="17">
        <v>0</v>
      </c>
      <c r="G1513" s="17">
        <v>0</v>
      </c>
      <c r="H1513" s="18">
        <v>17326</v>
      </c>
    </row>
    <row r="1514" spans="1:8" ht="14.4" x14ac:dyDescent="0.3">
      <c r="A1514" s="17">
        <v>6</v>
      </c>
      <c r="B1514" s="9" t="s">
        <v>12</v>
      </c>
      <c r="C1514" s="17">
        <v>4</v>
      </c>
      <c r="D1514" s="17">
        <v>2011</v>
      </c>
      <c r="E1514" s="17">
        <v>1</v>
      </c>
      <c r="F1514" s="17">
        <v>0</v>
      </c>
      <c r="G1514" s="17">
        <v>0</v>
      </c>
      <c r="H1514" s="18">
        <v>17343</v>
      </c>
    </row>
    <row r="1515" spans="1:8" ht="14.4" x14ac:dyDescent="0.3">
      <c r="A1515" s="17">
        <v>1</v>
      </c>
      <c r="B1515" s="9" t="s">
        <v>33</v>
      </c>
      <c r="C1515" s="17">
        <v>4</v>
      </c>
      <c r="D1515" s="17">
        <v>2014</v>
      </c>
      <c r="E1515" s="17">
        <v>1</v>
      </c>
      <c r="F1515" s="17">
        <v>0</v>
      </c>
      <c r="G1515" s="17">
        <v>0</v>
      </c>
      <c r="H1515" s="18">
        <v>17348</v>
      </c>
    </row>
    <row r="1516" spans="1:8" ht="14.4" x14ac:dyDescent="0.3">
      <c r="A1516" s="17">
        <v>2</v>
      </c>
      <c r="B1516" s="9" t="s">
        <v>12</v>
      </c>
      <c r="C1516" s="17">
        <v>2</v>
      </c>
      <c r="D1516" s="17">
        <v>2016</v>
      </c>
      <c r="E1516" s="17">
        <v>1</v>
      </c>
      <c r="F1516" s="17">
        <v>0</v>
      </c>
      <c r="G1516" s="17">
        <v>0</v>
      </c>
      <c r="H1516" s="18">
        <v>17364</v>
      </c>
    </row>
    <row r="1517" spans="1:8" ht="14.4" x14ac:dyDescent="0.3">
      <c r="A1517" s="17">
        <v>1</v>
      </c>
      <c r="B1517" s="9" t="s">
        <v>10</v>
      </c>
      <c r="C1517" s="17">
        <v>1</v>
      </c>
      <c r="D1517" s="17">
        <v>1983</v>
      </c>
      <c r="E1517" s="17">
        <v>1</v>
      </c>
      <c r="F1517" s="17">
        <v>0</v>
      </c>
      <c r="G1517" s="17">
        <v>0</v>
      </c>
      <c r="H1517" s="18">
        <v>17366</v>
      </c>
    </row>
    <row r="1518" spans="1:8" ht="14.4" x14ac:dyDescent="0.3">
      <c r="A1518" s="17">
        <v>2</v>
      </c>
      <c r="B1518" s="9" t="s">
        <v>12</v>
      </c>
      <c r="C1518" s="17">
        <v>3</v>
      </c>
      <c r="D1518" s="17">
        <v>2018</v>
      </c>
      <c r="E1518" s="17">
        <v>1</v>
      </c>
      <c r="F1518" s="17">
        <v>0</v>
      </c>
      <c r="G1518" s="17">
        <v>0</v>
      </c>
      <c r="H1518" s="18">
        <v>17391</v>
      </c>
    </row>
    <row r="1519" spans="1:8" ht="14.4" x14ac:dyDescent="0.3">
      <c r="A1519" s="17">
        <v>2</v>
      </c>
      <c r="B1519" s="9" t="s">
        <v>17</v>
      </c>
      <c r="C1519" s="17">
        <v>2</v>
      </c>
      <c r="D1519" s="17">
        <v>2011</v>
      </c>
      <c r="E1519" s="17">
        <v>1</v>
      </c>
      <c r="F1519" s="17">
        <v>0</v>
      </c>
      <c r="G1519" s="17">
        <v>0</v>
      </c>
      <c r="H1519" s="18">
        <v>17395</v>
      </c>
    </row>
    <row r="1520" spans="1:8" ht="14.4" x14ac:dyDescent="0.3">
      <c r="A1520" s="17">
        <v>4</v>
      </c>
      <c r="B1520" s="9" t="s">
        <v>24</v>
      </c>
      <c r="C1520" s="17">
        <v>3</v>
      </c>
      <c r="D1520" s="17">
        <v>1964</v>
      </c>
      <c r="E1520" s="17">
        <v>3</v>
      </c>
      <c r="F1520" s="17">
        <v>0</v>
      </c>
      <c r="G1520" s="17">
        <v>0</v>
      </c>
      <c r="H1520" s="18">
        <v>17397</v>
      </c>
    </row>
    <row r="1521" spans="1:8" ht="14.4" x14ac:dyDescent="0.3">
      <c r="A1521" s="17">
        <v>5</v>
      </c>
      <c r="B1521" s="9" t="s">
        <v>43</v>
      </c>
      <c r="C1521" s="17">
        <v>1</v>
      </c>
      <c r="D1521" s="17">
        <v>1974</v>
      </c>
      <c r="E1521" s="17">
        <v>1</v>
      </c>
      <c r="F1521" s="17">
        <v>0</v>
      </c>
      <c r="G1521" s="17">
        <v>2</v>
      </c>
      <c r="H1521" s="18">
        <v>17402</v>
      </c>
    </row>
    <row r="1522" spans="1:8" ht="14.4" x14ac:dyDescent="0.3">
      <c r="A1522" s="17">
        <v>3</v>
      </c>
      <c r="B1522" s="9" t="s">
        <v>12</v>
      </c>
      <c r="C1522" s="17">
        <v>1</v>
      </c>
      <c r="D1522" s="17">
        <v>2010</v>
      </c>
      <c r="E1522" s="17">
        <v>1</v>
      </c>
      <c r="F1522" s="17">
        <v>0</v>
      </c>
      <c r="G1522" s="17">
        <v>0</v>
      </c>
      <c r="H1522" s="18">
        <v>17403</v>
      </c>
    </row>
    <row r="1523" spans="1:8" ht="14.4" x14ac:dyDescent="0.3">
      <c r="A1523" s="17">
        <v>1</v>
      </c>
      <c r="B1523" s="9" t="s">
        <v>43</v>
      </c>
      <c r="C1523" s="17">
        <v>2</v>
      </c>
      <c r="D1523" s="17">
        <v>1975</v>
      </c>
      <c r="E1523" s="17">
        <v>1</v>
      </c>
      <c r="F1523" s="17">
        <v>0</v>
      </c>
      <c r="G1523" s="17">
        <v>0</v>
      </c>
      <c r="H1523" s="18">
        <v>17405</v>
      </c>
    </row>
    <row r="1524" spans="1:8" ht="14.4" x14ac:dyDescent="0.3">
      <c r="A1524" s="17">
        <v>2</v>
      </c>
      <c r="B1524" s="9" t="s">
        <v>12</v>
      </c>
      <c r="C1524" s="17">
        <v>2</v>
      </c>
      <c r="D1524" s="17">
        <v>2013</v>
      </c>
      <c r="E1524" s="17">
        <v>1</v>
      </c>
      <c r="F1524" s="17">
        <v>0</v>
      </c>
      <c r="G1524" s="17">
        <v>0</v>
      </c>
      <c r="H1524" s="18">
        <v>17407</v>
      </c>
    </row>
    <row r="1525" spans="1:8" ht="14.4" x14ac:dyDescent="0.3">
      <c r="A1525" s="17">
        <v>5</v>
      </c>
      <c r="B1525" s="9" t="s">
        <v>29</v>
      </c>
      <c r="C1525" s="17">
        <v>2</v>
      </c>
      <c r="D1525" s="17">
        <v>1988</v>
      </c>
      <c r="E1525" s="17">
        <v>30</v>
      </c>
      <c r="F1525" s="17">
        <v>0</v>
      </c>
      <c r="G1525" s="17">
        <v>0</v>
      </c>
      <c r="H1525" s="18">
        <v>17428</v>
      </c>
    </row>
    <row r="1526" spans="1:8" ht="14.4" x14ac:dyDescent="0.3">
      <c r="A1526" s="17">
        <v>2</v>
      </c>
      <c r="B1526" s="9" t="s">
        <v>12</v>
      </c>
      <c r="C1526" s="17">
        <v>3</v>
      </c>
      <c r="D1526" s="17">
        <v>2011</v>
      </c>
      <c r="E1526" s="17">
        <v>1</v>
      </c>
      <c r="F1526" s="17">
        <v>0</v>
      </c>
      <c r="G1526" s="17">
        <v>0</v>
      </c>
      <c r="H1526" s="18">
        <v>17435</v>
      </c>
    </row>
    <row r="1527" spans="1:8" ht="14.4" x14ac:dyDescent="0.3">
      <c r="A1527" s="17">
        <v>1</v>
      </c>
      <c r="B1527" s="9" t="s">
        <v>10</v>
      </c>
      <c r="C1527" s="17">
        <v>1</v>
      </c>
      <c r="D1527" s="17">
        <v>1961</v>
      </c>
      <c r="E1527" s="17">
        <v>2</v>
      </c>
      <c r="F1527" s="17">
        <v>0</v>
      </c>
      <c r="G1527" s="17">
        <v>0</v>
      </c>
      <c r="H1527" s="18">
        <v>17459</v>
      </c>
    </row>
    <row r="1528" spans="1:8" ht="14.4" x14ac:dyDescent="0.3">
      <c r="A1528" s="17">
        <v>1</v>
      </c>
      <c r="B1528" s="9" t="s">
        <v>31</v>
      </c>
      <c r="C1528" s="17">
        <v>1</v>
      </c>
      <c r="D1528" s="17">
        <v>1975</v>
      </c>
      <c r="E1528" s="17">
        <v>7</v>
      </c>
      <c r="F1528" s="17">
        <v>0</v>
      </c>
      <c r="G1528" s="17">
        <v>0</v>
      </c>
      <c r="H1528" s="18">
        <v>17517</v>
      </c>
    </row>
    <row r="1529" spans="1:8" ht="14.4" x14ac:dyDescent="0.3">
      <c r="A1529" s="17">
        <v>3</v>
      </c>
      <c r="B1529" s="9" t="s">
        <v>30</v>
      </c>
      <c r="C1529" s="17">
        <v>2</v>
      </c>
      <c r="D1529" s="17">
        <v>1984</v>
      </c>
      <c r="E1529" s="17">
        <v>1</v>
      </c>
      <c r="F1529" s="17">
        <v>0</v>
      </c>
      <c r="G1529" s="17">
        <v>0</v>
      </c>
      <c r="H1529" s="18">
        <v>17533</v>
      </c>
    </row>
    <row r="1530" spans="1:8" ht="14.4" x14ac:dyDescent="0.3">
      <c r="A1530" s="17">
        <v>2</v>
      </c>
      <c r="B1530" s="9" t="s">
        <v>19</v>
      </c>
      <c r="C1530" s="17">
        <v>1</v>
      </c>
      <c r="D1530" s="17">
        <v>1978</v>
      </c>
      <c r="E1530" s="17">
        <v>6</v>
      </c>
      <c r="F1530" s="17">
        <v>0</v>
      </c>
      <c r="G1530" s="17">
        <v>0</v>
      </c>
      <c r="H1530" s="18">
        <v>17543</v>
      </c>
    </row>
    <row r="1531" spans="1:8" ht="14.4" x14ac:dyDescent="0.3">
      <c r="A1531" s="17">
        <v>4</v>
      </c>
      <c r="B1531" s="9" t="s">
        <v>32</v>
      </c>
      <c r="C1531" s="17">
        <v>1</v>
      </c>
      <c r="D1531" s="17">
        <v>1984</v>
      </c>
      <c r="E1531" s="17">
        <v>1</v>
      </c>
      <c r="F1531" s="17">
        <v>0</v>
      </c>
      <c r="G1531" s="17">
        <v>0</v>
      </c>
      <c r="H1531" s="18">
        <v>17574</v>
      </c>
    </row>
    <row r="1532" spans="1:8" ht="14.4" x14ac:dyDescent="0.3">
      <c r="A1532" s="17">
        <v>6</v>
      </c>
      <c r="B1532" s="9" t="s">
        <v>32</v>
      </c>
      <c r="C1532" s="17">
        <v>3</v>
      </c>
      <c r="D1532" s="17">
        <v>1984</v>
      </c>
      <c r="E1532" s="17">
        <v>1</v>
      </c>
      <c r="F1532" s="17">
        <v>0</v>
      </c>
      <c r="G1532" s="17">
        <v>2</v>
      </c>
      <c r="H1532" s="18">
        <v>17610</v>
      </c>
    </row>
    <row r="1533" spans="1:8" ht="14.4" x14ac:dyDescent="0.3">
      <c r="A1533" s="17">
        <v>6</v>
      </c>
      <c r="B1533" s="9" t="s">
        <v>19</v>
      </c>
      <c r="C1533" s="17">
        <v>1</v>
      </c>
      <c r="D1533" s="17">
        <v>1978</v>
      </c>
      <c r="E1533" s="17">
        <v>6</v>
      </c>
      <c r="F1533" s="17">
        <v>0</v>
      </c>
      <c r="G1533" s="17">
        <v>0</v>
      </c>
      <c r="H1533" s="18">
        <v>17617</v>
      </c>
    </row>
    <row r="1534" spans="1:8" ht="14.4" x14ac:dyDescent="0.3">
      <c r="A1534" s="17">
        <v>2</v>
      </c>
      <c r="B1534" s="9" t="s">
        <v>43</v>
      </c>
      <c r="C1534" s="17">
        <v>2</v>
      </c>
      <c r="D1534" s="17">
        <v>1975</v>
      </c>
      <c r="E1534" s="17">
        <v>1</v>
      </c>
      <c r="F1534" s="17">
        <v>0</v>
      </c>
      <c r="G1534" s="17">
        <v>0</v>
      </c>
      <c r="H1534" s="18">
        <v>17624</v>
      </c>
    </row>
    <row r="1535" spans="1:8" ht="14.4" x14ac:dyDescent="0.3">
      <c r="A1535" s="17">
        <v>5</v>
      </c>
      <c r="B1535" s="9" t="s">
        <v>19</v>
      </c>
      <c r="C1535" s="17">
        <v>1</v>
      </c>
      <c r="D1535" s="17">
        <v>1978</v>
      </c>
      <c r="E1535" s="17">
        <v>6</v>
      </c>
      <c r="F1535" s="17">
        <v>0</v>
      </c>
      <c r="G1535" s="17">
        <v>0</v>
      </c>
      <c r="H1535" s="18">
        <v>17698</v>
      </c>
    </row>
    <row r="1536" spans="1:8" ht="14.4" x14ac:dyDescent="0.3">
      <c r="A1536" s="17">
        <v>4</v>
      </c>
      <c r="B1536" s="9" t="s">
        <v>44</v>
      </c>
      <c r="C1536" s="17">
        <v>1</v>
      </c>
      <c r="D1536" s="17">
        <v>1975</v>
      </c>
      <c r="E1536" s="17">
        <v>1</v>
      </c>
      <c r="F1536" s="17">
        <v>0</v>
      </c>
      <c r="G1536" s="17">
        <v>3</v>
      </c>
      <c r="H1536" s="18">
        <v>17712</v>
      </c>
    </row>
    <row r="1537" spans="1:8" ht="14.4" x14ac:dyDescent="0.3">
      <c r="A1537" s="17">
        <v>2</v>
      </c>
      <c r="B1537" s="9" t="s">
        <v>31</v>
      </c>
      <c r="C1537" s="17">
        <v>1</v>
      </c>
      <c r="D1537" s="17">
        <v>1975</v>
      </c>
      <c r="E1537" s="17">
        <v>7</v>
      </c>
      <c r="F1537" s="17">
        <v>0</v>
      </c>
      <c r="G1537" s="17">
        <v>0</v>
      </c>
      <c r="H1537" s="18">
        <v>17724</v>
      </c>
    </row>
    <row r="1538" spans="1:8" ht="14.4" x14ac:dyDescent="0.3">
      <c r="A1538" s="17">
        <v>1</v>
      </c>
      <c r="B1538" s="9" t="s">
        <v>45</v>
      </c>
      <c r="C1538" s="17">
        <v>3</v>
      </c>
      <c r="D1538" s="17">
        <v>1980</v>
      </c>
      <c r="E1538" s="17">
        <v>1</v>
      </c>
      <c r="F1538" s="17">
        <v>0</v>
      </c>
      <c r="G1538" s="17">
        <v>0</v>
      </c>
      <c r="H1538" s="18">
        <v>17729</v>
      </c>
    </row>
    <row r="1539" spans="1:8" ht="14.4" x14ac:dyDescent="0.3">
      <c r="A1539" s="17">
        <v>1</v>
      </c>
      <c r="B1539" s="9" t="s">
        <v>29</v>
      </c>
      <c r="C1539" s="17">
        <v>2</v>
      </c>
      <c r="D1539" s="17">
        <v>1986</v>
      </c>
      <c r="E1539" s="17">
        <v>30</v>
      </c>
      <c r="F1539" s="17">
        <v>0</v>
      </c>
      <c r="G1539" s="17">
        <v>0</v>
      </c>
      <c r="H1539" s="18">
        <v>17733</v>
      </c>
    </row>
    <row r="1540" spans="1:8" ht="14.4" x14ac:dyDescent="0.3">
      <c r="A1540" s="17">
        <v>6</v>
      </c>
      <c r="B1540" s="9" t="s">
        <v>35</v>
      </c>
      <c r="C1540" s="17">
        <v>2</v>
      </c>
      <c r="D1540" s="17">
        <v>1985</v>
      </c>
      <c r="E1540" s="17">
        <v>1</v>
      </c>
      <c r="F1540" s="17">
        <v>0</v>
      </c>
      <c r="G1540" s="17">
        <v>0</v>
      </c>
      <c r="H1540" s="18">
        <v>17764</v>
      </c>
    </row>
    <row r="1541" spans="1:8" ht="14.4" x14ac:dyDescent="0.3">
      <c r="A1541" s="17">
        <v>3</v>
      </c>
      <c r="B1541" s="9" t="s">
        <v>31</v>
      </c>
      <c r="C1541" s="17">
        <v>1</v>
      </c>
      <c r="D1541" s="17">
        <v>1975</v>
      </c>
      <c r="E1541" s="17">
        <v>7</v>
      </c>
      <c r="F1541" s="17">
        <v>0</v>
      </c>
      <c r="G1541" s="17">
        <v>0</v>
      </c>
      <c r="H1541" s="18">
        <v>17777</v>
      </c>
    </row>
    <row r="1542" spans="1:8" ht="14.4" x14ac:dyDescent="0.3">
      <c r="A1542" s="17">
        <v>1</v>
      </c>
      <c r="B1542" s="9" t="s">
        <v>19</v>
      </c>
      <c r="C1542" s="17">
        <v>1</v>
      </c>
      <c r="D1542" s="17">
        <v>1978</v>
      </c>
      <c r="E1542" s="17">
        <v>6</v>
      </c>
      <c r="F1542" s="17">
        <v>0</v>
      </c>
      <c r="G1542" s="17">
        <v>0</v>
      </c>
      <c r="H1542" s="18">
        <v>17788</v>
      </c>
    </row>
    <row r="1543" spans="1:8" ht="14.4" x14ac:dyDescent="0.3">
      <c r="A1543" s="17">
        <v>2</v>
      </c>
      <c r="B1543" s="9" t="s">
        <v>19</v>
      </c>
      <c r="C1543" s="17">
        <v>1</v>
      </c>
      <c r="D1543" s="17">
        <v>1966</v>
      </c>
      <c r="E1543" s="17">
        <v>5</v>
      </c>
      <c r="F1543" s="17">
        <v>0</v>
      </c>
      <c r="G1543" s="17">
        <v>0</v>
      </c>
      <c r="H1543" s="18">
        <v>17795</v>
      </c>
    </row>
    <row r="1544" spans="1:8" ht="14.4" x14ac:dyDescent="0.3">
      <c r="A1544" s="17">
        <v>6</v>
      </c>
      <c r="B1544" s="9" t="s">
        <v>24</v>
      </c>
      <c r="C1544" s="17">
        <v>3</v>
      </c>
      <c r="D1544" s="17">
        <v>1964</v>
      </c>
      <c r="E1544" s="17">
        <v>3</v>
      </c>
      <c r="F1544" s="17">
        <v>0</v>
      </c>
      <c r="G1544" s="17">
        <v>0</v>
      </c>
      <c r="H1544" s="18">
        <v>17798</v>
      </c>
    </row>
    <row r="1545" spans="1:8" ht="14.4" x14ac:dyDescent="0.3">
      <c r="A1545" s="17">
        <v>3</v>
      </c>
      <c r="B1545" s="9" t="s">
        <v>44</v>
      </c>
      <c r="C1545" s="17">
        <v>1</v>
      </c>
      <c r="D1545" s="17">
        <v>1974</v>
      </c>
      <c r="E1545" s="17">
        <v>1</v>
      </c>
      <c r="F1545" s="17">
        <v>0</v>
      </c>
      <c r="G1545" s="17">
        <v>0</v>
      </c>
      <c r="H1545" s="18">
        <v>17811</v>
      </c>
    </row>
    <row r="1546" spans="1:8" ht="14.4" x14ac:dyDescent="0.3">
      <c r="A1546" s="17">
        <v>5</v>
      </c>
      <c r="B1546" s="9" t="s">
        <v>29</v>
      </c>
      <c r="C1546" s="17">
        <v>2</v>
      </c>
      <c r="D1546" s="17">
        <v>1986</v>
      </c>
      <c r="E1546" s="17">
        <v>30</v>
      </c>
      <c r="F1546" s="17">
        <v>0</v>
      </c>
      <c r="G1546" s="17">
        <v>0</v>
      </c>
      <c r="H1546" s="18">
        <v>17833</v>
      </c>
    </row>
    <row r="1547" spans="1:8" ht="14.4" x14ac:dyDescent="0.3">
      <c r="A1547" s="17">
        <v>5</v>
      </c>
      <c r="B1547" s="9" t="s">
        <v>23</v>
      </c>
      <c r="C1547" s="17">
        <v>1</v>
      </c>
      <c r="D1547" s="17">
        <v>1980</v>
      </c>
      <c r="E1547" s="17">
        <v>1</v>
      </c>
      <c r="F1547" s="17">
        <v>1</v>
      </c>
      <c r="G1547" s="17">
        <v>0</v>
      </c>
      <c r="H1547" s="18">
        <v>17848</v>
      </c>
    </row>
    <row r="1548" spans="1:8" ht="14.4" x14ac:dyDescent="0.3">
      <c r="A1548" s="17">
        <v>4</v>
      </c>
      <c r="B1548" s="9" t="s">
        <v>10</v>
      </c>
      <c r="C1548" s="17">
        <v>1</v>
      </c>
      <c r="D1548" s="17">
        <v>1961</v>
      </c>
      <c r="E1548" s="17">
        <v>2</v>
      </c>
      <c r="F1548" s="17">
        <v>0</v>
      </c>
      <c r="G1548" s="17">
        <v>0</v>
      </c>
      <c r="H1548" s="18">
        <v>17850</v>
      </c>
    </row>
    <row r="1549" spans="1:8" ht="14.4" x14ac:dyDescent="0.3">
      <c r="A1549" s="17">
        <v>2</v>
      </c>
      <c r="B1549" s="9" t="s">
        <v>35</v>
      </c>
      <c r="C1549" s="17">
        <v>2</v>
      </c>
      <c r="D1549" s="17">
        <v>1985</v>
      </c>
      <c r="E1549" s="17">
        <v>1</v>
      </c>
      <c r="F1549" s="17">
        <v>0</v>
      </c>
      <c r="G1549" s="17">
        <v>0</v>
      </c>
      <c r="H1549" s="18">
        <v>17886</v>
      </c>
    </row>
    <row r="1550" spans="1:8" ht="14.4" x14ac:dyDescent="0.3">
      <c r="A1550" s="17">
        <v>5</v>
      </c>
      <c r="B1550" s="9" t="s">
        <v>19</v>
      </c>
      <c r="C1550" s="17">
        <v>1</v>
      </c>
      <c r="D1550" s="17">
        <v>1980</v>
      </c>
      <c r="E1550" s="17">
        <v>17</v>
      </c>
      <c r="F1550" s="17">
        <v>0</v>
      </c>
      <c r="G1550" s="17">
        <v>0</v>
      </c>
      <c r="H1550" s="18">
        <v>17893</v>
      </c>
    </row>
    <row r="1551" spans="1:8" ht="14.4" x14ac:dyDescent="0.3">
      <c r="A1551" s="17">
        <v>4</v>
      </c>
      <c r="B1551" s="9" t="s">
        <v>10</v>
      </c>
      <c r="C1551" s="17">
        <v>1</v>
      </c>
      <c r="D1551" s="17">
        <v>1986</v>
      </c>
      <c r="E1551" s="17">
        <v>2</v>
      </c>
      <c r="F1551" s="17">
        <v>0</v>
      </c>
      <c r="G1551" s="17">
        <v>0</v>
      </c>
      <c r="H1551" s="18">
        <v>17898</v>
      </c>
    </row>
    <row r="1552" spans="1:8" ht="14.4" x14ac:dyDescent="0.3">
      <c r="A1552" s="17">
        <v>1</v>
      </c>
      <c r="B1552" s="9" t="s">
        <v>23</v>
      </c>
      <c r="C1552" s="17">
        <v>1</v>
      </c>
      <c r="D1552" s="17">
        <v>1989</v>
      </c>
      <c r="E1552" s="17">
        <v>1</v>
      </c>
      <c r="F1552" s="17">
        <v>0</v>
      </c>
      <c r="G1552" s="17">
        <v>0</v>
      </c>
      <c r="H1552" s="18">
        <v>17900</v>
      </c>
    </row>
    <row r="1553" spans="1:8" ht="14.4" x14ac:dyDescent="0.3">
      <c r="A1553" s="17">
        <v>2</v>
      </c>
      <c r="B1553" s="9" t="s">
        <v>10</v>
      </c>
      <c r="C1553" s="17">
        <v>1</v>
      </c>
      <c r="D1553" s="17">
        <v>1982</v>
      </c>
      <c r="E1553" s="17">
        <v>2</v>
      </c>
      <c r="F1553" s="17">
        <v>0</v>
      </c>
      <c r="G1553" s="17">
        <v>0</v>
      </c>
      <c r="H1553" s="18">
        <v>17920</v>
      </c>
    </row>
    <row r="1554" spans="1:8" ht="14.4" x14ac:dyDescent="0.3">
      <c r="A1554" s="17">
        <v>4</v>
      </c>
      <c r="B1554" s="9" t="s">
        <v>45</v>
      </c>
      <c r="C1554" s="17">
        <v>3</v>
      </c>
      <c r="D1554" s="17">
        <v>1980</v>
      </c>
      <c r="E1554" s="17">
        <v>1</v>
      </c>
      <c r="F1554" s="17">
        <v>0</v>
      </c>
      <c r="G1554" s="17">
        <v>0</v>
      </c>
      <c r="H1554" s="18">
        <v>17946</v>
      </c>
    </row>
    <row r="1555" spans="1:8" ht="14.4" x14ac:dyDescent="0.3">
      <c r="A1555" s="17">
        <v>6</v>
      </c>
      <c r="B1555" s="9" t="s">
        <v>10</v>
      </c>
      <c r="C1555" s="17">
        <v>1</v>
      </c>
      <c r="D1555" s="17">
        <v>1961</v>
      </c>
      <c r="E1555" s="17">
        <v>2</v>
      </c>
      <c r="F1555" s="17">
        <v>0</v>
      </c>
      <c r="G1555" s="17">
        <v>0</v>
      </c>
      <c r="H1555" s="18">
        <v>17962</v>
      </c>
    </row>
    <row r="1556" spans="1:8" ht="14.4" x14ac:dyDescent="0.3">
      <c r="A1556" s="17">
        <v>5</v>
      </c>
      <c r="B1556" s="9" t="s">
        <v>23</v>
      </c>
      <c r="C1556" s="17">
        <v>1</v>
      </c>
      <c r="D1556" s="17">
        <v>1989</v>
      </c>
      <c r="E1556" s="17">
        <v>1</v>
      </c>
      <c r="F1556" s="17">
        <v>0</v>
      </c>
      <c r="G1556" s="17">
        <v>0</v>
      </c>
      <c r="H1556" s="18">
        <v>17967</v>
      </c>
    </row>
    <row r="1557" spans="1:8" ht="14.4" x14ac:dyDescent="0.3">
      <c r="A1557" s="17">
        <v>4</v>
      </c>
      <c r="B1557" s="9" t="s">
        <v>10</v>
      </c>
      <c r="C1557" s="17">
        <v>1</v>
      </c>
      <c r="D1557" s="17">
        <v>1982</v>
      </c>
      <c r="E1557" s="17">
        <v>2</v>
      </c>
      <c r="F1557" s="17">
        <v>0</v>
      </c>
      <c r="G1557" s="17">
        <v>0</v>
      </c>
      <c r="H1557" s="18">
        <v>17970</v>
      </c>
    </row>
    <row r="1558" spans="1:8" ht="14.4" x14ac:dyDescent="0.3">
      <c r="A1558" s="17">
        <v>4</v>
      </c>
      <c r="B1558" s="9" t="s">
        <v>10</v>
      </c>
      <c r="C1558" s="17">
        <v>1</v>
      </c>
      <c r="D1558" s="17">
        <v>1983</v>
      </c>
      <c r="E1558" s="17">
        <v>1</v>
      </c>
      <c r="F1558" s="17">
        <v>0</v>
      </c>
      <c r="G1558" s="17">
        <v>0</v>
      </c>
      <c r="H1558" s="18">
        <v>18032</v>
      </c>
    </row>
    <row r="1559" spans="1:8" ht="14.4" x14ac:dyDescent="0.3">
      <c r="A1559" s="17">
        <v>2</v>
      </c>
      <c r="B1559" s="9" t="s">
        <v>23</v>
      </c>
      <c r="C1559" s="17">
        <v>1</v>
      </c>
      <c r="D1559" s="17">
        <v>1980</v>
      </c>
      <c r="E1559" s="17">
        <v>1</v>
      </c>
      <c r="F1559" s="17">
        <v>0</v>
      </c>
      <c r="G1559" s="17">
        <v>0</v>
      </c>
      <c r="H1559" s="18">
        <v>18065</v>
      </c>
    </row>
    <row r="1560" spans="1:8" ht="14.4" x14ac:dyDescent="0.3">
      <c r="A1560" s="17">
        <v>4</v>
      </c>
      <c r="B1560" s="9" t="s">
        <v>43</v>
      </c>
      <c r="C1560" s="17">
        <v>3</v>
      </c>
      <c r="D1560" s="17">
        <v>1983</v>
      </c>
      <c r="E1560" s="17">
        <v>1</v>
      </c>
      <c r="F1560" s="17">
        <v>0</v>
      </c>
      <c r="G1560" s="17">
        <v>0</v>
      </c>
      <c r="H1560" s="18">
        <v>18113</v>
      </c>
    </row>
    <row r="1561" spans="1:8" ht="14.4" x14ac:dyDescent="0.3">
      <c r="A1561" s="17">
        <v>1</v>
      </c>
      <c r="B1561" s="9" t="s">
        <v>32</v>
      </c>
      <c r="C1561" s="17">
        <v>1</v>
      </c>
      <c r="D1561" s="17">
        <v>1984</v>
      </c>
      <c r="E1561" s="17">
        <v>1</v>
      </c>
      <c r="F1561" s="17">
        <v>0</v>
      </c>
      <c r="G1561" s="17">
        <v>0</v>
      </c>
      <c r="H1561" s="18">
        <v>18120</v>
      </c>
    </row>
    <row r="1562" spans="1:8" ht="14.4" x14ac:dyDescent="0.3">
      <c r="A1562" s="17">
        <v>4</v>
      </c>
      <c r="B1562" s="9" t="s">
        <v>44</v>
      </c>
      <c r="C1562" s="17">
        <v>1</v>
      </c>
      <c r="D1562" s="17">
        <v>1974</v>
      </c>
      <c r="E1562" s="17">
        <v>1</v>
      </c>
      <c r="F1562" s="17">
        <v>0</v>
      </c>
      <c r="G1562" s="17">
        <v>0</v>
      </c>
      <c r="H1562" s="18">
        <v>18156</v>
      </c>
    </row>
    <row r="1563" spans="1:8" ht="14.4" x14ac:dyDescent="0.3">
      <c r="A1563" s="17">
        <v>2</v>
      </c>
      <c r="B1563" s="9" t="s">
        <v>10</v>
      </c>
      <c r="C1563" s="17">
        <v>1</v>
      </c>
      <c r="D1563" s="17">
        <v>1986</v>
      </c>
      <c r="E1563" s="17">
        <v>2</v>
      </c>
      <c r="F1563" s="17">
        <v>0</v>
      </c>
      <c r="G1563" s="17">
        <v>0</v>
      </c>
      <c r="H1563" s="18">
        <v>18163</v>
      </c>
    </row>
    <row r="1564" spans="1:8" ht="14.4" x14ac:dyDescent="0.3">
      <c r="A1564" s="17">
        <v>2</v>
      </c>
      <c r="B1564" s="9" t="s">
        <v>32</v>
      </c>
      <c r="C1564" s="17">
        <v>1</v>
      </c>
      <c r="D1564" s="17">
        <v>1984</v>
      </c>
      <c r="E1564" s="17">
        <v>1</v>
      </c>
      <c r="F1564" s="17">
        <v>0</v>
      </c>
      <c r="G1564" s="17">
        <v>0</v>
      </c>
      <c r="H1564" s="18">
        <v>18167</v>
      </c>
    </row>
    <row r="1565" spans="1:8" ht="14.4" x14ac:dyDescent="0.3">
      <c r="A1565" s="17">
        <v>4</v>
      </c>
      <c r="B1565" s="9" t="s">
        <v>43</v>
      </c>
      <c r="C1565" s="17">
        <v>1</v>
      </c>
      <c r="D1565" s="17">
        <v>1974</v>
      </c>
      <c r="E1565" s="17">
        <v>1</v>
      </c>
      <c r="F1565" s="17">
        <v>0</v>
      </c>
      <c r="G1565" s="17">
        <v>1</v>
      </c>
      <c r="H1565" s="18">
        <v>18187</v>
      </c>
    </row>
    <row r="1566" spans="1:8" ht="14.4" x14ac:dyDescent="0.3">
      <c r="A1566" s="17">
        <v>4</v>
      </c>
      <c r="B1566" s="9" t="s">
        <v>43</v>
      </c>
      <c r="C1566" s="17">
        <v>2</v>
      </c>
      <c r="D1566" s="17">
        <v>1975</v>
      </c>
      <c r="E1566" s="17">
        <v>1</v>
      </c>
      <c r="F1566" s="17">
        <v>0</v>
      </c>
      <c r="G1566" s="17">
        <v>0</v>
      </c>
      <c r="H1566" s="18">
        <v>18191</v>
      </c>
    </row>
    <row r="1567" spans="1:8" ht="14.4" x14ac:dyDescent="0.3">
      <c r="A1567" s="17">
        <v>3</v>
      </c>
      <c r="B1567" s="9" t="s">
        <v>10</v>
      </c>
      <c r="C1567" s="17">
        <v>1</v>
      </c>
      <c r="D1567" s="17">
        <v>1980</v>
      </c>
      <c r="E1567" s="17">
        <v>2</v>
      </c>
      <c r="F1567" s="17">
        <v>0</v>
      </c>
      <c r="G1567" s="17">
        <v>0</v>
      </c>
      <c r="H1567" s="18">
        <v>18211</v>
      </c>
    </row>
    <row r="1568" spans="1:8" ht="14.4" x14ac:dyDescent="0.3">
      <c r="A1568" s="17">
        <v>2</v>
      </c>
      <c r="B1568" s="9" t="s">
        <v>10</v>
      </c>
      <c r="C1568" s="17">
        <v>1</v>
      </c>
      <c r="D1568" s="17">
        <v>1983</v>
      </c>
      <c r="E1568" s="17">
        <v>1</v>
      </c>
      <c r="F1568" s="17">
        <v>0</v>
      </c>
      <c r="G1568" s="17">
        <v>0</v>
      </c>
      <c r="H1568" s="18">
        <v>18218</v>
      </c>
    </row>
    <row r="1569" spans="1:8" ht="14.4" x14ac:dyDescent="0.3">
      <c r="A1569" s="17">
        <v>2</v>
      </c>
      <c r="B1569" s="9" t="s">
        <v>29</v>
      </c>
      <c r="C1569" s="17">
        <v>2</v>
      </c>
      <c r="D1569" s="17">
        <v>1988</v>
      </c>
      <c r="E1569" s="17">
        <v>30</v>
      </c>
      <c r="F1569" s="17">
        <v>0</v>
      </c>
      <c r="G1569" s="17">
        <v>0</v>
      </c>
      <c r="H1569" s="18">
        <v>18327</v>
      </c>
    </row>
    <row r="1570" spans="1:8" ht="14.4" x14ac:dyDescent="0.3">
      <c r="A1570" s="17">
        <v>5</v>
      </c>
      <c r="B1570" s="9" t="s">
        <v>10</v>
      </c>
      <c r="C1570" s="17">
        <v>1</v>
      </c>
      <c r="D1570" s="17">
        <v>1961</v>
      </c>
      <c r="E1570" s="17">
        <v>2</v>
      </c>
      <c r="F1570" s="17">
        <v>0</v>
      </c>
      <c r="G1570" s="17">
        <v>0</v>
      </c>
      <c r="H1570" s="18">
        <v>18332</v>
      </c>
    </row>
    <row r="1571" spans="1:8" ht="14.4" x14ac:dyDescent="0.3">
      <c r="A1571" s="17">
        <v>3</v>
      </c>
      <c r="B1571" s="9" t="s">
        <v>50</v>
      </c>
      <c r="C1571" s="17">
        <v>1</v>
      </c>
      <c r="D1571" s="17">
        <v>1985</v>
      </c>
      <c r="E1571" s="17">
        <v>2</v>
      </c>
      <c r="F1571" s="17">
        <v>0</v>
      </c>
      <c r="G1571" s="17">
        <v>0</v>
      </c>
      <c r="H1571" s="18">
        <v>18341</v>
      </c>
    </row>
    <row r="1572" spans="1:8" ht="14.4" x14ac:dyDescent="0.3">
      <c r="A1572" s="17">
        <v>5</v>
      </c>
      <c r="B1572" s="9" t="s">
        <v>32</v>
      </c>
      <c r="C1572" s="17">
        <v>3</v>
      </c>
      <c r="D1572" s="17">
        <v>1984</v>
      </c>
      <c r="E1572" s="17">
        <v>1</v>
      </c>
      <c r="F1572" s="17">
        <v>0</v>
      </c>
      <c r="G1572" s="17">
        <v>1</v>
      </c>
      <c r="H1572" s="18">
        <v>18368</v>
      </c>
    </row>
    <row r="1573" spans="1:8" ht="14.4" x14ac:dyDescent="0.3">
      <c r="A1573" s="17">
        <v>5</v>
      </c>
      <c r="B1573" s="9" t="s">
        <v>44</v>
      </c>
      <c r="C1573" s="17">
        <v>1</v>
      </c>
      <c r="D1573" s="17">
        <v>1974</v>
      </c>
      <c r="E1573" s="17">
        <v>1</v>
      </c>
      <c r="F1573" s="17">
        <v>0</v>
      </c>
      <c r="G1573" s="17">
        <v>0</v>
      </c>
      <c r="H1573" s="18">
        <v>18390</v>
      </c>
    </row>
    <row r="1574" spans="1:8" ht="14.4" x14ac:dyDescent="0.3">
      <c r="A1574" s="17">
        <v>5</v>
      </c>
      <c r="B1574" s="9" t="s">
        <v>30</v>
      </c>
      <c r="C1574" s="17">
        <v>2</v>
      </c>
      <c r="D1574" s="17">
        <v>1984</v>
      </c>
      <c r="E1574" s="17">
        <v>1</v>
      </c>
      <c r="F1574" s="17">
        <v>0</v>
      </c>
      <c r="G1574" s="17">
        <v>0</v>
      </c>
      <c r="H1574" s="18">
        <v>18397</v>
      </c>
    </row>
    <row r="1575" spans="1:8" ht="14.4" x14ac:dyDescent="0.3">
      <c r="A1575" s="17">
        <v>5</v>
      </c>
      <c r="B1575" s="9" t="s">
        <v>14</v>
      </c>
      <c r="C1575" s="17">
        <v>3</v>
      </c>
      <c r="D1575" s="17">
        <v>1965</v>
      </c>
      <c r="E1575" s="17">
        <v>1</v>
      </c>
      <c r="F1575" s="17">
        <v>0</v>
      </c>
      <c r="G1575" s="17">
        <v>2</v>
      </c>
      <c r="H1575" s="18">
        <v>18415</v>
      </c>
    </row>
    <row r="1576" spans="1:8" ht="14.4" x14ac:dyDescent="0.3">
      <c r="A1576" s="17">
        <v>1</v>
      </c>
      <c r="B1576" s="9" t="s">
        <v>26</v>
      </c>
      <c r="C1576" s="17">
        <v>3</v>
      </c>
      <c r="D1576" s="17">
        <v>1977</v>
      </c>
      <c r="E1576" s="17">
        <v>31</v>
      </c>
      <c r="F1576" s="17">
        <v>0</v>
      </c>
      <c r="G1576" s="17">
        <v>0</v>
      </c>
      <c r="H1576" s="18">
        <v>18427</v>
      </c>
    </row>
    <row r="1577" spans="1:8" ht="14.4" x14ac:dyDescent="0.3">
      <c r="A1577" s="17">
        <v>3</v>
      </c>
      <c r="B1577" s="9" t="s">
        <v>19</v>
      </c>
      <c r="C1577" s="17">
        <v>1</v>
      </c>
      <c r="D1577" s="17">
        <v>1980</v>
      </c>
      <c r="E1577" s="17">
        <v>17</v>
      </c>
      <c r="F1577" s="17">
        <v>0</v>
      </c>
      <c r="G1577" s="17">
        <v>0</v>
      </c>
      <c r="H1577" s="18">
        <v>18437</v>
      </c>
    </row>
    <row r="1578" spans="1:8" ht="14.4" x14ac:dyDescent="0.3">
      <c r="A1578" s="17">
        <v>3</v>
      </c>
      <c r="B1578" s="9" t="s">
        <v>43</v>
      </c>
      <c r="C1578" s="17">
        <v>3</v>
      </c>
      <c r="D1578" s="17">
        <v>1977</v>
      </c>
      <c r="E1578" s="17">
        <v>1</v>
      </c>
      <c r="F1578" s="17">
        <v>0</v>
      </c>
      <c r="G1578" s="17">
        <v>0</v>
      </c>
      <c r="H1578" s="18">
        <v>18458</v>
      </c>
    </row>
    <row r="1579" spans="1:8" ht="14.4" x14ac:dyDescent="0.3">
      <c r="A1579" s="17">
        <v>1</v>
      </c>
      <c r="B1579" s="9" t="s">
        <v>43</v>
      </c>
      <c r="C1579" s="17">
        <v>1</v>
      </c>
      <c r="D1579" s="17">
        <v>1974</v>
      </c>
      <c r="E1579" s="17">
        <v>1</v>
      </c>
      <c r="F1579" s="17">
        <v>0</v>
      </c>
      <c r="G1579" s="17">
        <v>2</v>
      </c>
      <c r="H1579" s="18">
        <v>18473</v>
      </c>
    </row>
    <row r="1580" spans="1:8" ht="14.4" x14ac:dyDescent="0.3">
      <c r="A1580" s="17">
        <v>6</v>
      </c>
      <c r="B1580" s="9" t="s">
        <v>43</v>
      </c>
      <c r="C1580" s="17">
        <v>3</v>
      </c>
      <c r="D1580" s="17">
        <v>1977</v>
      </c>
      <c r="E1580" s="17">
        <v>1</v>
      </c>
      <c r="F1580" s="17">
        <v>0</v>
      </c>
      <c r="G1580" s="17">
        <v>0</v>
      </c>
      <c r="H1580" s="18">
        <v>18473</v>
      </c>
    </row>
    <row r="1581" spans="1:8" ht="14.4" x14ac:dyDescent="0.3">
      <c r="A1581" s="17">
        <v>1</v>
      </c>
      <c r="B1581" s="9" t="s">
        <v>23</v>
      </c>
      <c r="C1581" s="17">
        <v>1</v>
      </c>
      <c r="D1581" s="17">
        <v>1980</v>
      </c>
      <c r="E1581" s="17">
        <v>1</v>
      </c>
      <c r="F1581" s="17">
        <v>1</v>
      </c>
      <c r="G1581" s="17">
        <v>0</v>
      </c>
      <c r="H1581" s="18">
        <v>18477</v>
      </c>
    </row>
    <row r="1582" spans="1:8" ht="14.4" x14ac:dyDescent="0.3">
      <c r="A1582" s="17">
        <v>1</v>
      </c>
      <c r="B1582" s="9" t="s">
        <v>44</v>
      </c>
      <c r="C1582" s="17">
        <v>1</v>
      </c>
      <c r="D1582" s="17">
        <v>1974</v>
      </c>
      <c r="E1582" s="17">
        <v>1</v>
      </c>
      <c r="F1582" s="17">
        <v>0</v>
      </c>
      <c r="G1582" s="17">
        <v>0</v>
      </c>
      <c r="H1582" s="18">
        <v>18482</v>
      </c>
    </row>
    <row r="1583" spans="1:8" ht="14.4" x14ac:dyDescent="0.3">
      <c r="A1583" s="17">
        <v>4</v>
      </c>
      <c r="B1583" s="9" t="s">
        <v>23</v>
      </c>
      <c r="C1583" s="17">
        <v>1</v>
      </c>
      <c r="D1583" s="17">
        <v>1980</v>
      </c>
      <c r="E1583" s="17">
        <v>1</v>
      </c>
      <c r="F1583" s="17">
        <v>1</v>
      </c>
      <c r="G1583" s="17">
        <v>0</v>
      </c>
      <c r="H1583" s="18">
        <v>18504</v>
      </c>
    </row>
    <row r="1584" spans="1:8" ht="14.4" x14ac:dyDescent="0.3">
      <c r="A1584" s="17">
        <v>2</v>
      </c>
      <c r="B1584" s="9" t="s">
        <v>23</v>
      </c>
      <c r="C1584" s="17">
        <v>1</v>
      </c>
      <c r="D1584" s="17">
        <v>1981</v>
      </c>
      <c r="E1584" s="17">
        <v>1</v>
      </c>
      <c r="F1584" s="17">
        <v>0</v>
      </c>
      <c r="G1584" s="17">
        <v>0</v>
      </c>
      <c r="H1584" s="18">
        <v>18530</v>
      </c>
    </row>
    <row r="1585" spans="1:8" ht="14.4" x14ac:dyDescent="0.3">
      <c r="A1585" s="17">
        <v>6</v>
      </c>
      <c r="B1585" s="9" t="s">
        <v>43</v>
      </c>
      <c r="C1585" s="17">
        <v>1</v>
      </c>
      <c r="D1585" s="17">
        <v>1974</v>
      </c>
      <c r="E1585" s="17">
        <v>1</v>
      </c>
      <c r="F1585" s="17">
        <v>0</v>
      </c>
      <c r="G1585" s="17">
        <v>1</v>
      </c>
      <c r="H1585" s="18">
        <v>18552</v>
      </c>
    </row>
    <row r="1586" spans="1:8" ht="14.4" x14ac:dyDescent="0.3">
      <c r="A1586" s="17">
        <v>6</v>
      </c>
      <c r="B1586" s="9" t="s">
        <v>10</v>
      </c>
      <c r="C1586" s="17">
        <v>1</v>
      </c>
      <c r="D1586" s="17">
        <v>1982</v>
      </c>
      <c r="E1586" s="17">
        <v>2</v>
      </c>
      <c r="F1586" s="17">
        <v>0</v>
      </c>
      <c r="G1586" s="17">
        <v>0</v>
      </c>
      <c r="H1586" s="18">
        <v>18554</v>
      </c>
    </row>
    <row r="1587" spans="1:8" ht="14.4" x14ac:dyDescent="0.3">
      <c r="A1587" s="17">
        <v>1</v>
      </c>
      <c r="B1587" s="9" t="s">
        <v>35</v>
      </c>
      <c r="C1587" s="17">
        <v>2</v>
      </c>
      <c r="D1587" s="17">
        <v>1985</v>
      </c>
      <c r="E1587" s="17">
        <v>1</v>
      </c>
      <c r="F1587" s="17">
        <v>0</v>
      </c>
      <c r="G1587" s="17">
        <v>0</v>
      </c>
      <c r="H1587" s="18">
        <v>18564</v>
      </c>
    </row>
    <row r="1588" spans="1:8" ht="14.4" x14ac:dyDescent="0.3">
      <c r="A1588" s="17">
        <v>4</v>
      </c>
      <c r="B1588" s="9" t="s">
        <v>45</v>
      </c>
      <c r="C1588" s="17">
        <v>4</v>
      </c>
      <c r="D1588" s="17">
        <v>1983</v>
      </c>
      <c r="E1588" s="17">
        <v>1</v>
      </c>
      <c r="F1588" s="17">
        <v>0</v>
      </c>
      <c r="G1588" s="17">
        <v>0</v>
      </c>
      <c r="H1588" s="18">
        <v>18572</v>
      </c>
    </row>
    <row r="1589" spans="1:8" ht="14.4" x14ac:dyDescent="0.3">
      <c r="A1589" s="17">
        <v>4</v>
      </c>
      <c r="B1589" s="9" t="s">
        <v>19</v>
      </c>
      <c r="C1589" s="17">
        <v>1</v>
      </c>
      <c r="D1589" s="17">
        <v>1966</v>
      </c>
      <c r="E1589" s="17">
        <v>5</v>
      </c>
      <c r="F1589" s="17">
        <v>0</v>
      </c>
      <c r="G1589" s="17">
        <v>0</v>
      </c>
      <c r="H1589" s="18">
        <v>18587</v>
      </c>
    </row>
    <row r="1590" spans="1:8" ht="14.4" x14ac:dyDescent="0.3">
      <c r="A1590" s="17">
        <v>4</v>
      </c>
      <c r="B1590" s="9" t="s">
        <v>10</v>
      </c>
      <c r="C1590" s="17">
        <v>1</v>
      </c>
      <c r="D1590" s="17">
        <v>1989</v>
      </c>
      <c r="E1590" s="17">
        <v>1</v>
      </c>
      <c r="F1590" s="17">
        <v>0</v>
      </c>
      <c r="G1590" s="17">
        <v>0</v>
      </c>
      <c r="H1590" s="18">
        <v>18616</v>
      </c>
    </row>
    <row r="1591" spans="1:8" ht="14.4" x14ac:dyDescent="0.3">
      <c r="A1591" s="17">
        <v>5</v>
      </c>
      <c r="B1591" s="9" t="s">
        <v>10</v>
      </c>
      <c r="C1591" s="17">
        <v>1</v>
      </c>
      <c r="D1591" s="17">
        <v>1986</v>
      </c>
      <c r="E1591" s="17">
        <v>2</v>
      </c>
      <c r="F1591" s="17">
        <v>0</v>
      </c>
      <c r="G1591" s="17">
        <v>0</v>
      </c>
      <c r="H1591" s="18">
        <v>18628</v>
      </c>
    </row>
    <row r="1592" spans="1:8" ht="14.4" x14ac:dyDescent="0.3">
      <c r="A1592" s="17">
        <v>2</v>
      </c>
      <c r="B1592" s="9" t="s">
        <v>29</v>
      </c>
      <c r="C1592" s="17">
        <v>2</v>
      </c>
      <c r="D1592" s="17">
        <v>1986</v>
      </c>
      <c r="E1592" s="17">
        <v>30</v>
      </c>
      <c r="F1592" s="17">
        <v>0</v>
      </c>
      <c r="G1592" s="17">
        <v>0</v>
      </c>
      <c r="H1592" s="18">
        <v>18633</v>
      </c>
    </row>
    <row r="1593" spans="1:8" ht="14.4" x14ac:dyDescent="0.3">
      <c r="A1593" s="17">
        <v>3</v>
      </c>
      <c r="B1593" s="9" t="s">
        <v>23</v>
      </c>
      <c r="C1593" s="17">
        <v>1</v>
      </c>
      <c r="D1593" s="17">
        <v>1981</v>
      </c>
      <c r="E1593" s="17">
        <v>1</v>
      </c>
      <c r="F1593" s="17">
        <v>0</v>
      </c>
      <c r="G1593" s="17">
        <v>0</v>
      </c>
      <c r="H1593" s="18">
        <v>18635</v>
      </c>
    </row>
    <row r="1594" spans="1:8" ht="14.4" x14ac:dyDescent="0.3">
      <c r="A1594" s="17">
        <v>1</v>
      </c>
      <c r="B1594" s="9" t="s">
        <v>25</v>
      </c>
      <c r="C1594" s="17">
        <v>3</v>
      </c>
      <c r="D1594" s="17">
        <v>1975</v>
      </c>
      <c r="E1594" s="17">
        <v>1</v>
      </c>
      <c r="F1594" s="17">
        <v>0</v>
      </c>
      <c r="G1594" s="17">
        <v>0</v>
      </c>
      <c r="H1594" s="18">
        <v>18639</v>
      </c>
    </row>
    <row r="1595" spans="1:8" ht="14.4" x14ac:dyDescent="0.3">
      <c r="A1595" s="17">
        <v>4</v>
      </c>
      <c r="B1595" s="9" t="s">
        <v>29</v>
      </c>
      <c r="C1595" s="17">
        <v>2</v>
      </c>
      <c r="D1595" s="17">
        <v>1986</v>
      </c>
      <c r="E1595" s="17">
        <v>30</v>
      </c>
      <c r="F1595" s="17">
        <v>0</v>
      </c>
      <c r="G1595" s="17">
        <v>0</v>
      </c>
      <c r="H1595" s="18">
        <v>18687</v>
      </c>
    </row>
    <row r="1596" spans="1:8" ht="14.4" x14ac:dyDescent="0.3">
      <c r="A1596" s="17">
        <v>2</v>
      </c>
      <c r="B1596" s="9" t="s">
        <v>23</v>
      </c>
      <c r="C1596" s="17">
        <v>1</v>
      </c>
      <c r="D1596" s="17">
        <v>1989</v>
      </c>
      <c r="E1596" s="17">
        <v>1</v>
      </c>
      <c r="F1596" s="17">
        <v>0</v>
      </c>
      <c r="G1596" s="17">
        <v>0</v>
      </c>
      <c r="H1596" s="18">
        <v>18699</v>
      </c>
    </row>
    <row r="1597" spans="1:8" ht="14.4" x14ac:dyDescent="0.3">
      <c r="A1597" s="17">
        <v>1</v>
      </c>
      <c r="B1597" s="9" t="s">
        <v>10</v>
      </c>
      <c r="C1597" s="17">
        <v>1</v>
      </c>
      <c r="D1597" s="17">
        <v>1986</v>
      </c>
      <c r="E1597" s="17">
        <v>2</v>
      </c>
      <c r="F1597" s="17">
        <v>0</v>
      </c>
      <c r="G1597" s="17">
        <v>0</v>
      </c>
      <c r="H1597" s="18">
        <v>18714</v>
      </c>
    </row>
    <row r="1598" spans="1:8" ht="14.4" x14ac:dyDescent="0.3">
      <c r="A1598" s="17">
        <v>2</v>
      </c>
      <c r="B1598" s="9" t="s">
        <v>43</v>
      </c>
      <c r="C1598" s="17">
        <v>3</v>
      </c>
      <c r="D1598" s="17">
        <v>1977</v>
      </c>
      <c r="E1598" s="17">
        <v>1</v>
      </c>
      <c r="F1598" s="17">
        <v>0</v>
      </c>
      <c r="G1598" s="17">
        <v>0</v>
      </c>
      <c r="H1598" s="18">
        <v>18730</v>
      </c>
    </row>
    <row r="1599" spans="1:8" ht="14.4" x14ac:dyDescent="0.3">
      <c r="A1599" s="17">
        <v>3</v>
      </c>
      <c r="B1599" s="9" t="s">
        <v>10</v>
      </c>
      <c r="C1599" s="17">
        <v>1</v>
      </c>
      <c r="D1599" s="17">
        <v>1986</v>
      </c>
      <c r="E1599" s="17">
        <v>2</v>
      </c>
      <c r="F1599" s="17">
        <v>0</v>
      </c>
      <c r="G1599" s="17">
        <v>0</v>
      </c>
      <c r="H1599" s="18">
        <v>18743</v>
      </c>
    </row>
    <row r="1600" spans="1:8" ht="14.4" x14ac:dyDescent="0.3">
      <c r="A1600" s="17">
        <v>4</v>
      </c>
      <c r="B1600" s="9" t="s">
        <v>43</v>
      </c>
      <c r="C1600" s="17">
        <v>3</v>
      </c>
      <c r="D1600" s="17">
        <v>1977</v>
      </c>
      <c r="E1600" s="17">
        <v>1</v>
      </c>
      <c r="F1600" s="17">
        <v>0</v>
      </c>
      <c r="G1600" s="17">
        <v>0</v>
      </c>
      <c r="H1600" s="18">
        <v>18752</v>
      </c>
    </row>
    <row r="1601" spans="1:8" ht="14.4" x14ac:dyDescent="0.3">
      <c r="A1601" s="17">
        <v>5</v>
      </c>
      <c r="B1601" s="9" t="s">
        <v>10</v>
      </c>
      <c r="C1601" s="17">
        <v>1</v>
      </c>
      <c r="D1601" s="17">
        <v>1983</v>
      </c>
      <c r="E1601" s="17">
        <v>1</v>
      </c>
      <c r="F1601" s="17">
        <v>0</v>
      </c>
      <c r="G1601" s="17">
        <v>0</v>
      </c>
      <c r="H1601" s="18">
        <v>18759</v>
      </c>
    </row>
    <row r="1602" spans="1:8" ht="14.4" x14ac:dyDescent="0.3">
      <c r="A1602" s="17">
        <v>4</v>
      </c>
      <c r="B1602" s="9" t="s">
        <v>23</v>
      </c>
      <c r="C1602" s="17">
        <v>1</v>
      </c>
      <c r="D1602" s="17">
        <v>1981</v>
      </c>
      <c r="E1602" s="17">
        <v>1</v>
      </c>
      <c r="F1602" s="17">
        <v>0</v>
      </c>
      <c r="G1602" s="17">
        <v>0</v>
      </c>
      <c r="H1602" s="18">
        <v>18821</v>
      </c>
    </row>
    <row r="1603" spans="1:8" ht="14.4" x14ac:dyDescent="0.3">
      <c r="A1603" s="17">
        <v>6</v>
      </c>
      <c r="B1603" s="9" t="s">
        <v>43</v>
      </c>
      <c r="C1603" s="17">
        <v>3</v>
      </c>
      <c r="D1603" s="17">
        <v>1983</v>
      </c>
      <c r="E1603" s="17">
        <v>1</v>
      </c>
      <c r="F1603" s="17">
        <v>0</v>
      </c>
      <c r="G1603" s="17">
        <v>0</v>
      </c>
      <c r="H1603" s="18">
        <v>18847</v>
      </c>
    </row>
    <row r="1604" spans="1:8" ht="14.4" x14ac:dyDescent="0.3">
      <c r="A1604" s="17">
        <v>1</v>
      </c>
      <c r="B1604" s="9" t="s">
        <v>30</v>
      </c>
      <c r="C1604" s="17">
        <v>2</v>
      </c>
      <c r="D1604" s="17">
        <v>1984</v>
      </c>
      <c r="E1604" s="17">
        <v>1</v>
      </c>
      <c r="F1604" s="17">
        <v>0</v>
      </c>
      <c r="G1604" s="17">
        <v>0</v>
      </c>
      <c r="H1604" s="18">
        <v>18855</v>
      </c>
    </row>
    <row r="1605" spans="1:8" ht="14.4" x14ac:dyDescent="0.3">
      <c r="A1605" s="17">
        <v>5</v>
      </c>
      <c r="B1605" s="9" t="s">
        <v>50</v>
      </c>
      <c r="C1605" s="17">
        <v>1</v>
      </c>
      <c r="D1605" s="17">
        <v>1985</v>
      </c>
      <c r="E1605" s="17">
        <v>2</v>
      </c>
      <c r="F1605" s="17">
        <v>0</v>
      </c>
      <c r="G1605" s="17">
        <v>0</v>
      </c>
      <c r="H1605" s="18">
        <v>18874</v>
      </c>
    </row>
    <row r="1606" spans="1:8" ht="14.4" x14ac:dyDescent="0.3">
      <c r="A1606" s="17">
        <v>2</v>
      </c>
      <c r="B1606" s="9" t="s">
        <v>32</v>
      </c>
      <c r="C1606" s="17">
        <v>3</v>
      </c>
      <c r="D1606" s="17">
        <v>1984</v>
      </c>
      <c r="E1606" s="17">
        <v>1</v>
      </c>
      <c r="F1606" s="17">
        <v>0</v>
      </c>
      <c r="G1606" s="17">
        <v>3</v>
      </c>
      <c r="H1606" s="18">
        <v>18881</v>
      </c>
    </row>
    <row r="1607" spans="1:8" ht="14.4" x14ac:dyDescent="0.3">
      <c r="A1607" s="17">
        <v>6</v>
      </c>
      <c r="B1607" s="9" t="s">
        <v>10</v>
      </c>
      <c r="C1607" s="17">
        <v>4</v>
      </c>
      <c r="D1607" s="17">
        <v>1983</v>
      </c>
      <c r="E1607" s="17">
        <v>2</v>
      </c>
      <c r="F1607" s="17">
        <v>1</v>
      </c>
      <c r="G1607" s="17">
        <v>0</v>
      </c>
      <c r="H1607" s="18">
        <v>18892</v>
      </c>
    </row>
    <row r="1608" spans="1:8" ht="14.4" x14ac:dyDescent="0.3">
      <c r="A1608" s="17">
        <v>6</v>
      </c>
      <c r="B1608" s="9" t="s">
        <v>10</v>
      </c>
      <c r="C1608" s="17">
        <v>1</v>
      </c>
      <c r="D1608" s="17">
        <v>1980</v>
      </c>
      <c r="E1608" s="17">
        <v>2</v>
      </c>
      <c r="F1608" s="17">
        <v>0</v>
      </c>
      <c r="G1608" s="17">
        <v>0</v>
      </c>
      <c r="H1608" s="18">
        <v>18905</v>
      </c>
    </row>
    <row r="1609" spans="1:8" ht="14.4" x14ac:dyDescent="0.3">
      <c r="A1609" s="17">
        <v>3</v>
      </c>
      <c r="B1609" s="9" t="s">
        <v>32</v>
      </c>
      <c r="C1609" s="17">
        <v>1</v>
      </c>
      <c r="D1609" s="17">
        <v>1984</v>
      </c>
      <c r="E1609" s="17">
        <v>1</v>
      </c>
      <c r="F1609" s="17">
        <v>0</v>
      </c>
      <c r="G1609" s="17">
        <v>0</v>
      </c>
      <c r="H1609" s="18">
        <v>18907</v>
      </c>
    </row>
    <row r="1610" spans="1:8" ht="14.4" x14ac:dyDescent="0.3">
      <c r="A1610" s="17">
        <v>3</v>
      </c>
      <c r="B1610" s="9" t="s">
        <v>10</v>
      </c>
      <c r="C1610" s="17">
        <v>1</v>
      </c>
      <c r="D1610" s="17">
        <v>1982</v>
      </c>
      <c r="E1610" s="17">
        <v>2</v>
      </c>
      <c r="F1610" s="17">
        <v>0</v>
      </c>
      <c r="G1610" s="17">
        <v>0</v>
      </c>
      <c r="H1610" s="18">
        <v>18917</v>
      </c>
    </row>
    <row r="1611" spans="1:8" ht="14.4" x14ac:dyDescent="0.3">
      <c r="A1611" s="17">
        <v>4</v>
      </c>
      <c r="B1611" s="9" t="s">
        <v>19</v>
      </c>
      <c r="C1611" s="17">
        <v>1</v>
      </c>
      <c r="D1611" s="17">
        <v>1980</v>
      </c>
      <c r="E1611" s="17">
        <v>17</v>
      </c>
      <c r="F1611" s="17">
        <v>0</v>
      </c>
      <c r="G1611" s="17">
        <v>0</v>
      </c>
      <c r="H1611" s="18">
        <v>18923</v>
      </c>
    </row>
    <row r="1612" spans="1:8" ht="14.4" x14ac:dyDescent="0.3">
      <c r="A1612" s="17">
        <v>2</v>
      </c>
      <c r="B1612" s="9" t="s">
        <v>10</v>
      </c>
      <c r="C1612" s="17">
        <v>4</v>
      </c>
      <c r="D1612" s="17">
        <v>1983</v>
      </c>
      <c r="E1612" s="17">
        <v>2</v>
      </c>
      <c r="F1612" s="17">
        <v>1</v>
      </c>
      <c r="G1612" s="17">
        <v>0</v>
      </c>
      <c r="H1612" s="18">
        <v>18935</v>
      </c>
    </row>
    <row r="1613" spans="1:8" ht="14.4" x14ac:dyDescent="0.3">
      <c r="A1613" s="17">
        <v>4</v>
      </c>
      <c r="B1613" s="9" t="s">
        <v>29</v>
      </c>
      <c r="C1613" s="17">
        <v>2</v>
      </c>
      <c r="D1613" s="17">
        <v>1988</v>
      </c>
      <c r="E1613" s="17">
        <v>30</v>
      </c>
      <c r="F1613" s="17">
        <v>0</v>
      </c>
      <c r="G1613" s="17">
        <v>0</v>
      </c>
      <c r="H1613" s="18">
        <v>18942</v>
      </c>
    </row>
    <row r="1614" spans="1:8" ht="14.4" x14ac:dyDescent="0.3">
      <c r="A1614" s="17">
        <v>1</v>
      </c>
      <c r="B1614" s="9" t="s">
        <v>10</v>
      </c>
      <c r="C1614" s="17">
        <v>4</v>
      </c>
      <c r="D1614" s="17">
        <v>1974</v>
      </c>
      <c r="E1614" s="17">
        <v>2</v>
      </c>
      <c r="F1614" s="17">
        <v>0</v>
      </c>
      <c r="G1614" s="17">
        <v>0</v>
      </c>
      <c r="H1614" s="18">
        <v>18944</v>
      </c>
    </row>
    <row r="1615" spans="1:8" ht="14.4" x14ac:dyDescent="0.3">
      <c r="A1615" s="17">
        <v>3</v>
      </c>
      <c r="B1615" s="9" t="s">
        <v>42</v>
      </c>
      <c r="C1615" s="17">
        <v>3</v>
      </c>
      <c r="D1615" s="17">
        <v>1975</v>
      </c>
      <c r="E1615" s="17">
        <v>1</v>
      </c>
      <c r="F1615" s="17">
        <v>0</v>
      </c>
      <c r="G1615" s="17">
        <v>2</v>
      </c>
      <c r="H1615" s="18">
        <v>19348</v>
      </c>
    </row>
    <row r="1616" spans="1:8" ht="14.4" x14ac:dyDescent="0.3">
      <c r="A1616" s="17">
        <v>4</v>
      </c>
      <c r="B1616" s="9" t="s">
        <v>42</v>
      </c>
      <c r="C1616" s="17">
        <v>4</v>
      </c>
      <c r="D1616" s="17">
        <v>1967</v>
      </c>
      <c r="E1616" s="17">
        <v>1</v>
      </c>
      <c r="F1616" s="17">
        <v>0</v>
      </c>
      <c r="G1616" s="17">
        <v>0</v>
      </c>
      <c r="H1616" s="18">
        <v>19407</v>
      </c>
    </row>
    <row r="1617" spans="1:8" ht="14.4" x14ac:dyDescent="0.3">
      <c r="A1617" s="17">
        <v>4</v>
      </c>
      <c r="B1617" s="9" t="s">
        <v>42</v>
      </c>
      <c r="C1617" s="17">
        <v>3</v>
      </c>
      <c r="D1617" s="17">
        <v>1975</v>
      </c>
      <c r="E1617" s="17">
        <v>1</v>
      </c>
      <c r="F1617" s="17">
        <v>0</v>
      </c>
      <c r="G1617" s="17">
        <v>1</v>
      </c>
      <c r="H1617" s="18">
        <v>19644</v>
      </c>
    </row>
    <row r="1618" spans="1:8" ht="14.4" x14ac:dyDescent="0.3">
      <c r="A1618" s="17">
        <v>5</v>
      </c>
      <c r="B1618" s="9" t="s">
        <v>43</v>
      </c>
      <c r="C1618" s="17">
        <v>2</v>
      </c>
      <c r="D1618" s="17">
        <v>1974</v>
      </c>
      <c r="E1618" s="17">
        <v>1</v>
      </c>
      <c r="F1618" s="17">
        <v>0</v>
      </c>
      <c r="G1618" s="17">
        <v>0</v>
      </c>
      <c r="H1618" s="18">
        <v>19871</v>
      </c>
    </row>
    <row r="1619" spans="1:8" ht="14.4" x14ac:dyDescent="0.3">
      <c r="A1619" s="17">
        <v>6</v>
      </c>
      <c r="B1619" s="9" t="s">
        <v>10</v>
      </c>
      <c r="C1619" s="17">
        <v>4</v>
      </c>
      <c r="D1619" s="17">
        <v>1974</v>
      </c>
      <c r="E1619" s="17">
        <v>2</v>
      </c>
      <c r="F1619" s="17">
        <v>0</v>
      </c>
      <c r="G1619" s="17">
        <v>0</v>
      </c>
      <c r="H1619" s="18">
        <v>20462</v>
      </c>
    </row>
    <row r="1620" spans="1:8" ht="14.4" x14ac:dyDescent="0.3">
      <c r="A1620" s="17">
        <v>4</v>
      </c>
      <c r="B1620" s="9" t="s">
        <v>10</v>
      </c>
      <c r="C1620" s="17">
        <v>1</v>
      </c>
      <c r="D1620" s="17">
        <v>1960</v>
      </c>
      <c r="E1620" s="17">
        <v>3</v>
      </c>
      <c r="F1620" s="17">
        <v>0</v>
      </c>
      <c r="G1620" s="17">
        <v>0</v>
      </c>
      <c r="H1620" s="18">
        <v>20617</v>
      </c>
    </row>
    <row r="1621" spans="1:8" ht="14.4" x14ac:dyDescent="0.3">
      <c r="A1621" s="17">
        <v>5</v>
      </c>
      <c r="B1621" s="9" t="s">
        <v>45</v>
      </c>
      <c r="C1621" s="17">
        <v>4</v>
      </c>
      <c r="D1621" s="17">
        <v>1983</v>
      </c>
      <c r="E1621" s="17">
        <v>1</v>
      </c>
      <c r="F1621" s="17">
        <v>0</v>
      </c>
      <c r="G1621" s="17">
        <v>0</v>
      </c>
      <c r="H1621" s="18">
        <v>20876</v>
      </c>
    </row>
    <row r="1622" spans="1:8" ht="14.4" x14ac:dyDescent="0.3">
      <c r="A1622" s="17">
        <v>3</v>
      </c>
      <c r="B1622" s="9" t="s">
        <v>43</v>
      </c>
      <c r="C1622" s="17">
        <v>2</v>
      </c>
      <c r="D1622" s="17">
        <v>1974</v>
      </c>
      <c r="E1622" s="17">
        <v>1</v>
      </c>
      <c r="F1622" s="17">
        <v>0</v>
      </c>
      <c r="G1622" s="17">
        <v>0</v>
      </c>
      <c r="H1622" s="18">
        <v>20918</v>
      </c>
    </row>
    <row r="1623" spans="1:8" ht="14.4" x14ac:dyDescent="0.3">
      <c r="A1623" s="17">
        <v>2</v>
      </c>
      <c r="B1623" s="9" t="s">
        <v>17</v>
      </c>
      <c r="C1623" s="17">
        <v>3</v>
      </c>
      <c r="D1623" s="17">
        <v>2012</v>
      </c>
      <c r="E1623" s="17">
        <v>1</v>
      </c>
      <c r="F1623" s="17">
        <v>0</v>
      </c>
      <c r="G1623" s="17">
        <v>0</v>
      </c>
      <c r="H1623" s="18">
        <v>21004</v>
      </c>
    </row>
    <row r="1624" spans="1:8" ht="14.4" x14ac:dyDescent="0.3">
      <c r="A1624" s="17">
        <v>4</v>
      </c>
      <c r="B1624" s="9" t="s">
        <v>43</v>
      </c>
      <c r="C1624" s="17">
        <v>3</v>
      </c>
      <c r="D1624" s="17">
        <v>1983</v>
      </c>
      <c r="E1624" s="17">
        <v>1</v>
      </c>
      <c r="F1624" s="17">
        <v>0</v>
      </c>
      <c r="G1624" s="17">
        <v>0</v>
      </c>
      <c r="H1624" s="18">
        <v>21036</v>
      </c>
    </row>
    <row r="1625" spans="1:8" ht="14.4" x14ac:dyDescent="0.3">
      <c r="A1625" s="17">
        <v>6</v>
      </c>
      <c r="B1625" s="9" t="s">
        <v>45</v>
      </c>
      <c r="C1625" s="17">
        <v>4</v>
      </c>
      <c r="D1625" s="17">
        <v>1983</v>
      </c>
      <c r="E1625" s="17">
        <v>1</v>
      </c>
      <c r="F1625" s="17">
        <v>0</v>
      </c>
      <c r="G1625" s="17">
        <v>0</v>
      </c>
      <c r="H1625" s="18">
        <v>21126</v>
      </c>
    </row>
    <row r="1626" spans="1:8" ht="14.4" x14ac:dyDescent="0.3">
      <c r="A1626" s="17">
        <v>1</v>
      </c>
      <c r="B1626" s="9" t="s">
        <v>42</v>
      </c>
      <c r="C1626" s="17">
        <v>3</v>
      </c>
      <c r="D1626" s="17">
        <v>1975</v>
      </c>
      <c r="E1626" s="17">
        <v>1</v>
      </c>
      <c r="F1626" s="17">
        <v>0</v>
      </c>
      <c r="G1626" s="17">
        <v>1</v>
      </c>
      <c r="H1626" s="18">
        <v>21143</v>
      </c>
    </row>
    <row r="1627" spans="1:8" ht="14.4" x14ac:dyDescent="0.3">
      <c r="A1627" s="17">
        <v>3</v>
      </c>
      <c r="B1627" s="9" t="s">
        <v>10</v>
      </c>
      <c r="C1627" s="17">
        <v>1</v>
      </c>
      <c r="D1627" s="17">
        <v>1960</v>
      </c>
      <c r="E1627" s="17">
        <v>3</v>
      </c>
      <c r="F1627" s="17">
        <v>0</v>
      </c>
      <c r="G1627" s="17">
        <v>0</v>
      </c>
      <c r="H1627" s="18">
        <v>21192</v>
      </c>
    </row>
    <row r="1628" spans="1:8" ht="14.4" x14ac:dyDescent="0.3">
      <c r="A1628" s="17">
        <v>1</v>
      </c>
      <c r="B1628" s="9" t="s">
        <v>43</v>
      </c>
      <c r="C1628" s="17">
        <v>3</v>
      </c>
      <c r="D1628" s="17">
        <v>1983</v>
      </c>
      <c r="E1628" s="17">
        <v>1</v>
      </c>
      <c r="F1628" s="17">
        <v>0</v>
      </c>
      <c r="G1628" s="17">
        <v>0</v>
      </c>
      <c r="H1628" s="18">
        <v>21192</v>
      </c>
    </row>
    <row r="1629" spans="1:8" ht="14.4" x14ac:dyDescent="0.3">
      <c r="A1629" s="17">
        <v>2</v>
      </c>
      <c r="B1629" s="9" t="s">
        <v>17</v>
      </c>
      <c r="C1629" s="17">
        <v>1</v>
      </c>
      <c r="D1629" s="17">
        <v>2018</v>
      </c>
      <c r="E1629" s="17">
        <v>1</v>
      </c>
      <c r="F1629" s="17">
        <v>0</v>
      </c>
      <c r="G1629" s="17">
        <v>0</v>
      </c>
      <c r="H1629" s="18">
        <v>21210</v>
      </c>
    </row>
    <row r="1630" spans="1:8" ht="14.4" x14ac:dyDescent="0.3">
      <c r="A1630" s="17">
        <v>4</v>
      </c>
      <c r="B1630" s="9" t="s">
        <v>10</v>
      </c>
      <c r="C1630" s="17">
        <v>4</v>
      </c>
      <c r="D1630" s="17">
        <v>1974</v>
      </c>
      <c r="E1630" s="17">
        <v>2</v>
      </c>
      <c r="F1630" s="17">
        <v>0</v>
      </c>
      <c r="G1630" s="17">
        <v>0</v>
      </c>
      <c r="H1630" s="18">
        <v>21213</v>
      </c>
    </row>
    <row r="1631" spans="1:8" ht="14.4" x14ac:dyDescent="0.3">
      <c r="A1631" s="17">
        <v>1</v>
      </c>
      <c r="B1631" s="9" t="s">
        <v>44</v>
      </c>
      <c r="C1631" s="17">
        <v>3</v>
      </c>
      <c r="D1631" s="17">
        <v>1975</v>
      </c>
      <c r="E1631" s="17">
        <v>1</v>
      </c>
      <c r="F1631" s="17">
        <v>0</v>
      </c>
      <c r="G1631" s="17">
        <v>0</v>
      </c>
      <c r="H1631" s="18">
        <v>21278</v>
      </c>
    </row>
    <row r="1632" spans="1:8" ht="14.4" x14ac:dyDescent="0.3">
      <c r="A1632" s="17">
        <v>3</v>
      </c>
      <c r="B1632" s="9" t="s">
        <v>45</v>
      </c>
      <c r="C1632" s="17">
        <v>4</v>
      </c>
      <c r="D1632" s="17">
        <v>1983</v>
      </c>
      <c r="E1632" s="17">
        <v>1</v>
      </c>
      <c r="F1632" s="17">
        <v>0</v>
      </c>
      <c r="G1632" s="17">
        <v>0</v>
      </c>
      <c r="H1632" s="18">
        <v>21396</v>
      </c>
    </row>
    <row r="1633" spans="1:8" ht="14.4" x14ac:dyDescent="0.3">
      <c r="A1633" s="17">
        <v>4</v>
      </c>
      <c r="B1633" s="9" t="s">
        <v>43</v>
      </c>
      <c r="C1633" s="17">
        <v>2</v>
      </c>
      <c r="D1633" s="17">
        <v>1974</v>
      </c>
      <c r="E1633" s="17">
        <v>1</v>
      </c>
      <c r="F1633" s="17">
        <v>0</v>
      </c>
      <c r="G1633" s="17">
        <v>0</v>
      </c>
      <c r="H1633" s="18">
        <v>21686</v>
      </c>
    </row>
    <row r="1634" spans="1:8" ht="14.4" x14ac:dyDescent="0.3">
      <c r="A1634" s="17">
        <v>2</v>
      </c>
      <c r="B1634" s="9" t="s">
        <v>42</v>
      </c>
      <c r="C1634" s="17">
        <v>3</v>
      </c>
      <c r="D1634" s="17">
        <v>1975</v>
      </c>
      <c r="E1634" s="17">
        <v>1</v>
      </c>
      <c r="F1634" s="17">
        <v>0</v>
      </c>
      <c r="G1634" s="17">
        <v>0</v>
      </c>
      <c r="H1634" s="18">
        <v>21706</v>
      </c>
    </row>
    <row r="1635" spans="1:8" ht="14.4" x14ac:dyDescent="0.3">
      <c r="A1635" s="17">
        <v>1</v>
      </c>
      <c r="B1635" s="9" t="s">
        <v>45</v>
      </c>
      <c r="C1635" s="17">
        <v>4</v>
      </c>
      <c r="D1635" s="17">
        <v>1983</v>
      </c>
      <c r="E1635" s="17">
        <v>1</v>
      </c>
      <c r="F1635" s="17">
        <v>0</v>
      </c>
      <c r="G1635" s="17">
        <v>0</v>
      </c>
      <c r="H1635" s="18">
        <v>21953</v>
      </c>
    </row>
    <row r="1636" spans="1:8" ht="14.4" x14ac:dyDescent="0.3">
      <c r="A1636" s="17">
        <v>5</v>
      </c>
      <c r="B1636" s="9" t="s">
        <v>43</v>
      </c>
      <c r="C1636" s="17">
        <v>4</v>
      </c>
      <c r="D1636" s="17">
        <v>1976</v>
      </c>
      <c r="E1636" s="17">
        <v>1</v>
      </c>
      <c r="F1636" s="17">
        <v>0</v>
      </c>
      <c r="G1636" s="17">
        <v>0</v>
      </c>
      <c r="H1636" s="18">
        <v>22049</v>
      </c>
    </row>
    <row r="1637" spans="1:8" ht="14.4" x14ac:dyDescent="0.3">
      <c r="A1637" s="17">
        <v>3</v>
      </c>
      <c r="B1637" s="9" t="s">
        <v>10</v>
      </c>
      <c r="C1637" s="17">
        <v>4</v>
      </c>
      <c r="D1637" s="17">
        <v>1974</v>
      </c>
      <c r="E1637" s="17">
        <v>2</v>
      </c>
      <c r="F1637" s="17">
        <v>0</v>
      </c>
      <c r="G1637" s="17">
        <v>0</v>
      </c>
      <c r="H1637" s="18">
        <v>22087</v>
      </c>
    </row>
    <row r="1638" spans="1:8" ht="14.4" x14ac:dyDescent="0.3">
      <c r="A1638" s="17">
        <v>3</v>
      </c>
      <c r="B1638" s="9" t="s">
        <v>24</v>
      </c>
      <c r="C1638" s="17">
        <v>3</v>
      </c>
      <c r="D1638" s="17">
        <v>1988</v>
      </c>
      <c r="E1638" s="17">
        <v>1</v>
      </c>
      <c r="F1638" s="17">
        <v>0</v>
      </c>
      <c r="G1638" s="17">
        <v>0</v>
      </c>
      <c r="H1638" s="18">
        <v>22141</v>
      </c>
    </row>
    <row r="1639" spans="1:8" ht="14.4" x14ac:dyDescent="0.3">
      <c r="A1639" s="17">
        <v>5</v>
      </c>
      <c r="B1639" s="9" t="s">
        <v>10</v>
      </c>
      <c r="C1639" s="17">
        <v>1</v>
      </c>
      <c r="D1639" s="17">
        <v>1960</v>
      </c>
      <c r="E1639" s="17">
        <v>3</v>
      </c>
      <c r="F1639" s="17">
        <v>0</v>
      </c>
      <c r="G1639" s="17">
        <v>0</v>
      </c>
      <c r="H1639" s="18">
        <v>22145</v>
      </c>
    </row>
    <row r="1640" spans="1:8" ht="14.4" x14ac:dyDescent="0.3">
      <c r="A1640" s="17">
        <v>6</v>
      </c>
      <c r="B1640" s="9" t="s">
        <v>43</v>
      </c>
      <c r="C1640" s="17">
        <v>2</v>
      </c>
      <c r="D1640" s="17">
        <v>1974</v>
      </c>
      <c r="E1640" s="17">
        <v>1</v>
      </c>
      <c r="F1640" s="17">
        <v>0</v>
      </c>
      <c r="G1640" s="17">
        <v>0</v>
      </c>
      <c r="H1640" s="18">
        <v>22214</v>
      </c>
    </row>
    <row r="1641" spans="1:8" ht="14.4" x14ac:dyDescent="0.3">
      <c r="A1641" s="17">
        <v>5</v>
      </c>
      <c r="B1641" s="9" t="s">
        <v>10</v>
      </c>
      <c r="C1641" s="17">
        <v>4</v>
      </c>
      <c r="D1641" s="17">
        <v>1974</v>
      </c>
      <c r="E1641" s="17">
        <v>2</v>
      </c>
      <c r="F1641" s="17">
        <v>0</v>
      </c>
      <c r="G1641" s="17">
        <v>0</v>
      </c>
      <c r="H1641" s="18">
        <v>22276</v>
      </c>
    </row>
    <row r="1642" spans="1:8" ht="14.4" x14ac:dyDescent="0.3">
      <c r="A1642" s="17">
        <v>1</v>
      </c>
      <c r="B1642" s="9" t="s">
        <v>43</v>
      </c>
      <c r="C1642" s="17">
        <v>2</v>
      </c>
      <c r="D1642" s="17">
        <v>1974</v>
      </c>
      <c r="E1642" s="17">
        <v>1</v>
      </c>
      <c r="F1642" s="17">
        <v>0</v>
      </c>
      <c r="G1642" s="17">
        <v>0</v>
      </c>
      <c r="H1642" s="18">
        <v>22441</v>
      </c>
    </row>
    <row r="1643" spans="1:8" ht="14.4" x14ac:dyDescent="0.3">
      <c r="A1643" s="17">
        <v>4</v>
      </c>
      <c r="B1643" s="9" t="s">
        <v>44</v>
      </c>
      <c r="C1643" s="17">
        <v>3</v>
      </c>
      <c r="D1643" s="17">
        <v>1975</v>
      </c>
      <c r="E1643" s="17">
        <v>1</v>
      </c>
      <c r="F1643" s="17">
        <v>0</v>
      </c>
      <c r="G1643" s="17">
        <v>0</v>
      </c>
      <c r="H1643" s="18">
        <v>22471</v>
      </c>
    </row>
    <row r="1644" spans="1:8" ht="14.4" x14ac:dyDescent="0.3">
      <c r="A1644" s="17">
        <v>2</v>
      </c>
      <c r="B1644" s="9" t="s">
        <v>17</v>
      </c>
      <c r="C1644" s="17">
        <v>4</v>
      </c>
      <c r="D1644" s="17">
        <v>2012</v>
      </c>
      <c r="E1644" s="17">
        <v>1</v>
      </c>
      <c r="F1644" s="17">
        <v>0</v>
      </c>
      <c r="G1644" s="17">
        <v>0</v>
      </c>
      <c r="H1644" s="18">
        <v>22673</v>
      </c>
    </row>
    <row r="1645" spans="1:8" ht="14.4" x14ac:dyDescent="0.3">
      <c r="A1645" s="17">
        <v>5</v>
      </c>
      <c r="B1645" s="9" t="s">
        <v>42</v>
      </c>
      <c r="C1645" s="17">
        <v>3</v>
      </c>
      <c r="D1645" s="17">
        <v>1975</v>
      </c>
      <c r="E1645" s="17">
        <v>1</v>
      </c>
      <c r="F1645" s="17">
        <v>0</v>
      </c>
      <c r="G1645" s="17">
        <v>3</v>
      </c>
      <c r="H1645" s="18">
        <v>22876</v>
      </c>
    </row>
    <row r="1646" spans="1:8" ht="14.4" x14ac:dyDescent="0.3">
      <c r="A1646" s="17">
        <v>2</v>
      </c>
      <c r="B1646" s="9" t="s">
        <v>24</v>
      </c>
      <c r="C1646" s="17">
        <v>3</v>
      </c>
      <c r="D1646" s="17">
        <v>1988</v>
      </c>
      <c r="E1646" s="17">
        <v>1</v>
      </c>
      <c r="F1646" s="17">
        <v>0</v>
      </c>
      <c r="G1646" s="17">
        <v>0</v>
      </c>
      <c r="H1646" s="18">
        <v>23282</v>
      </c>
    </row>
    <row r="1647" spans="1:8" ht="14.4" x14ac:dyDescent="0.3">
      <c r="A1647" s="17">
        <v>3</v>
      </c>
      <c r="B1647" s="9" t="s">
        <v>43</v>
      </c>
      <c r="C1647" s="17">
        <v>4</v>
      </c>
      <c r="D1647" s="17">
        <v>1976</v>
      </c>
      <c r="E1647" s="17">
        <v>1</v>
      </c>
      <c r="F1647" s="17">
        <v>0</v>
      </c>
      <c r="G1647" s="17">
        <v>0</v>
      </c>
      <c r="H1647" s="18">
        <v>23321</v>
      </c>
    </row>
    <row r="1648" spans="1:8" ht="14.4" x14ac:dyDescent="0.3">
      <c r="A1648" s="17">
        <v>2</v>
      </c>
      <c r="B1648" s="9" t="s">
        <v>43</v>
      </c>
      <c r="C1648" s="17">
        <v>4</v>
      </c>
      <c r="D1648" s="17">
        <v>1976</v>
      </c>
      <c r="E1648" s="17">
        <v>1</v>
      </c>
      <c r="F1648" s="17">
        <v>0</v>
      </c>
      <c r="G1648" s="17">
        <v>0</v>
      </c>
      <c r="H1648" s="18">
        <v>23350</v>
      </c>
    </row>
    <row r="1649" spans="1:8" ht="14.4" x14ac:dyDescent="0.3">
      <c r="A1649" s="17">
        <v>2</v>
      </c>
      <c r="B1649" s="9" t="s">
        <v>12</v>
      </c>
      <c r="C1649" s="17">
        <v>3</v>
      </c>
      <c r="D1649" s="17">
        <v>2010</v>
      </c>
      <c r="E1649" s="17">
        <v>1</v>
      </c>
      <c r="F1649" s="17">
        <v>0</v>
      </c>
      <c r="G1649" s="17">
        <v>0</v>
      </c>
      <c r="H1649" s="18">
        <v>23375</v>
      </c>
    </row>
    <row r="1650" spans="1:8" ht="14.4" x14ac:dyDescent="0.3">
      <c r="A1650" s="17">
        <v>2</v>
      </c>
      <c r="B1650" s="9" t="s">
        <v>12</v>
      </c>
      <c r="C1650" s="17">
        <v>3</v>
      </c>
      <c r="D1650" s="17">
        <v>2010</v>
      </c>
      <c r="E1650" s="17">
        <v>1</v>
      </c>
      <c r="F1650" s="17">
        <v>0</v>
      </c>
      <c r="G1650" s="17">
        <v>0</v>
      </c>
      <c r="H1650" s="18">
        <v>23453</v>
      </c>
    </row>
    <row r="1651" spans="1:8" ht="14.4" x14ac:dyDescent="0.3">
      <c r="A1651" s="17">
        <v>2</v>
      </c>
      <c r="B1651" s="9" t="s">
        <v>12</v>
      </c>
      <c r="C1651" s="17">
        <v>3</v>
      </c>
      <c r="D1651" s="17">
        <v>2010</v>
      </c>
      <c r="E1651" s="17">
        <v>1</v>
      </c>
      <c r="F1651" s="17">
        <v>0</v>
      </c>
      <c r="G1651" s="17">
        <v>0</v>
      </c>
      <c r="H1651" s="18">
        <v>23453</v>
      </c>
    </row>
    <row r="1652" spans="1:8" ht="14.4" x14ac:dyDescent="0.3">
      <c r="A1652" s="17">
        <v>1</v>
      </c>
      <c r="B1652" s="9" t="s">
        <v>10</v>
      </c>
      <c r="C1652" s="17">
        <v>1</v>
      </c>
      <c r="D1652" s="17">
        <v>1960</v>
      </c>
      <c r="E1652" s="17">
        <v>3</v>
      </c>
      <c r="F1652" s="17">
        <v>0</v>
      </c>
      <c r="G1652" s="17">
        <v>0</v>
      </c>
      <c r="H1652" s="18">
        <v>23533</v>
      </c>
    </row>
    <row r="1653" spans="1:8" ht="14.4" x14ac:dyDescent="0.3">
      <c r="A1653" s="17">
        <v>5</v>
      </c>
      <c r="B1653" s="9" t="s">
        <v>44</v>
      </c>
      <c r="C1653" s="17">
        <v>3</v>
      </c>
      <c r="D1653" s="17">
        <v>1975</v>
      </c>
      <c r="E1653" s="17">
        <v>1</v>
      </c>
      <c r="F1653" s="17">
        <v>0</v>
      </c>
      <c r="G1653" s="17">
        <v>0</v>
      </c>
      <c r="H1653" s="18">
        <v>23542</v>
      </c>
    </row>
    <row r="1654" spans="1:8" ht="14.4" x14ac:dyDescent="0.3">
      <c r="A1654" s="17">
        <v>2</v>
      </c>
      <c r="B1654" s="9" t="s">
        <v>12</v>
      </c>
      <c r="C1654" s="17">
        <v>3</v>
      </c>
      <c r="D1654" s="17">
        <v>2014</v>
      </c>
      <c r="E1654" s="17">
        <v>1</v>
      </c>
      <c r="F1654" s="17">
        <v>0</v>
      </c>
      <c r="G1654" s="17">
        <v>0</v>
      </c>
      <c r="H1654" s="18">
        <v>23619</v>
      </c>
    </row>
    <row r="1655" spans="1:8" ht="14.4" x14ac:dyDescent="0.3">
      <c r="A1655" s="17">
        <v>5</v>
      </c>
      <c r="B1655" s="9" t="s">
        <v>43</v>
      </c>
      <c r="C1655" s="17">
        <v>3</v>
      </c>
      <c r="D1655" s="17">
        <v>1983</v>
      </c>
      <c r="E1655" s="17">
        <v>1</v>
      </c>
      <c r="F1655" s="17">
        <v>0</v>
      </c>
      <c r="G1655" s="17">
        <v>0</v>
      </c>
      <c r="H1655" s="18">
        <v>24047</v>
      </c>
    </row>
    <row r="1656" spans="1:8" ht="14.4" x14ac:dyDescent="0.3">
      <c r="A1656" s="17">
        <v>4</v>
      </c>
      <c r="B1656" s="9" t="s">
        <v>24</v>
      </c>
      <c r="C1656" s="17">
        <v>3</v>
      </c>
      <c r="D1656" s="17">
        <v>1988</v>
      </c>
      <c r="E1656" s="17">
        <v>1</v>
      </c>
      <c r="F1656" s="17">
        <v>0</v>
      </c>
      <c r="G1656" s="17">
        <v>0</v>
      </c>
      <c r="H1656" s="18">
        <v>24052</v>
      </c>
    </row>
    <row r="1657" spans="1:8" ht="14.4" x14ac:dyDescent="0.3">
      <c r="A1657" s="17">
        <v>4</v>
      </c>
      <c r="B1657" s="9" t="s">
        <v>43</v>
      </c>
      <c r="C1657" s="17">
        <v>4</v>
      </c>
      <c r="D1657" s="17">
        <v>1976</v>
      </c>
      <c r="E1657" s="17">
        <v>1</v>
      </c>
      <c r="F1657" s="17">
        <v>0</v>
      </c>
      <c r="G1657" s="17">
        <v>0</v>
      </c>
      <c r="H1657" s="18">
        <v>24087</v>
      </c>
    </row>
    <row r="1658" spans="1:8" ht="14.4" x14ac:dyDescent="0.3">
      <c r="A1658" s="17">
        <v>3</v>
      </c>
      <c r="B1658" s="9" t="s">
        <v>44</v>
      </c>
      <c r="C1658" s="17">
        <v>3</v>
      </c>
      <c r="D1658" s="17">
        <v>1975</v>
      </c>
      <c r="E1658" s="17">
        <v>1</v>
      </c>
      <c r="F1658" s="17">
        <v>0</v>
      </c>
      <c r="G1658" s="17">
        <v>0</v>
      </c>
      <c r="H1658" s="18">
        <v>24505</v>
      </c>
    </row>
    <row r="1659" spans="1:8" ht="14.4" x14ac:dyDescent="0.3">
      <c r="A1659" s="17">
        <v>3</v>
      </c>
      <c r="B1659" s="9" t="s">
        <v>43</v>
      </c>
      <c r="C1659" s="17">
        <v>3</v>
      </c>
      <c r="D1659" s="17">
        <v>1983</v>
      </c>
      <c r="E1659" s="17">
        <v>1</v>
      </c>
      <c r="F1659" s="17">
        <v>0</v>
      </c>
      <c r="G1659" s="17">
        <v>0</v>
      </c>
      <c r="H1659" s="18">
        <v>24595</v>
      </c>
    </row>
    <row r="1660" spans="1:8" ht="14.4" x14ac:dyDescent="0.3">
      <c r="A1660" s="17">
        <v>3</v>
      </c>
      <c r="B1660" s="9" t="s">
        <v>48</v>
      </c>
      <c r="C1660" s="17">
        <v>3</v>
      </c>
      <c r="D1660" s="17">
        <v>1984</v>
      </c>
      <c r="E1660" s="17">
        <v>1</v>
      </c>
      <c r="F1660" s="17">
        <v>0</v>
      </c>
      <c r="G1660" s="17">
        <v>0</v>
      </c>
      <c r="H1660" s="18">
        <v>25091</v>
      </c>
    </row>
    <row r="1661" spans="1:8" ht="14.4" x14ac:dyDescent="0.3">
      <c r="A1661" s="17">
        <v>2</v>
      </c>
      <c r="B1661" s="9" t="s">
        <v>17</v>
      </c>
      <c r="C1661" s="17">
        <v>3</v>
      </c>
      <c r="D1661" s="17">
        <v>2012</v>
      </c>
      <c r="E1661" s="17">
        <v>1</v>
      </c>
      <c r="F1661" s="17">
        <v>0</v>
      </c>
      <c r="G1661" s="17">
        <v>0</v>
      </c>
      <c r="H1661" s="18">
        <v>25191</v>
      </c>
    </row>
    <row r="1662" spans="1:8" ht="14.4" x14ac:dyDescent="0.3">
      <c r="A1662" s="17">
        <v>3</v>
      </c>
      <c r="B1662" s="9" t="s">
        <v>19</v>
      </c>
      <c r="C1662" s="17">
        <v>3</v>
      </c>
      <c r="D1662" s="17">
        <v>1981</v>
      </c>
      <c r="E1662" s="17">
        <v>1</v>
      </c>
      <c r="F1662" s="17">
        <v>0</v>
      </c>
      <c r="G1662" s="17">
        <v>0</v>
      </c>
      <c r="H1662" s="18">
        <v>25339</v>
      </c>
    </row>
    <row r="1663" spans="1:8" ht="14.4" x14ac:dyDescent="0.3">
      <c r="A1663" s="17">
        <v>5</v>
      </c>
      <c r="B1663" s="9" t="s">
        <v>24</v>
      </c>
      <c r="C1663" s="17">
        <v>3</v>
      </c>
      <c r="D1663" s="17">
        <v>1988</v>
      </c>
      <c r="E1663" s="17">
        <v>1</v>
      </c>
      <c r="F1663" s="17">
        <v>0</v>
      </c>
      <c r="G1663" s="17">
        <v>0</v>
      </c>
      <c r="H1663" s="18">
        <v>25661</v>
      </c>
    </row>
    <row r="1664" spans="1:8" ht="14.4" x14ac:dyDescent="0.3">
      <c r="A1664" s="17">
        <v>5</v>
      </c>
      <c r="B1664" s="9" t="s">
        <v>19</v>
      </c>
      <c r="C1664" s="17">
        <v>3</v>
      </c>
      <c r="D1664" s="17">
        <v>1981</v>
      </c>
      <c r="E1664" s="17">
        <v>1</v>
      </c>
      <c r="F1664" s="17">
        <v>0</v>
      </c>
      <c r="G1664" s="17">
        <v>0</v>
      </c>
      <c r="H1664" s="18">
        <v>25799</v>
      </c>
    </row>
    <row r="1665" spans="1:8" ht="14.4" x14ac:dyDescent="0.3">
      <c r="A1665" s="17">
        <v>2</v>
      </c>
      <c r="B1665" s="9" t="s">
        <v>17</v>
      </c>
      <c r="C1665" s="17">
        <v>2</v>
      </c>
      <c r="D1665" s="17">
        <v>2011</v>
      </c>
      <c r="E1665" s="17">
        <v>1</v>
      </c>
      <c r="F1665" s="17">
        <v>0</v>
      </c>
      <c r="G1665" s="17">
        <v>0</v>
      </c>
      <c r="H1665" s="18">
        <v>25842</v>
      </c>
    </row>
    <row r="1666" spans="1:8" ht="14.4" x14ac:dyDescent="0.3">
      <c r="A1666" s="17">
        <v>5</v>
      </c>
      <c r="B1666" s="9" t="s">
        <v>10</v>
      </c>
      <c r="C1666" s="17">
        <v>1</v>
      </c>
      <c r="D1666" s="17">
        <v>1984</v>
      </c>
      <c r="E1666" s="17">
        <v>1</v>
      </c>
      <c r="F1666" s="17">
        <v>0</v>
      </c>
      <c r="G1666" s="17">
        <v>0</v>
      </c>
      <c r="H1666" s="18">
        <v>25998</v>
      </c>
    </row>
    <row r="1667" spans="1:8" ht="14.4" x14ac:dyDescent="0.3">
      <c r="A1667" s="17">
        <v>1</v>
      </c>
      <c r="B1667" s="9" t="s">
        <v>23</v>
      </c>
      <c r="C1667" s="17">
        <v>1</v>
      </c>
      <c r="D1667" s="17">
        <v>1996</v>
      </c>
      <c r="E1667" s="17">
        <v>1</v>
      </c>
      <c r="F1667" s="17">
        <v>0</v>
      </c>
      <c r="G1667" s="17">
        <v>0</v>
      </c>
      <c r="H1667" s="18">
        <v>26124</v>
      </c>
    </row>
    <row r="1668" spans="1:8" ht="14.4" x14ac:dyDescent="0.3">
      <c r="A1668" s="17">
        <v>5</v>
      </c>
      <c r="B1668" s="9" t="s">
        <v>31</v>
      </c>
      <c r="C1668" s="17">
        <v>2</v>
      </c>
      <c r="D1668" s="17">
        <v>1973</v>
      </c>
      <c r="E1668" s="17">
        <v>18</v>
      </c>
      <c r="F1668" s="17">
        <v>0</v>
      </c>
      <c r="G1668" s="17">
        <v>0</v>
      </c>
      <c r="H1668" s="18">
        <v>26389</v>
      </c>
    </row>
    <row r="1669" spans="1:8" ht="14.4" x14ac:dyDescent="0.3">
      <c r="A1669" s="17">
        <v>1</v>
      </c>
      <c r="B1669" s="9" t="s">
        <v>14</v>
      </c>
      <c r="C1669" s="17">
        <v>1</v>
      </c>
      <c r="D1669" s="17">
        <v>1995</v>
      </c>
      <c r="E1669" s="17">
        <v>1</v>
      </c>
      <c r="F1669" s="17">
        <v>0</v>
      </c>
      <c r="G1669" s="17">
        <v>0</v>
      </c>
      <c r="H1669" s="18">
        <v>26499</v>
      </c>
    </row>
    <row r="1670" spans="1:8" ht="14.4" x14ac:dyDescent="0.3">
      <c r="A1670" s="17">
        <v>1</v>
      </c>
      <c r="B1670" s="9" t="s">
        <v>23</v>
      </c>
      <c r="C1670" s="17">
        <v>1</v>
      </c>
      <c r="D1670" s="17">
        <v>1968</v>
      </c>
      <c r="E1670" s="17">
        <v>1</v>
      </c>
      <c r="F1670" s="17">
        <v>0</v>
      </c>
      <c r="G1670" s="17">
        <v>0</v>
      </c>
      <c r="H1670" s="18">
        <v>26649</v>
      </c>
    </row>
    <row r="1671" spans="1:8" ht="14.4" x14ac:dyDescent="0.3">
      <c r="A1671" s="17">
        <v>4</v>
      </c>
      <c r="B1671" s="9" t="s">
        <v>48</v>
      </c>
      <c r="C1671" s="17">
        <v>3</v>
      </c>
      <c r="D1671" s="17">
        <v>1984</v>
      </c>
      <c r="E1671" s="17">
        <v>1</v>
      </c>
      <c r="F1671" s="17">
        <v>0</v>
      </c>
      <c r="G1671" s="17">
        <v>0</v>
      </c>
      <c r="H1671" s="18">
        <v>26903</v>
      </c>
    </row>
    <row r="1672" spans="1:8" ht="14.4" x14ac:dyDescent="0.3">
      <c r="A1672" s="17">
        <v>2</v>
      </c>
      <c r="B1672" s="9" t="s">
        <v>48</v>
      </c>
      <c r="C1672" s="17">
        <v>3</v>
      </c>
      <c r="D1672" s="17">
        <v>1984</v>
      </c>
      <c r="E1672" s="17">
        <v>1</v>
      </c>
      <c r="F1672" s="17">
        <v>0</v>
      </c>
      <c r="G1672" s="17">
        <v>0</v>
      </c>
      <c r="H1672" s="18">
        <v>26985</v>
      </c>
    </row>
    <row r="1673" spans="1:8" ht="14.4" x14ac:dyDescent="0.3">
      <c r="A1673" s="17">
        <v>5</v>
      </c>
      <c r="B1673" s="9" t="s">
        <v>48</v>
      </c>
      <c r="C1673" s="17">
        <v>3</v>
      </c>
      <c r="D1673" s="17">
        <v>1984</v>
      </c>
      <c r="E1673" s="17">
        <v>1</v>
      </c>
      <c r="F1673" s="17">
        <v>0</v>
      </c>
      <c r="G1673" s="17">
        <v>0</v>
      </c>
      <c r="H1673" s="18">
        <v>27105</v>
      </c>
    </row>
    <row r="1674" spans="1:8" ht="14.4" x14ac:dyDescent="0.3">
      <c r="A1674" s="17">
        <v>2</v>
      </c>
      <c r="B1674" s="9" t="s">
        <v>10</v>
      </c>
      <c r="C1674" s="17">
        <v>1</v>
      </c>
      <c r="D1674" s="17">
        <v>1984</v>
      </c>
      <c r="E1674" s="17">
        <v>1</v>
      </c>
      <c r="F1674" s="17">
        <v>0</v>
      </c>
      <c r="G1674" s="17">
        <v>0</v>
      </c>
      <c r="H1674" s="18">
        <v>27141</v>
      </c>
    </row>
    <row r="1675" spans="1:8" ht="14.4" x14ac:dyDescent="0.3">
      <c r="A1675" s="17">
        <v>4</v>
      </c>
      <c r="B1675" s="9" t="s">
        <v>31</v>
      </c>
      <c r="C1675" s="17">
        <v>2</v>
      </c>
      <c r="D1675" s="17">
        <v>1973</v>
      </c>
      <c r="E1675" s="17">
        <v>18</v>
      </c>
      <c r="F1675" s="17">
        <v>0</v>
      </c>
      <c r="G1675" s="17">
        <v>0</v>
      </c>
      <c r="H1675" s="18">
        <v>27168</v>
      </c>
    </row>
    <row r="1676" spans="1:8" ht="14.4" x14ac:dyDescent="0.3">
      <c r="A1676" s="17">
        <v>1</v>
      </c>
      <c r="B1676" s="9" t="s">
        <v>23</v>
      </c>
      <c r="C1676" s="17">
        <v>1</v>
      </c>
      <c r="D1676" s="17">
        <v>1972</v>
      </c>
      <c r="E1676" s="17">
        <v>1</v>
      </c>
      <c r="F1676" s="17">
        <v>0</v>
      </c>
      <c r="G1676" s="17">
        <v>0</v>
      </c>
      <c r="H1676" s="18">
        <v>27175</v>
      </c>
    </row>
    <row r="1677" spans="1:8" ht="14.4" x14ac:dyDescent="0.3">
      <c r="A1677" s="17">
        <v>2</v>
      </c>
      <c r="B1677" s="9" t="s">
        <v>30</v>
      </c>
      <c r="C1677" s="17">
        <v>3</v>
      </c>
      <c r="D1677" s="17">
        <v>1983</v>
      </c>
      <c r="E1677" s="17">
        <v>1</v>
      </c>
      <c r="F1677" s="17">
        <v>0</v>
      </c>
      <c r="G1677" s="17">
        <v>12</v>
      </c>
      <c r="H1677" s="18">
        <v>27838</v>
      </c>
    </row>
    <row r="1678" spans="1:8" ht="14.4" x14ac:dyDescent="0.3">
      <c r="A1678" s="17">
        <v>3</v>
      </c>
      <c r="B1678" s="9" t="s">
        <v>12</v>
      </c>
      <c r="C1678" s="17">
        <v>4</v>
      </c>
      <c r="D1678" s="17">
        <v>1983</v>
      </c>
      <c r="E1678" s="17">
        <v>2</v>
      </c>
      <c r="F1678" s="17">
        <v>0</v>
      </c>
      <c r="G1678" s="17">
        <v>0</v>
      </c>
      <c r="H1678" s="18">
        <v>28011</v>
      </c>
    </row>
    <row r="1679" spans="1:8" ht="14.4" x14ac:dyDescent="0.3">
      <c r="A1679" s="17">
        <v>1</v>
      </c>
      <c r="B1679" s="9" t="s">
        <v>10</v>
      </c>
      <c r="C1679" s="17">
        <v>1</v>
      </c>
      <c r="D1679" s="17">
        <v>1984</v>
      </c>
      <c r="E1679" s="17">
        <v>1</v>
      </c>
      <c r="F1679" s="17">
        <v>0</v>
      </c>
      <c r="G1679" s="17">
        <v>0</v>
      </c>
      <c r="H1679" s="18">
        <v>28137</v>
      </c>
    </row>
    <row r="1680" spans="1:8" ht="14.4" x14ac:dyDescent="0.3">
      <c r="A1680" s="17">
        <v>5</v>
      </c>
      <c r="B1680" s="9" t="s">
        <v>10</v>
      </c>
      <c r="C1680" s="17">
        <v>1</v>
      </c>
      <c r="D1680" s="17">
        <v>1982</v>
      </c>
      <c r="E1680" s="17">
        <v>1</v>
      </c>
      <c r="F1680" s="17">
        <v>0</v>
      </c>
      <c r="G1680" s="17">
        <v>0</v>
      </c>
      <c r="H1680" s="18">
        <v>28259</v>
      </c>
    </row>
    <row r="1681" spans="1:8" ht="14.4" x14ac:dyDescent="0.3">
      <c r="A1681" s="17">
        <v>3</v>
      </c>
      <c r="B1681" s="9" t="s">
        <v>27</v>
      </c>
      <c r="C1681" s="17">
        <v>2</v>
      </c>
      <c r="D1681" s="17">
        <v>1970</v>
      </c>
      <c r="E1681" s="17">
        <v>1</v>
      </c>
      <c r="F1681" s="17">
        <v>0</v>
      </c>
      <c r="G1681" s="17">
        <v>4</v>
      </c>
      <c r="H1681" s="18">
        <v>28292</v>
      </c>
    </row>
    <row r="1682" spans="1:8" ht="14.4" x14ac:dyDescent="0.3">
      <c r="A1682" s="17">
        <v>1</v>
      </c>
      <c r="B1682" s="9" t="s">
        <v>10</v>
      </c>
      <c r="C1682" s="17">
        <v>2</v>
      </c>
      <c r="D1682" s="17">
        <v>1987</v>
      </c>
      <c r="E1682" s="17">
        <v>1</v>
      </c>
      <c r="F1682" s="17">
        <v>0</v>
      </c>
      <c r="G1682" s="17">
        <v>0</v>
      </c>
      <c r="H1682" s="18">
        <v>28300</v>
      </c>
    </row>
    <row r="1683" spans="1:8" ht="14.4" x14ac:dyDescent="0.3">
      <c r="A1683" s="17">
        <v>1</v>
      </c>
      <c r="B1683" s="9" t="s">
        <v>19</v>
      </c>
      <c r="C1683" s="17">
        <v>4</v>
      </c>
      <c r="D1683" s="17">
        <v>1977</v>
      </c>
      <c r="E1683" s="17">
        <v>2</v>
      </c>
      <c r="F1683" s="17">
        <v>0</v>
      </c>
      <c r="G1683" s="17">
        <v>0</v>
      </c>
      <c r="H1683" s="18">
        <v>28332</v>
      </c>
    </row>
    <row r="1684" spans="1:8" ht="14.4" x14ac:dyDescent="0.3">
      <c r="A1684" s="17">
        <v>1</v>
      </c>
      <c r="B1684" s="9" t="s">
        <v>43</v>
      </c>
      <c r="C1684" s="17">
        <v>3</v>
      </c>
      <c r="D1684" s="17">
        <v>1980</v>
      </c>
      <c r="E1684" s="17">
        <v>1</v>
      </c>
      <c r="F1684" s="17">
        <v>0</v>
      </c>
      <c r="G1684" s="17">
        <v>12</v>
      </c>
      <c r="H1684" s="18">
        <v>28451</v>
      </c>
    </row>
    <row r="1685" spans="1:8" ht="14.4" x14ac:dyDescent="0.3">
      <c r="A1685" s="17">
        <v>5</v>
      </c>
      <c r="B1685" s="9" t="s">
        <v>12</v>
      </c>
      <c r="C1685" s="17">
        <v>2</v>
      </c>
      <c r="D1685" s="17">
        <v>2015</v>
      </c>
      <c r="E1685" s="17">
        <v>1</v>
      </c>
      <c r="F1685" s="17">
        <v>0</v>
      </c>
      <c r="G1685" s="17">
        <v>0</v>
      </c>
      <c r="H1685" s="18">
        <v>28562</v>
      </c>
    </row>
    <row r="1686" spans="1:8" ht="14.4" x14ac:dyDescent="0.3">
      <c r="A1686" s="17">
        <v>3</v>
      </c>
      <c r="B1686" s="9" t="s">
        <v>12</v>
      </c>
      <c r="C1686" s="17">
        <v>3</v>
      </c>
      <c r="D1686" s="17">
        <v>2012</v>
      </c>
      <c r="E1686" s="17">
        <v>1</v>
      </c>
      <c r="F1686" s="17">
        <v>0</v>
      </c>
      <c r="G1686" s="17">
        <v>0</v>
      </c>
      <c r="H1686" s="18">
        <v>28593</v>
      </c>
    </row>
    <row r="1687" spans="1:8" ht="14.4" x14ac:dyDescent="0.3">
      <c r="A1687" s="17">
        <v>5</v>
      </c>
      <c r="B1687" s="9" t="s">
        <v>12</v>
      </c>
      <c r="C1687" s="17">
        <v>1</v>
      </c>
      <c r="D1687" s="17">
        <v>2014</v>
      </c>
      <c r="E1687" s="17">
        <v>1</v>
      </c>
      <c r="F1687" s="17">
        <v>0</v>
      </c>
      <c r="G1687" s="17">
        <v>0</v>
      </c>
      <c r="H1687" s="18">
        <v>28597</v>
      </c>
    </row>
    <row r="1688" spans="1:8" ht="14.4" x14ac:dyDescent="0.3">
      <c r="A1688" s="17">
        <v>6</v>
      </c>
      <c r="B1688" s="9" t="s">
        <v>10</v>
      </c>
      <c r="C1688" s="17">
        <v>1</v>
      </c>
      <c r="D1688" s="17">
        <v>1982</v>
      </c>
      <c r="E1688" s="17">
        <v>1</v>
      </c>
      <c r="F1688" s="17">
        <v>0</v>
      </c>
      <c r="G1688" s="17">
        <v>0</v>
      </c>
      <c r="H1688" s="18">
        <v>28647</v>
      </c>
    </row>
    <row r="1689" spans="1:8" ht="14.4" x14ac:dyDescent="0.3">
      <c r="A1689" s="17">
        <v>6</v>
      </c>
      <c r="B1689" s="9" t="s">
        <v>12</v>
      </c>
      <c r="C1689" s="17">
        <v>3</v>
      </c>
      <c r="D1689" s="17">
        <v>2009</v>
      </c>
      <c r="E1689" s="17">
        <v>1</v>
      </c>
      <c r="F1689" s="17">
        <v>0</v>
      </c>
      <c r="G1689" s="17">
        <v>0</v>
      </c>
      <c r="H1689" s="18">
        <v>28660</v>
      </c>
    </row>
    <row r="1690" spans="1:8" ht="14.4" x14ac:dyDescent="0.3">
      <c r="A1690" s="17">
        <v>4</v>
      </c>
      <c r="B1690" s="9" t="s">
        <v>12</v>
      </c>
      <c r="C1690" s="17">
        <v>3</v>
      </c>
      <c r="D1690" s="17">
        <v>2012</v>
      </c>
      <c r="E1690" s="17">
        <v>1</v>
      </c>
      <c r="F1690" s="17">
        <v>0</v>
      </c>
      <c r="G1690" s="17">
        <v>0</v>
      </c>
      <c r="H1690" s="18">
        <v>28673</v>
      </c>
    </row>
    <row r="1691" spans="1:8" ht="14.4" x14ac:dyDescent="0.3">
      <c r="A1691" s="17">
        <v>3</v>
      </c>
      <c r="B1691" s="9" t="s">
        <v>19</v>
      </c>
      <c r="C1691" s="17">
        <v>3</v>
      </c>
      <c r="D1691" s="17">
        <v>2014</v>
      </c>
      <c r="E1691" s="17">
        <v>1</v>
      </c>
      <c r="F1691" s="17">
        <v>0</v>
      </c>
      <c r="G1691" s="17">
        <v>0</v>
      </c>
      <c r="H1691" s="18">
        <v>28676</v>
      </c>
    </row>
    <row r="1692" spans="1:8" ht="14.4" x14ac:dyDescent="0.3">
      <c r="A1692" s="17">
        <v>4</v>
      </c>
      <c r="B1692" s="9" t="s">
        <v>12</v>
      </c>
      <c r="C1692" s="17">
        <v>2</v>
      </c>
      <c r="D1692" s="17">
        <v>2015</v>
      </c>
      <c r="E1692" s="17">
        <v>1</v>
      </c>
      <c r="F1692" s="17">
        <v>0</v>
      </c>
      <c r="G1692" s="17">
        <v>0</v>
      </c>
      <c r="H1692" s="18">
        <v>28730</v>
      </c>
    </row>
    <row r="1693" spans="1:8" ht="14.4" x14ac:dyDescent="0.3">
      <c r="A1693" s="17">
        <v>3</v>
      </c>
      <c r="B1693" s="9" t="s">
        <v>12</v>
      </c>
      <c r="C1693" s="17">
        <v>2</v>
      </c>
      <c r="D1693" s="17">
        <v>2014</v>
      </c>
      <c r="E1693" s="17">
        <v>1</v>
      </c>
      <c r="F1693" s="17">
        <v>0</v>
      </c>
      <c r="G1693" s="17">
        <v>0</v>
      </c>
      <c r="H1693" s="18">
        <v>28780</v>
      </c>
    </row>
    <row r="1694" spans="1:8" ht="14.4" x14ac:dyDescent="0.3">
      <c r="A1694" s="17">
        <v>1</v>
      </c>
      <c r="B1694" s="9" t="s">
        <v>19</v>
      </c>
      <c r="C1694" s="17">
        <v>4</v>
      </c>
      <c r="D1694" s="17">
        <v>2018</v>
      </c>
      <c r="E1694" s="17">
        <v>2</v>
      </c>
      <c r="F1694" s="17">
        <v>0</v>
      </c>
      <c r="G1694" s="17">
        <v>0</v>
      </c>
      <c r="H1694" s="18">
        <v>28790</v>
      </c>
    </row>
    <row r="1695" spans="1:8" ht="14.4" x14ac:dyDescent="0.3">
      <c r="A1695" s="17">
        <v>3</v>
      </c>
      <c r="B1695" s="9" t="s">
        <v>19</v>
      </c>
      <c r="C1695" s="17">
        <v>3</v>
      </c>
      <c r="D1695" s="17">
        <v>2012</v>
      </c>
      <c r="E1695" s="17">
        <v>1</v>
      </c>
      <c r="F1695" s="17">
        <v>0</v>
      </c>
      <c r="G1695" s="17">
        <v>0</v>
      </c>
      <c r="H1695" s="18">
        <v>28812</v>
      </c>
    </row>
    <row r="1696" spans="1:8" ht="14.4" x14ac:dyDescent="0.3">
      <c r="A1696" s="17">
        <v>3</v>
      </c>
      <c r="B1696" s="9" t="s">
        <v>12</v>
      </c>
      <c r="C1696" s="17">
        <v>2</v>
      </c>
      <c r="D1696" s="17">
        <v>2013</v>
      </c>
      <c r="E1696" s="17">
        <v>1</v>
      </c>
      <c r="F1696" s="17">
        <v>0</v>
      </c>
      <c r="G1696" s="17">
        <v>0</v>
      </c>
      <c r="H1696" s="18">
        <v>28850</v>
      </c>
    </row>
    <row r="1697" spans="1:8" ht="14.4" x14ac:dyDescent="0.3">
      <c r="A1697" s="17">
        <v>1</v>
      </c>
      <c r="B1697" s="9" t="s">
        <v>12</v>
      </c>
      <c r="C1697" s="17">
        <v>3</v>
      </c>
      <c r="D1697" s="17">
        <v>2017</v>
      </c>
      <c r="E1697" s="17">
        <v>1</v>
      </c>
      <c r="F1697" s="17">
        <v>0</v>
      </c>
      <c r="G1697" s="17">
        <v>0</v>
      </c>
      <c r="H1697" s="18">
        <v>28876</v>
      </c>
    </row>
    <row r="1698" spans="1:8" ht="14.4" x14ac:dyDescent="0.3">
      <c r="A1698" s="17">
        <v>4</v>
      </c>
      <c r="B1698" s="9" t="s">
        <v>12</v>
      </c>
      <c r="C1698" s="17">
        <v>1</v>
      </c>
      <c r="D1698" s="17">
        <v>2010</v>
      </c>
      <c r="E1698" s="17">
        <v>1</v>
      </c>
      <c r="F1698" s="17">
        <v>0</v>
      </c>
      <c r="G1698" s="17">
        <v>0</v>
      </c>
      <c r="H1698" s="18">
        <v>28882</v>
      </c>
    </row>
    <row r="1699" spans="1:8" ht="14.4" x14ac:dyDescent="0.3">
      <c r="A1699" s="17">
        <v>3</v>
      </c>
      <c r="B1699" s="9" t="s">
        <v>12</v>
      </c>
      <c r="C1699" s="17">
        <v>3</v>
      </c>
      <c r="D1699" s="17">
        <v>2015</v>
      </c>
      <c r="E1699" s="17">
        <v>1</v>
      </c>
      <c r="F1699" s="17">
        <v>0</v>
      </c>
      <c r="G1699" s="17">
        <v>0</v>
      </c>
      <c r="H1699" s="18">
        <v>28882</v>
      </c>
    </row>
    <row r="1700" spans="1:8" ht="14.4" x14ac:dyDescent="0.3">
      <c r="A1700" s="17">
        <v>4</v>
      </c>
      <c r="B1700" s="9" t="s">
        <v>12</v>
      </c>
      <c r="C1700" s="17">
        <v>3</v>
      </c>
      <c r="D1700" s="17">
        <v>2010</v>
      </c>
      <c r="E1700" s="17">
        <v>1</v>
      </c>
      <c r="F1700" s="17">
        <v>0</v>
      </c>
      <c r="G1700" s="17">
        <v>0</v>
      </c>
      <c r="H1700" s="18">
        <v>28898</v>
      </c>
    </row>
    <row r="1701" spans="1:8" ht="14.4" x14ac:dyDescent="0.3">
      <c r="A1701" s="17">
        <v>4</v>
      </c>
      <c r="B1701" s="9" t="s">
        <v>12</v>
      </c>
      <c r="C1701" s="17">
        <v>1</v>
      </c>
      <c r="D1701" s="17">
        <v>2011</v>
      </c>
      <c r="E1701" s="17">
        <v>1</v>
      </c>
      <c r="F1701" s="17">
        <v>0</v>
      </c>
      <c r="G1701" s="17">
        <v>0</v>
      </c>
      <c r="H1701" s="18">
        <v>28901</v>
      </c>
    </row>
    <row r="1702" spans="1:8" ht="14.4" x14ac:dyDescent="0.3">
      <c r="A1702" s="17">
        <v>3</v>
      </c>
      <c r="B1702" s="9" t="s">
        <v>12</v>
      </c>
      <c r="C1702" s="17">
        <v>4</v>
      </c>
      <c r="D1702" s="17">
        <v>2009</v>
      </c>
      <c r="E1702" s="17">
        <v>1</v>
      </c>
      <c r="F1702" s="17">
        <v>0</v>
      </c>
      <c r="G1702" s="17">
        <v>0</v>
      </c>
      <c r="H1702" s="18">
        <v>28971</v>
      </c>
    </row>
    <row r="1703" spans="1:8" ht="14.4" x14ac:dyDescent="0.3">
      <c r="A1703" s="17">
        <v>2</v>
      </c>
      <c r="B1703" s="9" t="s">
        <v>12</v>
      </c>
      <c r="C1703" s="17">
        <v>2</v>
      </c>
      <c r="D1703" s="17">
        <v>2020</v>
      </c>
      <c r="E1703" s="17">
        <v>1</v>
      </c>
      <c r="F1703" s="17">
        <v>0</v>
      </c>
      <c r="G1703" s="17">
        <v>0</v>
      </c>
      <c r="H1703" s="18">
        <v>28980</v>
      </c>
    </row>
    <row r="1704" spans="1:8" ht="14.4" x14ac:dyDescent="0.3">
      <c r="A1704" s="17">
        <v>3</v>
      </c>
      <c r="B1704" s="9" t="s">
        <v>19</v>
      </c>
      <c r="C1704" s="17">
        <v>3</v>
      </c>
      <c r="D1704" s="17">
        <v>2010</v>
      </c>
      <c r="E1704" s="17">
        <v>1</v>
      </c>
      <c r="F1704" s="17">
        <v>0</v>
      </c>
      <c r="G1704" s="17">
        <v>0</v>
      </c>
      <c r="H1704" s="18">
        <v>28986</v>
      </c>
    </row>
    <row r="1705" spans="1:8" ht="14.4" x14ac:dyDescent="0.3">
      <c r="A1705" s="17">
        <v>4</v>
      </c>
      <c r="B1705" s="9" t="s">
        <v>12</v>
      </c>
      <c r="C1705" s="17">
        <v>4</v>
      </c>
      <c r="D1705" s="17">
        <v>1983</v>
      </c>
      <c r="E1705" s="17">
        <v>2</v>
      </c>
      <c r="F1705" s="17">
        <v>0</v>
      </c>
      <c r="G1705" s="17">
        <v>0</v>
      </c>
      <c r="H1705" s="18">
        <v>29016</v>
      </c>
    </row>
    <row r="1706" spans="1:8" ht="14.4" x14ac:dyDescent="0.3">
      <c r="A1706" s="17">
        <v>2</v>
      </c>
      <c r="B1706" s="9" t="s">
        <v>66</v>
      </c>
      <c r="C1706" s="17">
        <v>3</v>
      </c>
      <c r="D1706" s="17">
        <v>2013</v>
      </c>
      <c r="E1706" s="17">
        <v>1</v>
      </c>
      <c r="F1706" s="17">
        <v>0</v>
      </c>
      <c r="G1706" s="17">
        <v>0</v>
      </c>
      <c r="H1706" s="18">
        <v>29037</v>
      </c>
    </row>
    <row r="1707" spans="1:8" ht="14.4" x14ac:dyDescent="0.3">
      <c r="A1707" s="17">
        <v>3</v>
      </c>
      <c r="B1707" s="9" t="s">
        <v>19</v>
      </c>
      <c r="C1707" s="17">
        <v>2</v>
      </c>
      <c r="D1707" s="17">
        <v>2012</v>
      </c>
      <c r="E1707" s="17">
        <v>1</v>
      </c>
      <c r="F1707" s="17">
        <v>0</v>
      </c>
      <c r="G1707" s="17">
        <v>0</v>
      </c>
      <c r="H1707" s="18">
        <v>29056</v>
      </c>
    </row>
    <row r="1708" spans="1:8" ht="14.4" x14ac:dyDescent="0.3">
      <c r="A1708" s="17">
        <v>6</v>
      </c>
      <c r="B1708" s="9" t="s">
        <v>12</v>
      </c>
      <c r="C1708" s="17">
        <v>1</v>
      </c>
      <c r="D1708" s="17">
        <v>2012</v>
      </c>
      <c r="E1708" s="17">
        <v>1</v>
      </c>
      <c r="F1708" s="17">
        <v>0</v>
      </c>
      <c r="G1708" s="17">
        <v>0</v>
      </c>
      <c r="H1708" s="18">
        <v>29094</v>
      </c>
    </row>
    <row r="1709" spans="1:8" ht="14.4" x14ac:dyDescent="0.3">
      <c r="A1709" s="17">
        <v>2</v>
      </c>
      <c r="B1709" s="9" t="s">
        <v>17</v>
      </c>
      <c r="C1709" s="17">
        <v>2</v>
      </c>
      <c r="D1709" s="17">
        <v>2014</v>
      </c>
      <c r="E1709" s="17">
        <v>1</v>
      </c>
      <c r="F1709" s="17">
        <v>0</v>
      </c>
      <c r="G1709" s="17">
        <v>0</v>
      </c>
      <c r="H1709" s="18">
        <v>29123</v>
      </c>
    </row>
    <row r="1710" spans="1:8" ht="14.4" x14ac:dyDescent="0.3">
      <c r="A1710" s="17">
        <v>5</v>
      </c>
      <c r="B1710" s="9" t="s">
        <v>12</v>
      </c>
      <c r="C1710" s="17">
        <v>2</v>
      </c>
      <c r="D1710" s="17">
        <v>2011</v>
      </c>
      <c r="E1710" s="17">
        <v>1</v>
      </c>
      <c r="F1710" s="17">
        <v>0</v>
      </c>
      <c r="G1710" s="17">
        <v>0</v>
      </c>
      <c r="H1710" s="18">
        <v>29126</v>
      </c>
    </row>
    <row r="1711" spans="1:8" ht="14.4" x14ac:dyDescent="0.3">
      <c r="A1711" s="17">
        <v>3</v>
      </c>
      <c r="B1711" s="9" t="s">
        <v>12</v>
      </c>
      <c r="C1711" s="17">
        <v>3</v>
      </c>
      <c r="D1711" s="17">
        <v>2012</v>
      </c>
      <c r="E1711" s="17">
        <v>1</v>
      </c>
      <c r="F1711" s="17">
        <v>0</v>
      </c>
      <c r="G1711" s="17">
        <v>0</v>
      </c>
      <c r="H1711" s="18">
        <v>29135</v>
      </c>
    </row>
    <row r="1712" spans="1:8" ht="14.4" x14ac:dyDescent="0.3">
      <c r="A1712" s="17">
        <v>2</v>
      </c>
      <c r="B1712" s="9" t="s">
        <v>17</v>
      </c>
      <c r="C1712" s="17">
        <v>2</v>
      </c>
      <c r="D1712" s="17">
        <v>2012</v>
      </c>
      <c r="E1712" s="17">
        <v>1</v>
      </c>
      <c r="F1712" s="17">
        <v>0</v>
      </c>
      <c r="G1712" s="17">
        <v>0</v>
      </c>
      <c r="H1712" s="18">
        <v>29164</v>
      </c>
    </row>
    <row r="1713" spans="1:8" ht="14.4" x14ac:dyDescent="0.3">
      <c r="A1713" s="17">
        <v>3</v>
      </c>
      <c r="B1713" s="9" t="s">
        <v>19</v>
      </c>
      <c r="C1713" s="17">
        <v>3</v>
      </c>
      <c r="D1713" s="17">
        <v>2015</v>
      </c>
      <c r="E1713" s="17">
        <v>1</v>
      </c>
      <c r="F1713" s="17">
        <v>0</v>
      </c>
      <c r="G1713" s="17">
        <v>0</v>
      </c>
      <c r="H1713" s="18">
        <v>29189</v>
      </c>
    </row>
    <row r="1714" spans="1:8" ht="14.4" x14ac:dyDescent="0.3">
      <c r="A1714" s="17">
        <v>3</v>
      </c>
      <c r="B1714" s="9" t="s">
        <v>19</v>
      </c>
      <c r="C1714" s="17">
        <v>3</v>
      </c>
      <c r="D1714" s="17">
        <v>2015</v>
      </c>
      <c r="E1714" s="17">
        <v>1</v>
      </c>
      <c r="F1714" s="17">
        <v>0</v>
      </c>
      <c r="G1714" s="17">
        <v>0</v>
      </c>
      <c r="H1714" s="18">
        <v>29196</v>
      </c>
    </row>
    <row r="1715" spans="1:8" ht="14.4" x14ac:dyDescent="0.3">
      <c r="A1715" s="17">
        <v>3</v>
      </c>
      <c r="B1715" s="9" t="s">
        <v>12</v>
      </c>
      <c r="C1715" s="17">
        <v>3</v>
      </c>
      <c r="D1715" s="17">
        <v>2015</v>
      </c>
      <c r="E1715" s="17">
        <v>1</v>
      </c>
      <c r="F1715" s="17">
        <v>0</v>
      </c>
      <c r="G1715" s="17">
        <v>0</v>
      </c>
      <c r="H1715" s="18">
        <v>29199</v>
      </c>
    </row>
    <row r="1716" spans="1:8" ht="14.4" x14ac:dyDescent="0.3">
      <c r="A1716" s="17">
        <v>3</v>
      </c>
      <c r="B1716" s="9" t="s">
        <v>19</v>
      </c>
      <c r="C1716" s="17">
        <v>3</v>
      </c>
      <c r="D1716" s="17">
        <v>2013</v>
      </c>
      <c r="E1716" s="17">
        <v>1</v>
      </c>
      <c r="F1716" s="17">
        <v>0</v>
      </c>
      <c r="G1716" s="17">
        <v>0</v>
      </c>
      <c r="H1716" s="18">
        <v>29237</v>
      </c>
    </row>
    <row r="1717" spans="1:8" ht="14.4" x14ac:dyDescent="0.3">
      <c r="A1717" s="17">
        <v>1</v>
      </c>
      <c r="B1717" s="9" t="s">
        <v>10</v>
      </c>
      <c r="C1717" s="17">
        <v>1</v>
      </c>
      <c r="D1717" s="17">
        <v>1982</v>
      </c>
      <c r="E1717" s="17">
        <v>1</v>
      </c>
      <c r="F1717" s="17">
        <v>0</v>
      </c>
      <c r="G1717" s="17">
        <v>0</v>
      </c>
      <c r="H1717" s="18">
        <v>29239</v>
      </c>
    </row>
    <row r="1718" spans="1:8" ht="14.4" x14ac:dyDescent="0.3">
      <c r="A1718" s="17">
        <v>3</v>
      </c>
      <c r="B1718" s="9" t="s">
        <v>31</v>
      </c>
      <c r="C1718" s="17">
        <v>2</v>
      </c>
      <c r="D1718" s="17">
        <v>1973</v>
      </c>
      <c r="E1718" s="17">
        <v>18</v>
      </c>
      <c r="F1718" s="17">
        <v>0</v>
      </c>
      <c r="G1718" s="17">
        <v>0</v>
      </c>
      <c r="H1718" s="18">
        <v>29408</v>
      </c>
    </row>
    <row r="1719" spans="1:8" ht="14.4" x14ac:dyDescent="0.3">
      <c r="A1719" s="17">
        <v>2</v>
      </c>
      <c r="B1719" s="9" t="s">
        <v>23</v>
      </c>
      <c r="C1719" s="17">
        <v>1</v>
      </c>
      <c r="D1719" s="17">
        <v>2010</v>
      </c>
      <c r="E1719" s="17">
        <v>1</v>
      </c>
      <c r="F1719" s="17">
        <v>0</v>
      </c>
      <c r="G1719" s="17">
        <v>0</v>
      </c>
      <c r="H1719" s="18">
        <v>29424</v>
      </c>
    </row>
    <row r="1720" spans="1:8" ht="14.4" x14ac:dyDescent="0.3">
      <c r="A1720" s="17">
        <v>3</v>
      </c>
      <c r="B1720" s="9" t="s">
        <v>10</v>
      </c>
      <c r="C1720" s="17">
        <v>1</v>
      </c>
      <c r="D1720" s="17">
        <v>1982</v>
      </c>
      <c r="E1720" s="17">
        <v>1</v>
      </c>
      <c r="F1720" s="17">
        <v>0</v>
      </c>
      <c r="G1720" s="17">
        <v>0</v>
      </c>
      <c r="H1720" s="18">
        <v>29457</v>
      </c>
    </row>
    <row r="1721" spans="1:8" ht="14.4" x14ac:dyDescent="0.3">
      <c r="A1721" s="17">
        <v>3</v>
      </c>
      <c r="B1721" s="9" t="s">
        <v>19</v>
      </c>
      <c r="C1721" s="17">
        <v>2</v>
      </c>
      <c r="D1721" s="17">
        <v>2015</v>
      </c>
      <c r="E1721" s="17">
        <v>1</v>
      </c>
      <c r="F1721" s="17">
        <v>0</v>
      </c>
      <c r="G1721" s="17">
        <v>0</v>
      </c>
      <c r="H1721" s="18">
        <v>29475</v>
      </c>
    </row>
    <row r="1722" spans="1:8" ht="14.4" x14ac:dyDescent="0.3">
      <c r="A1722" s="17">
        <v>4</v>
      </c>
      <c r="B1722" s="9" t="s">
        <v>12</v>
      </c>
      <c r="C1722" s="17">
        <v>3</v>
      </c>
      <c r="D1722" s="17">
        <v>2011</v>
      </c>
      <c r="E1722" s="17">
        <v>1</v>
      </c>
      <c r="F1722" s="17">
        <v>0</v>
      </c>
      <c r="G1722" s="17">
        <v>0</v>
      </c>
      <c r="H1722" s="18">
        <v>29481</v>
      </c>
    </row>
    <row r="1723" spans="1:8" ht="14.4" x14ac:dyDescent="0.3">
      <c r="A1723" s="17">
        <v>4</v>
      </c>
      <c r="B1723" s="9" t="s">
        <v>12</v>
      </c>
      <c r="C1723" s="17">
        <v>2</v>
      </c>
      <c r="D1723" s="17">
        <v>2014</v>
      </c>
      <c r="E1723" s="17">
        <v>1</v>
      </c>
      <c r="F1723" s="17">
        <v>0</v>
      </c>
      <c r="G1723" s="17">
        <v>0</v>
      </c>
      <c r="H1723" s="18">
        <v>29506</v>
      </c>
    </row>
    <row r="1724" spans="1:8" ht="14.4" x14ac:dyDescent="0.3">
      <c r="A1724" s="17">
        <v>4</v>
      </c>
      <c r="B1724" s="9" t="s">
        <v>12</v>
      </c>
      <c r="C1724" s="17">
        <v>2</v>
      </c>
      <c r="D1724" s="17">
        <v>2002</v>
      </c>
      <c r="E1724" s="17">
        <v>1</v>
      </c>
      <c r="F1724" s="17">
        <v>0</v>
      </c>
      <c r="G1724" s="17">
        <v>0</v>
      </c>
      <c r="H1724" s="18">
        <v>29541</v>
      </c>
    </row>
    <row r="1725" spans="1:8" ht="14.4" x14ac:dyDescent="0.3">
      <c r="A1725" s="17">
        <v>3</v>
      </c>
      <c r="B1725" s="9" t="s">
        <v>12</v>
      </c>
      <c r="C1725" s="17">
        <v>4</v>
      </c>
      <c r="D1725" s="17">
        <v>2014</v>
      </c>
      <c r="E1725" s="17">
        <v>1</v>
      </c>
      <c r="F1725" s="17">
        <v>0</v>
      </c>
      <c r="G1725" s="17">
        <v>0</v>
      </c>
      <c r="H1725" s="18">
        <v>29554</v>
      </c>
    </row>
    <row r="1726" spans="1:8" ht="14.4" x14ac:dyDescent="0.3">
      <c r="A1726" s="17">
        <v>3</v>
      </c>
      <c r="B1726" s="9" t="s">
        <v>19</v>
      </c>
      <c r="C1726" s="17">
        <v>3</v>
      </c>
      <c r="D1726" s="17">
        <v>2015</v>
      </c>
      <c r="E1726" s="17">
        <v>1</v>
      </c>
      <c r="F1726" s="17">
        <v>0</v>
      </c>
      <c r="G1726" s="17">
        <v>0</v>
      </c>
      <c r="H1726" s="18">
        <v>29570</v>
      </c>
    </row>
    <row r="1727" spans="1:8" ht="14.4" x14ac:dyDescent="0.3">
      <c r="A1727" s="17">
        <v>3</v>
      </c>
      <c r="B1727" s="9" t="s">
        <v>17</v>
      </c>
      <c r="C1727" s="17">
        <v>2</v>
      </c>
      <c r="D1727" s="17">
        <v>1995</v>
      </c>
      <c r="E1727" s="17">
        <v>1</v>
      </c>
      <c r="F1727" s="17">
        <v>0</v>
      </c>
      <c r="G1727" s="17">
        <v>0</v>
      </c>
      <c r="H1727" s="18">
        <v>29573</v>
      </c>
    </row>
    <row r="1728" spans="1:8" ht="14.4" x14ac:dyDescent="0.3">
      <c r="A1728" s="17">
        <v>4</v>
      </c>
      <c r="B1728" s="9" t="s">
        <v>39</v>
      </c>
      <c r="C1728" s="17">
        <v>4</v>
      </c>
      <c r="D1728" s="17">
        <v>1969</v>
      </c>
      <c r="E1728" s="17">
        <v>1</v>
      </c>
      <c r="F1728" s="17">
        <v>2</v>
      </c>
      <c r="G1728" s="17">
        <v>2</v>
      </c>
      <c r="H1728" s="18">
        <v>29617</v>
      </c>
    </row>
    <row r="1729" spans="1:8" ht="14.4" x14ac:dyDescent="0.3">
      <c r="A1729" s="17">
        <v>5</v>
      </c>
      <c r="B1729" s="9" t="s">
        <v>17</v>
      </c>
      <c r="C1729" s="17">
        <v>2</v>
      </c>
      <c r="D1729" s="17">
        <v>1995</v>
      </c>
      <c r="E1729" s="17">
        <v>1</v>
      </c>
      <c r="F1729" s="17">
        <v>0</v>
      </c>
      <c r="G1729" s="17">
        <v>0</v>
      </c>
      <c r="H1729" s="18">
        <v>29706</v>
      </c>
    </row>
    <row r="1730" spans="1:8" ht="14.4" x14ac:dyDescent="0.3">
      <c r="A1730" s="17">
        <v>5</v>
      </c>
      <c r="B1730" s="9" t="s">
        <v>33</v>
      </c>
      <c r="C1730" s="17">
        <v>2</v>
      </c>
      <c r="D1730" s="17">
        <v>1998</v>
      </c>
      <c r="E1730" s="17">
        <v>1</v>
      </c>
      <c r="F1730" s="17">
        <v>0</v>
      </c>
      <c r="G1730" s="17">
        <v>0</v>
      </c>
      <c r="H1730" s="18">
        <v>29712</v>
      </c>
    </row>
    <row r="1731" spans="1:8" ht="14.4" x14ac:dyDescent="0.3">
      <c r="A1731" s="17">
        <v>4</v>
      </c>
      <c r="B1731" s="9" t="s">
        <v>66</v>
      </c>
      <c r="C1731" s="17">
        <v>2</v>
      </c>
      <c r="D1731" s="17">
        <v>2013</v>
      </c>
      <c r="E1731" s="17">
        <v>1</v>
      </c>
      <c r="F1731" s="17">
        <v>0</v>
      </c>
      <c r="G1731" s="17">
        <v>0</v>
      </c>
      <c r="H1731" s="18">
        <v>29766</v>
      </c>
    </row>
    <row r="1732" spans="1:8" ht="14.4" x14ac:dyDescent="0.3">
      <c r="A1732" s="17">
        <v>3</v>
      </c>
      <c r="B1732" s="9" t="s">
        <v>12</v>
      </c>
      <c r="C1732" s="17">
        <v>2</v>
      </c>
      <c r="D1732" s="17">
        <v>2011</v>
      </c>
      <c r="E1732" s="17">
        <v>1</v>
      </c>
      <c r="F1732" s="17">
        <v>0</v>
      </c>
      <c r="G1732" s="17">
        <v>0</v>
      </c>
      <c r="H1732" s="18">
        <v>29766</v>
      </c>
    </row>
    <row r="1733" spans="1:8" ht="14.4" x14ac:dyDescent="0.3">
      <c r="A1733" s="17">
        <v>4</v>
      </c>
      <c r="B1733" s="9" t="s">
        <v>12</v>
      </c>
      <c r="C1733" s="17">
        <v>2</v>
      </c>
      <c r="D1733" s="17">
        <v>2002</v>
      </c>
      <c r="E1733" s="17">
        <v>1</v>
      </c>
      <c r="F1733" s="17">
        <v>0</v>
      </c>
      <c r="G1733" s="17">
        <v>0</v>
      </c>
      <c r="H1733" s="18">
        <v>29766</v>
      </c>
    </row>
    <row r="1734" spans="1:8" ht="14.4" x14ac:dyDescent="0.3">
      <c r="A1734" s="17">
        <v>2</v>
      </c>
      <c r="B1734" s="9" t="s">
        <v>17</v>
      </c>
      <c r="C1734" s="17">
        <v>2</v>
      </c>
      <c r="D1734" s="17">
        <v>2011</v>
      </c>
      <c r="E1734" s="17">
        <v>1</v>
      </c>
      <c r="F1734" s="17">
        <v>0</v>
      </c>
      <c r="G1734" s="17">
        <v>0</v>
      </c>
      <c r="H1734" s="18">
        <v>29820</v>
      </c>
    </row>
    <row r="1735" spans="1:8" ht="14.4" x14ac:dyDescent="0.3">
      <c r="A1735" s="17">
        <v>5</v>
      </c>
      <c r="B1735" s="9" t="s">
        <v>19</v>
      </c>
      <c r="C1735" s="17">
        <v>3</v>
      </c>
      <c r="D1735" s="17">
        <v>2020</v>
      </c>
      <c r="E1735" s="17">
        <v>1</v>
      </c>
      <c r="F1735" s="17">
        <v>0</v>
      </c>
      <c r="G1735" s="17">
        <v>0</v>
      </c>
      <c r="H1735" s="18">
        <v>29833</v>
      </c>
    </row>
    <row r="1736" spans="1:8" ht="14.4" x14ac:dyDescent="0.3">
      <c r="A1736" s="17">
        <v>3</v>
      </c>
      <c r="B1736" s="9" t="s">
        <v>19</v>
      </c>
      <c r="C1736" s="17">
        <v>2</v>
      </c>
      <c r="D1736" s="17">
        <v>2015</v>
      </c>
      <c r="E1736" s="17">
        <v>1</v>
      </c>
      <c r="F1736" s="17">
        <v>0</v>
      </c>
      <c r="G1736" s="17">
        <v>0</v>
      </c>
      <c r="H1736" s="18">
        <v>29865</v>
      </c>
    </row>
    <row r="1737" spans="1:8" ht="14.4" x14ac:dyDescent="0.3">
      <c r="A1737" s="17">
        <v>6</v>
      </c>
      <c r="B1737" s="9" t="s">
        <v>12</v>
      </c>
      <c r="C1737" s="17">
        <v>4</v>
      </c>
      <c r="D1737" s="17">
        <v>1983</v>
      </c>
      <c r="E1737" s="17">
        <v>2</v>
      </c>
      <c r="F1737" s="17">
        <v>0</v>
      </c>
      <c r="G1737" s="17">
        <v>0</v>
      </c>
      <c r="H1737" s="18">
        <v>29919</v>
      </c>
    </row>
    <row r="1738" spans="1:8" ht="14.4" x14ac:dyDescent="0.3">
      <c r="A1738" s="17">
        <v>4</v>
      </c>
      <c r="B1738" s="9" t="s">
        <v>12</v>
      </c>
      <c r="C1738" s="17">
        <v>3</v>
      </c>
      <c r="D1738" s="17">
        <v>2009</v>
      </c>
      <c r="E1738" s="17">
        <v>1</v>
      </c>
      <c r="F1738" s="17">
        <v>0</v>
      </c>
      <c r="G1738" s="17">
        <v>0</v>
      </c>
      <c r="H1738" s="18">
        <v>29922</v>
      </c>
    </row>
    <row r="1739" spans="1:8" ht="14.4" x14ac:dyDescent="0.3">
      <c r="A1739" s="17">
        <v>1</v>
      </c>
      <c r="B1739" s="9" t="s">
        <v>12</v>
      </c>
      <c r="C1739" s="17">
        <v>2</v>
      </c>
      <c r="D1739" s="17">
        <v>2020</v>
      </c>
      <c r="E1739" s="17">
        <v>1</v>
      </c>
      <c r="F1739" s="17">
        <v>0</v>
      </c>
      <c r="G1739" s="17">
        <v>0</v>
      </c>
      <c r="H1739" s="18">
        <v>29995</v>
      </c>
    </row>
    <row r="1740" spans="1:8" ht="14.4" x14ac:dyDescent="0.3">
      <c r="A1740" s="17">
        <v>5</v>
      </c>
      <c r="B1740" s="9" t="s">
        <v>12</v>
      </c>
      <c r="C1740" s="17">
        <v>2</v>
      </c>
      <c r="D1740" s="17">
        <v>2015</v>
      </c>
      <c r="E1740" s="17">
        <v>1</v>
      </c>
      <c r="F1740" s="17">
        <v>0</v>
      </c>
      <c r="G1740" s="17">
        <v>0</v>
      </c>
      <c r="H1740" s="18">
        <v>30134</v>
      </c>
    </row>
    <row r="1741" spans="1:8" ht="14.4" x14ac:dyDescent="0.3">
      <c r="A1741" s="17">
        <v>5</v>
      </c>
      <c r="B1741" s="9" t="s">
        <v>12</v>
      </c>
      <c r="C1741" s="17">
        <v>3</v>
      </c>
      <c r="D1741" s="17">
        <v>2010</v>
      </c>
      <c r="E1741" s="17">
        <v>1</v>
      </c>
      <c r="F1741" s="17">
        <v>0</v>
      </c>
      <c r="G1741" s="17">
        <v>0</v>
      </c>
      <c r="H1741" s="18">
        <v>30160</v>
      </c>
    </row>
    <row r="1742" spans="1:8" ht="14.4" x14ac:dyDescent="0.3">
      <c r="A1742" s="17">
        <v>5</v>
      </c>
      <c r="B1742" s="9" t="s">
        <v>12</v>
      </c>
      <c r="C1742" s="17">
        <v>2</v>
      </c>
      <c r="D1742" s="17">
        <v>2011</v>
      </c>
      <c r="E1742" s="17">
        <v>1</v>
      </c>
      <c r="F1742" s="17">
        <v>0</v>
      </c>
      <c r="G1742" s="17">
        <v>0</v>
      </c>
      <c r="H1742" s="18">
        <v>30166</v>
      </c>
    </row>
    <row r="1743" spans="1:8" ht="14.4" x14ac:dyDescent="0.3">
      <c r="A1743" s="17">
        <v>1</v>
      </c>
      <c r="B1743" s="9" t="s">
        <v>12</v>
      </c>
      <c r="C1743" s="17">
        <v>3</v>
      </c>
      <c r="D1743" s="17">
        <v>2004</v>
      </c>
      <c r="E1743" s="17">
        <v>1</v>
      </c>
      <c r="F1743" s="17">
        <v>0</v>
      </c>
      <c r="G1743" s="17">
        <v>0</v>
      </c>
      <c r="H1743" s="18">
        <v>30334</v>
      </c>
    </row>
    <row r="1744" spans="1:8" ht="14.4" x14ac:dyDescent="0.3">
      <c r="A1744" s="17">
        <v>4</v>
      </c>
      <c r="B1744" s="9" t="s">
        <v>12</v>
      </c>
      <c r="C1744" s="17">
        <v>2</v>
      </c>
      <c r="D1744" s="17">
        <v>2015</v>
      </c>
      <c r="E1744" s="17">
        <v>1</v>
      </c>
      <c r="F1744" s="17">
        <v>0</v>
      </c>
      <c r="G1744" s="17">
        <v>0</v>
      </c>
      <c r="H1744" s="18">
        <v>30340</v>
      </c>
    </row>
    <row r="1745" spans="1:8" ht="14.4" x14ac:dyDescent="0.3">
      <c r="A1745" s="17">
        <v>3</v>
      </c>
      <c r="B1745" s="9" t="s">
        <v>10</v>
      </c>
      <c r="C1745" s="17">
        <v>1</v>
      </c>
      <c r="D1745" s="17">
        <v>1984</v>
      </c>
      <c r="E1745" s="17">
        <v>1</v>
      </c>
      <c r="F1745" s="17">
        <v>0</v>
      </c>
      <c r="G1745" s="17">
        <v>0</v>
      </c>
      <c r="H1745" s="18">
        <v>30353</v>
      </c>
    </row>
    <row r="1746" spans="1:8" ht="14.4" x14ac:dyDescent="0.3">
      <c r="A1746" s="17">
        <v>2</v>
      </c>
      <c r="B1746" s="9" t="s">
        <v>12</v>
      </c>
      <c r="C1746" s="17">
        <v>3</v>
      </c>
      <c r="D1746" s="17">
        <v>2016</v>
      </c>
      <c r="E1746" s="17">
        <v>1</v>
      </c>
      <c r="F1746" s="17">
        <v>0</v>
      </c>
      <c r="G1746" s="17">
        <v>0</v>
      </c>
      <c r="H1746" s="18">
        <v>30356</v>
      </c>
    </row>
    <row r="1747" spans="1:8" ht="14.4" x14ac:dyDescent="0.3">
      <c r="A1747" s="17">
        <v>5</v>
      </c>
      <c r="B1747" s="9" t="s">
        <v>12</v>
      </c>
      <c r="C1747" s="17">
        <v>2</v>
      </c>
      <c r="D1747" s="17">
        <v>2009</v>
      </c>
      <c r="E1747" s="17">
        <v>1</v>
      </c>
      <c r="F1747" s="17">
        <v>0</v>
      </c>
      <c r="G1747" s="17">
        <v>0</v>
      </c>
      <c r="H1747" s="18">
        <v>30385</v>
      </c>
    </row>
    <row r="1748" spans="1:8" ht="14.4" x14ac:dyDescent="0.3">
      <c r="A1748" s="17">
        <v>4</v>
      </c>
      <c r="B1748" s="9" t="s">
        <v>12</v>
      </c>
      <c r="C1748" s="17">
        <v>2</v>
      </c>
      <c r="D1748" s="17">
        <v>2015</v>
      </c>
      <c r="E1748" s="17">
        <v>1</v>
      </c>
      <c r="F1748" s="17">
        <v>0</v>
      </c>
      <c r="G1748" s="17">
        <v>0</v>
      </c>
      <c r="H1748" s="18">
        <v>30413</v>
      </c>
    </row>
    <row r="1749" spans="1:8" ht="14.4" x14ac:dyDescent="0.3">
      <c r="A1749" s="17">
        <v>5</v>
      </c>
      <c r="B1749" s="9" t="s">
        <v>12</v>
      </c>
      <c r="C1749" s="17">
        <v>2</v>
      </c>
      <c r="D1749" s="17">
        <v>1995</v>
      </c>
      <c r="E1749" s="17">
        <v>1</v>
      </c>
      <c r="F1749" s="17">
        <v>0</v>
      </c>
      <c r="G1749" s="17">
        <v>0</v>
      </c>
      <c r="H1749" s="18">
        <v>30575</v>
      </c>
    </row>
    <row r="1750" spans="1:8" ht="14.4" x14ac:dyDescent="0.3">
      <c r="A1750" s="17">
        <v>5</v>
      </c>
      <c r="B1750" s="9" t="s">
        <v>12</v>
      </c>
      <c r="C1750" s="17">
        <v>4</v>
      </c>
      <c r="D1750" s="17">
        <v>2012</v>
      </c>
      <c r="E1750" s="17">
        <v>1</v>
      </c>
      <c r="F1750" s="17">
        <v>0</v>
      </c>
      <c r="G1750" s="17">
        <v>0</v>
      </c>
      <c r="H1750" s="18">
        <v>30657</v>
      </c>
    </row>
    <row r="1751" spans="1:8" ht="14.4" x14ac:dyDescent="0.3">
      <c r="A1751" s="17">
        <v>2</v>
      </c>
      <c r="B1751" s="9" t="s">
        <v>17</v>
      </c>
      <c r="C1751" s="17">
        <v>2</v>
      </c>
      <c r="D1751" s="17">
        <v>2014</v>
      </c>
      <c r="E1751" s="17">
        <v>1</v>
      </c>
      <c r="F1751" s="17">
        <v>0</v>
      </c>
      <c r="G1751" s="17">
        <v>0</v>
      </c>
      <c r="H1751" s="18">
        <v>30673</v>
      </c>
    </row>
    <row r="1752" spans="1:8" ht="14.4" x14ac:dyDescent="0.3">
      <c r="A1752" s="17">
        <v>3</v>
      </c>
      <c r="B1752" s="9" t="s">
        <v>19</v>
      </c>
      <c r="C1752" s="17">
        <v>2</v>
      </c>
      <c r="D1752" s="17">
        <v>2014</v>
      </c>
      <c r="E1752" s="17">
        <v>1</v>
      </c>
      <c r="F1752" s="17">
        <v>0</v>
      </c>
      <c r="G1752" s="17">
        <v>0</v>
      </c>
      <c r="H1752" s="18">
        <v>30683</v>
      </c>
    </row>
    <row r="1753" spans="1:8" ht="14.4" x14ac:dyDescent="0.3">
      <c r="A1753" s="17">
        <v>4</v>
      </c>
      <c r="B1753" s="9" t="s">
        <v>12</v>
      </c>
      <c r="C1753" s="17">
        <v>3</v>
      </c>
      <c r="D1753" s="17">
        <v>2015</v>
      </c>
      <c r="E1753" s="17">
        <v>1</v>
      </c>
      <c r="F1753" s="17">
        <v>0</v>
      </c>
      <c r="G1753" s="17">
        <v>0</v>
      </c>
      <c r="H1753" s="18">
        <v>30730</v>
      </c>
    </row>
    <row r="1754" spans="1:8" ht="14.4" x14ac:dyDescent="0.3">
      <c r="A1754" s="17">
        <v>3</v>
      </c>
      <c r="B1754" s="9" t="s">
        <v>12</v>
      </c>
      <c r="C1754" s="17">
        <v>3</v>
      </c>
      <c r="D1754" s="17">
        <v>2011</v>
      </c>
      <c r="E1754" s="17">
        <v>1</v>
      </c>
      <c r="F1754" s="17">
        <v>0</v>
      </c>
      <c r="G1754" s="17">
        <v>0</v>
      </c>
      <c r="H1754" s="18">
        <v>30737</v>
      </c>
    </row>
    <row r="1755" spans="1:8" ht="14.4" x14ac:dyDescent="0.3">
      <c r="A1755" s="17">
        <v>5</v>
      </c>
      <c r="B1755" s="9" t="s">
        <v>12</v>
      </c>
      <c r="C1755" s="17">
        <v>2</v>
      </c>
      <c r="D1755" s="17">
        <v>2011</v>
      </c>
      <c r="E1755" s="17">
        <v>1</v>
      </c>
      <c r="F1755" s="17">
        <v>0</v>
      </c>
      <c r="G1755" s="17">
        <v>0</v>
      </c>
      <c r="H1755" s="18">
        <v>30743</v>
      </c>
    </row>
    <row r="1756" spans="1:8" ht="14.4" x14ac:dyDescent="0.3">
      <c r="A1756" s="17">
        <v>5</v>
      </c>
      <c r="B1756" s="9" t="s">
        <v>19</v>
      </c>
      <c r="C1756" s="17">
        <v>3</v>
      </c>
      <c r="D1756" s="17">
        <v>2015</v>
      </c>
      <c r="E1756" s="17">
        <v>1</v>
      </c>
      <c r="F1756" s="17">
        <v>0</v>
      </c>
      <c r="G1756" s="17">
        <v>0</v>
      </c>
      <c r="H1756" s="18">
        <v>30743</v>
      </c>
    </row>
    <row r="1757" spans="1:8" ht="14.4" x14ac:dyDescent="0.3">
      <c r="A1757" s="17">
        <v>2</v>
      </c>
      <c r="B1757" s="9" t="s">
        <v>17</v>
      </c>
      <c r="C1757" s="17">
        <v>4</v>
      </c>
      <c r="D1757" s="17">
        <v>2012</v>
      </c>
      <c r="E1757" s="17">
        <v>1</v>
      </c>
      <c r="F1757" s="17">
        <v>0</v>
      </c>
      <c r="G1757" s="17">
        <v>0</v>
      </c>
      <c r="H1757" s="18">
        <v>30749</v>
      </c>
    </row>
    <row r="1758" spans="1:8" ht="14.4" x14ac:dyDescent="0.3">
      <c r="A1758" s="17">
        <v>3</v>
      </c>
      <c r="B1758" s="9" t="s">
        <v>12</v>
      </c>
      <c r="C1758" s="17">
        <v>2</v>
      </c>
      <c r="D1758" s="17">
        <v>2015</v>
      </c>
      <c r="E1758" s="17">
        <v>1</v>
      </c>
      <c r="F1758" s="17">
        <v>0</v>
      </c>
      <c r="G1758" s="17">
        <v>0</v>
      </c>
      <c r="H1758" s="18">
        <v>30752</v>
      </c>
    </row>
    <row r="1759" spans="1:8" ht="14.4" x14ac:dyDescent="0.3">
      <c r="A1759" s="17">
        <v>1</v>
      </c>
      <c r="B1759" s="9" t="s">
        <v>12</v>
      </c>
      <c r="C1759" s="17">
        <v>4</v>
      </c>
      <c r="D1759" s="17">
        <v>1983</v>
      </c>
      <c r="E1759" s="17">
        <v>2</v>
      </c>
      <c r="F1759" s="17">
        <v>0</v>
      </c>
      <c r="G1759" s="17">
        <v>0</v>
      </c>
      <c r="H1759" s="18">
        <v>30763</v>
      </c>
    </row>
    <row r="1760" spans="1:8" ht="14.4" x14ac:dyDescent="0.3">
      <c r="A1760" s="17">
        <v>5</v>
      </c>
      <c r="B1760" s="9" t="s">
        <v>12</v>
      </c>
      <c r="C1760" s="17">
        <v>4</v>
      </c>
      <c r="D1760" s="17">
        <v>1983</v>
      </c>
      <c r="E1760" s="17">
        <v>2</v>
      </c>
      <c r="F1760" s="17">
        <v>0</v>
      </c>
      <c r="G1760" s="17">
        <v>0</v>
      </c>
      <c r="H1760" s="18">
        <v>30772</v>
      </c>
    </row>
    <row r="1761" spans="1:8" ht="14.4" x14ac:dyDescent="0.3">
      <c r="A1761" s="17">
        <v>3</v>
      </c>
      <c r="B1761" s="9" t="s">
        <v>39</v>
      </c>
      <c r="C1761" s="17">
        <v>4</v>
      </c>
      <c r="D1761" s="17">
        <v>1969</v>
      </c>
      <c r="E1761" s="17">
        <v>1</v>
      </c>
      <c r="F1761" s="17">
        <v>1</v>
      </c>
      <c r="G1761" s="17">
        <v>1</v>
      </c>
      <c r="H1761" s="18">
        <v>30790</v>
      </c>
    </row>
    <row r="1762" spans="1:8" ht="14.4" x14ac:dyDescent="0.3">
      <c r="A1762" s="17">
        <v>2</v>
      </c>
      <c r="B1762" s="9" t="s">
        <v>17</v>
      </c>
      <c r="C1762" s="17">
        <v>2</v>
      </c>
      <c r="D1762" s="17">
        <v>2014</v>
      </c>
      <c r="E1762" s="17">
        <v>1</v>
      </c>
      <c r="F1762" s="17">
        <v>0</v>
      </c>
      <c r="G1762" s="17">
        <v>0</v>
      </c>
      <c r="H1762" s="18">
        <v>30797</v>
      </c>
    </row>
    <row r="1763" spans="1:8" ht="14.4" x14ac:dyDescent="0.3">
      <c r="A1763" s="17">
        <v>5</v>
      </c>
      <c r="B1763" s="9" t="s">
        <v>19</v>
      </c>
      <c r="C1763" s="17">
        <v>3</v>
      </c>
      <c r="D1763" s="17">
        <v>2015</v>
      </c>
      <c r="E1763" s="17">
        <v>1</v>
      </c>
      <c r="F1763" s="17">
        <v>0</v>
      </c>
      <c r="G1763" s="17">
        <v>0</v>
      </c>
      <c r="H1763" s="18">
        <v>30800</v>
      </c>
    </row>
    <row r="1764" spans="1:8" ht="14.4" x14ac:dyDescent="0.3">
      <c r="A1764" s="17">
        <v>6</v>
      </c>
      <c r="B1764" s="9" t="s">
        <v>12</v>
      </c>
      <c r="C1764" s="17">
        <v>3</v>
      </c>
      <c r="D1764" s="17">
        <v>2013</v>
      </c>
      <c r="E1764" s="17">
        <v>1</v>
      </c>
      <c r="F1764" s="17">
        <v>0</v>
      </c>
      <c r="G1764" s="17">
        <v>0</v>
      </c>
      <c r="H1764" s="18">
        <v>30813</v>
      </c>
    </row>
    <row r="1765" spans="1:8" ht="14.4" x14ac:dyDescent="0.3">
      <c r="A1765" s="17">
        <v>1</v>
      </c>
      <c r="B1765" s="9" t="s">
        <v>10</v>
      </c>
      <c r="C1765" s="17">
        <v>1</v>
      </c>
      <c r="D1765" s="17">
        <v>2004</v>
      </c>
      <c r="E1765" s="17">
        <v>2</v>
      </c>
      <c r="F1765" s="17">
        <v>0</v>
      </c>
      <c r="G1765" s="17">
        <v>0</v>
      </c>
      <c r="H1765" s="18">
        <v>30854</v>
      </c>
    </row>
    <row r="1766" spans="1:8" ht="14.4" x14ac:dyDescent="0.3">
      <c r="A1766" s="17">
        <v>5</v>
      </c>
      <c r="B1766" s="9" t="s">
        <v>12</v>
      </c>
      <c r="C1766" s="17">
        <v>3</v>
      </c>
      <c r="D1766" s="17">
        <v>2010</v>
      </c>
      <c r="E1766" s="17">
        <v>1</v>
      </c>
      <c r="F1766" s="17">
        <v>0</v>
      </c>
      <c r="G1766" s="17">
        <v>0</v>
      </c>
      <c r="H1766" s="18">
        <v>30857</v>
      </c>
    </row>
    <row r="1767" spans="1:8" ht="14.4" x14ac:dyDescent="0.3">
      <c r="A1767" s="17">
        <v>6</v>
      </c>
      <c r="B1767" s="9" t="s">
        <v>12</v>
      </c>
      <c r="C1767" s="17">
        <v>2</v>
      </c>
      <c r="D1767" s="17">
        <v>2011</v>
      </c>
      <c r="E1767" s="17">
        <v>1</v>
      </c>
      <c r="F1767" s="17">
        <v>0</v>
      </c>
      <c r="G1767" s="17">
        <v>0</v>
      </c>
      <c r="H1767" s="18">
        <v>30879</v>
      </c>
    </row>
    <row r="1768" spans="1:8" ht="14.4" x14ac:dyDescent="0.3">
      <c r="A1768" s="17">
        <v>4</v>
      </c>
      <c r="B1768" s="9" t="s">
        <v>19</v>
      </c>
      <c r="C1768" s="17">
        <v>3</v>
      </c>
      <c r="D1768" s="17">
        <v>2013</v>
      </c>
      <c r="E1768" s="17">
        <v>1</v>
      </c>
      <c r="F1768" s="17">
        <v>0</v>
      </c>
      <c r="G1768" s="17">
        <v>0</v>
      </c>
      <c r="H1768" s="18">
        <v>30898</v>
      </c>
    </row>
    <row r="1769" spans="1:8" ht="14.4" x14ac:dyDescent="0.3">
      <c r="A1769" s="17">
        <v>3</v>
      </c>
      <c r="B1769" s="9" t="s">
        <v>19</v>
      </c>
      <c r="C1769" s="17">
        <v>3</v>
      </c>
      <c r="D1769" s="17">
        <v>2014</v>
      </c>
      <c r="E1769" s="17">
        <v>1</v>
      </c>
      <c r="F1769" s="17">
        <v>0</v>
      </c>
      <c r="G1769" s="17">
        <v>0</v>
      </c>
      <c r="H1769" s="18">
        <v>30901</v>
      </c>
    </row>
    <row r="1770" spans="1:8" ht="14.4" x14ac:dyDescent="0.3">
      <c r="A1770" s="17">
        <v>4</v>
      </c>
      <c r="B1770" s="9" t="s">
        <v>12</v>
      </c>
      <c r="C1770" s="17">
        <v>3</v>
      </c>
      <c r="D1770" s="17">
        <v>2010</v>
      </c>
      <c r="E1770" s="17">
        <v>1</v>
      </c>
      <c r="F1770" s="17">
        <v>0</v>
      </c>
      <c r="G1770" s="17">
        <v>0</v>
      </c>
      <c r="H1770" s="18">
        <v>30927</v>
      </c>
    </row>
    <row r="1771" spans="1:8" ht="14.4" x14ac:dyDescent="0.3">
      <c r="A1771" s="17">
        <v>1</v>
      </c>
      <c r="B1771" s="9" t="s">
        <v>33</v>
      </c>
      <c r="C1771" s="17">
        <v>4</v>
      </c>
      <c r="D1771" s="17">
        <v>2002</v>
      </c>
      <c r="E1771" s="17">
        <v>1</v>
      </c>
      <c r="F1771" s="17">
        <v>0</v>
      </c>
      <c r="G1771" s="17">
        <v>0</v>
      </c>
      <c r="H1771" s="18">
        <v>30930</v>
      </c>
    </row>
    <row r="1772" spans="1:8" ht="14.4" x14ac:dyDescent="0.3">
      <c r="A1772" s="17">
        <v>3</v>
      </c>
      <c r="B1772" s="9" t="s">
        <v>12</v>
      </c>
      <c r="C1772" s="17">
        <v>2</v>
      </c>
      <c r="D1772" s="17">
        <v>2015</v>
      </c>
      <c r="E1772" s="17">
        <v>1</v>
      </c>
      <c r="F1772" s="17">
        <v>0</v>
      </c>
      <c r="G1772" s="17">
        <v>0</v>
      </c>
      <c r="H1772" s="18">
        <v>30939</v>
      </c>
    </row>
    <row r="1773" spans="1:8" ht="14.4" x14ac:dyDescent="0.3">
      <c r="A1773" s="17">
        <v>2</v>
      </c>
      <c r="B1773" s="9" t="s">
        <v>19</v>
      </c>
      <c r="C1773" s="17">
        <v>2</v>
      </c>
      <c r="D1773" s="17">
        <v>1995</v>
      </c>
      <c r="E1773" s="17">
        <v>1</v>
      </c>
      <c r="F1773" s="17">
        <v>0</v>
      </c>
      <c r="G1773" s="17">
        <v>0</v>
      </c>
      <c r="H1773" s="18">
        <v>31012</v>
      </c>
    </row>
    <row r="1774" spans="1:8" ht="14.4" x14ac:dyDescent="0.3">
      <c r="A1774" s="17">
        <v>1</v>
      </c>
      <c r="B1774" s="9" t="s">
        <v>23</v>
      </c>
      <c r="C1774" s="17">
        <v>2</v>
      </c>
      <c r="D1774" s="17">
        <v>2008</v>
      </c>
      <c r="E1774" s="17">
        <v>1</v>
      </c>
      <c r="F1774" s="17">
        <v>0</v>
      </c>
      <c r="G1774" s="17">
        <v>0</v>
      </c>
      <c r="H1774" s="18">
        <v>31012</v>
      </c>
    </row>
    <row r="1775" spans="1:8" ht="14.4" x14ac:dyDescent="0.3">
      <c r="A1775" s="17">
        <v>3</v>
      </c>
      <c r="B1775" s="9" t="s">
        <v>19</v>
      </c>
      <c r="C1775" s="17">
        <v>3</v>
      </c>
      <c r="D1775" s="17">
        <v>2013</v>
      </c>
      <c r="E1775" s="17">
        <v>1</v>
      </c>
      <c r="F1775" s="17">
        <v>0</v>
      </c>
      <c r="G1775" s="17">
        <v>0</v>
      </c>
      <c r="H1775" s="18">
        <v>31101</v>
      </c>
    </row>
    <row r="1776" spans="1:8" ht="14.4" x14ac:dyDescent="0.3">
      <c r="A1776" s="17">
        <v>1</v>
      </c>
      <c r="B1776" s="9" t="s">
        <v>12</v>
      </c>
      <c r="C1776" s="17">
        <v>2</v>
      </c>
      <c r="D1776" s="17">
        <v>1995</v>
      </c>
      <c r="E1776" s="17">
        <v>1</v>
      </c>
      <c r="F1776" s="17">
        <v>0</v>
      </c>
      <c r="G1776" s="17">
        <v>0</v>
      </c>
      <c r="H1776" s="18">
        <v>31184</v>
      </c>
    </row>
    <row r="1777" spans="1:8" ht="14.4" x14ac:dyDescent="0.3">
      <c r="A1777" s="17">
        <v>6</v>
      </c>
      <c r="B1777" s="9" t="s">
        <v>12</v>
      </c>
      <c r="C1777" s="17">
        <v>3</v>
      </c>
      <c r="D1777" s="17">
        <v>2011</v>
      </c>
      <c r="E1777" s="17">
        <v>1</v>
      </c>
      <c r="F1777" s="17">
        <v>0</v>
      </c>
      <c r="G1777" s="17">
        <v>0</v>
      </c>
      <c r="H1777" s="18">
        <v>31199</v>
      </c>
    </row>
    <row r="1778" spans="1:8" ht="14.4" x14ac:dyDescent="0.3">
      <c r="A1778" s="17">
        <v>2</v>
      </c>
      <c r="B1778" s="9" t="s">
        <v>17</v>
      </c>
      <c r="C1778" s="17">
        <v>2</v>
      </c>
      <c r="D1778" s="17">
        <v>2014</v>
      </c>
      <c r="E1778" s="17">
        <v>1</v>
      </c>
      <c r="F1778" s="17">
        <v>0</v>
      </c>
      <c r="G1778" s="17">
        <v>0</v>
      </c>
      <c r="H1778" s="18">
        <v>31203</v>
      </c>
    </row>
    <row r="1779" spans="1:8" ht="14.4" x14ac:dyDescent="0.3">
      <c r="A1779" s="17">
        <v>4</v>
      </c>
      <c r="B1779" s="9" t="s">
        <v>14</v>
      </c>
      <c r="C1779" s="17">
        <v>3</v>
      </c>
      <c r="D1779" s="17">
        <v>1991</v>
      </c>
      <c r="E1779" s="17">
        <v>1</v>
      </c>
      <c r="F1779" s="17">
        <v>0</v>
      </c>
      <c r="G1779" s="17">
        <v>0</v>
      </c>
      <c r="H1779" s="18">
        <v>31228</v>
      </c>
    </row>
    <row r="1780" spans="1:8" ht="14.4" x14ac:dyDescent="0.3">
      <c r="A1780" s="17">
        <v>3</v>
      </c>
      <c r="B1780" s="9" t="s">
        <v>12</v>
      </c>
      <c r="C1780" s="17">
        <v>2</v>
      </c>
      <c r="D1780" s="17">
        <v>2009</v>
      </c>
      <c r="E1780" s="17">
        <v>1</v>
      </c>
      <c r="F1780" s="17">
        <v>0</v>
      </c>
      <c r="G1780" s="17">
        <v>0</v>
      </c>
      <c r="H1780" s="18">
        <v>31333</v>
      </c>
    </row>
    <row r="1781" spans="1:8" ht="14.4" x14ac:dyDescent="0.3">
      <c r="A1781" s="17">
        <v>3</v>
      </c>
      <c r="B1781" s="9" t="s">
        <v>19</v>
      </c>
      <c r="C1781" s="17">
        <v>4</v>
      </c>
      <c r="D1781" s="17">
        <v>2016</v>
      </c>
      <c r="E1781" s="17">
        <v>1</v>
      </c>
      <c r="F1781" s="17">
        <v>0</v>
      </c>
      <c r="G1781" s="17">
        <v>0</v>
      </c>
      <c r="H1781" s="18">
        <v>31374</v>
      </c>
    </row>
    <row r="1782" spans="1:8" ht="14.4" x14ac:dyDescent="0.3">
      <c r="A1782" s="17">
        <v>2</v>
      </c>
      <c r="B1782" s="9" t="s">
        <v>17</v>
      </c>
      <c r="C1782" s="17">
        <v>2</v>
      </c>
      <c r="D1782" s="17">
        <v>2014</v>
      </c>
      <c r="E1782" s="17">
        <v>1</v>
      </c>
      <c r="F1782" s="17">
        <v>0</v>
      </c>
      <c r="G1782" s="17">
        <v>0</v>
      </c>
      <c r="H1782" s="18">
        <v>31463</v>
      </c>
    </row>
    <row r="1783" spans="1:8" ht="14.4" x14ac:dyDescent="0.3">
      <c r="A1783" s="17">
        <v>2</v>
      </c>
      <c r="B1783" s="9" t="s">
        <v>12</v>
      </c>
      <c r="C1783" s="17">
        <v>3</v>
      </c>
      <c r="D1783" s="17">
        <v>2009</v>
      </c>
      <c r="E1783" s="17">
        <v>1</v>
      </c>
      <c r="F1783" s="17">
        <v>0</v>
      </c>
      <c r="G1783" s="17">
        <v>0</v>
      </c>
      <c r="H1783" s="18">
        <v>31488</v>
      </c>
    </row>
    <row r="1784" spans="1:8" ht="14.4" x14ac:dyDescent="0.3">
      <c r="A1784" s="17">
        <v>2</v>
      </c>
      <c r="B1784" s="9" t="s">
        <v>17</v>
      </c>
      <c r="C1784" s="17">
        <v>2</v>
      </c>
      <c r="D1784" s="17">
        <v>2014</v>
      </c>
      <c r="E1784" s="17">
        <v>1</v>
      </c>
      <c r="F1784" s="17">
        <v>0</v>
      </c>
      <c r="G1784" s="17">
        <v>0</v>
      </c>
      <c r="H1784" s="18">
        <v>31494</v>
      </c>
    </row>
    <row r="1785" spans="1:8" ht="14.4" x14ac:dyDescent="0.3">
      <c r="A1785" s="17">
        <v>3</v>
      </c>
      <c r="B1785" s="9" t="s">
        <v>12</v>
      </c>
      <c r="C1785" s="17">
        <v>2</v>
      </c>
      <c r="D1785" s="17">
        <v>2015</v>
      </c>
      <c r="E1785" s="17">
        <v>1</v>
      </c>
      <c r="F1785" s="17">
        <v>0</v>
      </c>
      <c r="G1785" s="17">
        <v>0</v>
      </c>
      <c r="H1785" s="18">
        <v>31501</v>
      </c>
    </row>
    <row r="1786" spans="1:8" ht="14.4" x14ac:dyDescent="0.3">
      <c r="A1786" s="17">
        <v>2</v>
      </c>
      <c r="B1786" s="9" t="s">
        <v>17</v>
      </c>
      <c r="C1786" s="17">
        <v>4</v>
      </c>
      <c r="D1786" s="17">
        <v>2012</v>
      </c>
      <c r="E1786" s="17">
        <v>1</v>
      </c>
      <c r="F1786" s="17">
        <v>0</v>
      </c>
      <c r="G1786" s="17">
        <v>0</v>
      </c>
      <c r="H1786" s="18">
        <v>31510</v>
      </c>
    </row>
    <row r="1787" spans="1:8" ht="14.4" x14ac:dyDescent="0.3">
      <c r="A1787" s="17">
        <v>4</v>
      </c>
      <c r="B1787" s="9" t="s">
        <v>12</v>
      </c>
      <c r="C1787" s="17">
        <v>3</v>
      </c>
      <c r="D1787" s="17">
        <v>2010</v>
      </c>
      <c r="E1787" s="17">
        <v>1</v>
      </c>
      <c r="F1787" s="17">
        <v>0</v>
      </c>
      <c r="G1787" s="17">
        <v>0</v>
      </c>
      <c r="H1787" s="18">
        <v>31526</v>
      </c>
    </row>
    <row r="1788" spans="1:8" ht="14.4" x14ac:dyDescent="0.3">
      <c r="A1788" s="17">
        <v>3</v>
      </c>
      <c r="B1788" s="9" t="s">
        <v>19</v>
      </c>
      <c r="C1788" s="17">
        <v>3</v>
      </c>
      <c r="D1788" s="17">
        <v>2013</v>
      </c>
      <c r="E1788" s="17">
        <v>1</v>
      </c>
      <c r="F1788" s="17">
        <v>0</v>
      </c>
      <c r="G1788" s="17">
        <v>0</v>
      </c>
      <c r="H1788" s="18">
        <v>31535</v>
      </c>
    </row>
    <row r="1789" spans="1:8" ht="14.4" x14ac:dyDescent="0.3">
      <c r="A1789" s="17">
        <v>3</v>
      </c>
      <c r="B1789" s="9" t="s">
        <v>12</v>
      </c>
      <c r="C1789" s="17">
        <v>3</v>
      </c>
      <c r="D1789" s="17">
        <v>2010</v>
      </c>
      <c r="E1789" s="17">
        <v>1</v>
      </c>
      <c r="F1789" s="17">
        <v>0</v>
      </c>
      <c r="G1789" s="17">
        <v>0</v>
      </c>
      <c r="H1789" s="18">
        <v>31669</v>
      </c>
    </row>
    <row r="1790" spans="1:8" ht="14.4" x14ac:dyDescent="0.3">
      <c r="A1790" s="17">
        <v>4</v>
      </c>
      <c r="B1790" s="9" t="s">
        <v>12</v>
      </c>
      <c r="C1790" s="17">
        <v>3</v>
      </c>
      <c r="D1790" s="17">
        <v>2010</v>
      </c>
      <c r="E1790" s="17">
        <v>1</v>
      </c>
      <c r="F1790" s="17">
        <v>0</v>
      </c>
      <c r="G1790" s="17">
        <v>0</v>
      </c>
      <c r="H1790" s="18">
        <v>31681</v>
      </c>
    </row>
    <row r="1791" spans="1:8" ht="14.4" x14ac:dyDescent="0.3">
      <c r="A1791" s="17">
        <v>3</v>
      </c>
      <c r="B1791" s="9" t="s">
        <v>12</v>
      </c>
      <c r="C1791" s="17">
        <v>3</v>
      </c>
      <c r="D1791" s="17">
        <v>2012</v>
      </c>
      <c r="E1791" s="17">
        <v>1</v>
      </c>
      <c r="F1791" s="17">
        <v>0</v>
      </c>
      <c r="G1791" s="17">
        <v>0</v>
      </c>
      <c r="H1791" s="18">
        <v>31738</v>
      </c>
    </row>
    <row r="1792" spans="1:8" ht="14.4" x14ac:dyDescent="0.3">
      <c r="A1792" s="17">
        <v>4</v>
      </c>
      <c r="B1792" s="9" t="s">
        <v>12</v>
      </c>
      <c r="C1792" s="17">
        <v>2</v>
      </c>
      <c r="D1792" s="17">
        <v>2009</v>
      </c>
      <c r="E1792" s="17">
        <v>1</v>
      </c>
      <c r="F1792" s="17">
        <v>0</v>
      </c>
      <c r="G1792" s="17">
        <v>0</v>
      </c>
      <c r="H1792" s="18">
        <v>31783</v>
      </c>
    </row>
    <row r="1793" spans="1:8" ht="14.4" x14ac:dyDescent="0.3">
      <c r="A1793" s="17">
        <v>4</v>
      </c>
      <c r="B1793" s="9" t="s">
        <v>12</v>
      </c>
      <c r="C1793" s="17">
        <v>4</v>
      </c>
      <c r="D1793" s="17">
        <v>2011</v>
      </c>
      <c r="E1793" s="17">
        <v>1</v>
      </c>
      <c r="F1793" s="17">
        <v>0</v>
      </c>
      <c r="G1793" s="17">
        <v>0</v>
      </c>
      <c r="H1793" s="18">
        <v>31786</v>
      </c>
    </row>
    <row r="1794" spans="1:8" ht="14.4" x14ac:dyDescent="0.3">
      <c r="A1794" s="17">
        <v>4</v>
      </c>
      <c r="B1794" s="9" t="s">
        <v>12</v>
      </c>
      <c r="C1794" s="17">
        <v>3</v>
      </c>
      <c r="D1794" s="17">
        <v>2010</v>
      </c>
      <c r="E1794" s="17">
        <v>1</v>
      </c>
      <c r="F1794" s="17">
        <v>0</v>
      </c>
      <c r="G1794" s="17">
        <v>0</v>
      </c>
      <c r="H1794" s="18">
        <v>31833</v>
      </c>
    </row>
    <row r="1795" spans="1:8" ht="14.4" x14ac:dyDescent="0.3">
      <c r="A1795" s="17">
        <v>4</v>
      </c>
      <c r="B1795" s="9" t="s">
        <v>12</v>
      </c>
      <c r="C1795" s="17">
        <v>3</v>
      </c>
      <c r="D1795" s="17">
        <v>2012</v>
      </c>
      <c r="E1795" s="17">
        <v>1</v>
      </c>
      <c r="F1795" s="17">
        <v>0</v>
      </c>
      <c r="G1795" s="17">
        <v>0</v>
      </c>
      <c r="H1795" s="18">
        <v>31849</v>
      </c>
    </row>
    <row r="1796" spans="1:8" ht="14.4" x14ac:dyDescent="0.3">
      <c r="A1796" s="17">
        <v>2</v>
      </c>
      <c r="B1796" s="9" t="s">
        <v>12</v>
      </c>
      <c r="C1796" s="17">
        <v>3</v>
      </c>
      <c r="D1796" s="17">
        <v>2012</v>
      </c>
      <c r="E1796" s="17">
        <v>1</v>
      </c>
      <c r="F1796" s="17">
        <v>0</v>
      </c>
      <c r="G1796" s="17">
        <v>0</v>
      </c>
      <c r="H1796" s="18">
        <v>31872</v>
      </c>
    </row>
    <row r="1797" spans="1:8" ht="14.4" x14ac:dyDescent="0.3">
      <c r="A1797" s="17">
        <v>4</v>
      </c>
      <c r="B1797" s="9" t="s">
        <v>12</v>
      </c>
      <c r="C1797" s="17">
        <v>3</v>
      </c>
      <c r="D1797" s="17">
        <v>2010</v>
      </c>
      <c r="E1797" s="17">
        <v>1</v>
      </c>
      <c r="F1797" s="17">
        <v>0</v>
      </c>
      <c r="G1797" s="17">
        <v>0</v>
      </c>
      <c r="H1797" s="18">
        <v>31872</v>
      </c>
    </row>
    <row r="1798" spans="1:8" ht="14.4" x14ac:dyDescent="0.3">
      <c r="A1798" s="17">
        <v>4</v>
      </c>
      <c r="B1798" s="9" t="s">
        <v>12</v>
      </c>
      <c r="C1798" s="17">
        <v>2</v>
      </c>
      <c r="D1798" s="17">
        <v>2015</v>
      </c>
      <c r="E1798" s="17">
        <v>1</v>
      </c>
      <c r="F1798" s="17">
        <v>0</v>
      </c>
      <c r="G1798" s="17">
        <v>0</v>
      </c>
      <c r="H1798" s="18">
        <v>32027</v>
      </c>
    </row>
    <row r="1799" spans="1:8" ht="14.4" x14ac:dyDescent="0.3">
      <c r="A1799" s="17">
        <v>2</v>
      </c>
      <c r="B1799" s="9" t="s">
        <v>12</v>
      </c>
      <c r="C1799" s="17">
        <v>2</v>
      </c>
      <c r="D1799" s="17">
        <v>2020</v>
      </c>
      <c r="E1799" s="17">
        <v>1</v>
      </c>
      <c r="F1799" s="17">
        <v>0</v>
      </c>
      <c r="G1799" s="17">
        <v>0</v>
      </c>
      <c r="H1799" s="18">
        <v>32052</v>
      </c>
    </row>
    <row r="1800" spans="1:8" ht="14.4" x14ac:dyDescent="0.3">
      <c r="A1800" s="17">
        <v>6</v>
      </c>
      <c r="B1800" s="9" t="s">
        <v>12</v>
      </c>
      <c r="C1800" s="17">
        <v>3</v>
      </c>
      <c r="D1800" s="17">
        <v>2014</v>
      </c>
      <c r="E1800" s="17">
        <v>1</v>
      </c>
      <c r="F1800" s="17">
        <v>0</v>
      </c>
      <c r="G1800" s="17">
        <v>0</v>
      </c>
      <c r="H1800" s="18">
        <v>32151</v>
      </c>
    </row>
    <row r="1801" spans="1:8" ht="14.4" x14ac:dyDescent="0.3">
      <c r="A1801" s="17">
        <v>3</v>
      </c>
      <c r="B1801" s="9" t="s">
        <v>12</v>
      </c>
      <c r="C1801" s="17">
        <v>3</v>
      </c>
      <c r="D1801" s="17">
        <v>2013</v>
      </c>
      <c r="E1801" s="17">
        <v>1</v>
      </c>
      <c r="F1801" s="17">
        <v>0</v>
      </c>
      <c r="G1801" s="17">
        <v>0</v>
      </c>
      <c r="H1801" s="18">
        <v>32160</v>
      </c>
    </row>
    <row r="1802" spans="1:8" ht="14.4" x14ac:dyDescent="0.3">
      <c r="A1802" s="17">
        <v>5</v>
      </c>
      <c r="B1802" s="9" t="s">
        <v>12</v>
      </c>
      <c r="C1802" s="17">
        <v>3</v>
      </c>
      <c r="D1802" s="17">
        <v>2009</v>
      </c>
      <c r="E1802" s="17">
        <v>1</v>
      </c>
      <c r="F1802" s="17">
        <v>0</v>
      </c>
      <c r="G1802" s="17">
        <v>0</v>
      </c>
      <c r="H1802" s="18">
        <v>32179</v>
      </c>
    </row>
    <row r="1803" spans="1:8" ht="14.4" x14ac:dyDescent="0.3">
      <c r="A1803" s="17">
        <v>2</v>
      </c>
      <c r="B1803" s="9" t="s">
        <v>17</v>
      </c>
      <c r="C1803" s="17">
        <v>4</v>
      </c>
      <c r="D1803" s="17">
        <v>2012</v>
      </c>
      <c r="E1803" s="17">
        <v>1</v>
      </c>
      <c r="F1803" s="17">
        <v>0</v>
      </c>
      <c r="G1803" s="17">
        <v>0</v>
      </c>
      <c r="H1803" s="18">
        <v>32192</v>
      </c>
    </row>
    <row r="1804" spans="1:8" ht="14.4" x14ac:dyDescent="0.3">
      <c r="A1804" s="17">
        <v>3</v>
      </c>
      <c r="B1804" s="9" t="s">
        <v>12</v>
      </c>
      <c r="C1804" s="17">
        <v>3</v>
      </c>
      <c r="D1804" s="17">
        <v>2011</v>
      </c>
      <c r="E1804" s="17">
        <v>1</v>
      </c>
      <c r="F1804" s="17">
        <v>0</v>
      </c>
      <c r="G1804" s="17">
        <v>0</v>
      </c>
      <c r="H1804" s="18">
        <v>32284</v>
      </c>
    </row>
    <row r="1805" spans="1:8" ht="14.4" x14ac:dyDescent="0.3">
      <c r="A1805" s="17">
        <v>1</v>
      </c>
      <c r="B1805" s="9" t="s">
        <v>23</v>
      </c>
      <c r="C1805" s="17">
        <v>1</v>
      </c>
      <c r="D1805" s="17">
        <v>2004</v>
      </c>
      <c r="E1805" s="17">
        <v>1</v>
      </c>
      <c r="F1805" s="17">
        <v>0</v>
      </c>
      <c r="G1805" s="17">
        <v>0</v>
      </c>
      <c r="H1805" s="18">
        <v>32287</v>
      </c>
    </row>
    <row r="1806" spans="1:8" ht="14.4" x14ac:dyDescent="0.3">
      <c r="A1806" s="17">
        <v>6</v>
      </c>
      <c r="B1806" s="9" t="s">
        <v>12</v>
      </c>
      <c r="C1806" s="17">
        <v>3</v>
      </c>
      <c r="D1806" s="17">
        <v>2009</v>
      </c>
      <c r="E1806" s="17">
        <v>1</v>
      </c>
      <c r="F1806" s="17">
        <v>0</v>
      </c>
      <c r="G1806" s="17">
        <v>0</v>
      </c>
      <c r="H1806" s="18">
        <v>32290</v>
      </c>
    </row>
    <row r="1807" spans="1:8" ht="14.4" x14ac:dyDescent="0.3">
      <c r="A1807" s="17">
        <v>3</v>
      </c>
      <c r="B1807" s="9" t="s">
        <v>19</v>
      </c>
      <c r="C1807" s="17">
        <v>2</v>
      </c>
      <c r="D1807" s="17">
        <v>2020</v>
      </c>
      <c r="E1807" s="17">
        <v>1</v>
      </c>
      <c r="F1807" s="17">
        <v>0</v>
      </c>
      <c r="G1807" s="17">
        <v>0</v>
      </c>
      <c r="H1807" s="18">
        <v>32303</v>
      </c>
    </row>
    <row r="1808" spans="1:8" ht="14.4" x14ac:dyDescent="0.3">
      <c r="A1808" s="17">
        <v>4</v>
      </c>
      <c r="B1808" s="9" t="s">
        <v>19</v>
      </c>
      <c r="C1808" s="17">
        <v>4</v>
      </c>
      <c r="D1808" s="17">
        <v>2016</v>
      </c>
      <c r="E1808" s="17">
        <v>1</v>
      </c>
      <c r="F1808" s="17">
        <v>0</v>
      </c>
      <c r="G1808" s="17">
        <v>0</v>
      </c>
      <c r="H1808" s="18">
        <v>32309</v>
      </c>
    </row>
    <row r="1809" spans="1:8" ht="14.4" x14ac:dyDescent="0.3">
      <c r="A1809" s="17">
        <v>3</v>
      </c>
      <c r="B1809" s="9" t="s">
        <v>12</v>
      </c>
      <c r="C1809" s="17">
        <v>4</v>
      </c>
      <c r="D1809" s="17">
        <v>2010</v>
      </c>
      <c r="E1809" s="17">
        <v>1</v>
      </c>
      <c r="F1809" s="17">
        <v>0</v>
      </c>
      <c r="G1809" s="17">
        <v>0</v>
      </c>
      <c r="H1809" s="18">
        <v>32315</v>
      </c>
    </row>
    <row r="1810" spans="1:8" ht="14.4" x14ac:dyDescent="0.3">
      <c r="A1810" s="17">
        <v>4</v>
      </c>
      <c r="B1810" s="9" t="s">
        <v>12</v>
      </c>
      <c r="C1810" s="17">
        <v>3</v>
      </c>
      <c r="D1810" s="17">
        <v>2015</v>
      </c>
      <c r="E1810" s="17">
        <v>1</v>
      </c>
      <c r="F1810" s="17">
        <v>0</v>
      </c>
      <c r="G1810" s="17">
        <v>0</v>
      </c>
      <c r="H1810" s="18">
        <v>32331</v>
      </c>
    </row>
    <row r="1811" spans="1:8" ht="14.4" x14ac:dyDescent="0.3">
      <c r="A1811" s="17">
        <v>3</v>
      </c>
      <c r="B1811" s="9" t="s">
        <v>19</v>
      </c>
      <c r="C1811" s="17">
        <v>3</v>
      </c>
      <c r="D1811" s="17">
        <v>2016</v>
      </c>
      <c r="E1811" s="17">
        <v>1</v>
      </c>
      <c r="F1811" s="17">
        <v>0</v>
      </c>
      <c r="G1811" s="17">
        <v>0</v>
      </c>
      <c r="H1811" s="18">
        <v>32404</v>
      </c>
    </row>
    <row r="1812" spans="1:8" ht="14.4" x14ac:dyDescent="0.3">
      <c r="A1812" s="17">
        <v>2</v>
      </c>
      <c r="B1812" s="9" t="s">
        <v>17</v>
      </c>
      <c r="C1812" s="17">
        <v>2</v>
      </c>
      <c r="D1812" s="17">
        <v>2011</v>
      </c>
      <c r="E1812" s="17">
        <v>1</v>
      </c>
      <c r="F1812" s="17">
        <v>0</v>
      </c>
      <c r="G1812" s="17">
        <v>0</v>
      </c>
      <c r="H1812" s="18">
        <v>32452</v>
      </c>
    </row>
    <row r="1813" spans="1:8" ht="14.4" x14ac:dyDescent="0.3">
      <c r="A1813" s="17">
        <v>3</v>
      </c>
      <c r="B1813" s="9" t="s">
        <v>12</v>
      </c>
      <c r="C1813" s="17">
        <v>3</v>
      </c>
      <c r="D1813" s="17">
        <v>2012</v>
      </c>
      <c r="E1813" s="17">
        <v>1</v>
      </c>
      <c r="F1813" s="17">
        <v>0</v>
      </c>
      <c r="G1813" s="17">
        <v>0</v>
      </c>
      <c r="H1813" s="18">
        <v>32464</v>
      </c>
    </row>
    <row r="1814" spans="1:8" ht="14.4" x14ac:dyDescent="0.3">
      <c r="A1814" s="17">
        <v>3</v>
      </c>
      <c r="B1814" s="9" t="s">
        <v>19</v>
      </c>
      <c r="C1814" s="17">
        <v>3</v>
      </c>
      <c r="D1814" s="17">
        <v>2015</v>
      </c>
      <c r="E1814" s="17">
        <v>1</v>
      </c>
      <c r="F1814" s="17">
        <v>0</v>
      </c>
      <c r="G1814" s="17">
        <v>0</v>
      </c>
      <c r="H1814" s="18">
        <v>32471</v>
      </c>
    </row>
    <row r="1815" spans="1:8" ht="14.4" x14ac:dyDescent="0.3">
      <c r="A1815" s="17">
        <v>4</v>
      </c>
      <c r="B1815" s="9" t="s">
        <v>12</v>
      </c>
      <c r="C1815" s="17">
        <v>3</v>
      </c>
      <c r="D1815" s="17">
        <v>2015</v>
      </c>
      <c r="E1815" s="17">
        <v>1</v>
      </c>
      <c r="F1815" s="17">
        <v>0</v>
      </c>
      <c r="G1815" s="17">
        <v>0</v>
      </c>
      <c r="H1815" s="18">
        <v>32490</v>
      </c>
    </row>
    <row r="1816" spans="1:8" ht="14.4" x14ac:dyDescent="0.3">
      <c r="A1816" s="17">
        <v>3</v>
      </c>
      <c r="B1816" s="9" t="s">
        <v>12</v>
      </c>
      <c r="C1816" s="17">
        <v>3</v>
      </c>
      <c r="D1816" s="17">
        <v>2015</v>
      </c>
      <c r="E1816" s="17">
        <v>1</v>
      </c>
      <c r="F1816" s="17">
        <v>0</v>
      </c>
      <c r="G1816" s="17">
        <v>0</v>
      </c>
      <c r="H1816" s="18">
        <v>32560</v>
      </c>
    </row>
    <row r="1817" spans="1:8" ht="14.4" x14ac:dyDescent="0.3">
      <c r="A1817" s="17">
        <v>2</v>
      </c>
      <c r="B1817" s="9" t="s">
        <v>17</v>
      </c>
      <c r="C1817" s="17">
        <v>2</v>
      </c>
      <c r="D1817" s="17">
        <v>2000</v>
      </c>
      <c r="E1817" s="17">
        <v>1</v>
      </c>
      <c r="F1817" s="17">
        <v>0</v>
      </c>
      <c r="G1817" s="17">
        <v>0</v>
      </c>
      <c r="H1817" s="18">
        <v>32569</v>
      </c>
    </row>
    <row r="1818" spans="1:8" ht="14.4" x14ac:dyDescent="0.3">
      <c r="A1818" s="17">
        <v>2</v>
      </c>
      <c r="B1818" s="9" t="s">
        <v>12</v>
      </c>
      <c r="C1818" s="17">
        <v>2</v>
      </c>
      <c r="D1818" s="17">
        <v>1995</v>
      </c>
      <c r="E1818" s="17">
        <v>1</v>
      </c>
      <c r="F1818" s="17">
        <v>0</v>
      </c>
      <c r="G1818" s="17">
        <v>0</v>
      </c>
      <c r="H1818" s="18">
        <v>32664</v>
      </c>
    </row>
    <row r="1819" spans="1:8" ht="14.4" x14ac:dyDescent="0.3">
      <c r="A1819" s="17">
        <v>3</v>
      </c>
      <c r="B1819" s="9" t="s">
        <v>19</v>
      </c>
      <c r="C1819" s="17">
        <v>2</v>
      </c>
      <c r="D1819" s="17">
        <v>2013</v>
      </c>
      <c r="E1819" s="17">
        <v>1</v>
      </c>
      <c r="F1819" s="17">
        <v>0</v>
      </c>
      <c r="G1819" s="17">
        <v>0</v>
      </c>
      <c r="H1819" s="18">
        <v>32816</v>
      </c>
    </row>
    <row r="1820" spans="1:8" ht="14.4" x14ac:dyDescent="0.3">
      <c r="A1820" s="17">
        <v>3</v>
      </c>
      <c r="B1820" s="9" t="s">
        <v>19</v>
      </c>
      <c r="C1820" s="17">
        <v>3</v>
      </c>
      <c r="D1820" s="17">
        <v>2012</v>
      </c>
      <c r="E1820" s="17">
        <v>1</v>
      </c>
      <c r="F1820" s="17">
        <v>0</v>
      </c>
      <c r="G1820" s="17">
        <v>0</v>
      </c>
      <c r="H1820" s="18">
        <v>32899</v>
      </c>
    </row>
    <row r="1821" spans="1:8" ht="14.4" x14ac:dyDescent="0.3">
      <c r="A1821" s="17">
        <v>3</v>
      </c>
      <c r="B1821" s="9" t="s">
        <v>12</v>
      </c>
      <c r="C1821" s="17">
        <v>3</v>
      </c>
      <c r="D1821" s="17">
        <v>2012</v>
      </c>
      <c r="E1821" s="17">
        <v>1</v>
      </c>
      <c r="F1821" s="17">
        <v>0</v>
      </c>
      <c r="G1821" s="17">
        <v>0</v>
      </c>
      <c r="H1821" s="18">
        <v>32918</v>
      </c>
    </row>
    <row r="1822" spans="1:8" ht="14.4" x14ac:dyDescent="0.3">
      <c r="A1822" s="17">
        <v>4</v>
      </c>
      <c r="B1822" s="9" t="s">
        <v>12</v>
      </c>
      <c r="C1822" s="17">
        <v>2</v>
      </c>
      <c r="D1822" s="17">
        <v>2010</v>
      </c>
      <c r="E1822" s="17">
        <v>1</v>
      </c>
      <c r="F1822" s="17">
        <v>0</v>
      </c>
      <c r="G1822" s="17">
        <v>0</v>
      </c>
      <c r="H1822" s="18">
        <v>32924</v>
      </c>
    </row>
    <row r="1823" spans="1:8" ht="14.4" x14ac:dyDescent="0.3">
      <c r="A1823" s="17">
        <v>5</v>
      </c>
      <c r="B1823" s="9" t="s">
        <v>25</v>
      </c>
      <c r="C1823" s="17">
        <v>3</v>
      </c>
      <c r="D1823" s="17">
        <v>1964</v>
      </c>
      <c r="E1823" s="17">
        <v>2</v>
      </c>
      <c r="F1823" s="17">
        <v>0</v>
      </c>
      <c r="G1823" s="17">
        <v>0</v>
      </c>
      <c r="H1823" s="18">
        <v>33000</v>
      </c>
    </row>
    <row r="1824" spans="1:8" ht="14.4" x14ac:dyDescent="0.3">
      <c r="A1824" s="17">
        <v>2</v>
      </c>
      <c r="B1824" s="9" t="s">
        <v>12</v>
      </c>
      <c r="C1824" s="17">
        <v>3</v>
      </c>
      <c r="D1824" s="17">
        <v>2016</v>
      </c>
      <c r="E1824" s="17">
        <v>1</v>
      </c>
      <c r="F1824" s="17">
        <v>0</v>
      </c>
      <c r="G1824" s="17">
        <v>0</v>
      </c>
      <c r="H1824" s="18">
        <v>33003</v>
      </c>
    </row>
    <row r="1825" spans="1:8" ht="14.4" x14ac:dyDescent="0.3">
      <c r="A1825" s="17">
        <v>3</v>
      </c>
      <c r="B1825" s="9" t="s">
        <v>19</v>
      </c>
      <c r="C1825" s="17">
        <v>3</v>
      </c>
      <c r="D1825" s="17">
        <v>2020</v>
      </c>
      <c r="E1825" s="17">
        <v>1</v>
      </c>
      <c r="F1825" s="17">
        <v>0</v>
      </c>
      <c r="G1825" s="17">
        <v>0</v>
      </c>
      <c r="H1825" s="18">
        <v>33057</v>
      </c>
    </row>
    <row r="1826" spans="1:8" ht="14.4" x14ac:dyDescent="0.3">
      <c r="A1826" s="17">
        <v>2</v>
      </c>
      <c r="B1826" s="9" t="s">
        <v>12</v>
      </c>
      <c r="C1826" s="17">
        <v>3</v>
      </c>
      <c r="D1826" s="17">
        <v>2017</v>
      </c>
      <c r="E1826" s="17">
        <v>1</v>
      </c>
      <c r="F1826" s="17">
        <v>0</v>
      </c>
      <c r="G1826" s="17">
        <v>0</v>
      </c>
      <c r="H1826" s="18">
        <v>33095</v>
      </c>
    </row>
    <row r="1827" spans="1:8" ht="14.4" x14ac:dyDescent="0.3">
      <c r="A1827" s="17">
        <v>5</v>
      </c>
      <c r="B1827" s="9" t="s">
        <v>10</v>
      </c>
      <c r="C1827" s="17">
        <v>1</v>
      </c>
      <c r="D1827" s="17">
        <v>1966</v>
      </c>
      <c r="E1827" s="17">
        <v>1</v>
      </c>
      <c r="F1827" s="17">
        <v>0</v>
      </c>
      <c r="G1827" s="17">
        <v>0</v>
      </c>
      <c r="H1827" s="18">
        <v>33142</v>
      </c>
    </row>
    <row r="1828" spans="1:8" ht="14.4" x14ac:dyDescent="0.3">
      <c r="A1828" s="17">
        <v>5</v>
      </c>
      <c r="B1828" s="9" t="s">
        <v>12</v>
      </c>
      <c r="C1828" s="17">
        <v>3</v>
      </c>
      <c r="D1828" s="17">
        <v>2010</v>
      </c>
      <c r="E1828" s="17">
        <v>1</v>
      </c>
      <c r="F1828" s="17">
        <v>0</v>
      </c>
      <c r="G1828" s="17">
        <v>0</v>
      </c>
      <c r="H1828" s="18">
        <v>33168</v>
      </c>
    </row>
    <row r="1829" spans="1:8" ht="14.4" x14ac:dyDescent="0.3">
      <c r="A1829" s="17">
        <v>5</v>
      </c>
      <c r="B1829" s="9" t="s">
        <v>19</v>
      </c>
      <c r="C1829" s="17">
        <v>3</v>
      </c>
      <c r="D1829" s="17">
        <v>2016</v>
      </c>
      <c r="E1829" s="17">
        <v>1</v>
      </c>
      <c r="F1829" s="17">
        <v>0</v>
      </c>
      <c r="G1829" s="17">
        <v>0</v>
      </c>
      <c r="H1829" s="18">
        <v>33187</v>
      </c>
    </row>
    <row r="1830" spans="1:8" ht="14.4" x14ac:dyDescent="0.3">
      <c r="A1830" s="17">
        <v>4</v>
      </c>
      <c r="B1830" s="9" t="s">
        <v>12</v>
      </c>
      <c r="C1830" s="17">
        <v>3</v>
      </c>
      <c r="D1830" s="17">
        <v>2013</v>
      </c>
      <c r="E1830" s="17">
        <v>1</v>
      </c>
      <c r="F1830" s="17">
        <v>0</v>
      </c>
      <c r="G1830" s="17">
        <v>0</v>
      </c>
      <c r="H1830" s="18">
        <v>33216</v>
      </c>
    </row>
    <row r="1831" spans="1:8" ht="14.4" x14ac:dyDescent="0.3">
      <c r="A1831" s="17">
        <v>4</v>
      </c>
      <c r="B1831" s="9" t="s">
        <v>17</v>
      </c>
      <c r="C1831" s="17">
        <v>2</v>
      </c>
      <c r="D1831" s="17">
        <v>2011</v>
      </c>
      <c r="E1831" s="17">
        <v>1</v>
      </c>
      <c r="F1831" s="17">
        <v>0</v>
      </c>
      <c r="G1831" s="17">
        <v>0</v>
      </c>
      <c r="H1831" s="18">
        <v>33247</v>
      </c>
    </row>
    <row r="1832" spans="1:8" ht="14.4" x14ac:dyDescent="0.3">
      <c r="A1832" s="17">
        <v>4</v>
      </c>
      <c r="B1832" s="9" t="s">
        <v>12</v>
      </c>
      <c r="C1832" s="17">
        <v>3</v>
      </c>
      <c r="D1832" s="17">
        <v>2009</v>
      </c>
      <c r="E1832" s="17">
        <v>1</v>
      </c>
      <c r="F1832" s="17">
        <v>0</v>
      </c>
      <c r="G1832" s="17">
        <v>0</v>
      </c>
      <c r="H1832" s="18">
        <v>33270</v>
      </c>
    </row>
    <row r="1833" spans="1:8" ht="14.4" x14ac:dyDescent="0.3">
      <c r="A1833" s="17">
        <v>2</v>
      </c>
      <c r="B1833" s="9" t="s">
        <v>12</v>
      </c>
      <c r="C1833" s="17">
        <v>2</v>
      </c>
      <c r="D1833" s="17">
        <v>2011</v>
      </c>
      <c r="E1833" s="17">
        <v>1</v>
      </c>
      <c r="F1833" s="17">
        <v>0</v>
      </c>
      <c r="G1833" s="17">
        <v>0</v>
      </c>
      <c r="H1833" s="18">
        <v>33317</v>
      </c>
    </row>
    <row r="1834" spans="1:8" ht="14.4" x14ac:dyDescent="0.3">
      <c r="A1834" s="17">
        <v>5</v>
      </c>
      <c r="B1834" s="9" t="s">
        <v>12</v>
      </c>
      <c r="C1834" s="17">
        <v>2</v>
      </c>
      <c r="D1834" s="17">
        <v>2015</v>
      </c>
      <c r="E1834" s="17">
        <v>1</v>
      </c>
      <c r="F1834" s="17">
        <v>0</v>
      </c>
      <c r="G1834" s="17">
        <v>0</v>
      </c>
      <c r="H1834" s="18">
        <v>33317</v>
      </c>
    </row>
    <row r="1835" spans="1:8" ht="14.4" x14ac:dyDescent="0.3">
      <c r="A1835" s="17">
        <v>3</v>
      </c>
      <c r="B1835" s="9" t="s">
        <v>12</v>
      </c>
      <c r="C1835" s="17">
        <v>2</v>
      </c>
      <c r="D1835" s="17">
        <v>2013</v>
      </c>
      <c r="E1835" s="17">
        <v>1</v>
      </c>
      <c r="F1835" s="17">
        <v>0</v>
      </c>
      <c r="G1835" s="17">
        <v>0</v>
      </c>
      <c r="H1835" s="18">
        <v>33498</v>
      </c>
    </row>
    <row r="1836" spans="1:8" ht="14.4" x14ac:dyDescent="0.3">
      <c r="A1836" s="17">
        <v>3</v>
      </c>
      <c r="B1836" s="9" t="s">
        <v>12</v>
      </c>
      <c r="C1836" s="17">
        <v>2</v>
      </c>
      <c r="D1836" s="17">
        <v>2009</v>
      </c>
      <c r="E1836" s="17">
        <v>1</v>
      </c>
      <c r="F1836" s="17">
        <v>0</v>
      </c>
      <c r="G1836" s="17">
        <v>0</v>
      </c>
      <c r="H1836" s="18">
        <v>33501</v>
      </c>
    </row>
    <row r="1837" spans="1:8" ht="14.4" x14ac:dyDescent="0.3">
      <c r="A1837" s="17">
        <v>2</v>
      </c>
      <c r="B1837" s="9" t="s">
        <v>12</v>
      </c>
      <c r="C1837" s="17">
        <v>3</v>
      </c>
      <c r="D1837" s="17">
        <v>2000</v>
      </c>
      <c r="E1837" s="17">
        <v>1</v>
      </c>
      <c r="F1837" s="17">
        <v>0</v>
      </c>
      <c r="G1837" s="17">
        <v>0</v>
      </c>
      <c r="H1837" s="18">
        <v>33504</v>
      </c>
    </row>
    <row r="1838" spans="1:8" ht="14.4" x14ac:dyDescent="0.3">
      <c r="A1838" s="17">
        <v>3</v>
      </c>
      <c r="B1838" s="9" t="s">
        <v>12</v>
      </c>
      <c r="C1838" s="17">
        <v>2</v>
      </c>
      <c r="D1838" s="17">
        <v>2015</v>
      </c>
      <c r="E1838" s="17">
        <v>1</v>
      </c>
      <c r="F1838" s="17">
        <v>0</v>
      </c>
      <c r="G1838" s="17">
        <v>0</v>
      </c>
      <c r="H1838" s="18">
        <v>33511</v>
      </c>
    </row>
    <row r="1839" spans="1:8" ht="14.4" x14ac:dyDescent="0.3">
      <c r="A1839" s="17">
        <v>4</v>
      </c>
      <c r="B1839" s="9" t="s">
        <v>19</v>
      </c>
      <c r="C1839" s="17">
        <v>2</v>
      </c>
      <c r="D1839" s="17">
        <v>2013</v>
      </c>
      <c r="E1839" s="17">
        <v>1</v>
      </c>
      <c r="F1839" s="17">
        <v>0</v>
      </c>
      <c r="G1839" s="17">
        <v>0</v>
      </c>
      <c r="H1839" s="18">
        <v>33523</v>
      </c>
    </row>
    <row r="1840" spans="1:8" ht="14.4" x14ac:dyDescent="0.3">
      <c r="A1840" s="17">
        <v>5</v>
      </c>
      <c r="B1840" s="9" t="s">
        <v>19</v>
      </c>
      <c r="C1840" s="17">
        <v>3</v>
      </c>
      <c r="D1840" s="17">
        <v>2015</v>
      </c>
      <c r="E1840" s="17">
        <v>1</v>
      </c>
      <c r="F1840" s="17">
        <v>0</v>
      </c>
      <c r="G1840" s="17">
        <v>0</v>
      </c>
      <c r="H1840" s="18">
        <v>33526</v>
      </c>
    </row>
    <row r="1841" spans="1:8" ht="14.4" x14ac:dyDescent="0.3">
      <c r="A1841" s="17">
        <v>3</v>
      </c>
      <c r="B1841" s="9" t="s">
        <v>19</v>
      </c>
      <c r="C1841" s="17">
        <v>3</v>
      </c>
      <c r="D1841" s="17">
        <v>2013</v>
      </c>
      <c r="E1841" s="17">
        <v>1</v>
      </c>
      <c r="F1841" s="17">
        <v>0</v>
      </c>
      <c r="G1841" s="17">
        <v>0</v>
      </c>
      <c r="H1841" s="18">
        <v>33580</v>
      </c>
    </row>
    <row r="1842" spans="1:8" ht="14.4" x14ac:dyDescent="0.3">
      <c r="A1842" s="17">
        <v>4</v>
      </c>
      <c r="B1842" s="9" t="s">
        <v>12</v>
      </c>
      <c r="C1842" s="17">
        <v>3</v>
      </c>
      <c r="D1842" s="17">
        <v>2009</v>
      </c>
      <c r="E1842" s="17">
        <v>1</v>
      </c>
      <c r="F1842" s="17">
        <v>0</v>
      </c>
      <c r="G1842" s="17">
        <v>0</v>
      </c>
      <c r="H1842" s="18">
        <v>33580</v>
      </c>
    </row>
    <row r="1843" spans="1:8" ht="14.4" x14ac:dyDescent="0.3">
      <c r="A1843" s="17">
        <v>3</v>
      </c>
      <c r="B1843" s="9" t="s">
        <v>12</v>
      </c>
      <c r="C1843" s="17">
        <v>2</v>
      </c>
      <c r="D1843" s="17">
        <v>2014</v>
      </c>
      <c r="E1843" s="17">
        <v>1</v>
      </c>
      <c r="F1843" s="17">
        <v>0</v>
      </c>
      <c r="G1843" s="17">
        <v>0</v>
      </c>
      <c r="H1843" s="18">
        <v>33593</v>
      </c>
    </row>
    <row r="1844" spans="1:8" ht="14.4" x14ac:dyDescent="0.3">
      <c r="A1844" s="17">
        <v>5</v>
      </c>
      <c r="B1844" s="9" t="s">
        <v>12</v>
      </c>
      <c r="C1844" s="17">
        <v>2</v>
      </c>
      <c r="D1844" s="17">
        <v>2011</v>
      </c>
      <c r="E1844" s="17">
        <v>1</v>
      </c>
      <c r="F1844" s="17">
        <v>0</v>
      </c>
      <c r="G1844" s="17">
        <v>0</v>
      </c>
      <c r="H1844" s="18">
        <v>33628</v>
      </c>
    </row>
    <row r="1845" spans="1:8" ht="14.4" x14ac:dyDescent="0.3">
      <c r="A1845" s="17">
        <v>3</v>
      </c>
      <c r="B1845" s="9" t="s">
        <v>25</v>
      </c>
      <c r="C1845" s="17">
        <v>3</v>
      </c>
      <c r="D1845" s="17">
        <v>2013</v>
      </c>
      <c r="E1845" s="17">
        <v>1</v>
      </c>
      <c r="F1845" s="17">
        <v>0</v>
      </c>
      <c r="G1845" s="17">
        <v>0</v>
      </c>
      <c r="H1845" s="18">
        <v>33644</v>
      </c>
    </row>
    <row r="1846" spans="1:8" ht="14.4" x14ac:dyDescent="0.3">
      <c r="A1846" s="17">
        <v>2</v>
      </c>
      <c r="B1846" s="9" t="s">
        <v>17</v>
      </c>
      <c r="C1846" s="17">
        <v>2</v>
      </c>
      <c r="D1846" s="17">
        <v>2014</v>
      </c>
      <c r="E1846" s="17">
        <v>1</v>
      </c>
      <c r="F1846" s="17">
        <v>0</v>
      </c>
      <c r="G1846" s="17">
        <v>0</v>
      </c>
      <c r="H1846" s="18">
        <v>33729</v>
      </c>
    </row>
    <row r="1847" spans="1:8" ht="14.4" x14ac:dyDescent="0.3">
      <c r="A1847" s="17">
        <v>5</v>
      </c>
      <c r="B1847" s="9" t="s">
        <v>39</v>
      </c>
      <c r="C1847" s="17">
        <v>4</v>
      </c>
      <c r="D1847" s="17">
        <v>1969</v>
      </c>
      <c r="E1847" s="17">
        <v>1</v>
      </c>
      <c r="F1847" s="17">
        <v>2</v>
      </c>
      <c r="G1847" s="17">
        <v>2</v>
      </c>
      <c r="H1847" s="18">
        <v>33736</v>
      </c>
    </row>
    <row r="1848" spans="1:8" ht="14.4" x14ac:dyDescent="0.3">
      <c r="A1848" s="17">
        <v>3</v>
      </c>
      <c r="B1848" s="9" t="s">
        <v>12</v>
      </c>
      <c r="C1848" s="17">
        <v>3</v>
      </c>
      <c r="D1848" s="17">
        <v>2013</v>
      </c>
      <c r="E1848" s="17">
        <v>1</v>
      </c>
      <c r="F1848" s="17">
        <v>0</v>
      </c>
      <c r="G1848" s="17">
        <v>0</v>
      </c>
      <c r="H1848" s="18">
        <v>33764</v>
      </c>
    </row>
    <row r="1849" spans="1:8" ht="14.4" x14ac:dyDescent="0.3">
      <c r="A1849" s="17">
        <v>5</v>
      </c>
      <c r="B1849" s="9" t="s">
        <v>12</v>
      </c>
      <c r="C1849" s="17">
        <v>2</v>
      </c>
      <c r="D1849" s="17">
        <v>2015</v>
      </c>
      <c r="E1849" s="17">
        <v>1</v>
      </c>
      <c r="F1849" s="17">
        <v>0</v>
      </c>
      <c r="G1849" s="17">
        <v>0</v>
      </c>
      <c r="H1849" s="18">
        <v>33774</v>
      </c>
    </row>
    <row r="1850" spans="1:8" ht="14.4" x14ac:dyDescent="0.3">
      <c r="A1850" s="17">
        <v>3</v>
      </c>
      <c r="B1850" s="9" t="s">
        <v>25</v>
      </c>
      <c r="C1850" s="17">
        <v>3</v>
      </c>
      <c r="D1850" s="17">
        <v>1964</v>
      </c>
      <c r="E1850" s="17">
        <v>2</v>
      </c>
      <c r="F1850" s="17">
        <v>0</v>
      </c>
      <c r="G1850" s="17">
        <v>0</v>
      </c>
      <c r="H1850" s="18">
        <v>33878</v>
      </c>
    </row>
    <row r="1851" spans="1:8" ht="14.4" x14ac:dyDescent="0.3">
      <c r="A1851" s="17">
        <v>1</v>
      </c>
      <c r="B1851" s="9" t="s">
        <v>25</v>
      </c>
      <c r="C1851" s="17">
        <v>1</v>
      </c>
      <c r="D1851" s="17">
        <v>1995</v>
      </c>
      <c r="E1851" s="17">
        <v>1</v>
      </c>
      <c r="F1851" s="17">
        <v>0</v>
      </c>
      <c r="G1851" s="17">
        <v>0</v>
      </c>
      <c r="H1851" s="18">
        <v>33891</v>
      </c>
    </row>
    <row r="1852" spans="1:8" ht="14.4" x14ac:dyDescent="0.3">
      <c r="A1852" s="17">
        <v>4</v>
      </c>
      <c r="B1852" s="9" t="s">
        <v>25</v>
      </c>
      <c r="C1852" s="17">
        <v>3</v>
      </c>
      <c r="D1852" s="17">
        <v>1964</v>
      </c>
      <c r="E1852" s="17">
        <v>2</v>
      </c>
      <c r="F1852" s="17">
        <v>0</v>
      </c>
      <c r="G1852" s="17">
        <v>0</v>
      </c>
      <c r="H1852" s="18">
        <v>33986</v>
      </c>
    </row>
    <row r="1853" spans="1:8" ht="14.4" x14ac:dyDescent="0.3">
      <c r="A1853" s="17">
        <v>3</v>
      </c>
      <c r="B1853" s="9" t="s">
        <v>19</v>
      </c>
      <c r="C1853" s="17">
        <v>3</v>
      </c>
      <c r="D1853" s="17">
        <v>2015</v>
      </c>
      <c r="E1853" s="17">
        <v>1</v>
      </c>
      <c r="F1853" s="17">
        <v>0</v>
      </c>
      <c r="G1853" s="17">
        <v>0</v>
      </c>
      <c r="H1853" s="18">
        <v>34012</v>
      </c>
    </row>
    <row r="1854" spans="1:8" ht="14.4" x14ac:dyDescent="0.3">
      <c r="A1854" s="17">
        <v>4</v>
      </c>
      <c r="B1854" s="9" t="s">
        <v>12</v>
      </c>
      <c r="C1854" s="17">
        <v>3</v>
      </c>
      <c r="D1854" s="17">
        <v>2011</v>
      </c>
      <c r="E1854" s="17">
        <v>1</v>
      </c>
      <c r="F1854" s="17">
        <v>0</v>
      </c>
      <c r="G1854" s="17">
        <v>0</v>
      </c>
      <c r="H1854" s="18">
        <v>34056</v>
      </c>
    </row>
    <row r="1855" spans="1:8" ht="14.4" x14ac:dyDescent="0.3">
      <c r="A1855" s="17">
        <v>4</v>
      </c>
      <c r="B1855" s="9" t="s">
        <v>19</v>
      </c>
      <c r="C1855" s="17">
        <v>3</v>
      </c>
      <c r="D1855" s="17">
        <v>2013</v>
      </c>
      <c r="E1855" s="17">
        <v>1</v>
      </c>
      <c r="F1855" s="17">
        <v>0</v>
      </c>
      <c r="G1855" s="17">
        <v>0</v>
      </c>
      <c r="H1855" s="18">
        <v>34078</v>
      </c>
    </row>
    <row r="1856" spans="1:8" ht="14.4" x14ac:dyDescent="0.3">
      <c r="A1856" s="17">
        <v>6</v>
      </c>
      <c r="B1856" s="9" t="s">
        <v>12</v>
      </c>
      <c r="C1856" s="17">
        <v>3</v>
      </c>
      <c r="D1856" s="17">
        <v>2011</v>
      </c>
      <c r="E1856" s="17">
        <v>1</v>
      </c>
      <c r="F1856" s="17">
        <v>0</v>
      </c>
      <c r="G1856" s="17">
        <v>0</v>
      </c>
      <c r="H1856" s="18">
        <v>34084</v>
      </c>
    </row>
    <row r="1857" spans="1:8" ht="14.4" x14ac:dyDescent="0.3">
      <c r="A1857" s="17">
        <v>3</v>
      </c>
      <c r="B1857" s="9" t="s">
        <v>12</v>
      </c>
      <c r="C1857" s="17">
        <v>2</v>
      </c>
      <c r="D1857" s="17">
        <v>2015</v>
      </c>
      <c r="E1857" s="17">
        <v>1</v>
      </c>
      <c r="F1857" s="17">
        <v>0</v>
      </c>
      <c r="G1857" s="17">
        <v>0</v>
      </c>
      <c r="H1857" s="18">
        <v>34103</v>
      </c>
    </row>
    <row r="1858" spans="1:8" ht="14.4" x14ac:dyDescent="0.3">
      <c r="A1858" s="17">
        <v>6</v>
      </c>
      <c r="B1858" s="9" t="s">
        <v>12</v>
      </c>
      <c r="C1858" s="17">
        <v>3</v>
      </c>
      <c r="D1858" s="17">
        <v>2012</v>
      </c>
      <c r="E1858" s="17">
        <v>1</v>
      </c>
      <c r="F1858" s="17">
        <v>0</v>
      </c>
      <c r="G1858" s="17">
        <v>0</v>
      </c>
      <c r="H1858" s="18">
        <v>34107</v>
      </c>
    </row>
    <row r="1859" spans="1:8" ht="14.4" x14ac:dyDescent="0.3">
      <c r="A1859" s="17">
        <v>3</v>
      </c>
      <c r="B1859" s="9" t="s">
        <v>12</v>
      </c>
      <c r="C1859" s="17">
        <v>4</v>
      </c>
      <c r="D1859" s="17">
        <v>1997</v>
      </c>
      <c r="E1859" s="17">
        <v>1</v>
      </c>
      <c r="F1859" s="17">
        <v>0</v>
      </c>
      <c r="G1859" s="17">
        <v>0</v>
      </c>
      <c r="H1859" s="18">
        <v>34138</v>
      </c>
    </row>
    <row r="1860" spans="1:8" ht="14.4" x14ac:dyDescent="0.3">
      <c r="A1860" s="17">
        <v>3</v>
      </c>
      <c r="B1860" s="9" t="s">
        <v>12</v>
      </c>
      <c r="C1860" s="17">
        <v>2</v>
      </c>
      <c r="D1860" s="17">
        <v>2011</v>
      </c>
      <c r="E1860" s="17">
        <v>1</v>
      </c>
      <c r="F1860" s="17">
        <v>0</v>
      </c>
      <c r="G1860" s="17">
        <v>0</v>
      </c>
      <c r="H1860" s="18">
        <v>34148</v>
      </c>
    </row>
    <row r="1861" spans="1:8" ht="14.4" x14ac:dyDescent="0.3">
      <c r="A1861" s="17">
        <v>3</v>
      </c>
      <c r="B1861" s="9" t="s">
        <v>19</v>
      </c>
      <c r="C1861" s="17">
        <v>4</v>
      </c>
      <c r="D1861" s="17">
        <v>2009</v>
      </c>
      <c r="E1861" s="17">
        <v>1</v>
      </c>
      <c r="F1861" s="17">
        <v>0</v>
      </c>
      <c r="G1861" s="17">
        <v>0</v>
      </c>
      <c r="H1861" s="18">
        <v>34154</v>
      </c>
    </row>
    <row r="1862" spans="1:8" ht="14.4" x14ac:dyDescent="0.3">
      <c r="A1862" s="17">
        <v>3</v>
      </c>
      <c r="B1862" s="9" t="s">
        <v>12</v>
      </c>
      <c r="C1862" s="17">
        <v>3</v>
      </c>
      <c r="D1862" s="17">
        <v>2012</v>
      </c>
      <c r="E1862" s="17">
        <v>1</v>
      </c>
      <c r="F1862" s="17">
        <v>0</v>
      </c>
      <c r="G1862" s="17">
        <v>0</v>
      </c>
      <c r="H1862" s="18">
        <v>34170</v>
      </c>
    </row>
    <row r="1863" spans="1:8" ht="14.4" x14ac:dyDescent="0.3">
      <c r="A1863" s="17">
        <v>2</v>
      </c>
      <c r="B1863" s="9" t="s">
        <v>17</v>
      </c>
      <c r="C1863" s="17">
        <v>2</v>
      </c>
      <c r="D1863" s="17">
        <v>2014</v>
      </c>
      <c r="E1863" s="17">
        <v>1</v>
      </c>
      <c r="F1863" s="17">
        <v>0</v>
      </c>
      <c r="G1863" s="17">
        <v>0</v>
      </c>
      <c r="H1863" s="18">
        <v>34249</v>
      </c>
    </row>
    <row r="1864" spans="1:8" ht="14.4" x14ac:dyDescent="0.3">
      <c r="A1864" s="17">
        <v>5</v>
      </c>
      <c r="B1864" s="9" t="s">
        <v>12</v>
      </c>
      <c r="C1864" s="17">
        <v>2</v>
      </c>
      <c r="D1864" s="17">
        <v>2011</v>
      </c>
      <c r="E1864" s="17">
        <v>1</v>
      </c>
      <c r="F1864" s="17">
        <v>0</v>
      </c>
      <c r="G1864" s="17">
        <v>0</v>
      </c>
      <c r="H1864" s="18">
        <v>34284</v>
      </c>
    </row>
    <row r="1865" spans="1:8" ht="14.4" x14ac:dyDescent="0.3">
      <c r="A1865" s="17">
        <v>2</v>
      </c>
      <c r="B1865" s="9" t="s">
        <v>23</v>
      </c>
      <c r="C1865" s="17">
        <v>4</v>
      </c>
      <c r="D1865" s="17">
        <v>2020</v>
      </c>
      <c r="E1865" s="17">
        <v>1</v>
      </c>
      <c r="F1865" s="17">
        <v>0</v>
      </c>
      <c r="G1865" s="17">
        <v>0</v>
      </c>
      <c r="H1865" s="18">
        <v>34291</v>
      </c>
    </row>
    <row r="1866" spans="1:8" ht="14.4" x14ac:dyDescent="0.3">
      <c r="A1866" s="17">
        <v>3</v>
      </c>
      <c r="B1866" s="9" t="s">
        <v>12</v>
      </c>
      <c r="C1866" s="17">
        <v>1</v>
      </c>
      <c r="D1866" s="17">
        <v>2012</v>
      </c>
      <c r="E1866" s="17">
        <v>1</v>
      </c>
      <c r="F1866" s="17">
        <v>0</v>
      </c>
      <c r="G1866" s="17">
        <v>0</v>
      </c>
      <c r="H1866" s="18">
        <v>34294</v>
      </c>
    </row>
    <row r="1867" spans="1:8" ht="14.4" x14ac:dyDescent="0.3">
      <c r="A1867" s="17">
        <v>3</v>
      </c>
      <c r="B1867" s="9" t="s">
        <v>19</v>
      </c>
      <c r="C1867" s="17">
        <v>3</v>
      </c>
      <c r="D1867" s="17">
        <v>2013</v>
      </c>
      <c r="E1867" s="17">
        <v>1</v>
      </c>
      <c r="F1867" s="17">
        <v>0</v>
      </c>
      <c r="G1867" s="17">
        <v>0</v>
      </c>
      <c r="H1867" s="18">
        <v>34306</v>
      </c>
    </row>
    <row r="1868" spans="1:8" ht="14.4" x14ac:dyDescent="0.3">
      <c r="A1868" s="17">
        <v>2</v>
      </c>
      <c r="B1868" s="9" t="s">
        <v>17</v>
      </c>
      <c r="C1868" s="17">
        <v>1</v>
      </c>
      <c r="D1868" s="17">
        <v>2018</v>
      </c>
      <c r="E1868" s="17">
        <v>1</v>
      </c>
      <c r="F1868" s="17">
        <v>0</v>
      </c>
      <c r="G1868" s="17">
        <v>0</v>
      </c>
      <c r="H1868" s="18">
        <v>34427</v>
      </c>
    </row>
    <row r="1869" spans="1:8" ht="14.4" x14ac:dyDescent="0.3">
      <c r="A1869" s="17">
        <v>2</v>
      </c>
      <c r="B1869" s="9" t="s">
        <v>17</v>
      </c>
      <c r="C1869" s="17">
        <v>2</v>
      </c>
      <c r="D1869" s="17">
        <v>2014</v>
      </c>
      <c r="E1869" s="17">
        <v>1</v>
      </c>
      <c r="F1869" s="17">
        <v>0</v>
      </c>
      <c r="G1869" s="17">
        <v>0</v>
      </c>
      <c r="H1869" s="18">
        <v>34430</v>
      </c>
    </row>
    <row r="1870" spans="1:8" ht="14.4" x14ac:dyDescent="0.3">
      <c r="A1870" s="17">
        <v>3</v>
      </c>
      <c r="B1870" s="9" t="s">
        <v>12</v>
      </c>
      <c r="C1870" s="17">
        <v>2</v>
      </c>
      <c r="D1870" s="17">
        <v>2015</v>
      </c>
      <c r="E1870" s="17">
        <v>1</v>
      </c>
      <c r="F1870" s="17">
        <v>0</v>
      </c>
      <c r="G1870" s="17">
        <v>0</v>
      </c>
      <c r="H1870" s="18">
        <v>34443</v>
      </c>
    </row>
    <row r="1871" spans="1:8" ht="14.4" x14ac:dyDescent="0.3">
      <c r="A1871" s="17">
        <v>2</v>
      </c>
      <c r="B1871" s="9" t="s">
        <v>17</v>
      </c>
      <c r="C1871" s="17">
        <v>2</v>
      </c>
      <c r="D1871" s="17">
        <v>2014</v>
      </c>
      <c r="E1871" s="17">
        <v>1</v>
      </c>
      <c r="F1871" s="17">
        <v>0</v>
      </c>
      <c r="G1871" s="17">
        <v>0</v>
      </c>
      <c r="H1871" s="18">
        <v>34446</v>
      </c>
    </row>
    <row r="1872" spans="1:8" ht="14.4" x14ac:dyDescent="0.3">
      <c r="A1872" s="17">
        <v>3</v>
      </c>
      <c r="B1872" s="9" t="s">
        <v>12</v>
      </c>
      <c r="C1872" s="17">
        <v>3</v>
      </c>
      <c r="D1872" s="17">
        <v>2015</v>
      </c>
      <c r="E1872" s="17">
        <v>1</v>
      </c>
      <c r="F1872" s="17">
        <v>0</v>
      </c>
      <c r="G1872" s="17">
        <v>0</v>
      </c>
      <c r="H1872" s="18">
        <v>34455</v>
      </c>
    </row>
    <row r="1873" spans="1:8" ht="14.4" x14ac:dyDescent="0.3">
      <c r="A1873" s="17">
        <v>5</v>
      </c>
      <c r="B1873" s="9" t="s">
        <v>19</v>
      </c>
      <c r="C1873" s="17">
        <v>3</v>
      </c>
      <c r="D1873" s="17">
        <v>2015</v>
      </c>
      <c r="E1873" s="17">
        <v>1</v>
      </c>
      <c r="F1873" s="17">
        <v>0</v>
      </c>
      <c r="G1873" s="17">
        <v>0</v>
      </c>
      <c r="H1873" s="18">
        <v>34459</v>
      </c>
    </row>
    <row r="1874" spans="1:8" ht="14.4" x14ac:dyDescent="0.3">
      <c r="A1874" s="17">
        <v>2</v>
      </c>
      <c r="B1874" s="9" t="s">
        <v>17</v>
      </c>
      <c r="C1874" s="17">
        <v>4</v>
      </c>
      <c r="D1874" s="17">
        <v>2012</v>
      </c>
      <c r="E1874" s="17">
        <v>1</v>
      </c>
      <c r="F1874" s="17">
        <v>0</v>
      </c>
      <c r="G1874" s="17">
        <v>0</v>
      </c>
      <c r="H1874" s="18">
        <v>34468</v>
      </c>
    </row>
    <row r="1875" spans="1:8" ht="14.4" x14ac:dyDescent="0.3">
      <c r="A1875" s="17">
        <v>4</v>
      </c>
      <c r="B1875" s="9" t="s">
        <v>12</v>
      </c>
      <c r="C1875" s="17">
        <v>3</v>
      </c>
      <c r="D1875" s="17">
        <v>2009</v>
      </c>
      <c r="E1875" s="17">
        <v>1</v>
      </c>
      <c r="F1875" s="17">
        <v>0</v>
      </c>
      <c r="G1875" s="17">
        <v>0</v>
      </c>
      <c r="H1875" s="18">
        <v>34468</v>
      </c>
    </row>
    <row r="1876" spans="1:8" ht="14.4" x14ac:dyDescent="0.3">
      <c r="A1876" s="17">
        <v>1</v>
      </c>
      <c r="B1876" s="9" t="s">
        <v>12</v>
      </c>
      <c r="C1876" s="17">
        <v>2</v>
      </c>
      <c r="D1876" s="17">
        <v>1995</v>
      </c>
      <c r="E1876" s="17">
        <v>1</v>
      </c>
      <c r="F1876" s="17">
        <v>0</v>
      </c>
      <c r="G1876" s="17">
        <v>0</v>
      </c>
      <c r="H1876" s="18">
        <v>34484</v>
      </c>
    </row>
    <row r="1877" spans="1:8" ht="14.4" x14ac:dyDescent="0.3">
      <c r="A1877" s="17">
        <v>3</v>
      </c>
      <c r="B1877" s="9" t="s">
        <v>12</v>
      </c>
      <c r="C1877" s="17">
        <v>2</v>
      </c>
      <c r="D1877" s="17">
        <v>2011</v>
      </c>
      <c r="E1877" s="17">
        <v>1</v>
      </c>
      <c r="F1877" s="17">
        <v>0</v>
      </c>
      <c r="G1877" s="17">
        <v>0</v>
      </c>
      <c r="H1877" s="18">
        <v>34500</v>
      </c>
    </row>
    <row r="1878" spans="1:8" ht="14.4" x14ac:dyDescent="0.3">
      <c r="A1878" s="17">
        <v>2</v>
      </c>
      <c r="B1878" s="9" t="s">
        <v>17</v>
      </c>
      <c r="C1878" s="17">
        <v>2</v>
      </c>
      <c r="D1878" s="17">
        <v>2014</v>
      </c>
      <c r="E1878" s="17">
        <v>1</v>
      </c>
      <c r="F1878" s="17">
        <v>0</v>
      </c>
      <c r="G1878" s="17">
        <v>0</v>
      </c>
      <c r="H1878" s="18">
        <v>34503</v>
      </c>
    </row>
    <row r="1879" spans="1:8" ht="14.4" x14ac:dyDescent="0.3">
      <c r="A1879" s="17">
        <v>5</v>
      </c>
      <c r="B1879" s="9" t="s">
        <v>12</v>
      </c>
      <c r="C1879" s="17">
        <v>3</v>
      </c>
      <c r="D1879" s="17">
        <v>2012</v>
      </c>
      <c r="E1879" s="17">
        <v>1</v>
      </c>
      <c r="F1879" s="17">
        <v>0</v>
      </c>
      <c r="G1879" s="17">
        <v>0</v>
      </c>
      <c r="H1879" s="18">
        <v>34627</v>
      </c>
    </row>
    <row r="1880" spans="1:8" ht="14.4" x14ac:dyDescent="0.3">
      <c r="A1880" s="17">
        <v>5</v>
      </c>
      <c r="B1880" s="9" t="s">
        <v>17</v>
      </c>
      <c r="C1880" s="17">
        <v>2</v>
      </c>
      <c r="D1880" s="17">
        <v>2011</v>
      </c>
      <c r="E1880" s="17">
        <v>1</v>
      </c>
      <c r="F1880" s="17">
        <v>0</v>
      </c>
      <c r="G1880" s="17">
        <v>0</v>
      </c>
      <c r="H1880" s="18">
        <v>34677</v>
      </c>
    </row>
    <row r="1881" spans="1:8" ht="14.4" x14ac:dyDescent="0.3">
      <c r="A1881" s="17">
        <v>3</v>
      </c>
      <c r="B1881" s="9" t="s">
        <v>19</v>
      </c>
      <c r="C1881" s="17">
        <v>3</v>
      </c>
      <c r="D1881" s="17">
        <v>2008</v>
      </c>
      <c r="E1881" s="17">
        <v>1</v>
      </c>
      <c r="F1881" s="17">
        <v>0</v>
      </c>
      <c r="G1881" s="17">
        <v>0</v>
      </c>
      <c r="H1881" s="18">
        <v>34753</v>
      </c>
    </row>
    <row r="1882" spans="1:8" ht="14.4" x14ac:dyDescent="0.3">
      <c r="A1882" s="17">
        <v>4</v>
      </c>
      <c r="B1882" s="9" t="s">
        <v>12</v>
      </c>
      <c r="C1882" s="17">
        <v>2</v>
      </c>
      <c r="D1882" s="17">
        <v>2011</v>
      </c>
      <c r="E1882" s="17">
        <v>1</v>
      </c>
      <c r="F1882" s="17">
        <v>0</v>
      </c>
      <c r="G1882" s="17">
        <v>0</v>
      </c>
      <c r="H1882" s="18">
        <v>34791</v>
      </c>
    </row>
    <row r="1883" spans="1:8" ht="14.4" x14ac:dyDescent="0.3">
      <c r="A1883" s="17">
        <v>1</v>
      </c>
      <c r="B1883" s="9" t="s">
        <v>12</v>
      </c>
      <c r="C1883" s="17">
        <v>2</v>
      </c>
      <c r="D1883" s="17">
        <v>2003</v>
      </c>
      <c r="E1883" s="17">
        <v>1</v>
      </c>
      <c r="F1883" s="17">
        <v>0</v>
      </c>
      <c r="G1883" s="17">
        <v>0</v>
      </c>
      <c r="H1883" s="18">
        <v>34826</v>
      </c>
    </row>
    <row r="1884" spans="1:8" ht="14.4" x14ac:dyDescent="0.3">
      <c r="A1884" s="17">
        <v>3</v>
      </c>
      <c r="B1884" s="9" t="s">
        <v>19</v>
      </c>
      <c r="C1884" s="17">
        <v>2</v>
      </c>
      <c r="D1884" s="17">
        <v>2014</v>
      </c>
      <c r="E1884" s="17">
        <v>1</v>
      </c>
      <c r="F1884" s="17">
        <v>0</v>
      </c>
      <c r="G1884" s="17">
        <v>0</v>
      </c>
      <c r="H1884" s="18">
        <v>34861</v>
      </c>
    </row>
    <row r="1885" spans="1:8" ht="14.4" x14ac:dyDescent="0.3">
      <c r="A1885" s="17">
        <v>3</v>
      </c>
      <c r="B1885" s="9" t="s">
        <v>10</v>
      </c>
      <c r="C1885" s="17">
        <v>1</v>
      </c>
      <c r="D1885" s="17">
        <v>1966</v>
      </c>
      <c r="E1885" s="17">
        <v>1</v>
      </c>
      <c r="F1885" s="17">
        <v>0</v>
      </c>
      <c r="G1885" s="17">
        <v>0</v>
      </c>
      <c r="H1885" s="18">
        <v>35168</v>
      </c>
    </row>
    <row r="1886" spans="1:8" ht="14.4" x14ac:dyDescent="0.3">
      <c r="A1886" s="17">
        <v>3</v>
      </c>
      <c r="B1886" s="9" t="s">
        <v>23</v>
      </c>
      <c r="C1886" s="17">
        <v>1</v>
      </c>
      <c r="D1886" s="17">
        <v>1965</v>
      </c>
      <c r="E1886" s="17">
        <v>1</v>
      </c>
      <c r="F1886" s="17">
        <v>0</v>
      </c>
      <c r="G1886" s="17">
        <v>0</v>
      </c>
      <c r="H1886" s="18">
        <v>35724</v>
      </c>
    </row>
    <row r="1887" spans="1:8" ht="14.4" x14ac:dyDescent="0.3">
      <c r="A1887" s="17">
        <v>3</v>
      </c>
      <c r="B1887" s="9" t="s">
        <v>23</v>
      </c>
      <c r="C1887" s="17">
        <v>4</v>
      </c>
      <c r="D1887" s="17">
        <v>1983</v>
      </c>
      <c r="E1887" s="17">
        <v>1</v>
      </c>
      <c r="F1887" s="17">
        <v>0</v>
      </c>
      <c r="G1887" s="17">
        <v>0</v>
      </c>
      <c r="H1887" s="18">
        <v>35784</v>
      </c>
    </row>
    <row r="1888" spans="1:8" ht="14.4" x14ac:dyDescent="0.3">
      <c r="A1888" s="17">
        <v>3</v>
      </c>
      <c r="B1888" s="9" t="s">
        <v>25</v>
      </c>
      <c r="C1888" s="17">
        <v>3</v>
      </c>
      <c r="D1888" s="17">
        <v>1979</v>
      </c>
      <c r="E1888" s="17">
        <v>1</v>
      </c>
      <c r="F1888" s="17">
        <v>0</v>
      </c>
      <c r="G1888" s="17">
        <v>0</v>
      </c>
      <c r="H1888" s="18">
        <v>36275</v>
      </c>
    </row>
    <row r="1889" spans="1:8" ht="14.4" x14ac:dyDescent="0.3">
      <c r="A1889" s="17">
        <v>1</v>
      </c>
      <c r="B1889" s="9" t="s">
        <v>30</v>
      </c>
      <c r="C1889" s="17">
        <v>2</v>
      </c>
      <c r="D1889" s="17">
        <v>1969</v>
      </c>
      <c r="E1889" s="17">
        <v>1</v>
      </c>
      <c r="F1889" s="17">
        <v>0</v>
      </c>
      <c r="G1889" s="17">
        <v>0</v>
      </c>
      <c r="H1889" s="18">
        <v>36394</v>
      </c>
    </row>
    <row r="1890" spans="1:8" ht="14.4" x14ac:dyDescent="0.3">
      <c r="A1890" s="17">
        <v>3</v>
      </c>
      <c r="B1890" s="9" t="s">
        <v>43</v>
      </c>
      <c r="C1890" s="17">
        <v>3</v>
      </c>
      <c r="D1890" s="17">
        <v>1966</v>
      </c>
      <c r="E1890" s="17">
        <v>1</v>
      </c>
      <c r="F1890" s="17">
        <v>0</v>
      </c>
      <c r="G1890" s="17">
        <v>0</v>
      </c>
      <c r="H1890" s="18">
        <v>36458</v>
      </c>
    </row>
    <row r="1891" spans="1:8" ht="14.4" x14ac:dyDescent="0.3">
      <c r="A1891" s="17">
        <v>4</v>
      </c>
      <c r="B1891" s="9" t="s">
        <v>33</v>
      </c>
      <c r="C1891" s="17">
        <v>2</v>
      </c>
      <c r="D1891" s="17">
        <v>1973</v>
      </c>
      <c r="E1891" s="17">
        <v>1</v>
      </c>
      <c r="F1891" s="17">
        <v>0</v>
      </c>
      <c r="G1891" s="17">
        <v>0</v>
      </c>
      <c r="H1891" s="18">
        <v>36469</v>
      </c>
    </row>
    <row r="1892" spans="1:8" ht="14.4" x14ac:dyDescent="0.3">
      <c r="A1892" s="17">
        <v>4</v>
      </c>
      <c r="B1892" s="9" t="s">
        <v>10</v>
      </c>
      <c r="C1892" s="17">
        <v>1</v>
      </c>
      <c r="D1892" s="17">
        <v>1966</v>
      </c>
      <c r="E1892" s="17">
        <v>1</v>
      </c>
      <c r="F1892" s="17">
        <v>0</v>
      </c>
      <c r="G1892" s="17">
        <v>0</v>
      </c>
      <c r="H1892" s="18">
        <v>36505</v>
      </c>
    </row>
    <row r="1893" spans="1:8" ht="14.4" x14ac:dyDescent="0.3">
      <c r="A1893" s="17">
        <v>2</v>
      </c>
      <c r="B1893" s="9" t="s">
        <v>66</v>
      </c>
      <c r="C1893" s="17">
        <v>3</v>
      </c>
      <c r="D1893" s="17">
        <v>2013</v>
      </c>
      <c r="E1893" s="17">
        <v>1</v>
      </c>
      <c r="F1893" s="17">
        <v>0</v>
      </c>
      <c r="G1893" s="17">
        <v>0</v>
      </c>
      <c r="H1893" s="18">
        <v>36675</v>
      </c>
    </row>
    <row r="1894" spans="1:8" ht="14.4" x14ac:dyDescent="0.3">
      <c r="A1894" s="17">
        <v>5</v>
      </c>
      <c r="B1894" s="9" t="s">
        <v>42</v>
      </c>
      <c r="C1894" s="17">
        <v>2</v>
      </c>
      <c r="D1894" s="17">
        <v>1974</v>
      </c>
      <c r="E1894" s="17">
        <v>1</v>
      </c>
      <c r="F1894" s="17">
        <v>0</v>
      </c>
      <c r="G1894" s="17">
        <v>0</v>
      </c>
      <c r="H1894" s="18">
        <v>37732</v>
      </c>
    </row>
    <row r="1895" spans="1:8" ht="14.4" x14ac:dyDescent="0.3">
      <c r="A1895" s="17">
        <v>6</v>
      </c>
      <c r="B1895" s="9" t="s">
        <v>10</v>
      </c>
      <c r="C1895" s="17">
        <v>1</v>
      </c>
      <c r="D1895" s="17">
        <v>1966</v>
      </c>
      <c r="E1895" s="17">
        <v>1</v>
      </c>
      <c r="F1895" s="17">
        <v>0</v>
      </c>
      <c r="G1895" s="17">
        <v>0</v>
      </c>
      <c r="H1895" s="18">
        <v>37804</v>
      </c>
    </row>
    <row r="1896" spans="1:8" ht="14.4" x14ac:dyDescent="0.3">
      <c r="A1896" s="17">
        <v>3</v>
      </c>
      <c r="B1896" s="9" t="s">
        <v>14</v>
      </c>
      <c r="C1896" s="17">
        <v>2</v>
      </c>
      <c r="D1896" s="17">
        <v>1986</v>
      </c>
      <c r="E1896" s="17">
        <v>1</v>
      </c>
      <c r="F1896" s="17">
        <v>0</v>
      </c>
      <c r="G1896" s="17">
        <v>0</v>
      </c>
      <c r="H1896" s="18">
        <v>38110</v>
      </c>
    </row>
    <row r="1897" spans="1:8" ht="14.4" x14ac:dyDescent="0.3">
      <c r="A1897" s="17">
        <v>5</v>
      </c>
      <c r="B1897" s="9" t="s">
        <v>10</v>
      </c>
      <c r="C1897" s="17">
        <v>1</v>
      </c>
      <c r="D1897" s="17">
        <v>1987</v>
      </c>
      <c r="E1897" s="17">
        <v>1</v>
      </c>
      <c r="F1897" s="17">
        <v>0</v>
      </c>
      <c r="G1897" s="17">
        <v>0</v>
      </c>
      <c r="H1897" s="18">
        <v>38369</v>
      </c>
    </row>
    <row r="1898" spans="1:8" ht="14.4" x14ac:dyDescent="0.3">
      <c r="A1898" s="17">
        <v>6</v>
      </c>
      <c r="B1898" s="9" t="s">
        <v>10</v>
      </c>
      <c r="C1898" s="17">
        <v>1</v>
      </c>
      <c r="D1898" s="17">
        <v>1987</v>
      </c>
      <c r="E1898" s="17">
        <v>1</v>
      </c>
      <c r="F1898" s="17">
        <v>0</v>
      </c>
      <c r="G1898" s="17">
        <v>0</v>
      </c>
      <c r="H1898" s="18">
        <v>38808</v>
      </c>
    </row>
    <row r="1899" spans="1:8" ht="14.4" x14ac:dyDescent="0.3">
      <c r="A1899" s="17">
        <v>1</v>
      </c>
      <c r="B1899" s="9" t="s">
        <v>23</v>
      </c>
      <c r="C1899" s="17">
        <v>3</v>
      </c>
      <c r="D1899" s="17">
        <v>1968</v>
      </c>
      <c r="E1899" s="17">
        <v>1</v>
      </c>
      <c r="F1899" s="17">
        <v>0</v>
      </c>
      <c r="G1899" s="17">
        <v>0</v>
      </c>
      <c r="H1899" s="18">
        <v>38859</v>
      </c>
    </row>
    <row r="1900" spans="1:8" ht="14.4" x14ac:dyDescent="0.3">
      <c r="A1900" s="17">
        <v>4</v>
      </c>
      <c r="B1900" s="9" t="s">
        <v>53</v>
      </c>
      <c r="C1900" s="17">
        <v>2</v>
      </c>
      <c r="D1900" s="17">
        <v>1970</v>
      </c>
      <c r="E1900" s="17">
        <v>1</v>
      </c>
      <c r="F1900" s="17">
        <v>0</v>
      </c>
      <c r="G1900" s="17">
        <v>0</v>
      </c>
      <c r="H1900" s="18">
        <v>38875</v>
      </c>
    </row>
    <row r="1901" spans="1:8" ht="14.4" x14ac:dyDescent="0.3">
      <c r="A1901" s="17">
        <v>1</v>
      </c>
      <c r="B1901" s="9" t="s">
        <v>33</v>
      </c>
      <c r="C1901" s="17">
        <v>1</v>
      </c>
      <c r="D1901" s="17">
        <v>1973</v>
      </c>
      <c r="E1901" s="17">
        <v>1</v>
      </c>
      <c r="F1901" s="17">
        <v>0</v>
      </c>
      <c r="G1901" s="17">
        <v>0</v>
      </c>
      <c r="H1901" s="18">
        <v>39394</v>
      </c>
    </row>
    <row r="1902" spans="1:8" ht="14.4" x14ac:dyDescent="0.3">
      <c r="A1902" s="17">
        <v>2</v>
      </c>
      <c r="B1902" s="9" t="s">
        <v>12</v>
      </c>
      <c r="C1902" s="17">
        <v>2</v>
      </c>
      <c r="D1902" s="17">
        <v>2010</v>
      </c>
      <c r="E1902" s="17">
        <v>1</v>
      </c>
      <c r="F1902" s="17">
        <v>0</v>
      </c>
      <c r="G1902" s="17">
        <v>0</v>
      </c>
      <c r="H1902" s="18">
        <v>39671</v>
      </c>
    </row>
    <row r="1903" spans="1:8" ht="14.4" x14ac:dyDescent="0.3">
      <c r="A1903" s="17">
        <v>3</v>
      </c>
      <c r="B1903" s="9" t="s">
        <v>14</v>
      </c>
      <c r="C1903" s="17">
        <v>3</v>
      </c>
      <c r="D1903" s="17">
        <v>1984</v>
      </c>
      <c r="E1903" s="17">
        <v>1</v>
      </c>
      <c r="F1903" s="17">
        <v>0</v>
      </c>
      <c r="G1903" s="17">
        <v>0</v>
      </c>
      <c r="H1903" s="18">
        <v>40087</v>
      </c>
    </row>
    <row r="1904" spans="1:8" ht="14.4" x14ac:dyDescent="0.3">
      <c r="A1904" s="17">
        <v>3</v>
      </c>
      <c r="B1904" s="9" t="s">
        <v>43</v>
      </c>
      <c r="C1904" s="17">
        <v>3</v>
      </c>
      <c r="D1904" s="17">
        <v>1965</v>
      </c>
      <c r="E1904" s="17">
        <v>1</v>
      </c>
      <c r="F1904" s="17">
        <v>0</v>
      </c>
      <c r="G1904" s="17">
        <v>0</v>
      </c>
      <c r="H1904" s="18">
        <v>40582</v>
      </c>
    </row>
    <row r="1905" spans="1:8" ht="14.4" x14ac:dyDescent="0.3">
      <c r="A1905" s="17">
        <v>1</v>
      </c>
      <c r="B1905" s="9" t="s">
        <v>12</v>
      </c>
      <c r="C1905" s="17">
        <v>2</v>
      </c>
      <c r="D1905" s="17">
        <v>1972</v>
      </c>
      <c r="E1905" s="17">
        <v>1</v>
      </c>
      <c r="F1905" s="17">
        <v>0</v>
      </c>
      <c r="G1905" s="17">
        <v>0</v>
      </c>
      <c r="H1905" s="18">
        <v>41141</v>
      </c>
    </row>
    <row r="1906" spans="1:8" ht="14.4" x14ac:dyDescent="0.3">
      <c r="A1906" s="17">
        <v>4</v>
      </c>
      <c r="B1906" s="9" t="s">
        <v>42</v>
      </c>
      <c r="C1906" s="17">
        <v>2</v>
      </c>
      <c r="D1906" s="17">
        <v>1974</v>
      </c>
      <c r="E1906" s="17">
        <v>1</v>
      </c>
      <c r="F1906" s="17">
        <v>0</v>
      </c>
      <c r="G1906" s="17">
        <v>0</v>
      </c>
      <c r="H1906" s="18">
        <v>41407</v>
      </c>
    </row>
    <row r="1907" spans="1:8" ht="14.4" x14ac:dyDescent="0.3">
      <c r="A1907" s="17">
        <v>3</v>
      </c>
      <c r="B1907" s="9" t="s">
        <v>28</v>
      </c>
      <c r="C1907" s="17">
        <v>3</v>
      </c>
      <c r="D1907" s="17">
        <v>1981</v>
      </c>
      <c r="E1907" s="17">
        <v>1</v>
      </c>
      <c r="F1907" s="17">
        <v>0</v>
      </c>
      <c r="G1907" s="17">
        <v>0</v>
      </c>
      <c r="H1907" s="18">
        <v>41470</v>
      </c>
    </row>
    <row r="1908" spans="1:8" ht="14.4" x14ac:dyDescent="0.3">
      <c r="A1908" s="17">
        <v>1</v>
      </c>
      <c r="B1908" s="9" t="s">
        <v>14</v>
      </c>
      <c r="C1908" s="17">
        <v>2</v>
      </c>
      <c r="D1908" s="17">
        <v>1976</v>
      </c>
      <c r="E1908" s="17">
        <v>1</v>
      </c>
      <c r="F1908" s="17">
        <v>0</v>
      </c>
      <c r="G1908" s="17">
        <v>0</v>
      </c>
      <c r="H1908" s="18">
        <v>41654</v>
      </c>
    </row>
    <row r="1909" spans="1:8" ht="14.4" x14ac:dyDescent="0.3">
      <c r="A1909" s="17">
        <v>1</v>
      </c>
      <c r="B1909" s="9" t="s">
        <v>23</v>
      </c>
      <c r="C1909" s="17">
        <v>2</v>
      </c>
      <c r="D1909" s="17">
        <v>1982</v>
      </c>
      <c r="E1909" s="17">
        <v>1</v>
      </c>
      <c r="F1909" s="17">
        <v>0</v>
      </c>
      <c r="G1909" s="17">
        <v>0</v>
      </c>
      <c r="H1909" s="18">
        <v>41728</v>
      </c>
    </row>
    <row r="1910" spans="1:8" ht="14.4" x14ac:dyDescent="0.3">
      <c r="A1910" s="17">
        <v>1</v>
      </c>
      <c r="B1910" s="9" t="s">
        <v>44</v>
      </c>
      <c r="C1910" s="17">
        <v>2</v>
      </c>
      <c r="D1910" s="17">
        <v>1975</v>
      </c>
      <c r="E1910" s="17">
        <v>1</v>
      </c>
      <c r="F1910" s="17">
        <v>0</v>
      </c>
      <c r="G1910" s="17">
        <v>0</v>
      </c>
      <c r="H1910" s="18">
        <v>42011</v>
      </c>
    </row>
    <row r="1911" spans="1:8" ht="14.4" x14ac:dyDescent="0.3">
      <c r="A1911" s="17">
        <v>1</v>
      </c>
      <c r="B1911" s="9" t="s">
        <v>58</v>
      </c>
      <c r="C1911" s="17">
        <v>2</v>
      </c>
      <c r="D1911" s="17">
        <v>1966</v>
      </c>
      <c r="E1911" s="17">
        <v>1</v>
      </c>
      <c r="F1911" s="17">
        <v>6</v>
      </c>
      <c r="G1911" s="17">
        <v>0</v>
      </c>
      <c r="H1911" s="18">
        <v>42045</v>
      </c>
    </row>
    <row r="1912" spans="1:8" ht="14.4" x14ac:dyDescent="0.3">
      <c r="A1912" s="17">
        <v>1</v>
      </c>
      <c r="B1912" s="9" t="s">
        <v>33</v>
      </c>
      <c r="C1912" s="17">
        <v>2</v>
      </c>
      <c r="D1912" s="17">
        <v>1973</v>
      </c>
      <c r="E1912" s="17">
        <v>1</v>
      </c>
      <c r="F1912" s="17">
        <v>0</v>
      </c>
      <c r="G1912" s="17">
        <v>0</v>
      </c>
      <c r="H1912" s="18">
        <v>42060</v>
      </c>
    </row>
    <row r="1913" spans="1:8" ht="14.4" x14ac:dyDescent="0.3">
      <c r="A1913" s="17">
        <v>6</v>
      </c>
      <c r="B1913" s="9" t="s">
        <v>10</v>
      </c>
      <c r="C1913" s="17">
        <v>2</v>
      </c>
      <c r="D1913" s="17">
        <v>1989</v>
      </c>
      <c r="E1913" s="17">
        <v>1</v>
      </c>
      <c r="F1913" s="17">
        <v>0</v>
      </c>
      <c r="G1913" s="17">
        <v>0</v>
      </c>
      <c r="H1913" s="18">
        <v>42083</v>
      </c>
    </row>
    <row r="1914" spans="1:8" ht="14.4" x14ac:dyDescent="0.3">
      <c r="A1914" s="17">
        <v>4</v>
      </c>
      <c r="B1914" s="9" t="s">
        <v>44</v>
      </c>
      <c r="C1914" s="17">
        <v>2</v>
      </c>
      <c r="D1914" s="17">
        <v>1975</v>
      </c>
      <c r="E1914" s="17">
        <v>1</v>
      </c>
      <c r="F1914" s="17">
        <v>0</v>
      </c>
      <c r="G1914" s="17">
        <v>0</v>
      </c>
      <c r="H1914" s="18">
        <v>42196</v>
      </c>
    </row>
    <row r="1915" spans="1:8" ht="14.4" x14ac:dyDescent="0.3">
      <c r="A1915" s="17">
        <v>3</v>
      </c>
      <c r="B1915" s="9" t="s">
        <v>28</v>
      </c>
      <c r="C1915" s="17">
        <v>3</v>
      </c>
      <c r="D1915" s="17">
        <v>1965</v>
      </c>
      <c r="E1915" s="17">
        <v>1</v>
      </c>
      <c r="F1915" s="17">
        <v>0</v>
      </c>
      <c r="G1915" s="17">
        <v>0</v>
      </c>
      <c r="H1915" s="18">
        <v>42583</v>
      </c>
    </row>
    <row r="1916" spans="1:8" ht="14.4" x14ac:dyDescent="0.3">
      <c r="A1916" s="17">
        <v>1</v>
      </c>
      <c r="B1916" s="9" t="s">
        <v>44</v>
      </c>
      <c r="C1916" s="17">
        <v>2</v>
      </c>
      <c r="D1916" s="17">
        <v>1977</v>
      </c>
      <c r="E1916" s="17">
        <v>1</v>
      </c>
      <c r="F1916" s="17">
        <v>0</v>
      </c>
      <c r="G1916" s="17">
        <v>0</v>
      </c>
      <c r="H1916" s="18">
        <v>42694</v>
      </c>
    </row>
    <row r="1917" spans="1:8" ht="14.4" x14ac:dyDescent="0.3">
      <c r="A1917" s="17">
        <v>2</v>
      </c>
      <c r="B1917" s="9" t="s">
        <v>17</v>
      </c>
      <c r="C1917" s="17">
        <v>2</v>
      </c>
      <c r="D1917" s="17">
        <v>2011</v>
      </c>
      <c r="E1917" s="17">
        <v>1</v>
      </c>
      <c r="F1917" s="17">
        <v>0</v>
      </c>
      <c r="G1917" s="17">
        <v>0</v>
      </c>
      <c r="H1917" s="18">
        <v>42847</v>
      </c>
    </row>
    <row r="1918" spans="1:8" ht="14.4" x14ac:dyDescent="0.3">
      <c r="A1918" s="17">
        <v>3</v>
      </c>
      <c r="B1918" s="9" t="s">
        <v>12</v>
      </c>
      <c r="C1918" s="17">
        <v>4</v>
      </c>
      <c r="D1918" s="17">
        <v>2010</v>
      </c>
      <c r="E1918" s="17">
        <v>1</v>
      </c>
      <c r="F1918" s="17">
        <v>0</v>
      </c>
      <c r="G1918" s="17">
        <v>0</v>
      </c>
      <c r="H1918" s="18">
        <v>42852</v>
      </c>
    </row>
    <row r="1919" spans="1:8" ht="14.4" x14ac:dyDescent="0.3">
      <c r="A1919" s="17">
        <v>2</v>
      </c>
      <c r="B1919" s="9" t="s">
        <v>12</v>
      </c>
      <c r="C1919" s="17">
        <v>3</v>
      </c>
      <c r="D1919" s="17">
        <v>2011</v>
      </c>
      <c r="E1919" s="17">
        <v>1</v>
      </c>
      <c r="F1919" s="17">
        <v>0</v>
      </c>
      <c r="G1919" s="17">
        <v>0</v>
      </c>
      <c r="H1919" s="18">
        <v>43014</v>
      </c>
    </row>
    <row r="1920" spans="1:8" ht="14.4" x14ac:dyDescent="0.3">
      <c r="A1920" s="17">
        <v>3</v>
      </c>
      <c r="B1920" s="9" t="s">
        <v>12</v>
      </c>
      <c r="C1920" s="17">
        <v>3</v>
      </c>
      <c r="D1920" s="17">
        <v>2015</v>
      </c>
      <c r="E1920" s="17">
        <v>1</v>
      </c>
      <c r="F1920" s="17">
        <v>0</v>
      </c>
      <c r="G1920" s="17">
        <v>0</v>
      </c>
      <c r="H1920" s="18">
        <v>43019</v>
      </c>
    </row>
    <row r="1921" spans="1:8" ht="14.4" x14ac:dyDescent="0.3">
      <c r="A1921" s="17">
        <v>4</v>
      </c>
      <c r="B1921" s="9" t="s">
        <v>12</v>
      </c>
      <c r="C1921" s="17">
        <v>3</v>
      </c>
      <c r="D1921" s="17">
        <v>2013</v>
      </c>
      <c r="E1921" s="17">
        <v>1</v>
      </c>
      <c r="F1921" s="17">
        <v>0</v>
      </c>
      <c r="G1921" s="17">
        <v>0</v>
      </c>
      <c r="H1921" s="18">
        <v>43080</v>
      </c>
    </row>
    <row r="1922" spans="1:8" ht="14.4" x14ac:dyDescent="0.3">
      <c r="A1922" s="17">
        <v>3</v>
      </c>
      <c r="B1922" s="9" t="s">
        <v>12</v>
      </c>
      <c r="C1922" s="17">
        <v>2</v>
      </c>
      <c r="D1922" s="17">
        <v>2012</v>
      </c>
      <c r="E1922" s="17">
        <v>1</v>
      </c>
      <c r="F1922" s="17">
        <v>0</v>
      </c>
      <c r="G1922" s="17">
        <v>0</v>
      </c>
      <c r="H1922" s="18">
        <v>43109</v>
      </c>
    </row>
    <row r="1923" spans="1:8" ht="14.4" x14ac:dyDescent="0.3">
      <c r="A1923" s="17">
        <v>3</v>
      </c>
      <c r="B1923" s="9" t="s">
        <v>12</v>
      </c>
      <c r="C1923" s="17">
        <v>2</v>
      </c>
      <c r="D1923" s="17">
        <v>2011</v>
      </c>
      <c r="E1923" s="17">
        <v>1</v>
      </c>
      <c r="F1923" s="17">
        <v>0</v>
      </c>
      <c r="G1923" s="17">
        <v>0</v>
      </c>
      <c r="H1923" s="18">
        <v>43223</v>
      </c>
    </row>
    <row r="1924" spans="1:8" ht="14.4" x14ac:dyDescent="0.3">
      <c r="A1924" s="17">
        <v>5</v>
      </c>
      <c r="B1924" s="9" t="s">
        <v>23</v>
      </c>
      <c r="C1924" s="17">
        <v>3</v>
      </c>
      <c r="D1924" s="17">
        <v>1975</v>
      </c>
      <c r="E1924" s="17">
        <v>1</v>
      </c>
      <c r="F1924" s="17">
        <v>0</v>
      </c>
      <c r="G1924" s="17">
        <v>0</v>
      </c>
      <c r="H1924" s="18">
        <v>43340</v>
      </c>
    </row>
    <row r="1925" spans="1:8" ht="14.4" x14ac:dyDescent="0.3">
      <c r="A1925" s="17">
        <v>1</v>
      </c>
      <c r="B1925" s="9" t="s">
        <v>10</v>
      </c>
      <c r="C1925" s="17">
        <v>1</v>
      </c>
      <c r="D1925" s="17">
        <v>1975</v>
      </c>
      <c r="E1925" s="17">
        <v>2</v>
      </c>
      <c r="F1925" s="17">
        <v>0</v>
      </c>
      <c r="G1925" s="17">
        <v>0</v>
      </c>
      <c r="H1925" s="18">
        <v>43376</v>
      </c>
    </row>
    <row r="1926" spans="1:8" ht="14.4" x14ac:dyDescent="0.3">
      <c r="A1926" s="17">
        <v>1</v>
      </c>
      <c r="B1926" s="9" t="s">
        <v>12</v>
      </c>
      <c r="C1926" s="17">
        <v>2</v>
      </c>
      <c r="D1926" s="17">
        <v>1969</v>
      </c>
      <c r="E1926" s="17">
        <v>1</v>
      </c>
      <c r="F1926" s="17">
        <v>0</v>
      </c>
      <c r="G1926" s="17">
        <v>0</v>
      </c>
      <c r="H1926" s="18">
        <v>43376</v>
      </c>
    </row>
    <row r="1927" spans="1:8" ht="14.4" x14ac:dyDescent="0.3">
      <c r="A1927" s="17">
        <v>1</v>
      </c>
      <c r="B1927" s="9" t="s">
        <v>10</v>
      </c>
      <c r="C1927" s="17">
        <v>1</v>
      </c>
      <c r="D1927" s="17">
        <v>1960</v>
      </c>
      <c r="E1927" s="17">
        <v>1</v>
      </c>
      <c r="F1927" s="17">
        <v>3</v>
      </c>
      <c r="G1927" s="17">
        <v>0</v>
      </c>
      <c r="H1927" s="18">
        <v>43429</v>
      </c>
    </row>
    <row r="1928" spans="1:8" ht="14.4" x14ac:dyDescent="0.3">
      <c r="A1928" s="17">
        <v>1</v>
      </c>
      <c r="B1928" s="9" t="s">
        <v>12</v>
      </c>
      <c r="C1928" s="17">
        <v>2</v>
      </c>
      <c r="D1928" s="17">
        <v>2002</v>
      </c>
      <c r="E1928" s="17">
        <v>1</v>
      </c>
      <c r="F1928" s="17">
        <v>0</v>
      </c>
      <c r="G1928" s="17">
        <v>0</v>
      </c>
      <c r="H1928" s="18">
        <v>43504</v>
      </c>
    </row>
    <row r="1929" spans="1:8" ht="14.4" x14ac:dyDescent="0.3">
      <c r="A1929" s="17">
        <v>3</v>
      </c>
      <c r="B1929" s="9" t="s">
        <v>12</v>
      </c>
      <c r="C1929" s="17">
        <v>2</v>
      </c>
      <c r="D1929" s="17">
        <v>2011</v>
      </c>
      <c r="E1929" s="17">
        <v>1</v>
      </c>
      <c r="F1929" s="17">
        <v>0</v>
      </c>
      <c r="G1929" s="17">
        <v>0</v>
      </c>
      <c r="H1929" s="18">
        <v>43508</v>
      </c>
    </row>
    <row r="1930" spans="1:8" ht="14.4" x14ac:dyDescent="0.3">
      <c r="A1930" s="17">
        <v>4</v>
      </c>
      <c r="B1930" s="9" t="s">
        <v>12</v>
      </c>
      <c r="C1930" s="17">
        <v>2</v>
      </c>
      <c r="D1930" s="17">
        <v>2011</v>
      </c>
      <c r="E1930" s="17">
        <v>1</v>
      </c>
      <c r="F1930" s="17">
        <v>0</v>
      </c>
      <c r="G1930" s="17">
        <v>0</v>
      </c>
      <c r="H1930" s="18">
        <v>43537</v>
      </c>
    </row>
    <row r="1931" spans="1:8" ht="14.4" x14ac:dyDescent="0.3">
      <c r="A1931" s="17">
        <v>5</v>
      </c>
      <c r="B1931" s="9" t="s">
        <v>12</v>
      </c>
      <c r="C1931" s="17">
        <v>2</v>
      </c>
      <c r="D1931" s="17">
        <v>2015</v>
      </c>
      <c r="E1931" s="17">
        <v>1</v>
      </c>
      <c r="F1931" s="17">
        <v>0</v>
      </c>
      <c r="G1931" s="17">
        <v>0</v>
      </c>
      <c r="H1931" s="18">
        <v>43694</v>
      </c>
    </row>
    <row r="1932" spans="1:8" ht="14.4" x14ac:dyDescent="0.3">
      <c r="A1932" s="17">
        <v>3</v>
      </c>
      <c r="B1932" s="9" t="s">
        <v>12</v>
      </c>
      <c r="C1932" s="17">
        <v>3</v>
      </c>
      <c r="D1932" s="17">
        <v>2009</v>
      </c>
      <c r="E1932" s="17">
        <v>1</v>
      </c>
      <c r="F1932" s="17">
        <v>0</v>
      </c>
      <c r="G1932" s="17">
        <v>0</v>
      </c>
      <c r="H1932" s="18">
        <v>43713</v>
      </c>
    </row>
    <row r="1933" spans="1:8" ht="14.4" x14ac:dyDescent="0.3">
      <c r="A1933" s="17">
        <v>4</v>
      </c>
      <c r="B1933" s="9" t="s">
        <v>12</v>
      </c>
      <c r="C1933" s="17">
        <v>1</v>
      </c>
      <c r="D1933" s="17">
        <v>2012</v>
      </c>
      <c r="E1933" s="17">
        <v>1</v>
      </c>
      <c r="F1933" s="17">
        <v>0</v>
      </c>
      <c r="G1933" s="17">
        <v>0</v>
      </c>
      <c r="H1933" s="18">
        <v>43718</v>
      </c>
    </row>
    <row r="1934" spans="1:8" ht="14.4" x14ac:dyDescent="0.3">
      <c r="A1934" s="17">
        <v>4</v>
      </c>
      <c r="B1934" s="9" t="s">
        <v>12</v>
      </c>
      <c r="C1934" s="17">
        <v>3</v>
      </c>
      <c r="D1934" s="17">
        <v>2015</v>
      </c>
      <c r="E1934" s="17">
        <v>1</v>
      </c>
      <c r="F1934" s="17">
        <v>0</v>
      </c>
      <c r="G1934" s="17">
        <v>0</v>
      </c>
      <c r="H1934" s="18">
        <v>43998</v>
      </c>
    </row>
    <row r="1935" spans="1:8" ht="14.4" x14ac:dyDescent="0.3">
      <c r="A1935" s="17">
        <v>4</v>
      </c>
      <c r="B1935" s="9" t="s">
        <v>12</v>
      </c>
      <c r="C1935" s="17">
        <v>2</v>
      </c>
      <c r="D1935" s="17">
        <v>2011</v>
      </c>
      <c r="E1935" s="17">
        <v>1</v>
      </c>
      <c r="F1935" s="17">
        <v>0</v>
      </c>
      <c r="G1935" s="17">
        <v>0</v>
      </c>
      <c r="H1935" s="18">
        <v>44074</v>
      </c>
    </row>
    <row r="1936" spans="1:8" ht="14.4" x14ac:dyDescent="0.3">
      <c r="A1936" s="17">
        <v>2</v>
      </c>
      <c r="B1936" s="9" t="s">
        <v>17</v>
      </c>
      <c r="C1936" s="17">
        <v>2</v>
      </c>
      <c r="D1936" s="17">
        <v>2010</v>
      </c>
      <c r="E1936" s="17">
        <v>1</v>
      </c>
      <c r="F1936" s="17">
        <v>0</v>
      </c>
      <c r="G1936" s="17">
        <v>0</v>
      </c>
      <c r="H1936" s="18">
        <v>44108</v>
      </c>
    </row>
    <row r="1937" spans="1:8" ht="14.4" x14ac:dyDescent="0.3">
      <c r="A1937" s="17">
        <v>3</v>
      </c>
      <c r="B1937" s="9" t="s">
        <v>12</v>
      </c>
      <c r="C1937" s="17">
        <v>3</v>
      </c>
      <c r="D1937" s="17">
        <v>2015</v>
      </c>
      <c r="E1937" s="17">
        <v>1</v>
      </c>
      <c r="F1937" s="17">
        <v>0</v>
      </c>
      <c r="G1937" s="17">
        <v>0</v>
      </c>
      <c r="H1937" s="18">
        <v>44108</v>
      </c>
    </row>
    <row r="1938" spans="1:8" ht="14.4" x14ac:dyDescent="0.3">
      <c r="A1938" s="17">
        <v>2</v>
      </c>
      <c r="B1938" s="9" t="s">
        <v>12</v>
      </c>
      <c r="C1938" s="17">
        <v>2</v>
      </c>
      <c r="D1938" s="17">
        <v>2011</v>
      </c>
      <c r="E1938" s="17">
        <v>1</v>
      </c>
      <c r="F1938" s="17">
        <v>0</v>
      </c>
      <c r="G1938" s="17">
        <v>0</v>
      </c>
      <c r="H1938" s="18">
        <v>44231</v>
      </c>
    </row>
    <row r="1939" spans="1:8" ht="14.4" x14ac:dyDescent="0.3">
      <c r="A1939" s="17">
        <v>5</v>
      </c>
      <c r="B1939" s="9" t="s">
        <v>12</v>
      </c>
      <c r="C1939" s="17">
        <v>2</v>
      </c>
      <c r="D1939" s="17">
        <v>2012</v>
      </c>
      <c r="E1939" s="17">
        <v>1</v>
      </c>
      <c r="F1939" s="17">
        <v>0</v>
      </c>
      <c r="G1939" s="17">
        <v>0</v>
      </c>
      <c r="H1939" s="18">
        <v>44507</v>
      </c>
    </row>
    <row r="1940" spans="1:8" ht="14.4" x14ac:dyDescent="0.3">
      <c r="A1940" s="17">
        <v>4</v>
      </c>
      <c r="B1940" s="9" t="s">
        <v>12</v>
      </c>
      <c r="C1940" s="17">
        <v>3</v>
      </c>
      <c r="D1940" s="17">
        <v>2010</v>
      </c>
      <c r="E1940" s="17">
        <v>1</v>
      </c>
      <c r="F1940" s="17">
        <v>0</v>
      </c>
      <c r="G1940" s="17">
        <v>0</v>
      </c>
      <c r="H1940" s="18">
        <v>44507</v>
      </c>
    </row>
    <row r="1941" spans="1:8" ht="14.4" x14ac:dyDescent="0.3">
      <c r="A1941" s="17">
        <v>2</v>
      </c>
      <c r="B1941" s="9" t="s">
        <v>24</v>
      </c>
      <c r="C1941" s="17">
        <v>3</v>
      </c>
      <c r="D1941" s="17">
        <v>2018</v>
      </c>
      <c r="E1941" s="17">
        <v>1</v>
      </c>
      <c r="F1941" s="17">
        <v>0</v>
      </c>
      <c r="G1941" s="17">
        <v>0</v>
      </c>
      <c r="H1941" s="18">
        <v>44507</v>
      </c>
    </row>
    <row r="1942" spans="1:8" ht="14.4" x14ac:dyDescent="0.3">
      <c r="A1942" s="17">
        <v>3</v>
      </c>
      <c r="B1942" s="9" t="s">
        <v>19</v>
      </c>
      <c r="C1942" s="17">
        <v>2</v>
      </c>
      <c r="D1942" s="17">
        <v>2013</v>
      </c>
      <c r="E1942" s="17">
        <v>3</v>
      </c>
      <c r="F1942" s="17">
        <v>0</v>
      </c>
      <c r="G1942" s="17">
        <v>0</v>
      </c>
      <c r="H1942" s="18">
        <v>44712</v>
      </c>
    </row>
    <row r="1943" spans="1:8" ht="14.4" x14ac:dyDescent="0.3">
      <c r="A1943" s="17">
        <v>5</v>
      </c>
      <c r="B1943" s="9" t="s">
        <v>12</v>
      </c>
      <c r="C1943" s="17">
        <v>3</v>
      </c>
      <c r="D1943" s="17">
        <v>2013</v>
      </c>
      <c r="E1943" s="17">
        <v>1</v>
      </c>
      <c r="F1943" s="17">
        <v>0</v>
      </c>
      <c r="G1943" s="17">
        <v>0</v>
      </c>
      <c r="H1943" s="18">
        <v>44816</v>
      </c>
    </row>
    <row r="1944" spans="1:8" ht="14.4" x14ac:dyDescent="0.3">
      <c r="A1944" s="17">
        <v>4</v>
      </c>
      <c r="B1944" s="9" t="s">
        <v>12</v>
      </c>
      <c r="C1944" s="17">
        <v>3</v>
      </c>
      <c r="D1944" s="17">
        <v>2013</v>
      </c>
      <c r="E1944" s="17">
        <v>1</v>
      </c>
      <c r="F1944" s="17">
        <v>0</v>
      </c>
      <c r="G1944" s="17">
        <v>0</v>
      </c>
      <c r="H1944" s="18">
        <v>44859</v>
      </c>
    </row>
    <row r="1945" spans="1:8" ht="14.4" x14ac:dyDescent="0.3">
      <c r="A1945" s="17">
        <v>3</v>
      </c>
      <c r="B1945" s="9" t="s">
        <v>12</v>
      </c>
      <c r="C1945" s="17">
        <v>3</v>
      </c>
      <c r="D1945" s="17">
        <v>2009</v>
      </c>
      <c r="E1945" s="17">
        <v>1</v>
      </c>
      <c r="F1945" s="17">
        <v>0</v>
      </c>
      <c r="G1945" s="17">
        <v>0</v>
      </c>
      <c r="H1945" s="18">
        <v>44864</v>
      </c>
    </row>
    <row r="1946" spans="1:8" ht="14.4" x14ac:dyDescent="0.3">
      <c r="A1946" s="17">
        <v>1</v>
      </c>
      <c r="B1946" s="9" t="s">
        <v>23</v>
      </c>
      <c r="C1946" s="17">
        <v>2</v>
      </c>
      <c r="D1946" s="17">
        <v>1997</v>
      </c>
      <c r="E1946" s="17">
        <v>1</v>
      </c>
      <c r="F1946" s="17">
        <v>0</v>
      </c>
      <c r="G1946" s="17">
        <v>68</v>
      </c>
      <c r="H1946" s="18">
        <v>44940</v>
      </c>
    </row>
    <row r="1947" spans="1:8" ht="14.4" x14ac:dyDescent="0.3">
      <c r="A1947" s="17">
        <v>3</v>
      </c>
      <c r="B1947" s="9" t="s">
        <v>12</v>
      </c>
      <c r="C1947" s="17">
        <v>4</v>
      </c>
      <c r="D1947" s="17">
        <v>1983</v>
      </c>
      <c r="E1947" s="17">
        <v>1</v>
      </c>
      <c r="F1947" s="17">
        <v>0</v>
      </c>
      <c r="G1947" s="17">
        <v>0</v>
      </c>
      <c r="H1947" s="18">
        <v>44948</v>
      </c>
    </row>
    <row r="1948" spans="1:8" ht="14.4" x14ac:dyDescent="0.3">
      <c r="A1948" s="17">
        <v>1</v>
      </c>
      <c r="B1948" s="9" t="s">
        <v>12</v>
      </c>
      <c r="C1948" s="17">
        <v>2</v>
      </c>
      <c r="D1948" s="17">
        <v>2007</v>
      </c>
      <c r="E1948" s="17">
        <v>1</v>
      </c>
      <c r="F1948" s="17">
        <v>0</v>
      </c>
      <c r="G1948" s="17">
        <v>0</v>
      </c>
      <c r="H1948" s="18">
        <v>45006</v>
      </c>
    </row>
    <row r="1949" spans="1:8" ht="14.4" x14ac:dyDescent="0.3">
      <c r="A1949" s="17">
        <v>4</v>
      </c>
      <c r="B1949" s="9" t="s">
        <v>12</v>
      </c>
      <c r="C1949" s="17">
        <v>4</v>
      </c>
      <c r="D1949" s="17">
        <v>1983</v>
      </c>
      <c r="E1949" s="17">
        <v>1</v>
      </c>
      <c r="F1949" s="17">
        <v>0</v>
      </c>
      <c r="G1949" s="17">
        <v>0</v>
      </c>
      <c r="H1949" s="18">
        <v>45067</v>
      </c>
    </row>
    <row r="1950" spans="1:8" ht="14.4" x14ac:dyDescent="0.3">
      <c r="A1950" s="17">
        <v>1</v>
      </c>
      <c r="B1950" s="9" t="s">
        <v>10</v>
      </c>
      <c r="C1950" s="17">
        <v>2</v>
      </c>
      <c r="D1950" s="17">
        <v>1989</v>
      </c>
      <c r="E1950" s="17">
        <v>1</v>
      </c>
      <c r="F1950" s="17">
        <v>0</v>
      </c>
      <c r="G1950" s="17">
        <v>0</v>
      </c>
      <c r="H1950" s="18">
        <v>45069</v>
      </c>
    </row>
    <row r="1951" spans="1:8" ht="14.4" x14ac:dyDescent="0.3">
      <c r="A1951" s="17">
        <v>3</v>
      </c>
      <c r="B1951" s="9" t="s">
        <v>42</v>
      </c>
      <c r="C1951" s="17">
        <v>2</v>
      </c>
      <c r="D1951" s="17">
        <v>1974</v>
      </c>
      <c r="E1951" s="17">
        <v>1</v>
      </c>
      <c r="F1951" s="17">
        <v>0</v>
      </c>
      <c r="G1951" s="17">
        <v>0</v>
      </c>
      <c r="H1951" s="18">
        <v>45086</v>
      </c>
    </row>
    <row r="1952" spans="1:8" ht="14.4" x14ac:dyDescent="0.3">
      <c r="A1952" s="17">
        <v>3</v>
      </c>
      <c r="B1952" s="9" t="s">
        <v>12</v>
      </c>
      <c r="C1952" s="17">
        <v>2</v>
      </c>
      <c r="D1952" s="17">
        <v>2014</v>
      </c>
      <c r="E1952" s="17">
        <v>1</v>
      </c>
      <c r="F1952" s="17">
        <v>0</v>
      </c>
      <c r="G1952" s="17">
        <v>0</v>
      </c>
      <c r="H1952" s="18">
        <v>45144</v>
      </c>
    </row>
    <row r="1953" spans="1:8" ht="14.4" x14ac:dyDescent="0.3">
      <c r="A1953" s="17">
        <v>6</v>
      </c>
      <c r="B1953" s="9" t="s">
        <v>12</v>
      </c>
      <c r="C1953" s="17">
        <v>3</v>
      </c>
      <c r="D1953" s="17">
        <v>2015</v>
      </c>
      <c r="E1953" s="17">
        <v>1</v>
      </c>
      <c r="F1953" s="17">
        <v>0</v>
      </c>
      <c r="G1953" s="17">
        <v>0</v>
      </c>
      <c r="H1953" s="18">
        <v>45263</v>
      </c>
    </row>
    <row r="1954" spans="1:8" ht="14.4" x14ac:dyDescent="0.3">
      <c r="A1954" s="17">
        <v>1</v>
      </c>
      <c r="B1954" s="9" t="s">
        <v>10</v>
      </c>
      <c r="C1954" s="17">
        <v>1</v>
      </c>
      <c r="D1954" s="17">
        <v>1987</v>
      </c>
      <c r="E1954" s="17">
        <v>1</v>
      </c>
      <c r="F1954" s="17">
        <v>0</v>
      </c>
      <c r="G1954" s="17">
        <v>0</v>
      </c>
      <c r="H1954" s="18">
        <v>45274</v>
      </c>
    </row>
    <row r="1955" spans="1:8" ht="14.4" x14ac:dyDescent="0.3">
      <c r="A1955" s="17">
        <v>6</v>
      </c>
      <c r="B1955" s="9" t="s">
        <v>12</v>
      </c>
      <c r="C1955" s="17">
        <v>1</v>
      </c>
      <c r="D1955" s="17">
        <v>2013</v>
      </c>
      <c r="E1955" s="17">
        <v>1</v>
      </c>
      <c r="F1955" s="17">
        <v>0</v>
      </c>
      <c r="G1955" s="17">
        <v>0</v>
      </c>
      <c r="H1955" s="18">
        <v>45572</v>
      </c>
    </row>
    <row r="1956" spans="1:8" ht="14.4" x14ac:dyDescent="0.3">
      <c r="A1956" s="17">
        <v>2</v>
      </c>
      <c r="B1956" s="9" t="s">
        <v>12</v>
      </c>
      <c r="C1956" s="17">
        <v>3</v>
      </c>
      <c r="D1956" s="17">
        <v>2000</v>
      </c>
      <c r="E1956" s="17">
        <v>1</v>
      </c>
      <c r="F1956" s="17">
        <v>0</v>
      </c>
      <c r="G1956" s="17">
        <v>0</v>
      </c>
      <c r="H1956" s="18">
        <v>45668</v>
      </c>
    </row>
    <row r="1957" spans="1:8" ht="14.4" x14ac:dyDescent="0.3">
      <c r="A1957" s="17">
        <v>3</v>
      </c>
      <c r="B1957" s="9" t="s">
        <v>12</v>
      </c>
      <c r="C1957" s="17">
        <v>3</v>
      </c>
      <c r="D1957" s="17">
        <v>2010</v>
      </c>
      <c r="E1957" s="17">
        <v>1</v>
      </c>
      <c r="F1957" s="17">
        <v>0</v>
      </c>
      <c r="G1957" s="17">
        <v>0</v>
      </c>
      <c r="H1957" s="18">
        <v>45677</v>
      </c>
    </row>
    <row r="1958" spans="1:8" ht="14.4" x14ac:dyDescent="0.3">
      <c r="A1958" s="17">
        <v>2</v>
      </c>
      <c r="B1958" s="9" t="s">
        <v>12</v>
      </c>
      <c r="C1958" s="17">
        <v>2</v>
      </c>
      <c r="D1958" s="17">
        <v>2011</v>
      </c>
      <c r="E1958" s="17">
        <v>1</v>
      </c>
      <c r="F1958" s="17">
        <v>0</v>
      </c>
      <c r="G1958" s="17">
        <v>0</v>
      </c>
      <c r="H1958" s="18">
        <v>45701</v>
      </c>
    </row>
    <row r="1959" spans="1:8" ht="14.4" x14ac:dyDescent="0.3">
      <c r="A1959" s="17">
        <v>3</v>
      </c>
      <c r="B1959" s="9" t="s">
        <v>12</v>
      </c>
      <c r="C1959" s="17">
        <v>2</v>
      </c>
      <c r="D1959" s="17">
        <v>2015</v>
      </c>
      <c r="E1959" s="17">
        <v>1</v>
      </c>
      <c r="F1959" s="17">
        <v>0</v>
      </c>
      <c r="G1959" s="17">
        <v>0</v>
      </c>
      <c r="H1959" s="18">
        <v>45701</v>
      </c>
    </row>
    <row r="1960" spans="1:8" ht="14.4" x14ac:dyDescent="0.3">
      <c r="A1960" s="17">
        <v>5</v>
      </c>
      <c r="B1960" s="9" t="s">
        <v>12</v>
      </c>
      <c r="C1960" s="17">
        <v>3</v>
      </c>
      <c r="D1960" s="17">
        <v>2015</v>
      </c>
      <c r="E1960" s="17">
        <v>1</v>
      </c>
      <c r="F1960" s="17">
        <v>0</v>
      </c>
      <c r="G1960" s="17">
        <v>0</v>
      </c>
      <c r="H1960" s="18">
        <v>45748</v>
      </c>
    </row>
    <row r="1961" spans="1:8" ht="14.4" x14ac:dyDescent="0.3">
      <c r="A1961" s="17">
        <v>4</v>
      </c>
      <c r="B1961" s="9" t="s">
        <v>12</v>
      </c>
      <c r="C1961" s="17">
        <v>3</v>
      </c>
      <c r="D1961" s="17">
        <v>2012</v>
      </c>
      <c r="E1961" s="17">
        <v>1</v>
      </c>
      <c r="F1961" s="17">
        <v>0</v>
      </c>
      <c r="G1961" s="17">
        <v>0</v>
      </c>
      <c r="H1961" s="18">
        <v>45767</v>
      </c>
    </row>
    <row r="1962" spans="1:8" ht="14.4" x14ac:dyDescent="0.3">
      <c r="A1962" s="17">
        <v>2</v>
      </c>
      <c r="B1962" s="9" t="s">
        <v>12</v>
      </c>
      <c r="C1962" s="17">
        <v>2</v>
      </c>
      <c r="D1962" s="17">
        <v>2011</v>
      </c>
      <c r="E1962" s="17">
        <v>1</v>
      </c>
      <c r="F1962" s="17">
        <v>0</v>
      </c>
      <c r="G1962" s="17">
        <v>0</v>
      </c>
      <c r="H1962" s="18">
        <v>45848</v>
      </c>
    </row>
    <row r="1963" spans="1:8" ht="14.4" x14ac:dyDescent="0.3">
      <c r="A1963" s="17">
        <v>2</v>
      </c>
      <c r="B1963" s="9" t="s">
        <v>17</v>
      </c>
      <c r="C1963" s="17">
        <v>2</v>
      </c>
      <c r="D1963" s="17">
        <v>2011</v>
      </c>
      <c r="E1963" s="17">
        <v>1</v>
      </c>
      <c r="F1963" s="17">
        <v>0</v>
      </c>
      <c r="G1963" s="17">
        <v>0</v>
      </c>
      <c r="H1963" s="18">
        <v>45934</v>
      </c>
    </row>
    <row r="1964" spans="1:8" ht="14.4" x14ac:dyDescent="0.3">
      <c r="A1964" s="17">
        <v>2</v>
      </c>
      <c r="B1964" s="9" t="s">
        <v>17</v>
      </c>
      <c r="C1964" s="17">
        <v>4</v>
      </c>
      <c r="D1964" s="17">
        <v>2010</v>
      </c>
      <c r="E1964" s="17">
        <v>1</v>
      </c>
      <c r="F1964" s="17">
        <v>0</v>
      </c>
      <c r="G1964" s="17">
        <v>0</v>
      </c>
      <c r="H1964" s="18">
        <v>45939</v>
      </c>
    </row>
    <row r="1965" spans="1:8" ht="14.4" x14ac:dyDescent="0.3">
      <c r="A1965" s="17">
        <v>2</v>
      </c>
      <c r="B1965" s="9" t="s">
        <v>17</v>
      </c>
      <c r="C1965" s="17">
        <v>2</v>
      </c>
      <c r="D1965" s="17">
        <v>2011</v>
      </c>
      <c r="E1965" s="17">
        <v>1</v>
      </c>
      <c r="F1965" s="17">
        <v>0</v>
      </c>
      <c r="G1965" s="17">
        <v>0</v>
      </c>
      <c r="H1965" s="18">
        <v>46005</v>
      </c>
    </row>
    <row r="1966" spans="1:8" ht="14.4" x14ac:dyDescent="0.3">
      <c r="A1966" s="17">
        <v>3</v>
      </c>
      <c r="B1966" s="9" t="s">
        <v>12</v>
      </c>
      <c r="C1966" s="17">
        <v>2</v>
      </c>
      <c r="D1966" s="17">
        <v>2014</v>
      </c>
      <c r="E1966" s="17">
        <v>1</v>
      </c>
      <c r="F1966" s="17">
        <v>0</v>
      </c>
      <c r="G1966" s="17">
        <v>0</v>
      </c>
      <c r="H1966" s="18">
        <v>46062</v>
      </c>
    </row>
    <row r="1967" spans="1:8" ht="14.4" x14ac:dyDescent="0.3">
      <c r="A1967" s="17">
        <v>2</v>
      </c>
      <c r="B1967" s="9" t="s">
        <v>17</v>
      </c>
      <c r="C1967" s="17">
        <v>2</v>
      </c>
      <c r="D1967" s="17">
        <v>2011</v>
      </c>
      <c r="E1967" s="17">
        <v>1</v>
      </c>
      <c r="F1967" s="17">
        <v>0</v>
      </c>
      <c r="G1967" s="17">
        <v>0</v>
      </c>
      <c r="H1967" s="18">
        <v>46077</v>
      </c>
    </row>
    <row r="1968" spans="1:8" ht="14.4" x14ac:dyDescent="0.3">
      <c r="A1968" s="17">
        <v>3</v>
      </c>
      <c r="B1968" s="9" t="s">
        <v>44</v>
      </c>
      <c r="C1968" s="17">
        <v>2</v>
      </c>
      <c r="D1968" s="17">
        <v>1975</v>
      </c>
      <c r="E1968" s="17">
        <v>1</v>
      </c>
      <c r="F1968" s="17">
        <v>0</v>
      </c>
      <c r="G1968" s="17">
        <v>0</v>
      </c>
      <c r="H1968" s="18">
        <v>46198</v>
      </c>
    </row>
    <row r="1969" spans="1:8" ht="14.4" x14ac:dyDescent="0.3">
      <c r="A1969" s="17">
        <v>4</v>
      </c>
      <c r="B1969" s="9" t="s">
        <v>12</v>
      </c>
      <c r="C1969" s="17">
        <v>2</v>
      </c>
      <c r="D1969" s="17">
        <v>2015</v>
      </c>
      <c r="E1969" s="17">
        <v>1</v>
      </c>
      <c r="F1969" s="17">
        <v>0</v>
      </c>
      <c r="G1969" s="17">
        <v>0</v>
      </c>
      <c r="H1969" s="18">
        <v>46314</v>
      </c>
    </row>
    <row r="1970" spans="1:8" ht="14.4" x14ac:dyDescent="0.3">
      <c r="A1970" s="17">
        <v>4</v>
      </c>
      <c r="B1970" s="9" t="s">
        <v>12</v>
      </c>
      <c r="C1970" s="17">
        <v>3</v>
      </c>
      <c r="D1970" s="17">
        <v>2013</v>
      </c>
      <c r="E1970" s="17">
        <v>1</v>
      </c>
      <c r="F1970" s="17">
        <v>0</v>
      </c>
      <c r="G1970" s="17">
        <v>0</v>
      </c>
      <c r="H1970" s="18">
        <v>46452</v>
      </c>
    </row>
    <row r="1971" spans="1:8" ht="14.4" x14ac:dyDescent="0.3">
      <c r="A1971" s="17">
        <v>2</v>
      </c>
      <c r="B1971" s="9" t="s">
        <v>17</v>
      </c>
      <c r="C1971" s="17">
        <v>4</v>
      </c>
      <c r="D1971" s="17">
        <v>2012</v>
      </c>
      <c r="E1971" s="17">
        <v>1</v>
      </c>
      <c r="F1971" s="17">
        <v>0</v>
      </c>
      <c r="G1971" s="17">
        <v>0</v>
      </c>
      <c r="H1971" s="18">
        <v>46462</v>
      </c>
    </row>
    <row r="1972" spans="1:8" ht="14.4" x14ac:dyDescent="0.3">
      <c r="A1972" s="17">
        <v>3</v>
      </c>
      <c r="B1972" s="9" t="s">
        <v>12</v>
      </c>
      <c r="C1972" s="17">
        <v>2</v>
      </c>
      <c r="D1972" s="17">
        <v>2009</v>
      </c>
      <c r="E1972" s="17">
        <v>1</v>
      </c>
      <c r="F1972" s="17">
        <v>0</v>
      </c>
      <c r="G1972" s="17">
        <v>0</v>
      </c>
      <c r="H1972" s="18">
        <v>46490</v>
      </c>
    </row>
    <row r="1973" spans="1:8" ht="14.4" x14ac:dyDescent="0.3">
      <c r="A1973" s="17">
        <v>6</v>
      </c>
      <c r="B1973" s="9" t="s">
        <v>12</v>
      </c>
      <c r="C1973" s="17">
        <v>1</v>
      </c>
      <c r="D1973" s="17">
        <v>2013</v>
      </c>
      <c r="E1973" s="17">
        <v>1</v>
      </c>
      <c r="F1973" s="17">
        <v>0</v>
      </c>
      <c r="G1973" s="17">
        <v>0</v>
      </c>
      <c r="H1973" s="18">
        <v>46571</v>
      </c>
    </row>
    <row r="1974" spans="1:8" ht="14.4" x14ac:dyDescent="0.3">
      <c r="A1974" s="17">
        <v>3</v>
      </c>
      <c r="B1974" s="9" t="s">
        <v>19</v>
      </c>
      <c r="C1974" s="17">
        <v>3</v>
      </c>
      <c r="D1974" s="17">
        <v>2012</v>
      </c>
      <c r="E1974" s="17">
        <v>1</v>
      </c>
      <c r="F1974" s="17">
        <v>0</v>
      </c>
      <c r="G1974" s="17">
        <v>0</v>
      </c>
      <c r="H1974" s="18">
        <v>46614</v>
      </c>
    </row>
    <row r="1975" spans="1:8" ht="14.4" x14ac:dyDescent="0.3">
      <c r="A1975" s="17">
        <v>3</v>
      </c>
      <c r="B1975" s="9" t="s">
        <v>12</v>
      </c>
      <c r="C1975" s="17">
        <v>4</v>
      </c>
      <c r="D1975" s="17">
        <v>2002</v>
      </c>
      <c r="E1975" s="17">
        <v>1</v>
      </c>
      <c r="F1975" s="17">
        <v>0</v>
      </c>
      <c r="G1975" s="17">
        <v>0</v>
      </c>
      <c r="H1975" s="18">
        <v>46676</v>
      </c>
    </row>
    <row r="1976" spans="1:8" ht="14.4" x14ac:dyDescent="0.3">
      <c r="A1976" s="17">
        <v>2</v>
      </c>
      <c r="B1976" s="9" t="s">
        <v>12</v>
      </c>
      <c r="C1976" s="17">
        <v>2</v>
      </c>
      <c r="D1976" s="17">
        <v>2016</v>
      </c>
      <c r="E1976" s="17">
        <v>1</v>
      </c>
      <c r="F1976" s="17">
        <v>0</v>
      </c>
      <c r="G1976" s="17">
        <v>0</v>
      </c>
      <c r="H1976" s="18">
        <v>46809</v>
      </c>
    </row>
    <row r="1977" spans="1:8" ht="14.4" x14ac:dyDescent="0.3">
      <c r="A1977" s="17">
        <v>2</v>
      </c>
      <c r="B1977" s="9" t="s">
        <v>12</v>
      </c>
      <c r="C1977" s="17">
        <v>3</v>
      </c>
      <c r="D1977" s="17">
        <v>2014</v>
      </c>
      <c r="E1977" s="17">
        <v>1</v>
      </c>
      <c r="F1977" s="17">
        <v>0</v>
      </c>
      <c r="G1977" s="17">
        <v>0</v>
      </c>
      <c r="H1977" s="18">
        <v>46837</v>
      </c>
    </row>
    <row r="1978" spans="1:8" ht="14.4" x14ac:dyDescent="0.3">
      <c r="A1978" s="17">
        <v>3</v>
      </c>
      <c r="B1978" s="9" t="s">
        <v>12</v>
      </c>
      <c r="C1978" s="17">
        <v>2</v>
      </c>
      <c r="D1978" s="17">
        <v>2015</v>
      </c>
      <c r="E1978" s="17">
        <v>1</v>
      </c>
      <c r="F1978" s="17">
        <v>0</v>
      </c>
      <c r="G1978" s="17">
        <v>0</v>
      </c>
      <c r="H1978" s="18">
        <v>46880</v>
      </c>
    </row>
    <row r="1979" spans="1:8" ht="14.4" x14ac:dyDescent="0.3">
      <c r="A1979" s="17">
        <v>5</v>
      </c>
      <c r="B1979" s="9" t="s">
        <v>12</v>
      </c>
      <c r="C1979" s="17">
        <v>4</v>
      </c>
      <c r="D1979" s="17">
        <v>1983</v>
      </c>
      <c r="E1979" s="17">
        <v>1</v>
      </c>
      <c r="F1979" s="17">
        <v>0</v>
      </c>
      <c r="G1979" s="17">
        <v>0</v>
      </c>
      <c r="H1979" s="18">
        <v>46885</v>
      </c>
    </row>
    <row r="1980" spans="1:8" ht="14.4" x14ac:dyDescent="0.3">
      <c r="A1980" s="17">
        <v>4</v>
      </c>
      <c r="B1980" s="9" t="s">
        <v>12</v>
      </c>
      <c r="C1980" s="17">
        <v>2</v>
      </c>
      <c r="D1980" s="17">
        <v>2015</v>
      </c>
      <c r="E1980" s="17">
        <v>1</v>
      </c>
      <c r="F1980" s="17">
        <v>0</v>
      </c>
      <c r="G1980" s="17">
        <v>0</v>
      </c>
      <c r="H1980" s="18">
        <v>46937</v>
      </c>
    </row>
    <row r="1981" spans="1:8" ht="14.4" x14ac:dyDescent="0.3">
      <c r="A1981" s="17">
        <v>3</v>
      </c>
      <c r="B1981" s="9" t="s">
        <v>12</v>
      </c>
      <c r="C1981" s="17">
        <v>4</v>
      </c>
      <c r="D1981" s="17">
        <v>2014</v>
      </c>
      <c r="E1981" s="17">
        <v>1</v>
      </c>
      <c r="F1981" s="17">
        <v>0</v>
      </c>
      <c r="G1981" s="17">
        <v>0</v>
      </c>
      <c r="H1981" s="18">
        <v>47023</v>
      </c>
    </row>
    <row r="1982" spans="1:8" ht="14.4" x14ac:dyDescent="0.3">
      <c r="A1982" s="17">
        <v>2</v>
      </c>
      <c r="B1982" s="9" t="s">
        <v>12</v>
      </c>
      <c r="C1982" s="17">
        <v>3</v>
      </c>
      <c r="D1982" s="17">
        <v>2017</v>
      </c>
      <c r="E1982" s="17">
        <v>1</v>
      </c>
      <c r="F1982" s="17">
        <v>0</v>
      </c>
      <c r="G1982" s="17">
        <v>0</v>
      </c>
      <c r="H1982" s="18">
        <v>47227</v>
      </c>
    </row>
    <row r="1983" spans="1:8" ht="14.4" x14ac:dyDescent="0.3">
      <c r="A1983" s="17">
        <v>3</v>
      </c>
      <c r="B1983" s="9" t="s">
        <v>12</v>
      </c>
      <c r="C1983" s="17">
        <v>2</v>
      </c>
      <c r="D1983" s="17">
        <v>2015</v>
      </c>
      <c r="E1983" s="17">
        <v>1</v>
      </c>
      <c r="F1983" s="17">
        <v>0</v>
      </c>
      <c r="G1983" s="17">
        <v>0</v>
      </c>
      <c r="H1983" s="18">
        <v>47337</v>
      </c>
    </row>
    <row r="1984" spans="1:8" ht="14.4" x14ac:dyDescent="0.3">
      <c r="A1984" s="17">
        <v>3</v>
      </c>
      <c r="B1984" s="9" t="s">
        <v>12</v>
      </c>
      <c r="C1984" s="17">
        <v>3</v>
      </c>
      <c r="D1984" s="17">
        <v>2012</v>
      </c>
      <c r="E1984" s="17">
        <v>1</v>
      </c>
      <c r="F1984" s="17">
        <v>0</v>
      </c>
      <c r="G1984" s="17">
        <v>0</v>
      </c>
      <c r="H1984" s="18">
        <v>47403</v>
      </c>
    </row>
    <row r="1985" spans="1:8" ht="14.4" x14ac:dyDescent="0.3">
      <c r="A1985" s="17">
        <v>4</v>
      </c>
      <c r="B1985" s="9" t="s">
        <v>12</v>
      </c>
      <c r="C1985" s="17">
        <v>3</v>
      </c>
      <c r="D1985" s="17">
        <v>2011</v>
      </c>
      <c r="E1985" s="17">
        <v>1</v>
      </c>
      <c r="F1985" s="17">
        <v>0</v>
      </c>
      <c r="G1985" s="17">
        <v>0</v>
      </c>
      <c r="H1985" s="18">
        <v>47451</v>
      </c>
    </row>
    <row r="1986" spans="1:8" ht="14.4" x14ac:dyDescent="0.3">
      <c r="A1986" s="17">
        <v>5</v>
      </c>
      <c r="B1986" s="9" t="s">
        <v>12</v>
      </c>
      <c r="C1986" s="17">
        <v>2</v>
      </c>
      <c r="D1986" s="17">
        <v>2012</v>
      </c>
      <c r="E1986" s="17">
        <v>1</v>
      </c>
      <c r="F1986" s="17">
        <v>0</v>
      </c>
      <c r="G1986" s="17">
        <v>0</v>
      </c>
      <c r="H1986" s="18">
        <v>47598</v>
      </c>
    </row>
    <row r="1987" spans="1:8" ht="14.4" x14ac:dyDescent="0.3">
      <c r="A1987" s="17">
        <v>2</v>
      </c>
      <c r="B1987" s="9" t="s">
        <v>23</v>
      </c>
      <c r="C1987" s="17">
        <v>2</v>
      </c>
      <c r="D1987" s="17">
        <v>2016</v>
      </c>
      <c r="E1987" s="17">
        <v>1</v>
      </c>
      <c r="F1987" s="17">
        <v>0</v>
      </c>
      <c r="G1987" s="17">
        <v>0</v>
      </c>
      <c r="H1987" s="18">
        <v>47684</v>
      </c>
    </row>
    <row r="1988" spans="1:8" ht="14.4" x14ac:dyDescent="0.3">
      <c r="A1988" s="17">
        <v>4</v>
      </c>
      <c r="B1988" s="9" t="s">
        <v>19</v>
      </c>
      <c r="C1988" s="17">
        <v>4</v>
      </c>
      <c r="D1988" s="17">
        <v>2015</v>
      </c>
      <c r="E1988" s="17">
        <v>1</v>
      </c>
      <c r="F1988" s="17">
        <v>0</v>
      </c>
      <c r="G1988" s="17">
        <v>0</v>
      </c>
      <c r="H1988" s="18">
        <v>47836</v>
      </c>
    </row>
    <row r="1989" spans="1:8" ht="14.4" x14ac:dyDescent="0.3">
      <c r="A1989" s="17">
        <v>3</v>
      </c>
      <c r="B1989" s="9" t="s">
        <v>12</v>
      </c>
      <c r="C1989" s="17">
        <v>2</v>
      </c>
      <c r="D1989" s="17">
        <v>2014</v>
      </c>
      <c r="E1989" s="17">
        <v>1</v>
      </c>
      <c r="F1989" s="17">
        <v>0</v>
      </c>
      <c r="G1989" s="17">
        <v>0</v>
      </c>
      <c r="H1989" s="18">
        <v>47984</v>
      </c>
    </row>
    <row r="1990" spans="1:8" ht="14.4" x14ac:dyDescent="0.3">
      <c r="A1990" s="17">
        <v>2</v>
      </c>
      <c r="B1990" s="9" t="s">
        <v>12</v>
      </c>
      <c r="C1990" s="17">
        <v>1</v>
      </c>
      <c r="D1990" s="17">
        <v>2013</v>
      </c>
      <c r="E1990" s="17">
        <v>1</v>
      </c>
      <c r="F1990" s="17">
        <v>0</v>
      </c>
      <c r="G1990" s="17">
        <v>0</v>
      </c>
      <c r="H1990" s="18">
        <v>47998</v>
      </c>
    </row>
    <row r="1991" spans="1:8" ht="14.4" x14ac:dyDescent="0.3">
      <c r="A1991" s="17">
        <v>4</v>
      </c>
      <c r="B1991" s="9" t="s">
        <v>12</v>
      </c>
      <c r="C1991" s="17">
        <v>2</v>
      </c>
      <c r="D1991" s="17">
        <v>2015</v>
      </c>
      <c r="E1991" s="17">
        <v>1</v>
      </c>
      <c r="F1991" s="17">
        <v>0</v>
      </c>
      <c r="G1991" s="17">
        <v>0</v>
      </c>
      <c r="H1991" s="18">
        <v>48597</v>
      </c>
    </row>
    <row r="1992" spans="1:8" ht="14.4" x14ac:dyDescent="0.3">
      <c r="A1992" s="17">
        <v>2</v>
      </c>
      <c r="B1992" s="9" t="s">
        <v>17</v>
      </c>
      <c r="C1992" s="17">
        <v>2</v>
      </c>
      <c r="D1992" s="17">
        <v>2011</v>
      </c>
      <c r="E1992" s="17">
        <v>1</v>
      </c>
      <c r="F1992" s="17">
        <v>0</v>
      </c>
      <c r="G1992" s="17">
        <v>0</v>
      </c>
      <c r="H1992" s="18">
        <v>48702</v>
      </c>
    </row>
    <row r="1993" spans="1:8" ht="14.4" x14ac:dyDescent="0.3">
      <c r="A1993" s="17">
        <v>3</v>
      </c>
      <c r="B1993" s="9" t="s">
        <v>12</v>
      </c>
      <c r="C1993" s="17">
        <v>3</v>
      </c>
      <c r="D1993" s="17">
        <v>2014</v>
      </c>
      <c r="E1993" s="17">
        <v>1</v>
      </c>
      <c r="F1993" s="17">
        <v>0</v>
      </c>
      <c r="G1993" s="17">
        <v>0</v>
      </c>
      <c r="H1993" s="18">
        <v>48725</v>
      </c>
    </row>
    <row r="1994" spans="1:8" ht="14.4" x14ac:dyDescent="0.3">
      <c r="A1994" s="17">
        <v>6</v>
      </c>
      <c r="B1994" s="9" t="s">
        <v>12</v>
      </c>
      <c r="C1994" s="17">
        <v>3</v>
      </c>
      <c r="D1994" s="17">
        <v>2011</v>
      </c>
      <c r="E1994" s="17">
        <v>1</v>
      </c>
      <c r="F1994" s="17">
        <v>0</v>
      </c>
      <c r="G1994" s="17">
        <v>0</v>
      </c>
      <c r="H1994" s="18">
        <v>48801</v>
      </c>
    </row>
    <row r="1995" spans="1:8" ht="14.4" x14ac:dyDescent="0.3">
      <c r="A1995" s="17">
        <v>3</v>
      </c>
      <c r="B1995" s="9" t="s">
        <v>12</v>
      </c>
      <c r="C1995" s="17">
        <v>3</v>
      </c>
      <c r="D1995" s="17">
        <v>2010</v>
      </c>
      <c r="E1995" s="17">
        <v>1</v>
      </c>
      <c r="F1995" s="17">
        <v>0</v>
      </c>
      <c r="G1995" s="17">
        <v>0</v>
      </c>
      <c r="H1995" s="18">
        <v>48878</v>
      </c>
    </row>
    <row r="1996" spans="1:8" ht="14.4" x14ac:dyDescent="0.3">
      <c r="A1996" s="17">
        <v>2</v>
      </c>
      <c r="B1996" s="9" t="s">
        <v>17</v>
      </c>
      <c r="C1996" s="17">
        <v>2</v>
      </c>
      <c r="D1996" s="17">
        <v>2010</v>
      </c>
      <c r="E1996" s="17">
        <v>1</v>
      </c>
      <c r="F1996" s="17">
        <v>0</v>
      </c>
      <c r="G1996" s="17">
        <v>0</v>
      </c>
      <c r="H1996" s="18">
        <v>48882</v>
      </c>
    </row>
    <row r="1997" spans="1:8" ht="14.4" x14ac:dyDescent="0.3">
      <c r="A1997" s="17">
        <v>3</v>
      </c>
      <c r="B1997" s="9" t="s">
        <v>12</v>
      </c>
      <c r="C1997" s="17">
        <v>2</v>
      </c>
      <c r="D1997" s="17">
        <v>2011</v>
      </c>
      <c r="E1997" s="17">
        <v>1</v>
      </c>
      <c r="F1997" s="17">
        <v>0</v>
      </c>
      <c r="G1997" s="17">
        <v>0</v>
      </c>
      <c r="H1997" s="18">
        <v>49210</v>
      </c>
    </row>
    <row r="1998" spans="1:8" ht="14.4" x14ac:dyDescent="0.3">
      <c r="A1998" s="17">
        <v>3</v>
      </c>
      <c r="B1998" s="9" t="s">
        <v>12</v>
      </c>
      <c r="C1998" s="17">
        <v>4</v>
      </c>
      <c r="D1998" s="17">
        <v>2011</v>
      </c>
      <c r="E1998" s="17">
        <v>1</v>
      </c>
      <c r="F1998" s="17">
        <v>0</v>
      </c>
      <c r="G1998" s="17">
        <v>0</v>
      </c>
      <c r="H1998" s="18">
        <v>49258</v>
      </c>
    </row>
    <row r="1999" spans="1:8" ht="14.4" x14ac:dyDescent="0.3">
      <c r="A1999" s="17">
        <v>4</v>
      </c>
      <c r="B1999" s="9" t="s">
        <v>12</v>
      </c>
      <c r="C1999" s="17">
        <v>3</v>
      </c>
      <c r="D1999" s="17">
        <v>2015</v>
      </c>
      <c r="E1999" s="17">
        <v>1</v>
      </c>
      <c r="F1999" s="17">
        <v>0</v>
      </c>
      <c r="G1999" s="17">
        <v>0</v>
      </c>
      <c r="H1999" s="18">
        <v>49320</v>
      </c>
    </row>
    <row r="2000" spans="1:8" ht="14.4" x14ac:dyDescent="0.3">
      <c r="A2000" s="17">
        <v>3</v>
      </c>
      <c r="B2000" s="9" t="s">
        <v>12</v>
      </c>
      <c r="C2000" s="17">
        <v>1</v>
      </c>
      <c r="D2000" s="17">
        <v>2013</v>
      </c>
      <c r="E2000" s="17">
        <v>1</v>
      </c>
      <c r="F2000" s="17">
        <v>0</v>
      </c>
      <c r="G2000" s="17">
        <v>0</v>
      </c>
      <c r="H2000" s="18">
        <v>49429</v>
      </c>
    </row>
    <row r="2001" spans="1:8" ht="14.4" x14ac:dyDescent="0.3">
      <c r="A2001" s="17">
        <v>6</v>
      </c>
      <c r="B2001" s="9" t="s">
        <v>12</v>
      </c>
      <c r="C2001" s="17">
        <v>1</v>
      </c>
      <c r="D2001" s="17">
        <v>2010</v>
      </c>
      <c r="E2001" s="17">
        <v>1</v>
      </c>
      <c r="F2001" s="17">
        <v>0</v>
      </c>
      <c r="G2001" s="17">
        <v>0</v>
      </c>
      <c r="H2001" s="18">
        <v>49553</v>
      </c>
    </row>
    <row r="2002" spans="1:8" ht="14.4" x14ac:dyDescent="0.3">
      <c r="A2002" s="17">
        <v>3</v>
      </c>
      <c r="B2002" s="9" t="s">
        <v>12</v>
      </c>
      <c r="C2002" s="17">
        <v>2</v>
      </c>
      <c r="D2002" s="17">
        <v>2011</v>
      </c>
      <c r="E2002" s="17">
        <v>1</v>
      </c>
      <c r="F2002" s="17">
        <v>0</v>
      </c>
      <c r="G2002" s="17">
        <v>0</v>
      </c>
      <c r="H2002" s="18">
        <v>49567</v>
      </c>
    </row>
    <row r="2003" spans="1:8" ht="14.4" x14ac:dyDescent="0.3">
      <c r="A2003" s="17">
        <v>4</v>
      </c>
      <c r="B2003" s="9" t="s">
        <v>12</v>
      </c>
      <c r="C2003" s="17">
        <v>2</v>
      </c>
      <c r="D2003" s="17">
        <v>2012</v>
      </c>
      <c r="E2003" s="17">
        <v>1</v>
      </c>
      <c r="F2003" s="17">
        <v>0</v>
      </c>
      <c r="G2003" s="17">
        <v>0</v>
      </c>
      <c r="H2003" s="18">
        <v>49577</v>
      </c>
    </row>
    <row r="2004" spans="1:8" ht="14.4" x14ac:dyDescent="0.3">
      <c r="A2004" s="17">
        <v>2</v>
      </c>
      <c r="B2004" s="9" t="s">
        <v>12</v>
      </c>
      <c r="C2004" s="17">
        <v>2</v>
      </c>
      <c r="D2004" s="17">
        <v>2016</v>
      </c>
      <c r="E2004" s="17">
        <v>1</v>
      </c>
      <c r="F2004" s="17">
        <v>0</v>
      </c>
      <c r="G2004" s="17">
        <v>0</v>
      </c>
      <c r="H2004" s="18">
        <v>49696</v>
      </c>
    </row>
    <row r="2005" spans="1:8" ht="14.4" x14ac:dyDescent="0.3">
      <c r="A2005" s="17">
        <v>3</v>
      </c>
      <c r="B2005" s="9" t="s">
        <v>12</v>
      </c>
      <c r="C2005" s="17">
        <v>2</v>
      </c>
      <c r="D2005" s="17">
        <v>2015</v>
      </c>
      <c r="E2005" s="17">
        <v>1</v>
      </c>
      <c r="F2005" s="17">
        <v>0</v>
      </c>
      <c r="G2005" s="17">
        <v>0</v>
      </c>
      <c r="H2005" s="18">
        <v>49791</v>
      </c>
    </row>
    <row r="2006" spans="1:8" ht="14.4" x14ac:dyDescent="0.3">
      <c r="A2006" s="17">
        <v>4</v>
      </c>
      <c r="B2006" s="9" t="s">
        <v>12</v>
      </c>
      <c r="C2006" s="17">
        <v>2</v>
      </c>
      <c r="D2006" s="17">
        <v>2011</v>
      </c>
      <c r="E2006" s="17">
        <v>1</v>
      </c>
      <c r="F2006" s="17">
        <v>0</v>
      </c>
      <c r="G2006" s="17">
        <v>0</v>
      </c>
      <c r="H2006" s="18">
        <v>49800</v>
      </c>
    </row>
    <row r="2007" spans="1:8" ht="14.4" x14ac:dyDescent="0.3">
      <c r="A2007" s="17">
        <v>2</v>
      </c>
      <c r="B2007" s="9" t="s">
        <v>12</v>
      </c>
      <c r="C2007" s="17">
        <v>2</v>
      </c>
      <c r="D2007" s="17">
        <v>2017</v>
      </c>
      <c r="E2007" s="17">
        <v>1</v>
      </c>
      <c r="F2007" s="17">
        <v>0</v>
      </c>
      <c r="G2007" s="17">
        <v>0</v>
      </c>
      <c r="H2007" s="18">
        <v>49824</v>
      </c>
    </row>
    <row r="2008" spans="1:8" ht="14.4" x14ac:dyDescent="0.3">
      <c r="A2008" s="17">
        <v>4</v>
      </c>
      <c r="B2008" s="9" t="s">
        <v>19</v>
      </c>
      <c r="C2008" s="17">
        <v>4</v>
      </c>
      <c r="D2008" s="17">
        <v>2016</v>
      </c>
      <c r="E2008" s="17">
        <v>1</v>
      </c>
      <c r="F2008" s="17">
        <v>0</v>
      </c>
      <c r="G2008" s="17">
        <v>0</v>
      </c>
      <c r="H2008" s="18">
        <v>49843</v>
      </c>
    </row>
    <row r="2009" spans="1:8" ht="14.4" x14ac:dyDescent="0.3">
      <c r="A2009" s="17">
        <v>5</v>
      </c>
      <c r="B2009" s="9" t="s">
        <v>12</v>
      </c>
      <c r="C2009" s="17">
        <v>3</v>
      </c>
      <c r="D2009" s="17">
        <v>2012</v>
      </c>
      <c r="E2009" s="17">
        <v>1</v>
      </c>
      <c r="F2009" s="17">
        <v>0</v>
      </c>
      <c r="G2009" s="17">
        <v>0</v>
      </c>
      <c r="H2009" s="18">
        <v>49924</v>
      </c>
    </row>
    <row r="2010" spans="1:8" ht="14.4" x14ac:dyDescent="0.3">
      <c r="A2010" s="17">
        <v>3</v>
      </c>
      <c r="B2010" s="9" t="s">
        <v>12</v>
      </c>
      <c r="C2010" s="17">
        <v>1</v>
      </c>
      <c r="D2010" s="17">
        <v>2013</v>
      </c>
      <c r="E2010" s="17">
        <v>1</v>
      </c>
      <c r="F2010" s="17">
        <v>0</v>
      </c>
      <c r="G2010" s="17">
        <v>0</v>
      </c>
      <c r="H2010" s="18">
        <v>49976</v>
      </c>
    </row>
    <row r="2011" spans="1:8" ht="14.4" x14ac:dyDescent="0.3">
      <c r="A2011" s="17">
        <v>4</v>
      </c>
      <c r="B2011" s="9" t="s">
        <v>12</v>
      </c>
      <c r="C2011" s="17">
        <v>2</v>
      </c>
      <c r="D2011" s="17">
        <v>2010</v>
      </c>
      <c r="E2011" s="17">
        <v>1</v>
      </c>
      <c r="F2011" s="17">
        <v>0</v>
      </c>
      <c r="G2011" s="17">
        <v>0</v>
      </c>
      <c r="H2011" s="18">
        <v>49976</v>
      </c>
    </row>
    <row r="2012" spans="1:8" ht="14.4" x14ac:dyDescent="0.3">
      <c r="A2012" s="17">
        <v>2</v>
      </c>
      <c r="B2012" s="9" t="s">
        <v>12</v>
      </c>
      <c r="C2012" s="17">
        <v>1</v>
      </c>
      <c r="D2012" s="17">
        <v>2001</v>
      </c>
      <c r="E2012" s="17">
        <v>1</v>
      </c>
      <c r="F2012" s="17">
        <v>0</v>
      </c>
      <c r="G2012" s="17">
        <v>0</v>
      </c>
      <c r="H2012" s="18">
        <v>50219</v>
      </c>
    </row>
    <row r="2013" spans="1:8" ht="14.4" x14ac:dyDescent="0.3">
      <c r="A2013" s="17">
        <v>2</v>
      </c>
      <c r="B2013" s="9" t="s">
        <v>33</v>
      </c>
      <c r="C2013" s="17">
        <v>3</v>
      </c>
      <c r="D2013" s="17">
        <v>2020</v>
      </c>
      <c r="E2013" s="17">
        <v>1</v>
      </c>
      <c r="F2013" s="17">
        <v>0</v>
      </c>
      <c r="G2013" s="17">
        <v>0</v>
      </c>
      <c r="H2013" s="18">
        <v>50223</v>
      </c>
    </row>
    <row r="2014" spans="1:8" ht="14.4" x14ac:dyDescent="0.3">
      <c r="A2014" s="17">
        <v>1</v>
      </c>
      <c r="B2014" s="9" t="s">
        <v>12</v>
      </c>
      <c r="C2014" s="17">
        <v>2</v>
      </c>
      <c r="D2014" s="17">
        <v>2003</v>
      </c>
      <c r="E2014" s="17">
        <v>1</v>
      </c>
      <c r="F2014" s="17">
        <v>0</v>
      </c>
      <c r="G2014" s="17">
        <v>0</v>
      </c>
      <c r="H2014" s="18">
        <v>50228</v>
      </c>
    </row>
    <row r="2015" spans="1:8" ht="14.4" x14ac:dyDescent="0.3">
      <c r="A2015" s="17">
        <v>3</v>
      </c>
      <c r="B2015" s="9" t="s">
        <v>12</v>
      </c>
      <c r="C2015" s="17">
        <v>2</v>
      </c>
      <c r="D2015" s="17">
        <v>2012</v>
      </c>
      <c r="E2015" s="17">
        <v>1</v>
      </c>
      <c r="F2015" s="17">
        <v>0</v>
      </c>
      <c r="G2015" s="17">
        <v>0</v>
      </c>
      <c r="H2015" s="18">
        <v>50242</v>
      </c>
    </row>
    <row r="2016" spans="1:8" ht="14.4" x14ac:dyDescent="0.3">
      <c r="A2016" s="17">
        <v>2</v>
      </c>
      <c r="B2016" s="9" t="s">
        <v>17</v>
      </c>
      <c r="C2016" s="17">
        <v>2</v>
      </c>
      <c r="D2016" s="17">
        <v>2012</v>
      </c>
      <c r="E2016" s="17">
        <v>1</v>
      </c>
      <c r="F2016" s="17">
        <v>0</v>
      </c>
      <c r="G2016" s="17">
        <v>0</v>
      </c>
      <c r="H2016" s="18">
        <v>50490</v>
      </c>
    </row>
    <row r="2017" spans="1:8" ht="14.4" x14ac:dyDescent="0.3">
      <c r="A2017" s="17">
        <v>4</v>
      </c>
      <c r="B2017" s="9" t="s">
        <v>12</v>
      </c>
      <c r="C2017" s="17">
        <v>3</v>
      </c>
      <c r="D2017" s="17">
        <v>2012</v>
      </c>
      <c r="E2017" s="17">
        <v>1</v>
      </c>
      <c r="F2017" s="17">
        <v>0</v>
      </c>
      <c r="G2017" s="17">
        <v>0</v>
      </c>
      <c r="H2017" s="18">
        <v>50604</v>
      </c>
    </row>
    <row r="2018" spans="1:8" ht="14.4" x14ac:dyDescent="0.3">
      <c r="A2018" s="17">
        <v>4</v>
      </c>
      <c r="B2018" s="9" t="s">
        <v>12</v>
      </c>
      <c r="C2018" s="17">
        <v>3</v>
      </c>
      <c r="D2018" s="17">
        <v>2015</v>
      </c>
      <c r="E2018" s="17">
        <v>1</v>
      </c>
      <c r="F2018" s="17">
        <v>0</v>
      </c>
      <c r="G2018" s="17">
        <v>0</v>
      </c>
      <c r="H2018" s="18">
        <v>50613</v>
      </c>
    </row>
    <row r="2019" spans="1:8" ht="14.4" x14ac:dyDescent="0.3">
      <c r="A2019" s="17">
        <v>4</v>
      </c>
      <c r="B2019" s="9" t="s">
        <v>12</v>
      </c>
      <c r="C2019" s="17">
        <v>2</v>
      </c>
      <c r="D2019" s="17">
        <v>2013</v>
      </c>
      <c r="E2019" s="17">
        <v>1</v>
      </c>
      <c r="F2019" s="17">
        <v>0</v>
      </c>
      <c r="G2019" s="17">
        <v>0</v>
      </c>
      <c r="H2019" s="18">
        <v>50618</v>
      </c>
    </row>
    <row r="2020" spans="1:8" ht="14.4" x14ac:dyDescent="0.3">
      <c r="A2020" s="17">
        <v>5</v>
      </c>
      <c r="B2020" s="9" t="s">
        <v>12</v>
      </c>
      <c r="C2020" s="17">
        <v>2</v>
      </c>
      <c r="D2020" s="17">
        <v>2015</v>
      </c>
      <c r="E2020" s="17">
        <v>1</v>
      </c>
      <c r="F2020" s="17">
        <v>0</v>
      </c>
      <c r="G2020" s="17">
        <v>0</v>
      </c>
      <c r="H2020" s="18">
        <v>50761</v>
      </c>
    </row>
    <row r="2021" spans="1:8" ht="14.4" x14ac:dyDescent="0.3">
      <c r="A2021" s="17">
        <v>3</v>
      </c>
      <c r="B2021" s="9" t="s">
        <v>19</v>
      </c>
      <c r="C2021" s="17">
        <v>2</v>
      </c>
      <c r="D2021" s="17">
        <v>2020</v>
      </c>
      <c r="E2021" s="17">
        <v>1</v>
      </c>
      <c r="F2021" s="17">
        <v>0</v>
      </c>
      <c r="G2021" s="17">
        <v>0</v>
      </c>
      <c r="H2021" s="18">
        <v>51065</v>
      </c>
    </row>
    <row r="2022" spans="1:8" ht="14.4" x14ac:dyDescent="0.3">
      <c r="A2022" s="17">
        <v>3</v>
      </c>
      <c r="B2022" s="9" t="s">
        <v>12</v>
      </c>
      <c r="C2022" s="17">
        <v>2</v>
      </c>
      <c r="D2022" s="17">
        <v>2015</v>
      </c>
      <c r="E2022" s="17">
        <v>1</v>
      </c>
      <c r="F2022" s="17">
        <v>0</v>
      </c>
      <c r="G2022" s="17">
        <v>0</v>
      </c>
      <c r="H2022" s="18">
        <v>51241</v>
      </c>
    </row>
    <row r="2023" spans="1:8" ht="14.4" x14ac:dyDescent="0.3">
      <c r="A2023" s="17">
        <v>3</v>
      </c>
      <c r="B2023" s="9" t="s">
        <v>19</v>
      </c>
      <c r="C2023" s="17">
        <v>2</v>
      </c>
      <c r="D2023" s="17">
        <v>2015</v>
      </c>
      <c r="E2023" s="17">
        <v>1</v>
      </c>
      <c r="F2023" s="17">
        <v>0</v>
      </c>
      <c r="G2023" s="17">
        <v>0</v>
      </c>
      <c r="H2023" s="18">
        <v>51331</v>
      </c>
    </row>
    <row r="2024" spans="1:8" ht="14.4" x14ac:dyDescent="0.3">
      <c r="A2024" s="17">
        <v>4</v>
      </c>
      <c r="B2024" s="9" t="s">
        <v>12</v>
      </c>
      <c r="C2024" s="17">
        <v>2</v>
      </c>
      <c r="D2024" s="17">
        <v>2015</v>
      </c>
      <c r="E2024" s="17">
        <v>1</v>
      </c>
      <c r="F2024" s="17">
        <v>0</v>
      </c>
      <c r="G2024" s="17">
        <v>0</v>
      </c>
      <c r="H2024" s="18">
        <v>51336</v>
      </c>
    </row>
    <row r="2025" spans="1:8" ht="14.4" x14ac:dyDescent="0.3">
      <c r="A2025" s="17">
        <v>4</v>
      </c>
      <c r="B2025" s="9" t="s">
        <v>12</v>
      </c>
      <c r="C2025" s="17">
        <v>3</v>
      </c>
      <c r="D2025" s="17">
        <v>2015</v>
      </c>
      <c r="E2025" s="17">
        <v>1</v>
      </c>
      <c r="F2025" s="17">
        <v>0</v>
      </c>
      <c r="G2025" s="17">
        <v>0</v>
      </c>
      <c r="H2025" s="18">
        <v>51474</v>
      </c>
    </row>
    <row r="2026" spans="1:8" ht="14.4" x14ac:dyDescent="0.3">
      <c r="A2026" s="17">
        <v>5</v>
      </c>
      <c r="B2026" s="9" t="s">
        <v>12</v>
      </c>
      <c r="C2026" s="17">
        <v>4</v>
      </c>
      <c r="D2026" s="17">
        <v>2011</v>
      </c>
      <c r="E2026" s="17">
        <v>1</v>
      </c>
      <c r="F2026" s="17">
        <v>0</v>
      </c>
      <c r="G2026" s="17">
        <v>0</v>
      </c>
      <c r="H2026" s="18">
        <v>51493</v>
      </c>
    </row>
    <row r="2027" spans="1:8" ht="14.4" x14ac:dyDescent="0.3">
      <c r="A2027" s="17">
        <v>3</v>
      </c>
      <c r="B2027" s="9" t="s">
        <v>12</v>
      </c>
      <c r="C2027" s="17">
        <v>1</v>
      </c>
      <c r="D2027" s="17">
        <v>2012</v>
      </c>
      <c r="E2027" s="17">
        <v>1</v>
      </c>
      <c r="F2027" s="17">
        <v>0</v>
      </c>
      <c r="G2027" s="17">
        <v>0</v>
      </c>
      <c r="H2027" s="18">
        <v>51517</v>
      </c>
    </row>
    <row r="2028" spans="1:8" ht="14.4" x14ac:dyDescent="0.3">
      <c r="A2028" s="17">
        <v>6</v>
      </c>
      <c r="B2028" s="9" t="s">
        <v>12</v>
      </c>
      <c r="C2028" s="17">
        <v>2</v>
      </c>
      <c r="D2028" s="17">
        <v>2011</v>
      </c>
      <c r="E2028" s="17">
        <v>1</v>
      </c>
      <c r="F2028" s="17">
        <v>0</v>
      </c>
      <c r="G2028" s="17">
        <v>0</v>
      </c>
      <c r="H2028" s="18">
        <v>51593</v>
      </c>
    </row>
    <row r="2029" spans="1:8" ht="14.4" x14ac:dyDescent="0.3">
      <c r="A2029" s="17">
        <v>3</v>
      </c>
      <c r="B2029" s="9" t="s">
        <v>12</v>
      </c>
      <c r="C2029" s="17">
        <v>3</v>
      </c>
      <c r="D2029" s="17">
        <v>2011</v>
      </c>
      <c r="E2029" s="17">
        <v>1</v>
      </c>
      <c r="F2029" s="17">
        <v>0</v>
      </c>
      <c r="G2029" s="17">
        <v>0</v>
      </c>
      <c r="H2029" s="18">
        <v>51778</v>
      </c>
    </row>
    <row r="2030" spans="1:8" ht="14.4" x14ac:dyDescent="0.3">
      <c r="A2030" s="17">
        <v>2</v>
      </c>
      <c r="B2030" s="9" t="s">
        <v>12</v>
      </c>
      <c r="C2030" s="17">
        <v>3</v>
      </c>
      <c r="D2030" s="17">
        <v>1995</v>
      </c>
      <c r="E2030" s="17">
        <v>1</v>
      </c>
      <c r="F2030" s="17">
        <v>0</v>
      </c>
      <c r="G2030" s="17">
        <v>0</v>
      </c>
      <c r="H2030" s="18">
        <v>51850</v>
      </c>
    </row>
    <row r="2031" spans="1:8" ht="14.4" x14ac:dyDescent="0.3">
      <c r="A2031" s="17">
        <v>3</v>
      </c>
      <c r="B2031" s="9" t="s">
        <v>19</v>
      </c>
      <c r="C2031" s="17">
        <v>2</v>
      </c>
      <c r="D2031" s="17">
        <v>2019</v>
      </c>
      <c r="E2031" s="17">
        <v>1</v>
      </c>
      <c r="F2031" s="17">
        <v>0</v>
      </c>
      <c r="G2031" s="17">
        <v>0</v>
      </c>
      <c r="H2031" s="18">
        <v>51883</v>
      </c>
    </row>
    <row r="2032" spans="1:8" ht="14.4" x14ac:dyDescent="0.3">
      <c r="A2032" s="17">
        <v>6</v>
      </c>
      <c r="B2032" s="9" t="s">
        <v>66</v>
      </c>
      <c r="C2032" s="17">
        <v>2</v>
      </c>
      <c r="D2032" s="17">
        <v>2013</v>
      </c>
      <c r="E2032" s="17">
        <v>1</v>
      </c>
      <c r="F2032" s="17">
        <v>0</v>
      </c>
      <c r="G2032" s="17">
        <v>0</v>
      </c>
      <c r="H2032" s="18">
        <v>52069</v>
      </c>
    </row>
    <row r="2033" spans="1:8" ht="14.4" x14ac:dyDescent="0.3">
      <c r="A2033" s="17">
        <v>3</v>
      </c>
      <c r="B2033" s="9" t="s">
        <v>12</v>
      </c>
      <c r="C2033" s="17">
        <v>3</v>
      </c>
      <c r="D2033" s="17">
        <v>2013</v>
      </c>
      <c r="E2033" s="17">
        <v>1</v>
      </c>
      <c r="F2033" s="17">
        <v>0</v>
      </c>
      <c r="G2033" s="17">
        <v>0</v>
      </c>
      <c r="H2033" s="18">
        <v>52126</v>
      </c>
    </row>
    <row r="2034" spans="1:8" ht="14.4" x14ac:dyDescent="0.3">
      <c r="A2034" s="17">
        <v>4</v>
      </c>
      <c r="B2034" s="9" t="s">
        <v>12</v>
      </c>
      <c r="C2034" s="17">
        <v>3</v>
      </c>
      <c r="D2034" s="17">
        <v>2010</v>
      </c>
      <c r="E2034" s="17">
        <v>1</v>
      </c>
      <c r="F2034" s="17">
        <v>0</v>
      </c>
      <c r="G2034" s="17">
        <v>0</v>
      </c>
      <c r="H2034" s="18">
        <v>52140</v>
      </c>
    </row>
    <row r="2035" spans="1:8" ht="14.4" x14ac:dyDescent="0.3">
      <c r="A2035" s="17">
        <v>4</v>
      </c>
      <c r="B2035" s="9" t="s">
        <v>12</v>
      </c>
      <c r="C2035" s="17">
        <v>2</v>
      </c>
      <c r="D2035" s="17">
        <v>2012</v>
      </c>
      <c r="E2035" s="17">
        <v>1</v>
      </c>
      <c r="F2035" s="17">
        <v>0</v>
      </c>
      <c r="G2035" s="17">
        <v>0</v>
      </c>
      <c r="H2035" s="18">
        <v>57517</v>
      </c>
    </row>
    <row r="2036" spans="1:8" ht="14.4" x14ac:dyDescent="0.3">
      <c r="A2036" s="17">
        <v>5</v>
      </c>
      <c r="B2036" s="9" t="s">
        <v>66</v>
      </c>
      <c r="C2036" s="17">
        <v>2</v>
      </c>
      <c r="D2036" s="17">
        <v>2013</v>
      </c>
      <c r="E2036" s="17">
        <v>1</v>
      </c>
      <c r="F2036" s="17">
        <v>0</v>
      </c>
      <c r="G2036" s="17">
        <v>0</v>
      </c>
      <c r="H2036" s="18">
        <v>57536</v>
      </c>
    </row>
    <row r="2037" spans="1:8" ht="14.4" x14ac:dyDescent="0.3">
      <c r="A2037" s="17">
        <v>4</v>
      </c>
      <c r="B2037" s="9" t="s">
        <v>12</v>
      </c>
      <c r="C2037" s="17">
        <v>2</v>
      </c>
      <c r="D2037" s="17">
        <v>2011</v>
      </c>
      <c r="E2037" s="17">
        <v>1</v>
      </c>
      <c r="F2037" s="17">
        <v>0</v>
      </c>
      <c r="G2037" s="17">
        <v>0</v>
      </c>
      <c r="H2037" s="18">
        <v>57701</v>
      </c>
    </row>
    <row r="2038" spans="1:8" ht="14.4" x14ac:dyDescent="0.3">
      <c r="A2038" s="17">
        <v>4</v>
      </c>
      <c r="B2038" s="9" t="s">
        <v>12</v>
      </c>
      <c r="C2038" s="17">
        <v>2</v>
      </c>
      <c r="D2038" s="17">
        <v>2014</v>
      </c>
      <c r="E2038" s="17">
        <v>1</v>
      </c>
      <c r="F2038" s="17">
        <v>0</v>
      </c>
      <c r="G2038" s="17">
        <v>0</v>
      </c>
      <c r="H2038" s="18">
        <v>57726</v>
      </c>
    </row>
    <row r="2039" spans="1:8" ht="14.4" x14ac:dyDescent="0.3">
      <c r="A2039" s="17">
        <v>3</v>
      </c>
      <c r="B2039" s="9" t="s">
        <v>12</v>
      </c>
      <c r="C2039" s="17">
        <v>2</v>
      </c>
      <c r="D2039" s="17">
        <v>2011</v>
      </c>
      <c r="E2039" s="17">
        <v>1</v>
      </c>
      <c r="F2039" s="17">
        <v>0</v>
      </c>
      <c r="G2039" s="17">
        <v>0</v>
      </c>
      <c r="H2039" s="18">
        <v>57745</v>
      </c>
    </row>
    <row r="2040" spans="1:8" ht="14.4" x14ac:dyDescent="0.3">
      <c r="A2040" s="17">
        <v>4</v>
      </c>
      <c r="B2040" s="9" t="s">
        <v>12</v>
      </c>
      <c r="C2040" s="17">
        <v>3</v>
      </c>
      <c r="D2040" s="17">
        <v>2012</v>
      </c>
      <c r="E2040" s="17">
        <v>1</v>
      </c>
      <c r="F2040" s="17">
        <v>0</v>
      </c>
      <c r="G2040" s="17">
        <v>0</v>
      </c>
      <c r="H2040" s="18">
        <v>57752</v>
      </c>
    </row>
    <row r="2041" spans="1:8" ht="14.4" x14ac:dyDescent="0.3">
      <c r="A2041" s="17">
        <v>4</v>
      </c>
      <c r="B2041" s="9" t="s">
        <v>12</v>
      </c>
      <c r="C2041" s="17">
        <v>2</v>
      </c>
      <c r="D2041" s="17">
        <v>2013</v>
      </c>
      <c r="E2041" s="17">
        <v>1</v>
      </c>
      <c r="F2041" s="17">
        <v>0</v>
      </c>
      <c r="G2041" s="17">
        <v>0</v>
      </c>
      <c r="H2041" s="18">
        <v>57771</v>
      </c>
    </row>
    <row r="2042" spans="1:8" ht="14.4" x14ac:dyDescent="0.3">
      <c r="A2042" s="17">
        <v>4</v>
      </c>
      <c r="B2042" s="9" t="s">
        <v>12</v>
      </c>
      <c r="C2042" s="17">
        <v>3</v>
      </c>
      <c r="D2042" s="17">
        <v>2010</v>
      </c>
      <c r="E2042" s="17">
        <v>1</v>
      </c>
      <c r="F2042" s="17">
        <v>0</v>
      </c>
      <c r="G2042" s="17">
        <v>0</v>
      </c>
      <c r="H2042" s="18">
        <v>57885</v>
      </c>
    </row>
    <row r="2043" spans="1:8" ht="14.4" x14ac:dyDescent="0.3">
      <c r="A2043" s="17">
        <v>4</v>
      </c>
      <c r="B2043" s="9" t="s">
        <v>12</v>
      </c>
      <c r="C2043" s="17">
        <v>2</v>
      </c>
      <c r="D2043" s="17">
        <v>2010</v>
      </c>
      <c r="E2043" s="17">
        <v>1</v>
      </c>
      <c r="F2043" s="17">
        <v>0</v>
      </c>
      <c r="G2043" s="17">
        <v>0</v>
      </c>
      <c r="H2043" s="18">
        <v>58075</v>
      </c>
    </row>
    <row r="2044" spans="1:8" ht="14.4" x14ac:dyDescent="0.3">
      <c r="A2044" s="17">
        <v>6</v>
      </c>
      <c r="B2044" s="9" t="s">
        <v>12</v>
      </c>
      <c r="C2044" s="17">
        <v>4</v>
      </c>
      <c r="D2044" s="17">
        <v>2010</v>
      </c>
      <c r="E2044" s="17">
        <v>1</v>
      </c>
      <c r="F2044" s="17">
        <v>0</v>
      </c>
      <c r="G2044" s="17">
        <v>0</v>
      </c>
      <c r="H2044" s="18">
        <v>58170</v>
      </c>
    </row>
    <row r="2045" spans="1:8" ht="14.4" x14ac:dyDescent="0.3">
      <c r="A2045" s="17">
        <v>5</v>
      </c>
      <c r="B2045" s="9" t="s">
        <v>12</v>
      </c>
      <c r="C2045" s="17">
        <v>2</v>
      </c>
      <c r="D2045" s="17">
        <v>2012</v>
      </c>
      <c r="E2045" s="17">
        <v>1</v>
      </c>
      <c r="F2045" s="17">
        <v>0</v>
      </c>
      <c r="G2045" s="17">
        <v>0</v>
      </c>
      <c r="H2045" s="18">
        <v>58233</v>
      </c>
    </row>
    <row r="2046" spans="1:8" ht="14.4" x14ac:dyDescent="0.3">
      <c r="A2046" s="17">
        <v>2</v>
      </c>
      <c r="B2046" s="9" t="s">
        <v>12</v>
      </c>
      <c r="C2046" s="17">
        <v>2</v>
      </c>
      <c r="D2046" s="17">
        <v>2011</v>
      </c>
      <c r="E2046" s="17">
        <v>1</v>
      </c>
      <c r="F2046" s="17">
        <v>0</v>
      </c>
      <c r="G2046" s="17">
        <v>0</v>
      </c>
      <c r="H2046" s="18">
        <v>58335</v>
      </c>
    </row>
    <row r="2047" spans="1:8" ht="14.4" x14ac:dyDescent="0.3">
      <c r="A2047" s="17">
        <v>2</v>
      </c>
      <c r="B2047" s="9" t="s">
        <v>12</v>
      </c>
      <c r="C2047" s="17">
        <v>2</v>
      </c>
      <c r="D2047" s="17">
        <v>2011</v>
      </c>
      <c r="E2047" s="17">
        <v>1</v>
      </c>
      <c r="F2047" s="17">
        <v>0</v>
      </c>
      <c r="G2047" s="17">
        <v>0</v>
      </c>
      <c r="H2047" s="18">
        <v>58386</v>
      </c>
    </row>
    <row r="2048" spans="1:8" ht="14.4" x14ac:dyDescent="0.3">
      <c r="A2048" s="17">
        <v>3</v>
      </c>
      <c r="B2048" s="9" t="s">
        <v>12</v>
      </c>
      <c r="C2048" s="17">
        <v>2</v>
      </c>
      <c r="D2048" s="17">
        <v>2010</v>
      </c>
      <c r="E2048" s="17">
        <v>1</v>
      </c>
      <c r="F2048" s="17">
        <v>0</v>
      </c>
      <c r="G2048" s="17">
        <v>0</v>
      </c>
      <c r="H2048" s="18">
        <v>58614</v>
      </c>
    </row>
    <row r="2049" spans="1:8" ht="14.4" x14ac:dyDescent="0.3">
      <c r="A2049" s="17">
        <v>6</v>
      </c>
      <c r="B2049" s="9" t="s">
        <v>12</v>
      </c>
      <c r="C2049" s="17">
        <v>2</v>
      </c>
      <c r="D2049" s="17">
        <v>2010</v>
      </c>
      <c r="E2049" s="17">
        <v>1</v>
      </c>
      <c r="F2049" s="17">
        <v>0</v>
      </c>
      <c r="G2049" s="17">
        <v>0</v>
      </c>
      <c r="H2049" s="18">
        <v>58741</v>
      </c>
    </row>
    <row r="2050" spans="1:8" ht="14.4" x14ac:dyDescent="0.3">
      <c r="A2050" s="17">
        <v>5</v>
      </c>
      <c r="B2050" s="9" t="s">
        <v>12</v>
      </c>
      <c r="C2050" s="17">
        <v>4</v>
      </c>
      <c r="D2050" s="17">
        <v>2011</v>
      </c>
      <c r="E2050" s="17">
        <v>1</v>
      </c>
      <c r="F2050" s="17">
        <v>0</v>
      </c>
      <c r="G2050" s="17">
        <v>0</v>
      </c>
      <c r="H2050" s="18">
        <v>58785</v>
      </c>
    </row>
    <row r="2051" spans="1:8" ht="14.4" x14ac:dyDescent="0.3">
      <c r="A2051" s="17">
        <v>4</v>
      </c>
      <c r="B2051" s="9" t="s">
        <v>12</v>
      </c>
      <c r="C2051" s="17">
        <v>2</v>
      </c>
      <c r="D2051" s="17">
        <v>2011</v>
      </c>
      <c r="E2051" s="17">
        <v>1</v>
      </c>
      <c r="F2051" s="17">
        <v>0</v>
      </c>
      <c r="G2051" s="17">
        <v>0</v>
      </c>
      <c r="H2051" s="18">
        <v>58969</v>
      </c>
    </row>
    <row r="2052" spans="1:8" ht="14.4" x14ac:dyDescent="0.3">
      <c r="A2052" s="17">
        <v>4</v>
      </c>
      <c r="B2052" s="9" t="s">
        <v>12</v>
      </c>
      <c r="C2052" s="17">
        <v>3</v>
      </c>
      <c r="D2052" s="17">
        <v>2010</v>
      </c>
      <c r="E2052" s="17">
        <v>1</v>
      </c>
      <c r="F2052" s="17">
        <v>0</v>
      </c>
      <c r="G2052" s="17">
        <v>0</v>
      </c>
      <c r="H2052" s="18">
        <v>58994</v>
      </c>
    </row>
    <row r="2053" spans="1:8" ht="14.4" x14ac:dyDescent="0.3">
      <c r="A2053" s="17">
        <v>5</v>
      </c>
      <c r="B2053" s="9" t="s">
        <v>12</v>
      </c>
      <c r="C2053" s="17">
        <v>2</v>
      </c>
      <c r="D2053" s="17">
        <v>2014</v>
      </c>
      <c r="E2053" s="17">
        <v>1</v>
      </c>
      <c r="F2053" s="17">
        <v>0</v>
      </c>
      <c r="G2053" s="17">
        <v>0</v>
      </c>
      <c r="H2053" s="18">
        <v>59134</v>
      </c>
    </row>
    <row r="2054" spans="1:8" ht="14.4" x14ac:dyDescent="0.3">
      <c r="A2054" s="17">
        <v>5</v>
      </c>
      <c r="B2054" s="9" t="s">
        <v>12</v>
      </c>
      <c r="C2054" s="17">
        <v>3</v>
      </c>
      <c r="D2054" s="17">
        <v>2009</v>
      </c>
      <c r="E2054" s="17">
        <v>1</v>
      </c>
      <c r="F2054" s="17">
        <v>0</v>
      </c>
      <c r="G2054" s="17">
        <v>0</v>
      </c>
      <c r="H2054" s="18">
        <v>59166</v>
      </c>
    </row>
    <row r="2055" spans="1:8" ht="14.4" x14ac:dyDescent="0.3">
      <c r="A2055" s="17">
        <v>5</v>
      </c>
      <c r="B2055" s="9" t="s">
        <v>12</v>
      </c>
      <c r="C2055" s="17">
        <v>3</v>
      </c>
      <c r="D2055" s="17">
        <v>2009</v>
      </c>
      <c r="E2055" s="17">
        <v>1</v>
      </c>
      <c r="F2055" s="17">
        <v>0</v>
      </c>
      <c r="G2055" s="17">
        <v>0</v>
      </c>
      <c r="H2055" s="18">
        <v>59235</v>
      </c>
    </row>
    <row r="2056" spans="1:8" ht="14.4" x14ac:dyDescent="0.3">
      <c r="A2056" s="17">
        <v>3</v>
      </c>
      <c r="B2056" s="9" t="s">
        <v>12</v>
      </c>
      <c r="C2056" s="17">
        <v>2</v>
      </c>
      <c r="D2056" s="17">
        <v>2011</v>
      </c>
      <c r="E2056" s="17">
        <v>1</v>
      </c>
      <c r="F2056" s="17">
        <v>0</v>
      </c>
      <c r="G2056" s="17">
        <v>0</v>
      </c>
      <c r="H2056" s="18">
        <v>59292</v>
      </c>
    </row>
    <row r="2057" spans="1:8" ht="14.4" x14ac:dyDescent="0.3">
      <c r="A2057" s="17">
        <v>5</v>
      </c>
      <c r="B2057" s="9" t="s">
        <v>12</v>
      </c>
      <c r="C2057" s="17">
        <v>3</v>
      </c>
      <c r="D2057" s="17">
        <v>2011</v>
      </c>
      <c r="E2057" s="17">
        <v>1</v>
      </c>
      <c r="F2057" s="17">
        <v>0</v>
      </c>
      <c r="G2057" s="17">
        <v>0</v>
      </c>
      <c r="H2057" s="18">
        <v>59387</v>
      </c>
    </row>
    <row r="2058" spans="1:8" ht="14.4" x14ac:dyDescent="0.3">
      <c r="A2058" s="17">
        <v>3</v>
      </c>
      <c r="B2058" s="9" t="s">
        <v>12</v>
      </c>
      <c r="C2058" s="17">
        <v>2</v>
      </c>
      <c r="D2058" s="17">
        <v>2011</v>
      </c>
      <c r="E2058" s="17">
        <v>1</v>
      </c>
      <c r="F2058" s="17">
        <v>0</v>
      </c>
      <c r="G2058" s="17">
        <v>0</v>
      </c>
      <c r="H2058" s="18">
        <v>59387</v>
      </c>
    </row>
    <row r="2059" spans="1:8" ht="14.4" x14ac:dyDescent="0.3">
      <c r="A2059" s="17">
        <v>4</v>
      </c>
      <c r="B2059" s="9" t="s">
        <v>12</v>
      </c>
      <c r="C2059" s="17">
        <v>2</v>
      </c>
      <c r="D2059" s="17">
        <v>2012</v>
      </c>
      <c r="E2059" s="17">
        <v>1</v>
      </c>
      <c r="F2059" s="17">
        <v>11</v>
      </c>
      <c r="G2059" s="17">
        <v>0</v>
      </c>
      <c r="H2059" s="18">
        <v>59502</v>
      </c>
    </row>
    <row r="2060" spans="1:8" ht="14.4" x14ac:dyDescent="0.3">
      <c r="A2060" s="17">
        <v>5</v>
      </c>
      <c r="B2060" s="9" t="s">
        <v>12</v>
      </c>
      <c r="C2060" s="17">
        <v>3</v>
      </c>
      <c r="D2060" s="17">
        <v>2015</v>
      </c>
      <c r="E2060" s="17">
        <v>1</v>
      </c>
      <c r="F2060" s="17">
        <v>0</v>
      </c>
      <c r="G2060" s="17">
        <v>0</v>
      </c>
      <c r="H2060" s="18">
        <v>59673</v>
      </c>
    </row>
    <row r="2061" spans="1:8" ht="14.4" x14ac:dyDescent="0.3">
      <c r="A2061" s="17">
        <v>3</v>
      </c>
      <c r="B2061" s="9" t="s">
        <v>12</v>
      </c>
      <c r="C2061" s="17">
        <v>4</v>
      </c>
      <c r="D2061" s="17">
        <v>2011</v>
      </c>
      <c r="E2061" s="17">
        <v>1</v>
      </c>
      <c r="F2061" s="17">
        <v>0</v>
      </c>
      <c r="G2061" s="17">
        <v>0</v>
      </c>
      <c r="H2061" s="18">
        <v>59711</v>
      </c>
    </row>
    <row r="2062" spans="1:8" ht="14.4" x14ac:dyDescent="0.3">
      <c r="A2062" s="17">
        <v>2</v>
      </c>
      <c r="B2062" s="9" t="s">
        <v>12</v>
      </c>
      <c r="C2062" s="17">
        <v>2</v>
      </c>
      <c r="D2062" s="17">
        <v>2011</v>
      </c>
      <c r="E2062" s="17">
        <v>1</v>
      </c>
      <c r="F2062" s="17">
        <v>0</v>
      </c>
      <c r="G2062" s="17">
        <v>0</v>
      </c>
      <c r="H2062" s="18">
        <v>59762</v>
      </c>
    </row>
    <row r="2063" spans="1:8" ht="14.4" x14ac:dyDescent="0.3">
      <c r="A2063" s="17">
        <v>5</v>
      </c>
      <c r="B2063" s="9" t="s">
        <v>33</v>
      </c>
      <c r="C2063" s="17">
        <v>3</v>
      </c>
      <c r="D2063" s="17">
        <v>2010</v>
      </c>
      <c r="E2063" s="17">
        <v>1</v>
      </c>
      <c r="F2063" s="17">
        <v>0</v>
      </c>
      <c r="G2063" s="17">
        <v>0</v>
      </c>
      <c r="H2063" s="18">
        <v>59920</v>
      </c>
    </row>
    <row r="2064" spans="1:8" ht="14.4" x14ac:dyDescent="0.3">
      <c r="A2064" s="17">
        <v>6</v>
      </c>
      <c r="B2064" s="9" t="s">
        <v>12</v>
      </c>
      <c r="C2064" s="17">
        <v>4</v>
      </c>
      <c r="D2064" s="17">
        <v>2011</v>
      </c>
      <c r="E2064" s="17">
        <v>1</v>
      </c>
      <c r="F2064" s="17">
        <v>0</v>
      </c>
      <c r="G2064" s="17">
        <v>0</v>
      </c>
      <c r="H2064" s="18">
        <v>60098</v>
      </c>
    </row>
    <row r="2065" spans="1:8" ht="14.4" x14ac:dyDescent="0.3">
      <c r="A2065" s="17">
        <v>4</v>
      </c>
      <c r="B2065" s="9" t="s">
        <v>12</v>
      </c>
      <c r="C2065" s="17">
        <v>2</v>
      </c>
      <c r="D2065" s="17">
        <v>2011</v>
      </c>
      <c r="E2065" s="17">
        <v>1</v>
      </c>
      <c r="F2065" s="17">
        <v>0</v>
      </c>
      <c r="G2065" s="17">
        <v>0</v>
      </c>
      <c r="H2065" s="18">
        <v>60339</v>
      </c>
    </row>
    <row r="2066" spans="1:8" ht="14.4" x14ac:dyDescent="0.3">
      <c r="A2066" s="17">
        <v>3</v>
      </c>
      <c r="B2066" s="9" t="s">
        <v>12</v>
      </c>
      <c r="C2066" s="17">
        <v>3</v>
      </c>
      <c r="D2066" s="17">
        <v>2010</v>
      </c>
      <c r="E2066" s="17">
        <v>1</v>
      </c>
      <c r="F2066" s="17">
        <v>0</v>
      </c>
      <c r="G2066" s="17">
        <v>0</v>
      </c>
      <c r="H2066" s="18">
        <v>60605</v>
      </c>
    </row>
    <row r="2067" spans="1:8" ht="14.4" x14ac:dyDescent="0.3">
      <c r="A2067" s="17">
        <v>3</v>
      </c>
      <c r="B2067" s="9" t="s">
        <v>12</v>
      </c>
      <c r="C2067" s="17">
        <v>3</v>
      </c>
      <c r="D2067" s="17">
        <v>2010</v>
      </c>
      <c r="E2067" s="17">
        <v>1</v>
      </c>
      <c r="F2067" s="17">
        <v>0</v>
      </c>
      <c r="G2067" s="17">
        <v>0</v>
      </c>
      <c r="H2067" s="18">
        <v>60700</v>
      </c>
    </row>
    <row r="2068" spans="1:8" ht="14.4" x14ac:dyDescent="0.3">
      <c r="A2068" s="17">
        <v>5</v>
      </c>
      <c r="B2068" s="9" t="s">
        <v>27</v>
      </c>
      <c r="C2068" s="17">
        <v>2</v>
      </c>
      <c r="D2068" s="17">
        <v>1971</v>
      </c>
      <c r="E2068" s="17">
        <v>1</v>
      </c>
      <c r="F2068" s="17">
        <v>0</v>
      </c>
      <c r="G2068" s="17">
        <v>33</v>
      </c>
      <c r="H2068" s="18">
        <v>60750</v>
      </c>
    </row>
    <row r="2069" spans="1:8" ht="14.4" x14ac:dyDescent="0.3">
      <c r="A2069" s="17">
        <v>4</v>
      </c>
      <c r="B2069" s="9" t="s">
        <v>12</v>
      </c>
      <c r="C2069" s="17">
        <v>3</v>
      </c>
      <c r="D2069" s="17">
        <v>2010</v>
      </c>
      <c r="E2069" s="17">
        <v>1</v>
      </c>
      <c r="F2069" s="17">
        <v>0</v>
      </c>
      <c r="G2069" s="17">
        <v>0</v>
      </c>
      <c r="H2069" s="18">
        <v>60884</v>
      </c>
    </row>
    <row r="2070" spans="1:8" ht="14.4" x14ac:dyDescent="0.3">
      <c r="A2070" s="17">
        <v>4</v>
      </c>
      <c r="B2070" s="9" t="s">
        <v>12</v>
      </c>
      <c r="C2070" s="17">
        <v>2</v>
      </c>
      <c r="D2070" s="17">
        <v>2013</v>
      </c>
      <c r="E2070" s="17">
        <v>1</v>
      </c>
      <c r="F2070" s="17">
        <v>0</v>
      </c>
      <c r="G2070" s="17">
        <v>0</v>
      </c>
      <c r="H2070" s="18">
        <v>61074</v>
      </c>
    </row>
    <row r="2071" spans="1:8" ht="14.4" x14ac:dyDescent="0.3">
      <c r="A2071" s="17">
        <v>4</v>
      </c>
      <c r="B2071" s="9" t="s">
        <v>12</v>
      </c>
      <c r="C2071" s="17">
        <v>3</v>
      </c>
      <c r="D2071" s="17">
        <v>2008</v>
      </c>
      <c r="E2071" s="17">
        <v>1</v>
      </c>
      <c r="F2071" s="17">
        <v>0</v>
      </c>
      <c r="G2071" s="17">
        <v>0</v>
      </c>
      <c r="H2071" s="18">
        <v>61239</v>
      </c>
    </row>
    <row r="2072" spans="1:8" ht="14.4" x14ac:dyDescent="0.3">
      <c r="A2072" s="17">
        <v>3</v>
      </c>
      <c r="B2072" s="9" t="s">
        <v>12</v>
      </c>
      <c r="C2072" s="17">
        <v>3</v>
      </c>
      <c r="D2072" s="17">
        <v>2010</v>
      </c>
      <c r="E2072" s="17">
        <v>1</v>
      </c>
      <c r="F2072" s="17">
        <v>0</v>
      </c>
      <c r="G2072" s="17">
        <v>0</v>
      </c>
      <c r="H2072" s="18">
        <v>61315</v>
      </c>
    </row>
    <row r="2073" spans="1:8" ht="14.4" x14ac:dyDescent="0.3">
      <c r="A2073" s="17">
        <v>3</v>
      </c>
      <c r="B2073" s="9" t="s">
        <v>19</v>
      </c>
      <c r="C2073" s="17">
        <v>4</v>
      </c>
      <c r="D2073" s="17">
        <v>2009</v>
      </c>
      <c r="E2073" s="17">
        <v>1</v>
      </c>
      <c r="F2073" s="17">
        <v>0</v>
      </c>
      <c r="G2073" s="17">
        <v>0</v>
      </c>
      <c r="H2073" s="18">
        <v>61315</v>
      </c>
    </row>
    <row r="2074" spans="1:8" ht="14.4" x14ac:dyDescent="0.3">
      <c r="A2074" s="17">
        <v>2</v>
      </c>
      <c r="B2074" s="9" t="s">
        <v>12</v>
      </c>
      <c r="C2074" s="17">
        <v>2</v>
      </c>
      <c r="D2074" s="17">
        <v>2011</v>
      </c>
      <c r="E2074" s="17">
        <v>1</v>
      </c>
      <c r="F2074" s="17">
        <v>0</v>
      </c>
      <c r="G2074" s="17">
        <v>0</v>
      </c>
      <c r="H2074" s="18">
        <v>61328</v>
      </c>
    </row>
    <row r="2075" spans="1:8" ht="14.4" x14ac:dyDescent="0.3">
      <c r="A2075" s="17">
        <v>2</v>
      </c>
      <c r="B2075" s="9" t="s">
        <v>12</v>
      </c>
      <c r="C2075" s="17">
        <v>2</v>
      </c>
      <c r="D2075" s="17">
        <v>2011</v>
      </c>
      <c r="E2075" s="17">
        <v>1</v>
      </c>
      <c r="F2075" s="17">
        <v>0</v>
      </c>
      <c r="G2075" s="17">
        <v>0</v>
      </c>
      <c r="H2075" s="18">
        <v>61397</v>
      </c>
    </row>
    <row r="2076" spans="1:8" ht="14.4" x14ac:dyDescent="0.3">
      <c r="A2076" s="17">
        <v>3</v>
      </c>
      <c r="B2076" s="9" t="s">
        <v>12</v>
      </c>
      <c r="C2076" s="17">
        <v>3</v>
      </c>
      <c r="D2076" s="17">
        <v>2010</v>
      </c>
      <c r="E2076" s="17">
        <v>1</v>
      </c>
      <c r="F2076" s="17">
        <v>0</v>
      </c>
      <c r="G2076" s="17">
        <v>0</v>
      </c>
      <c r="H2076" s="18">
        <v>61594</v>
      </c>
    </row>
    <row r="2077" spans="1:8" ht="14.4" x14ac:dyDescent="0.3">
      <c r="A2077" s="17">
        <v>3</v>
      </c>
      <c r="B2077" s="9" t="s">
        <v>12</v>
      </c>
      <c r="C2077" s="17">
        <v>3</v>
      </c>
      <c r="D2077" s="17">
        <v>2015</v>
      </c>
      <c r="E2077" s="17">
        <v>1</v>
      </c>
      <c r="F2077" s="17">
        <v>0</v>
      </c>
      <c r="G2077" s="17">
        <v>0</v>
      </c>
      <c r="H2077" s="18">
        <v>61784</v>
      </c>
    </row>
    <row r="2078" spans="1:8" ht="14.4" x14ac:dyDescent="0.3">
      <c r="A2078" s="17">
        <v>2</v>
      </c>
      <c r="B2078" s="9" t="s">
        <v>17</v>
      </c>
      <c r="C2078" s="17">
        <v>2</v>
      </c>
      <c r="D2078" s="17">
        <v>2011</v>
      </c>
      <c r="E2078" s="17">
        <v>1</v>
      </c>
      <c r="F2078" s="17">
        <v>0</v>
      </c>
      <c r="G2078" s="17">
        <v>0</v>
      </c>
      <c r="H2078" s="18">
        <v>61955</v>
      </c>
    </row>
    <row r="2079" spans="1:8" ht="14.4" x14ac:dyDescent="0.3">
      <c r="A2079" s="17">
        <v>4</v>
      </c>
      <c r="B2079" s="9" t="s">
        <v>12</v>
      </c>
      <c r="C2079" s="17">
        <v>1</v>
      </c>
      <c r="D2079" s="17">
        <v>2012</v>
      </c>
      <c r="E2079" s="17">
        <v>1</v>
      </c>
      <c r="F2079" s="17">
        <v>0</v>
      </c>
      <c r="G2079" s="17">
        <v>0</v>
      </c>
      <c r="H2079" s="18">
        <v>62057</v>
      </c>
    </row>
    <row r="2080" spans="1:8" ht="14.4" x14ac:dyDescent="0.3">
      <c r="A2080" s="17">
        <v>3</v>
      </c>
      <c r="B2080" s="9" t="s">
        <v>12</v>
      </c>
      <c r="C2080" s="17">
        <v>3</v>
      </c>
      <c r="D2080" s="17">
        <v>2010</v>
      </c>
      <c r="E2080" s="17">
        <v>1</v>
      </c>
      <c r="F2080" s="17">
        <v>0</v>
      </c>
      <c r="G2080" s="17">
        <v>0</v>
      </c>
      <c r="H2080" s="18">
        <v>62057</v>
      </c>
    </row>
    <row r="2081" spans="1:8" ht="14.4" x14ac:dyDescent="0.3">
      <c r="A2081" s="17">
        <v>3</v>
      </c>
      <c r="B2081" s="9" t="s">
        <v>12</v>
      </c>
      <c r="C2081" s="17">
        <v>3</v>
      </c>
      <c r="D2081" s="17">
        <v>2010</v>
      </c>
      <c r="E2081" s="17">
        <v>1</v>
      </c>
      <c r="F2081" s="17">
        <v>0</v>
      </c>
      <c r="G2081" s="17">
        <v>0</v>
      </c>
      <c r="H2081" s="18">
        <v>62082</v>
      </c>
    </row>
    <row r="2082" spans="1:8" ht="14.4" x14ac:dyDescent="0.3">
      <c r="A2082" s="17">
        <v>2</v>
      </c>
      <c r="B2082" s="9" t="s">
        <v>23</v>
      </c>
      <c r="C2082" s="17">
        <v>1</v>
      </c>
      <c r="D2082" s="17">
        <v>1978</v>
      </c>
      <c r="E2082" s="17">
        <v>2</v>
      </c>
      <c r="F2082" s="17">
        <v>0</v>
      </c>
      <c r="G2082" s="17">
        <v>0</v>
      </c>
      <c r="H2082" s="18">
        <v>62197</v>
      </c>
    </row>
    <row r="2083" spans="1:8" ht="14.4" x14ac:dyDescent="0.3">
      <c r="A2083" s="17">
        <v>2</v>
      </c>
      <c r="B2083" s="9" t="s">
        <v>24</v>
      </c>
      <c r="C2083" s="17">
        <v>4</v>
      </c>
      <c r="D2083" s="17">
        <v>2018</v>
      </c>
      <c r="E2083" s="17">
        <v>1</v>
      </c>
      <c r="F2083" s="17">
        <v>0</v>
      </c>
      <c r="G2083" s="17">
        <v>0</v>
      </c>
      <c r="H2083" s="18">
        <v>62279</v>
      </c>
    </row>
    <row r="2084" spans="1:8" ht="14.4" x14ac:dyDescent="0.3">
      <c r="A2084" s="17">
        <v>3</v>
      </c>
      <c r="B2084" s="9" t="s">
        <v>19</v>
      </c>
      <c r="C2084" s="17">
        <v>3</v>
      </c>
      <c r="D2084" s="17">
        <v>2012</v>
      </c>
      <c r="E2084" s="17">
        <v>1</v>
      </c>
      <c r="F2084" s="17">
        <v>0</v>
      </c>
      <c r="G2084" s="17">
        <v>0</v>
      </c>
      <c r="H2084" s="18">
        <v>62450</v>
      </c>
    </row>
    <row r="2085" spans="1:8" ht="14.4" x14ac:dyDescent="0.3">
      <c r="A2085" s="17">
        <v>3</v>
      </c>
      <c r="B2085" s="9" t="s">
        <v>12</v>
      </c>
      <c r="C2085" s="17">
        <v>3</v>
      </c>
      <c r="D2085" s="17">
        <v>2010</v>
      </c>
      <c r="E2085" s="17">
        <v>1</v>
      </c>
      <c r="F2085" s="17">
        <v>0</v>
      </c>
      <c r="G2085" s="17">
        <v>0</v>
      </c>
      <c r="H2085" s="18">
        <v>62843</v>
      </c>
    </row>
    <row r="2086" spans="1:8" ht="14.4" x14ac:dyDescent="0.3">
      <c r="A2086" s="17">
        <v>5</v>
      </c>
      <c r="B2086" s="9" t="s">
        <v>12</v>
      </c>
      <c r="C2086" s="17">
        <v>3</v>
      </c>
      <c r="D2086" s="17">
        <v>2013</v>
      </c>
      <c r="E2086" s="17">
        <v>1</v>
      </c>
      <c r="F2086" s="17">
        <v>0</v>
      </c>
      <c r="G2086" s="17">
        <v>0</v>
      </c>
      <c r="H2086" s="18">
        <v>62976</v>
      </c>
    </row>
    <row r="2087" spans="1:8" ht="14.4" x14ac:dyDescent="0.3">
      <c r="A2087" s="17">
        <v>3</v>
      </c>
      <c r="B2087" s="9" t="s">
        <v>12</v>
      </c>
      <c r="C2087" s="17">
        <v>3</v>
      </c>
      <c r="D2087" s="17">
        <v>2010</v>
      </c>
      <c r="E2087" s="17">
        <v>1</v>
      </c>
      <c r="F2087" s="17">
        <v>0</v>
      </c>
      <c r="G2087" s="17">
        <v>0</v>
      </c>
      <c r="H2087" s="18">
        <v>62983</v>
      </c>
    </row>
    <row r="2088" spans="1:8" ht="14.4" x14ac:dyDescent="0.3">
      <c r="A2088" s="17">
        <v>3</v>
      </c>
      <c r="B2088" s="9" t="s">
        <v>19</v>
      </c>
      <c r="C2088" s="17">
        <v>3</v>
      </c>
      <c r="D2088" s="17">
        <v>2012</v>
      </c>
      <c r="E2088" s="17">
        <v>1</v>
      </c>
      <c r="F2088" s="17">
        <v>0</v>
      </c>
      <c r="G2088" s="17">
        <v>0</v>
      </c>
      <c r="H2088" s="18">
        <v>63154</v>
      </c>
    </row>
    <row r="2089" spans="1:8" ht="14.4" x14ac:dyDescent="0.3">
      <c r="A2089" s="17">
        <v>3</v>
      </c>
      <c r="B2089" s="9" t="s">
        <v>12</v>
      </c>
      <c r="C2089" s="17">
        <v>2</v>
      </c>
      <c r="D2089" s="17">
        <v>2012</v>
      </c>
      <c r="E2089" s="17">
        <v>1</v>
      </c>
      <c r="F2089" s="17">
        <v>0</v>
      </c>
      <c r="G2089" s="17">
        <v>0</v>
      </c>
      <c r="H2089" s="18">
        <v>63205</v>
      </c>
    </row>
    <row r="2090" spans="1:8" ht="14.4" x14ac:dyDescent="0.3">
      <c r="A2090" s="17">
        <v>3</v>
      </c>
      <c r="B2090" s="9" t="s">
        <v>12</v>
      </c>
      <c r="C2090" s="17">
        <v>3</v>
      </c>
      <c r="D2090" s="17">
        <v>2014</v>
      </c>
      <c r="E2090" s="17">
        <v>1</v>
      </c>
      <c r="F2090" s="17">
        <v>0</v>
      </c>
      <c r="G2090" s="17">
        <v>0</v>
      </c>
      <c r="H2090" s="18">
        <v>63414</v>
      </c>
    </row>
    <row r="2091" spans="1:8" ht="14.4" x14ac:dyDescent="0.3">
      <c r="A2091" s="17">
        <v>3</v>
      </c>
      <c r="B2091" s="9" t="s">
        <v>12</v>
      </c>
      <c r="C2091" s="17">
        <v>1</v>
      </c>
      <c r="D2091" s="17">
        <v>2015</v>
      </c>
      <c r="E2091" s="17">
        <v>1</v>
      </c>
      <c r="F2091" s="17">
        <v>0</v>
      </c>
      <c r="G2091" s="17">
        <v>0</v>
      </c>
      <c r="H2091" s="18">
        <v>63420</v>
      </c>
    </row>
    <row r="2092" spans="1:8" ht="14.4" x14ac:dyDescent="0.3">
      <c r="A2092" s="17">
        <v>2</v>
      </c>
      <c r="B2092" s="9" t="s">
        <v>12</v>
      </c>
      <c r="C2092" s="17">
        <v>2</v>
      </c>
      <c r="D2092" s="17">
        <v>2011</v>
      </c>
      <c r="E2092" s="17">
        <v>1</v>
      </c>
      <c r="F2092" s="17">
        <v>0</v>
      </c>
      <c r="G2092" s="17">
        <v>0</v>
      </c>
      <c r="H2092" s="18">
        <v>63452</v>
      </c>
    </row>
    <row r="2093" spans="1:8" ht="14.4" x14ac:dyDescent="0.3">
      <c r="A2093" s="17">
        <v>3</v>
      </c>
      <c r="B2093" s="9" t="s">
        <v>12</v>
      </c>
      <c r="C2093" s="17">
        <v>3</v>
      </c>
      <c r="D2093" s="17">
        <v>2009</v>
      </c>
      <c r="E2093" s="17">
        <v>1</v>
      </c>
      <c r="F2093" s="17">
        <v>0</v>
      </c>
      <c r="G2093" s="17">
        <v>0</v>
      </c>
      <c r="H2093" s="18">
        <v>63566</v>
      </c>
    </row>
    <row r="2094" spans="1:8" ht="14.4" x14ac:dyDescent="0.3">
      <c r="A2094" s="17">
        <v>3</v>
      </c>
      <c r="B2094" s="9" t="s">
        <v>27</v>
      </c>
      <c r="C2094" s="17">
        <v>2</v>
      </c>
      <c r="D2094" s="17">
        <v>1971</v>
      </c>
      <c r="E2094" s="17">
        <v>1</v>
      </c>
      <c r="F2094" s="17">
        <v>0</v>
      </c>
      <c r="G2094" s="17">
        <v>0</v>
      </c>
      <c r="H2094" s="18">
        <v>63657</v>
      </c>
    </row>
    <row r="2095" spans="1:8" ht="14.4" x14ac:dyDescent="0.3">
      <c r="A2095" s="17">
        <v>3</v>
      </c>
      <c r="B2095" s="9" t="s">
        <v>19</v>
      </c>
      <c r="C2095" s="17">
        <v>3</v>
      </c>
      <c r="D2095" s="17">
        <v>2014</v>
      </c>
      <c r="E2095" s="17">
        <v>1</v>
      </c>
      <c r="F2095" s="17">
        <v>0</v>
      </c>
      <c r="G2095" s="17">
        <v>0</v>
      </c>
      <c r="H2095" s="18">
        <v>63870</v>
      </c>
    </row>
    <row r="2096" spans="1:8" ht="14.4" x14ac:dyDescent="0.3">
      <c r="A2096" s="17">
        <v>5</v>
      </c>
      <c r="B2096" s="9" t="s">
        <v>12</v>
      </c>
      <c r="C2096" s="17">
        <v>2</v>
      </c>
      <c r="D2096" s="17">
        <v>2010</v>
      </c>
      <c r="E2096" s="17">
        <v>1</v>
      </c>
      <c r="F2096" s="17">
        <v>0</v>
      </c>
      <c r="G2096" s="17">
        <v>0</v>
      </c>
      <c r="H2096" s="18">
        <v>63946</v>
      </c>
    </row>
    <row r="2097" spans="1:8" ht="14.4" x14ac:dyDescent="0.3">
      <c r="A2097" s="17">
        <v>4</v>
      </c>
      <c r="B2097" s="9" t="s">
        <v>12</v>
      </c>
      <c r="C2097" s="17">
        <v>2</v>
      </c>
      <c r="D2097" s="17">
        <v>2012</v>
      </c>
      <c r="E2097" s="17">
        <v>1</v>
      </c>
      <c r="F2097" s="17">
        <v>0</v>
      </c>
      <c r="G2097" s="17">
        <v>0</v>
      </c>
      <c r="H2097" s="18">
        <v>63965</v>
      </c>
    </row>
    <row r="2098" spans="1:8" ht="14.4" x14ac:dyDescent="0.3">
      <c r="A2098" s="17">
        <v>6</v>
      </c>
      <c r="B2098" s="9" t="s">
        <v>12</v>
      </c>
      <c r="C2098" s="17">
        <v>3</v>
      </c>
      <c r="D2098" s="17">
        <v>2012</v>
      </c>
      <c r="E2098" s="17">
        <v>1</v>
      </c>
      <c r="F2098" s="17">
        <v>0</v>
      </c>
      <c r="G2098" s="17">
        <v>0</v>
      </c>
      <c r="H2098" s="18">
        <v>64181</v>
      </c>
    </row>
    <row r="2099" spans="1:8" ht="14.4" x14ac:dyDescent="0.3">
      <c r="A2099" s="17">
        <v>5</v>
      </c>
      <c r="B2099" s="9" t="s">
        <v>12</v>
      </c>
      <c r="C2099" s="17">
        <v>2</v>
      </c>
      <c r="D2099" s="17">
        <v>2011</v>
      </c>
      <c r="E2099" s="17">
        <v>1</v>
      </c>
      <c r="F2099" s="17">
        <v>0</v>
      </c>
      <c r="G2099" s="17">
        <v>0</v>
      </c>
      <c r="H2099" s="18">
        <v>64435</v>
      </c>
    </row>
    <row r="2100" spans="1:8" ht="14.4" x14ac:dyDescent="0.3">
      <c r="A2100" s="17">
        <v>5</v>
      </c>
      <c r="B2100" s="9" t="s">
        <v>12</v>
      </c>
      <c r="C2100" s="17">
        <v>2</v>
      </c>
      <c r="D2100" s="17">
        <v>2011</v>
      </c>
      <c r="E2100" s="17">
        <v>1</v>
      </c>
      <c r="F2100" s="17">
        <v>0</v>
      </c>
      <c r="G2100" s="17">
        <v>0</v>
      </c>
      <c r="H2100" s="18">
        <v>64764</v>
      </c>
    </row>
    <row r="2101" spans="1:8" ht="14.4" x14ac:dyDescent="0.3">
      <c r="A2101" s="17">
        <v>5</v>
      </c>
      <c r="B2101" s="9" t="s">
        <v>12</v>
      </c>
      <c r="C2101" s="17">
        <v>2</v>
      </c>
      <c r="D2101" s="17">
        <v>2010</v>
      </c>
      <c r="E2101" s="17">
        <v>1</v>
      </c>
      <c r="F2101" s="17">
        <v>0</v>
      </c>
      <c r="G2101" s="17">
        <v>0</v>
      </c>
      <c r="H2101" s="18">
        <v>65081</v>
      </c>
    </row>
    <row r="2102" spans="1:8" ht="14.4" x14ac:dyDescent="0.3">
      <c r="A2102" s="17">
        <v>5</v>
      </c>
      <c r="B2102" s="9" t="s">
        <v>19</v>
      </c>
      <c r="C2102" s="17">
        <v>3</v>
      </c>
      <c r="D2102" s="17">
        <v>2015</v>
      </c>
      <c r="E2102" s="17">
        <v>1</v>
      </c>
      <c r="F2102" s="17">
        <v>0</v>
      </c>
      <c r="G2102" s="17">
        <v>0</v>
      </c>
      <c r="H2102" s="18">
        <v>65189</v>
      </c>
    </row>
    <row r="2103" spans="1:8" ht="14.4" x14ac:dyDescent="0.3">
      <c r="A2103" s="17">
        <v>3</v>
      </c>
      <c r="B2103" s="9" t="s">
        <v>12</v>
      </c>
      <c r="C2103" s="17">
        <v>2</v>
      </c>
      <c r="D2103" s="17">
        <v>2010</v>
      </c>
      <c r="E2103" s="17">
        <v>1</v>
      </c>
      <c r="F2103" s="17">
        <v>0</v>
      </c>
      <c r="G2103" s="17">
        <v>0</v>
      </c>
      <c r="H2103" s="18">
        <v>65227</v>
      </c>
    </row>
    <row r="2104" spans="1:8" ht="14.4" x14ac:dyDescent="0.3">
      <c r="A2104" s="17">
        <v>2</v>
      </c>
      <c r="B2104" s="9" t="s">
        <v>12</v>
      </c>
      <c r="C2104" s="17">
        <v>1</v>
      </c>
      <c r="D2104" s="17">
        <v>1998</v>
      </c>
      <c r="E2104" s="17">
        <v>1</v>
      </c>
      <c r="F2104" s="17">
        <v>0</v>
      </c>
      <c r="G2104" s="17">
        <v>0</v>
      </c>
      <c r="H2104" s="18">
        <v>65354</v>
      </c>
    </row>
    <row r="2105" spans="1:8" ht="14.4" x14ac:dyDescent="0.3">
      <c r="A2105" s="17">
        <v>4</v>
      </c>
      <c r="B2105" s="9" t="s">
        <v>12</v>
      </c>
      <c r="C2105" s="17">
        <v>2</v>
      </c>
      <c r="D2105" s="17">
        <v>2011</v>
      </c>
      <c r="E2105" s="17">
        <v>1</v>
      </c>
      <c r="F2105" s="17">
        <v>0</v>
      </c>
      <c r="G2105" s="17">
        <v>0</v>
      </c>
      <c r="H2105" s="18">
        <v>65424</v>
      </c>
    </row>
    <row r="2106" spans="1:8" ht="14.4" x14ac:dyDescent="0.3">
      <c r="A2106" s="17">
        <v>5</v>
      </c>
      <c r="B2106" s="9" t="s">
        <v>12</v>
      </c>
      <c r="C2106" s="17">
        <v>2</v>
      </c>
      <c r="D2106" s="17">
        <v>2015</v>
      </c>
      <c r="E2106" s="17">
        <v>1</v>
      </c>
      <c r="F2106" s="17">
        <v>0</v>
      </c>
      <c r="G2106" s="17">
        <v>0</v>
      </c>
      <c r="H2106" s="18">
        <v>65576</v>
      </c>
    </row>
    <row r="2107" spans="1:8" ht="14.4" x14ac:dyDescent="0.3">
      <c r="A2107" s="17">
        <v>4</v>
      </c>
      <c r="B2107" s="9" t="s">
        <v>12</v>
      </c>
      <c r="C2107" s="17">
        <v>2</v>
      </c>
      <c r="D2107" s="17">
        <v>2010</v>
      </c>
      <c r="E2107" s="17">
        <v>1</v>
      </c>
      <c r="F2107" s="17">
        <v>0</v>
      </c>
      <c r="G2107" s="17">
        <v>0</v>
      </c>
      <c r="H2107" s="18">
        <v>65601</v>
      </c>
    </row>
    <row r="2108" spans="1:8" ht="14.4" x14ac:dyDescent="0.3">
      <c r="A2108" s="17">
        <v>4</v>
      </c>
      <c r="B2108" s="9" t="s">
        <v>12</v>
      </c>
      <c r="C2108" s="17">
        <v>3</v>
      </c>
      <c r="D2108" s="17">
        <v>2009</v>
      </c>
      <c r="E2108" s="17">
        <v>1</v>
      </c>
      <c r="F2108" s="17">
        <v>0</v>
      </c>
      <c r="G2108" s="17">
        <v>0</v>
      </c>
      <c r="H2108" s="18">
        <v>65760</v>
      </c>
    </row>
    <row r="2109" spans="1:8" ht="14.4" x14ac:dyDescent="0.3">
      <c r="A2109" s="17">
        <v>6</v>
      </c>
      <c r="B2109" s="9" t="s">
        <v>12</v>
      </c>
      <c r="C2109" s="17">
        <v>2</v>
      </c>
      <c r="D2109" s="17">
        <v>2009</v>
      </c>
      <c r="E2109" s="17">
        <v>1</v>
      </c>
      <c r="F2109" s="17">
        <v>0</v>
      </c>
      <c r="G2109" s="17">
        <v>0</v>
      </c>
      <c r="H2109" s="18">
        <v>65804</v>
      </c>
    </row>
    <row r="2110" spans="1:8" ht="14.4" x14ac:dyDescent="0.3">
      <c r="A2110" s="17">
        <v>3</v>
      </c>
      <c r="B2110" s="9" t="s">
        <v>19</v>
      </c>
      <c r="C2110" s="17">
        <v>3</v>
      </c>
      <c r="D2110" s="17">
        <v>2015</v>
      </c>
      <c r="E2110" s="17">
        <v>1</v>
      </c>
      <c r="F2110" s="17">
        <v>0</v>
      </c>
      <c r="G2110" s="17">
        <v>0</v>
      </c>
      <c r="H2110" s="18">
        <v>65811</v>
      </c>
    </row>
    <row r="2111" spans="1:8" ht="14.4" x14ac:dyDescent="0.3">
      <c r="A2111" s="17">
        <v>3</v>
      </c>
      <c r="B2111" s="9" t="s">
        <v>12</v>
      </c>
      <c r="C2111" s="17">
        <v>4</v>
      </c>
      <c r="D2111" s="17">
        <v>2011</v>
      </c>
      <c r="E2111" s="17">
        <v>1</v>
      </c>
      <c r="F2111" s="17">
        <v>0</v>
      </c>
      <c r="G2111" s="17">
        <v>0</v>
      </c>
      <c r="H2111" s="18">
        <v>65817</v>
      </c>
    </row>
    <row r="2112" spans="1:8" ht="14.4" x14ac:dyDescent="0.3">
      <c r="A2112" s="17">
        <v>6</v>
      </c>
      <c r="B2112" s="9" t="s">
        <v>12</v>
      </c>
      <c r="C2112" s="17">
        <v>2</v>
      </c>
      <c r="D2112" s="17">
        <v>2010</v>
      </c>
      <c r="E2112" s="17">
        <v>1</v>
      </c>
      <c r="F2112" s="17">
        <v>0</v>
      </c>
      <c r="G2112" s="17">
        <v>0</v>
      </c>
      <c r="H2112" s="18">
        <v>66153</v>
      </c>
    </row>
    <row r="2113" spans="1:8" ht="14.4" x14ac:dyDescent="0.3">
      <c r="A2113" s="17">
        <v>5</v>
      </c>
      <c r="B2113" s="9" t="s">
        <v>12</v>
      </c>
      <c r="C2113" s="17">
        <v>2</v>
      </c>
      <c r="D2113" s="17">
        <v>2010</v>
      </c>
      <c r="E2113" s="17">
        <v>1</v>
      </c>
      <c r="F2113" s="17">
        <v>0</v>
      </c>
      <c r="G2113" s="17">
        <v>0</v>
      </c>
      <c r="H2113" s="18">
        <v>66438</v>
      </c>
    </row>
    <row r="2114" spans="1:8" ht="14.4" x14ac:dyDescent="0.3">
      <c r="A2114" s="17">
        <v>4</v>
      </c>
      <c r="B2114" s="9" t="s">
        <v>12</v>
      </c>
      <c r="C2114" s="17">
        <v>3</v>
      </c>
      <c r="D2114" s="17">
        <v>2010</v>
      </c>
      <c r="E2114" s="17">
        <v>1</v>
      </c>
      <c r="F2114" s="17">
        <v>0</v>
      </c>
      <c r="G2114" s="17">
        <v>0</v>
      </c>
      <c r="H2114" s="18">
        <v>66502</v>
      </c>
    </row>
    <row r="2115" spans="1:8" ht="14.4" x14ac:dyDescent="0.3">
      <c r="A2115" s="17">
        <v>5</v>
      </c>
      <c r="B2115" s="9" t="s">
        <v>12</v>
      </c>
      <c r="C2115" s="17">
        <v>2</v>
      </c>
      <c r="D2115" s="17">
        <v>2013</v>
      </c>
      <c r="E2115" s="17">
        <v>1</v>
      </c>
      <c r="F2115" s="17">
        <v>0</v>
      </c>
      <c r="G2115" s="17">
        <v>0</v>
      </c>
      <c r="H2115" s="18">
        <v>66603</v>
      </c>
    </row>
    <row r="2116" spans="1:8" ht="14.4" x14ac:dyDescent="0.3">
      <c r="A2116" s="17">
        <v>4</v>
      </c>
      <c r="B2116" s="9" t="s">
        <v>12</v>
      </c>
      <c r="C2116" s="17">
        <v>2</v>
      </c>
      <c r="D2116" s="17">
        <v>2011</v>
      </c>
      <c r="E2116" s="17">
        <v>1</v>
      </c>
      <c r="F2116" s="17">
        <v>0</v>
      </c>
      <c r="G2116" s="17">
        <v>0</v>
      </c>
      <c r="H2116" s="18">
        <v>66952</v>
      </c>
    </row>
    <row r="2117" spans="1:8" ht="14.4" x14ac:dyDescent="0.3">
      <c r="A2117" s="17">
        <v>5</v>
      </c>
      <c r="B2117" s="9" t="s">
        <v>12</v>
      </c>
      <c r="C2117" s="17">
        <v>3</v>
      </c>
      <c r="D2117" s="17">
        <v>2010</v>
      </c>
      <c r="E2117" s="17">
        <v>1</v>
      </c>
      <c r="F2117" s="17">
        <v>0</v>
      </c>
      <c r="G2117" s="17">
        <v>0</v>
      </c>
      <c r="H2117" s="18">
        <v>67053</v>
      </c>
    </row>
    <row r="2118" spans="1:8" ht="14.4" x14ac:dyDescent="0.3">
      <c r="A2118" s="17">
        <v>3</v>
      </c>
      <c r="B2118" s="9" t="s">
        <v>12</v>
      </c>
      <c r="C2118" s="17">
        <v>2</v>
      </c>
      <c r="D2118" s="17">
        <v>2013</v>
      </c>
      <c r="E2118" s="17">
        <v>1</v>
      </c>
      <c r="F2118" s="17">
        <v>0</v>
      </c>
      <c r="G2118" s="17">
        <v>0</v>
      </c>
      <c r="H2118" s="18">
        <v>67085</v>
      </c>
    </row>
    <row r="2119" spans="1:8" ht="14.4" x14ac:dyDescent="0.3">
      <c r="A2119" s="17">
        <v>3</v>
      </c>
      <c r="B2119" s="9" t="s">
        <v>12</v>
      </c>
      <c r="C2119" s="17">
        <v>2</v>
      </c>
      <c r="D2119" s="17">
        <v>2014</v>
      </c>
      <c r="E2119" s="17">
        <v>1</v>
      </c>
      <c r="F2119" s="17">
        <v>0</v>
      </c>
      <c r="G2119" s="17">
        <v>0</v>
      </c>
      <c r="H2119" s="18">
        <v>67161</v>
      </c>
    </row>
    <row r="2120" spans="1:8" ht="14.4" x14ac:dyDescent="0.3">
      <c r="A2120" s="17">
        <v>5</v>
      </c>
      <c r="B2120" s="9" t="s">
        <v>12</v>
      </c>
      <c r="C2120" s="17">
        <v>3</v>
      </c>
      <c r="D2120" s="17">
        <v>2015</v>
      </c>
      <c r="E2120" s="17">
        <v>1</v>
      </c>
      <c r="F2120" s="17">
        <v>0</v>
      </c>
      <c r="G2120" s="17">
        <v>0</v>
      </c>
      <c r="H2120" s="18">
        <v>67288</v>
      </c>
    </row>
    <row r="2121" spans="1:8" ht="14.4" x14ac:dyDescent="0.3">
      <c r="A2121" s="17">
        <v>3</v>
      </c>
      <c r="B2121" s="9" t="s">
        <v>12</v>
      </c>
      <c r="C2121" s="17">
        <v>4</v>
      </c>
      <c r="D2121" s="17">
        <v>2014</v>
      </c>
      <c r="E2121" s="17">
        <v>1</v>
      </c>
      <c r="F2121" s="17">
        <v>0</v>
      </c>
      <c r="G2121" s="17">
        <v>0</v>
      </c>
      <c r="H2121" s="18">
        <v>67326</v>
      </c>
    </row>
    <row r="2122" spans="1:8" ht="14.4" x14ac:dyDescent="0.3">
      <c r="A2122" s="17">
        <v>5</v>
      </c>
      <c r="B2122" s="9" t="s">
        <v>12</v>
      </c>
      <c r="C2122" s="17">
        <v>2</v>
      </c>
      <c r="D2122" s="17">
        <v>2012</v>
      </c>
      <c r="E2122" s="17">
        <v>1</v>
      </c>
      <c r="F2122" s="17">
        <v>0</v>
      </c>
      <c r="G2122" s="17">
        <v>0</v>
      </c>
      <c r="H2122" s="18">
        <v>67510</v>
      </c>
    </row>
    <row r="2123" spans="1:8" ht="14.4" x14ac:dyDescent="0.3">
      <c r="A2123" s="17">
        <v>5</v>
      </c>
      <c r="B2123" s="9" t="s">
        <v>12</v>
      </c>
      <c r="C2123" s="17">
        <v>1</v>
      </c>
      <c r="D2123" s="17">
        <v>2013</v>
      </c>
      <c r="E2123" s="17">
        <v>1</v>
      </c>
      <c r="F2123" s="17">
        <v>0</v>
      </c>
      <c r="G2123" s="17">
        <v>0</v>
      </c>
      <c r="H2123" s="18">
        <v>67529</v>
      </c>
    </row>
    <row r="2124" spans="1:8" ht="14.4" x14ac:dyDescent="0.3">
      <c r="A2124" s="17">
        <v>3</v>
      </c>
      <c r="B2124" s="9" t="s">
        <v>12</v>
      </c>
      <c r="C2124" s="17">
        <v>2</v>
      </c>
      <c r="D2124" s="17">
        <v>2011</v>
      </c>
      <c r="E2124" s="17">
        <v>1</v>
      </c>
      <c r="F2124" s="17">
        <v>0</v>
      </c>
      <c r="G2124" s="17">
        <v>0</v>
      </c>
      <c r="H2124" s="18">
        <v>67649</v>
      </c>
    </row>
    <row r="2125" spans="1:8" ht="14.4" x14ac:dyDescent="0.3">
      <c r="A2125" s="17">
        <v>4</v>
      </c>
      <c r="B2125" s="9" t="s">
        <v>12</v>
      </c>
      <c r="C2125" s="17">
        <v>3</v>
      </c>
      <c r="D2125" s="17">
        <v>2012</v>
      </c>
      <c r="E2125" s="17">
        <v>1</v>
      </c>
      <c r="F2125" s="17">
        <v>0</v>
      </c>
      <c r="G2125" s="17">
        <v>0</v>
      </c>
      <c r="H2125" s="18">
        <v>67751</v>
      </c>
    </row>
    <row r="2126" spans="1:8" ht="14.4" x14ac:dyDescent="0.3">
      <c r="A2126" s="17">
        <v>5</v>
      </c>
      <c r="B2126" s="9" t="s">
        <v>12</v>
      </c>
      <c r="C2126" s="17">
        <v>3</v>
      </c>
      <c r="D2126" s="17">
        <v>2009</v>
      </c>
      <c r="E2126" s="17">
        <v>1</v>
      </c>
      <c r="F2126" s="17">
        <v>0</v>
      </c>
      <c r="G2126" s="17">
        <v>0</v>
      </c>
      <c r="H2126" s="18">
        <v>67757</v>
      </c>
    </row>
    <row r="2127" spans="1:8" ht="14.4" x14ac:dyDescent="0.3">
      <c r="A2127" s="17">
        <v>3</v>
      </c>
      <c r="B2127" s="9" t="s">
        <v>12</v>
      </c>
      <c r="C2127" s="17">
        <v>2</v>
      </c>
      <c r="D2127" s="17">
        <v>2011</v>
      </c>
      <c r="E2127" s="17">
        <v>1</v>
      </c>
      <c r="F2127" s="17">
        <v>0</v>
      </c>
      <c r="G2127" s="17">
        <v>0</v>
      </c>
      <c r="H2127" s="18">
        <v>67827</v>
      </c>
    </row>
    <row r="2128" spans="1:8" ht="14.4" x14ac:dyDescent="0.3">
      <c r="A2128" s="17">
        <v>6</v>
      </c>
      <c r="B2128" s="9" t="s">
        <v>19</v>
      </c>
      <c r="C2128" s="17">
        <v>2</v>
      </c>
      <c r="D2128" s="17">
        <v>2013</v>
      </c>
      <c r="E2128" s="17">
        <v>1</v>
      </c>
      <c r="F2128" s="17">
        <v>0</v>
      </c>
      <c r="G2128" s="17">
        <v>0</v>
      </c>
      <c r="H2128" s="18">
        <v>67890</v>
      </c>
    </row>
    <row r="2129" spans="1:8" ht="14.4" x14ac:dyDescent="0.3">
      <c r="A2129" s="17">
        <v>4</v>
      </c>
      <c r="B2129" s="9" t="s">
        <v>12</v>
      </c>
      <c r="C2129" s="17">
        <v>3</v>
      </c>
      <c r="D2129" s="17">
        <v>2014</v>
      </c>
      <c r="E2129" s="17">
        <v>1</v>
      </c>
      <c r="F2129" s="17">
        <v>0</v>
      </c>
      <c r="G2129" s="17">
        <v>0</v>
      </c>
      <c r="H2129" s="18">
        <v>67916</v>
      </c>
    </row>
    <row r="2130" spans="1:8" ht="14.4" x14ac:dyDescent="0.3">
      <c r="A2130" s="17">
        <v>5</v>
      </c>
      <c r="B2130" s="9" t="s">
        <v>12</v>
      </c>
      <c r="C2130" s="17">
        <v>3</v>
      </c>
      <c r="D2130" s="17">
        <v>2009</v>
      </c>
      <c r="E2130" s="17">
        <v>1</v>
      </c>
      <c r="F2130" s="17">
        <v>0</v>
      </c>
      <c r="G2130" s="17">
        <v>0</v>
      </c>
      <c r="H2130" s="18">
        <v>67954</v>
      </c>
    </row>
    <row r="2131" spans="1:8" ht="14.4" x14ac:dyDescent="0.3">
      <c r="A2131" s="17">
        <v>3</v>
      </c>
      <c r="B2131" s="9" t="s">
        <v>12</v>
      </c>
      <c r="C2131" s="17">
        <v>3</v>
      </c>
      <c r="D2131" s="17">
        <v>2010</v>
      </c>
      <c r="E2131" s="17">
        <v>1</v>
      </c>
      <c r="F2131" s="17">
        <v>0</v>
      </c>
      <c r="G2131" s="17">
        <v>0</v>
      </c>
      <c r="H2131" s="18">
        <v>67973</v>
      </c>
    </row>
    <row r="2132" spans="1:8" ht="14.4" x14ac:dyDescent="0.3">
      <c r="A2132" s="17">
        <v>3</v>
      </c>
      <c r="B2132" s="9" t="s">
        <v>12</v>
      </c>
      <c r="C2132" s="17">
        <v>2</v>
      </c>
      <c r="D2132" s="17">
        <v>2015</v>
      </c>
      <c r="E2132" s="17">
        <v>1</v>
      </c>
      <c r="F2132" s="17">
        <v>0</v>
      </c>
      <c r="G2132" s="17">
        <v>0</v>
      </c>
      <c r="H2132" s="18">
        <v>68366</v>
      </c>
    </row>
    <row r="2133" spans="1:8" ht="14.4" x14ac:dyDescent="0.3">
      <c r="A2133" s="17">
        <v>2</v>
      </c>
      <c r="B2133" s="9" t="s">
        <v>19</v>
      </c>
      <c r="C2133" s="17">
        <v>4</v>
      </c>
      <c r="D2133" s="17">
        <v>2015</v>
      </c>
      <c r="E2133" s="17">
        <v>1</v>
      </c>
      <c r="F2133" s="17">
        <v>0</v>
      </c>
      <c r="G2133" s="17">
        <v>0</v>
      </c>
      <c r="H2133" s="18">
        <v>68512</v>
      </c>
    </row>
    <row r="2134" spans="1:8" ht="14.4" x14ac:dyDescent="0.3">
      <c r="A2134" s="17">
        <v>5</v>
      </c>
      <c r="B2134" s="9" t="s">
        <v>12</v>
      </c>
      <c r="C2134" s="17">
        <v>3</v>
      </c>
      <c r="D2134" s="17">
        <v>2009</v>
      </c>
      <c r="E2134" s="17">
        <v>1</v>
      </c>
      <c r="F2134" s="17">
        <v>0</v>
      </c>
      <c r="G2134" s="17">
        <v>0</v>
      </c>
      <c r="H2134" s="18">
        <v>68626</v>
      </c>
    </row>
    <row r="2135" spans="1:8" ht="14.4" x14ac:dyDescent="0.3">
      <c r="A2135" s="17">
        <v>3</v>
      </c>
      <c r="B2135" s="9" t="s">
        <v>12</v>
      </c>
      <c r="C2135" s="17">
        <v>3</v>
      </c>
      <c r="D2135" s="17">
        <v>2012</v>
      </c>
      <c r="E2135" s="17">
        <v>1</v>
      </c>
      <c r="F2135" s="17">
        <v>0</v>
      </c>
      <c r="G2135" s="17">
        <v>0</v>
      </c>
      <c r="H2135" s="18">
        <v>68683</v>
      </c>
    </row>
    <row r="2136" spans="1:8" ht="14.4" x14ac:dyDescent="0.3">
      <c r="A2136" s="17">
        <v>3</v>
      </c>
      <c r="B2136" s="9" t="s">
        <v>12</v>
      </c>
      <c r="C2136" s="17">
        <v>3</v>
      </c>
      <c r="D2136" s="17">
        <v>2012</v>
      </c>
      <c r="E2136" s="17">
        <v>1</v>
      </c>
      <c r="F2136" s="17">
        <v>0</v>
      </c>
      <c r="G2136" s="17">
        <v>0</v>
      </c>
      <c r="H2136" s="18">
        <v>68867</v>
      </c>
    </row>
    <row r="2137" spans="1:8" ht="14.4" x14ac:dyDescent="0.3">
      <c r="A2137" s="17">
        <v>3</v>
      </c>
      <c r="B2137" s="9" t="s">
        <v>12</v>
      </c>
      <c r="C2137" s="17">
        <v>2</v>
      </c>
      <c r="D2137" s="17">
        <v>2012</v>
      </c>
      <c r="E2137" s="17">
        <v>1</v>
      </c>
      <c r="F2137" s="17">
        <v>0</v>
      </c>
      <c r="G2137" s="17">
        <v>0</v>
      </c>
      <c r="H2137" s="18">
        <v>68924</v>
      </c>
    </row>
    <row r="2138" spans="1:8" ht="14.4" x14ac:dyDescent="0.3">
      <c r="A2138" s="17">
        <v>2</v>
      </c>
      <c r="B2138" s="9" t="s">
        <v>12</v>
      </c>
      <c r="C2138" s="17">
        <v>2</v>
      </c>
      <c r="D2138" s="17">
        <v>2011</v>
      </c>
      <c r="E2138" s="17">
        <v>1</v>
      </c>
      <c r="F2138" s="17">
        <v>0</v>
      </c>
      <c r="G2138" s="17">
        <v>0</v>
      </c>
      <c r="H2138" s="18">
        <v>69038</v>
      </c>
    </row>
    <row r="2139" spans="1:8" ht="14.4" x14ac:dyDescent="0.3">
      <c r="A2139" s="17">
        <v>3</v>
      </c>
      <c r="B2139" s="9" t="s">
        <v>12</v>
      </c>
      <c r="C2139" s="17">
        <v>1</v>
      </c>
      <c r="D2139" s="17">
        <v>2012</v>
      </c>
      <c r="E2139" s="17">
        <v>1</v>
      </c>
      <c r="F2139" s="17">
        <v>0</v>
      </c>
      <c r="G2139" s="17">
        <v>0</v>
      </c>
      <c r="H2139" s="18">
        <v>69083</v>
      </c>
    </row>
    <row r="2140" spans="1:8" ht="14.4" x14ac:dyDescent="0.3">
      <c r="A2140" s="17">
        <v>3</v>
      </c>
      <c r="B2140" s="9" t="s">
        <v>12</v>
      </c>
      <c r="C2140" s="17">
        <v>2</v>
      </c>
      <c r="D2140" s="17">
        <v>2015</v>
      </c>
      <c r="E2140" s="17">
        <v>1</v>
      </c>
      <c r="F2140" s="17">
        <v>0</v>
      </c>
      <c r="G2140" s="17">
        <v>0</v>
      </c>
      <c r="H2140" s="18">
        <v>69247</v>
      </c>
    </row>
    <row r="2141" spans="1:8" ht="14.4" x14ac:dyDescent="0.3">
      <c r="A2141" s="17">
        <v>3</v>
      </c>
      <c r="B2141" s="9" t="s">
        <v>12</v>
      </c>
      <c r="C2141" s="17">
        <v>2</v>
      </c>
      <c r="D2141" s="17">
        <v>2011</v>
      </c>
      <c r="E2141" s="17">
        <v>1</v>
      </c>
      <c r="F2141" s="17">
        <v>0</v>
      </c>
      <c r="G2141" s="17">
        <v>0</v>
      </c>
      <c r="H2141" s="18">
        <v>69419</v>
      </c>
    </row>
    <row r="2142" spans="1:8" ht="14.4" x14ac:dyDescent="0.3">
      <c r="A2142" s="17">
        <v>3</v>
      </c>
      <c r="B2142" s="9" t="s">
        <v>12</v>
      </c>
      <c r="C2142" s="17">
        <v>2</v>
      </c>
      <c r="D2142" s="17">
        <v>2015</v>
      </c>
      <c r="E2142" s="17">
        <v>1</v>
      </c>
      <c r="F2142" s="17">
        <v>0</v>
      </c>
      <c r="G2142" s="17">
        <v>0</v>
      </c>
      <c r="H2142" s="18">
        <v>69507</v>
      </c>
    </row>
    <row r="2143" spans="1:8" ht="14.4" x14ac:dyDescent="0.3">
      <c r="A2143" s="17">
        <v>3</v>
      </c>
      <c r="B2143" s="9" t="s">
        <v>12</v>
      </c>
      <c r="C2143" s="17">
        <v>2</v>
      </c>
      <c r="D2143" s="17">
        <v>2012</v>
      </c>
      <c r="E2143" s="17">
        <v>1</v>
      </c>
      <c r="F2143" s="17">
        <v>0</v>
      </c>
      <c r="G2143" s="17">
        <v>0</v>
      </c>
      <c r="H2143" s="18">
        <v>69602</v>
      </c>
    </row>
    <row r="2144" spans="1:8" ht="14.4" x14ac:dyDescent="0.3">
      <c r="A2144" s="17">
        <v>5</v>
      </c>
      <c r="B2144" s="9" t="s">
        <v>12</v>
      </c>
      <c r="C2144" s="17">
        <v>3</v>
      </c>
      <c r="D2144" s="17">
        <v>2010</v>
      </c>
      <c r="E2144" s="17">
        <v>1</v>
      </c>
      <c r="F2144" s="17">
        <v>0</v>
      </c>
      <c r="G2144" s="17">
        <v>0</v>
      </c>
      <c r="H2144" s="18">
        <v>69660</v>
      </c>
    </row>
    <row r="2145" spans="1:8" ht="14.4" x14ac:dyDescent="0.3">
      <c r="A2145" s="17">
        <v>6</v>
      </c>
      <c r="B2145" s="9" t="s">
        <v>66</v>
      </c>
      <c r="C2145" s="17">
        <v>2</v>
      </c>
      <c r="D2145" s="17">
        <v>2013</v>
      </c>
      <c r="E2145" s="17">
        <v>1</v>
      </c>
      <c r="F2145" s="17">
        <v>0</v>
      </c>
      <c r="G2145" s="17">
        <v>0</v>
      </c>
      <c r="H2145" s="18">
        <v>69691</v>
      </c>
    </row>
    <row r="2146" spans="1:8" ht="14.4" x14ac:dyDescent="0.3">
      <c r="A2146" s="17">
        <v>3</v>
      </c>
      <c r="B2146" s="9" t="s">
        <v>14</v>
      </c>
      <c r="C2146" s="17">
        <v>2</v>
      </c>
      <c r="D2146" s="17">
        <v>1991</v>
      </c>
      <c r="E2146" s="17">
        <v>1</v>
      </c>
      <c r="F2146" s="17">
        <v>0</v>
      </c>
      <c r="G2146" s="17">
        <v>0</v>
      </c>
      <c r="H2146" s="18">
        <v>70707</v>
      </c>
    </row>
    <row r="2147" spans="1:8" ht="14.4" x14ac:dyDescent="0.3">
      <c r="A2147" s="17">
        <v>3</v>
      </c>
      <c r="B2147" s="9" t="s">
        <v>17</v>
      </c>
      <c r="C2147" s="17">
        <v>2</v>
      </c>
      <c r="D2147" s="17">
        <v>1986</v>
      </c>
      <c r="E2147" s="17">
        <v>1</v>
      </c>
      <c r="F2147" s="17">
        <v>0</v>
      </c>
      <c r="G2147" s="17">
        <v>0</v>
      </c>
      <c r="H2147" s="18">
        <v>71341</v>
      </c>
    </row>
    <row r="2148" spans="1:8" ht="14.4" x14ac:dyDescent="0.3">
      <c r="A2148" s="17">
        <v>3</v>
      </c>
      <c r="B2148" s="9" t="s">
        <v>19</v>
      </c>
      <c r="C2148" s="17">
        <v>2</v>
      </c>
      <c r="D2148" s="17">
        <v>2020</v>
      </c>
      <c r="E2148" s="17">
        <v>1</v>
      </c>
      <c r="F2148" s="17">
        <v>0</v>
      </c>
      <c r="G2148" s="17">
        <v>0</v>
      </c>
      <c r="H2148" s="18">
        <v>71357</v>
      </c>
    </row>
    <row r="2149" spans="1:8" ht="14.4" x14ac:dyDescent="0.3">
      <c r="A2149" s="17">
        <v>2</v>
      </c>
      <c r="B2149" s="9" t="s">
        <v>25</v>
      </c>
      <c r="C2149" s="17">
        <v>2</v>
      </c>
      <c r="D2149" s="17">
        <v>1995</v>
      </c>
      <c r="E2149" s="17">
        <v>1</v>
      </c>
      <c r="F2149" s="17">
        <v>0</v>
      </c>
      <c r="G2149" s="17">
        <v>0</v>
      </c>
      <c r="H2149" s="18">
        <v>71381</v>
      </c>
    </row>
    <row r="2150" spans="1:8" ht="14.4" x14ac:dyDescent="0.3">
      <c r="A2150" s="17">
        <v>3</v>
      </c>
      <c r="B2150" s="9" t="s">
        <v>25</v>
      </c>
      <c r="C2150" s="17">
        <v>3</v>
      </c>
      <c r="D2150" s="17">
        <v>1965</v>
      </c>
      <c r="E2150" s="17">
        <v>1</v>
      </c>
      <c r="F2150" s="17">
        <v>0</v>
      </c>
      <c r="G2150" s="17">
        <v>21</v>
      </c>
      <c r="H2150" s="18">
        <v>71413</v>
      </c>
    </row>
    <row r="2151" spans="1:8" ht="14.4" x14ac:dyDescent="0.3">
      <c r="A2151" s="17">
        <v>2</v>
      </c>
      <c r="B2151" s="9" t="s">
        <v>17</v>
      </c>
      <c r="C2151" s="17">
        <v>2</v>
      </c>
      <c r="D2151" s="17">
        <v>2011</v>
      </c>
      <c r="E2151" s="17">
        <v>1</v>
      </c>
      <c r="F2151" s="17">
        <v>0</v>
      </c>
      <c r="G2151" s="17">
        <v>0</v>
      </c>
      <c r="H2151" s="18">
        <v>71603</v>
      </c>
    </row>
    <row r="2152" spans="1:8" ht="14.4" x14ac:dyDescent="0.3">
      <c r="A2152" s="17">
        <v>4</v>
      </c>
      <c r="B2152" s="9" t="s">
        <v>33</v>
      </c>
      <c r="C2152" s="17">
        <v>3</v>
      </c>
      <c r="D2152" s="17">
        <v>1963</v>
      </c>
      <c r="E2152" s="17">
        <v>1</v>
      </c>
      <c r="F2152" s="17">
        <v>0</v>
      </c>
      <c r="G2152" s="17">
        <v>0</v>
      </c>
      <c r="H2152" s="18">
        <v>71682</v>
      </c>
    </row>
    <row r="2153" spans="1:8" ht="14.4" x14ac:dyDescent="0.3">
      <c r="A2153" s="17">
        <v>5</v>
      </c>
      <c r="B2153" s="9" t="s">
        <v>12</v>
      </c>
      <c r="C2153" s="17">
        <v>2</v>
      </c>
      <c r="D2153" s="17">
        <v>1995</v>
      </c>
      <c r="E2153" s="17">
        <v>1</v>
      </c>
      <c r="F2153" s="17">
        <v>0</v>
      </c>
      <c r="G2153" s="17">
        <v>0</v>
      </c>
      <c r="H2153" s="18">
        <v>71841</v>
      </c>
    </row>
    <row r="2154" spans="1:8" ht="14.4" x14ac:dyDescent="0.3">
      <c r="A2154" s="17">
        <v>4</v>
      </c>
      <c r="B2154" s="9" t="s">
        <v>23</v>
      </c>
      <c r="C2154" s="17">
        <v>1</v>
      </c>
      <c r="D2154" s="17">
        <v>1960</v>
      </c>
      <c r="E2154" s="17">
        <v>1</v>
      </c>
      <c r="F2154" s="17">
        <v>0</v>
      </c>
      <c r="G2154" s="17">
        <v>0</v>
      </c>
      <c r="H2154" s="18">
        <v>71952</v>
      </c>
    </row>
    <row r="2155" spans="1:8" ht="14.4" x14ac:dyDescent="0.3">
      <c r="A2155" s="17">
        <v>4</v>
      </c>
      <c r="B2155" s="9" t="s">
        <v>33</v>
      </c>
      <c r="C2155" s="17">
        <v>3</v>
      </c>
      <c r="D2155" s="17">
        <v>1983</v>
      </c>
      <c r="E2155" s="17">
        <v>1</v>
      </c>
      <c r="F2155" s="17">
        <v>0</v>
      </c>
      <c r="G2155" s="17">
        <v>0</v>
      </c>
      <c r="H2155" s="18">
        <v>71968</v>
      </c>
    </row>
    <row r="2156" spans="1:8" ht="14.4" x14ac:dyDescent="0.3">
      <c r="A2156" s="17">
        <v>1</v>
      </c>
      <c r="B2156" s="9" t="s">
        <v>23</v>
      </c>
      <c r="C2156" s="17">
        <v>1</v>
      </c>
      <c r="D2156" s="17">
        <v>2015</v>
      </c>
      <c r="E2156" s="17">
        <v>2</v>
      </c>
      <c r="F2156" s="17">
        <v>0</v>
      </c>
      <c r="G2156" s="17">
        <v>0</v>
      </c>
      <c r="H2156" s="18">
        <v>72047</v>
      </c>
    </row>
    <row r="2157" spans="1:8" ht="14.4" x14ac:dyDescent="0.3">
      <c r="A2157" s="17">
        <v>2</v>
      </c>
      <c r="B2157" s="9" t="s">
        <v>28</v>
      </c>
      <c r="C2157" s="17">
        <v>3</v>
      </c>
      <c r="D2157" s="17">
        <v>1972</v>
      </c>
      <c r="E2157" s="17">
        <v>1</v>
      </c>
      <c r="F2157" s="17">
        <v>10</v>
      </c>
      <c r="G2157" s="17">
        <v>10</v>
      </c>
      <c r="H2157" s="18">
        <v>72079</v>
      </c>
    </row>
    <row r="2158" spans="1:8" ht="14.4" x14ac:dyDescent="0.3">
      <c r="A2158" s="17">
        <v>2</v>
      </c>
      <c r="B2158" s="9" t="s">
        <v>24</v>
      </c>
      <c r="C2158" s="17">
        <v>4</v>
      </c>
      <c r="D2158" s="17">
        <v>1985</v>
      </c>
      <c r="E2158" s="17">
        <v>1</v>
      </c>
      <c r="F2158" s="17">
        <v>0</v>
      </c>
      <c r="G2158" s="17">
        <v>0</v>
      </c>
      <c r="H2158" s="18">
        <v>72094</v>
      </c>
    </row>
    <row r="2159" spans="1:8" ht="14.4" x14ac:dyDescent="0.3">
      <c r="A2159" s="17">
        <v>4</v>
      </c>
      <c r="B2159" s="9" t="s">
        <v>12</v>
      </c>
      <c r="C2159" s="17">
        <v>2</v>
      </c>
      <c r="D2159" s="17">
        <v>1989</v>
      </c>
      <c r="E2159" s="17">
        <v>1</v>
      </c>
      <c r="F2159" s="17">
        <v>0</v>
      </c>
      <c r="G2159" s="17">
        <v>0</v>
      </c>
      <c r="H2159" s="18">
        <v>72102</v>
      </c>
    </row>
    <row r="2160" spans="1:8" ht="14.4" x14ac:dyDescent="0.3">
      <c r="A2160" s="17">
        <v>1</v>
      </c>
      <c r="B2160" s="9" t="s">
        <v>19</v>
      </c>
      <c r="C2160" s="17">
        <v>3</v>
      </c>
      <c r="D2160" s="17">
        <v>1984</v>
      </c>
      <c r="E2160" s="17">
        <v>2</v>
      </c>
      <c r="F2160" s="17">
        <v>0</v>
      </c>
      <c r="G2160" s="17">
        <v>0</v>
      </c>
      <c r="H2160" s="18">
        <v>72174</v>
      </c>
    </row>
    <row r="2161" spans="1:8" ht="14.4" x14ac:dyDescent="0.3">
      <c r="A2161" s="17">
        <v>5</v>
      </c>
      <c r="B2161" s="9" t="s">
        <v>33</v>
      </c>
      <c r="C2161" s="17">
        <v>3</v>
      </c>
      <c r="D2161" s="17">
        <v>1963</v>
      </c>
      <c r="E2161" s="17">
        <v>1</v>
      </c>
      <c r="F2161" s="17">
        <v>0</v>
      </c>
      <c r="G2161" s="17">
        <v>0</v>
      </c>
      <c r="H2161" s="18">
        <v>72285</v>
      </c>
    </row>
    <row r="2162" spans="1:8" ht="14.4" x14ac:dyDescent="0.3">
      <c r="A2162" s="17">
        <v>5</v>
      </c>
      <c r="B2162" s="9" t="s">
        <v>19</v>
      </c>
      <c r="C2162" s="17">
        <v>3</v>
      </c>
      <c r="D2162" s="17">
        <v>1994</v>
      </c>
      <c r="E2162" s="17">
        <v>1</v>
      </c>
      <c r="F2162" s="17">
        <v>0</v>
      </c>
      <c r="G2162" s="17">
        <v>0</v>
      </c>
      <c r="H2162" s="18">
        <v>72300</v>
      </c>
    </row>
    <row r="2163" spans="1:8" ht="14.4" x14ac:dyDescent="0.3">
      <c r="A2163" s="17">
        <v>1</v>
      </c>
      <c r="B2163" s="9" t="s">
        <v>17</v>
      </c>
      <c r="C2163" s="17">
        <v>2</v>
      </c>
      <c r="D2163" s="17">
        <v>1987</v>
      </c>
      <c r="E2163" s="17">
        <v>1</v>
      </c>
      <c r="F2163" s="17">
        <v>0</v>
      </c>
      <c r="G2163" s="17">
        <v>0</v>
      </c>
      <c r="H2163" s="18">
        <v>72332</v>
      </c>
    </row>
    <row r="2164" spans="1:8" ht="14.4" x14ac:dyDescent="0.3">
      <c r="A2164" s="17">
        <v>2</v>
      </c>
      <c r="B2164" s="9" t="s">
        <v>12</v>
      </c>
      <c r="C2164" s="17">
        <v>1</v>
      </c>
      <c r="D2164" s="17">
        <v>2008</v>
      </c>
      <c r="E2164" s="17">
        <v>1</v>
      </c>
      <c r="F2164" s="17">
        <v>0</v>
      </c>
      <c r="G2164" s="17">
        <v>0</v>
      </c>
      <c r="H2164" s="18">
        <v>72586</v>
      </c>
    </row>
    <row r="2165" spans="1:8" ht="14.4" x14ac:dyDescent="0.3">
      <c r="A2165" s="17">
        <v>3</v>
      </c>
      <c r="B2165" s="9" t="s">
        <v>14</v>
      </c>
      <c r="C2165" s="17">
        <v>3</v>
      </c>
      <c r="D2165" s="17">
        <v>1985</v>
      </c>
      <c r="E2165" s="17">
        <v>1</v>
      </c>
      <c r="F2165" s="17">
        <v>0</v>
      </c>
      <c r="G2165" s="17">
        <v>0</v>
      </c>
      <c r="H2165" s="18">
        <v>72602</v>
      </c>
    </row>
    <row r="2166" spans="1:8" ht="14.4" x14ac:dyDescent="0.3">
      <c r="A2166" s="17">
        <v>1</v>
      </c>
      <c r="B2166" s="9" t="s">
        <v>19</v>
      </c>
      <c r="C2166" s="17">
        <v>3</v>
      </c>
      <c r="D2166" s="17">
        <v>1989</v>
      </c>
      <c r="E2166" s="17">
        <v>1</v>
      </c>
      <c r="F2166" s="17">
        <v>0</v>
      </c>
      <c r="G2166" s="17">
        <v>0</v>
      </c>
      <c r="H2166" s="18">
        <v>72618</v>
      </c>
    </row>
    <row r="2167" spans="1:8" ht="14.4" x14ac:dyDescent="0.3">
      <c r="A2167" s="17">
        <v>1</v>
      </c>
      <c r="B2167" s="9" t="s">
        <v>27</v>
      </c>
      <c r="C2167" s="17">
        <v>2</v>
      </c>
      <c r="D2167" s="17">
        <v>1989</v>
      </c>
      <c r="E2167" s="17">
        <v>1</v>
      </c>
      <c r="F2167" s="17">
        <v>0</v>
      </c>
      <c r="G2167" s="17">
        <v>0</v>
      </c>
      <c r="H2167" s="18">
        <v>72649</v>
      </c>
    </row>
    <row r="2168" spans="1:8" ht="14.4" x14ac:dyDescent="0.3">
      <c r="A2168" s="17">
        <v>1</v>
      </c>
      <c r="B2168" s="9" t="s">
        <v>23</v>
      </c>
      <c r="C2168" s="17">
        <v>2</v>
      </c>
      <c r="D2168" s="17">
        <v>1985</v>
      </c>
      <c r="E2168" s="17">
        <v>1</v>
      </c>
      <c r="F2168" s="17">
        <v>0</v>
      </c>
      <c r="G2168" s="17">
        <v>0</v>
      </c>
      <c r="H2168" s="18">
        <v>72673</v>
      </c>
    </row>
    <row r="2169" spans="1:8" ht="14.4" x14ac:dyDescent="0.3">
      <c r="A2169" s="17">
        <v>1</v>
      </c>
      <c r="B2169" s="9" t="s">
        <v>23</v>
      </c>
      <c r="C2169" s="17">
        <v>3</v>
      </c>
      <c r="D2169" s="17">
        <v>1985</v>
      </c>
      <c r="E2169" s="17">
        <v>1</v>
      </c>
      <c r="F2169" s="17">
        <v>0</v>
      </c>
      <c r="G2169" s="17">
        <v>0</v>
      </c>
      <c r="H2169" s="18">
        <v>72839</v>
      </c>
    </row>
    <row r="2170" spans="1:8" ht="14.4" x14ac:dyDescent="0.3">
      <c r="A2170" s="17">
        <v>1</v>
      </c>
      <c r="B2170" s="9" t="s">
        <v>25</v>
      </c>
      <c r="C2170" s="17">
        <v>2</v>
      </c>
      <c r="D2170" s="17">
        <v>1994</v>
      </c>
      <c r="E2170" s="17">
        <v>1</v>
      </c>
      <c r="F2170" s="17">
        <v>0</v>
      </c>
      <c r="G2170" s="17">
        <v>0</v>
      </c>
      <c r="H2170" s="18">
        <v>72855</v>
      </c>
    </row>
    <row r="2171" spans="1:8" ht="14.4" x14ac:dyDescent="0.3">
      <c r="A2171" s="17">
        <v>2</v>
      </c>
      <c r="B2171" s="9" t="s">
        <v>12</v>
      </c>
      <c r="C2171" s="17">
        <v>3</v>
      </c>
      <c r="D2171" s="17">
        <v>2003</v>
      </c>
      <c r="E2171" s="17">
        <v>1</v>
      </c>
      <c r="F2171" s="17">
        <v>0</v>
      </c>
      <c r="G2171" s="17">
        <v>0</v>
      </c>
      <c r="H2171" s="18">
        <v>72958</v>
      </c>
    </row>
    <row r="2172" spans="1:8" ht="14.4" x14ac:dyDescent="0.3">
      <c r="A2172" s="17">
        <v>1</v>
      </c>
      <c r="B2172" s="9" t="s">
        <v>35</v>
      </c>
      <c r="C2172" s="17">
        <v>2</v>
      </c>
      <c r="D2172" s="17">
        <v>1984</v>
      </c>
      <c r="E2172" s="17">
        <v>1</v>
      </c>
      <c r="F2172" s="17">
        <v>0</v>
      </c>
      <c r="G2172" s="17">
        <v>0</v>
      </c>
      <c r="H2172" s="18">
        <v>73085</v>
      </c>
    </row>
    <row r="2173" spans="1:8" ht="14.4" x14ac:dyDescent="0.3">
      <c r="A2173" s="17">
        <v>2</v>
      </c>
      <c r="B2173" s="9" t="s">
        <v>12</v>
      </c>
      <c r="C2173" s="17">
        <v>2</v>
      </c>
      <c r="D2173" s="17">
        <v>2016</v>
      </c>
      <c r="E2173" s="17">
        <v>1</v>
      </c>
      <c r="F2173" s="17">
        <v>0</v>
      </c>
      <c r="G2173" s="17">
        <v>0</v>
      </c>
      <c r="H2173" s="18">
        <v>73104</v>
      </c>
    </row>
    <row r="2174" spans="1:8" ht="14.4" x14ac:dyDescent="0.3">
      <c r="A2174" s="17">
        <v>4</v>
      </c>
      <c r="B2174" s="9" t="s">
        <v>17</v>
      </c>
      <c r="C2174" s="17">
        <v>2</v>
      </c>
      <c r="D2174" s="17">
        <v>1963</v>
      </c>
      <c r="E2174" s="17">
        <v>1</v>
      </c>
      <c r="F2174" s="17">
        <v>0</v>
      </c>
      <c r="G2174" s="17">
        <v>0</v>
      </c>
      <c r="H2174" s="18">
        <v>73133</v>
      </c>
    </row>
    <row r="2175" spans="1:8" ht="14.4" x14ac:dyDescent="0.3">
      <c r="A2175" s="17">
        <v>1</v>
      </c>
      <c r="B2175" s="9" t="s">
        <v>25</v>
      </c>
      <c r="C2175" s="17">
        <v>3</v>
      </c>
      <c r="D2175" s="17">
        <v>1992</v>
      </c>
      <c r="E2175" s="17">
        <v>1</v>
      </c>
      <c r="F2175" s="17">
        <v>0</v>
      </c>
      <c r="G2175" s="17">
        <v>0</v>
      </c>
      <c r="H2175" s="18">
        <v>73236</v>
      </c>
    </row>
    <row r="2176" spans="1:8" ht="14.4" x14ac:dyDescent="0.3">
      <c r="A2176" s="17">
        <v>2</v>
      </c>
      <c r="B2176" s="9" t="s">
        <v>31</v>
      </c>
      <c r="C2176" s="17">
        <v>4</v>
      </c>
      <c r="D2176" s="17">
        <v>1975</v>
      </c>
      <c r="E2176" s="17">
        <v>1</v>
      </c>
      <c r="F2176" s="17">
        <v>0</v>
      </c>
      <c r="G2176" s="17">
        <v>0</v>
      </c>
      <c r="H2176" s="18">
        <v>73323</v>
      </c>
    </row>
    <row r="2177" spans="1:8" ht="14.4" x14ac:dyDescent="0.3">
      <c r="A2177" s="17">
        <v>1</v>
      </c>
      <c r="B2177" s="9" t="s">
        <v>19</v>
      </c>
      <c r="C2177" s="17">
        <v>3</v>
      </c>
      <c r="D2177" s="17">
        <v>1989</v>
      </c>
      <c r="E2177" s="17">
        <v>1</v>
      </c>
      <c r="F2177" s="17">
        <v>0</v>
      </c>
      <c r="G2177" s="17">
        <v>0</v>
      </c>
      <c r="H2177" s="18">
        <v>73458</v>
      </c>
    </row>
    <row r="2178" spans="1:8" ht="14.4" x14ac:dyDescent="0.3">
      <c r="A2178" s="17">
        <v>2</v>
      </c>
      <c r="B2178" s="9" t="s">
        <v>23</v>
      </c>
      <c r="C2178" s="17">
        <v>2</v>
      </c>
      <c r="D2178" s="17">
        <v>1961</v>
      </c>
      <c r="E2178" s="17">
        <v>1</v>
      </c>
      <c r="F2178" s="17">
        <v>1</v>
      </c>
      <c r="G2178" s="17">
        <v>13</v>
      </c>
      <c r="H2178" s="18">
        <v>73503</v>
      </c>
    </row>
    <row r="2179" spans="1:8" ht="14.4" x14ac:dyDescent="0.3">
      <c r="A2179" s="17">
        <v>1</v>
      </c>
      <c r="B2179" s="9" t="s">
        <v>17</v>
      </c>
      <c r="C2179" s="17">
        <v>2</v>
      </c>
      <c r="D2179" s="17">
        <v>1999</v>
      </c>
      <c r="E2179" s="17">
        <v>1</v>
      </c>
      <c r="F2179" s="17">
        <v>0</v>
      </c>
      <c r="G2179" s="17">
        <v>0</v>
      </c>
      <c r="H2179" s="18">
        <v>73537</v>
      </c>
    </row>
    <row r="2180" spans="1:8" ht="14.4" x14ac:dyDescent="0.3">
      <c r="A2180" s="17">
        <v>6</v>
      </c>
      <c r="B2180" s="9" t="s">
        <v>12</v>
      </c>
      <c r="C2180" s="17">
        <v>3</v>
      </c>
      <c r="D2180" s="17">
        <v>1987</v>
      </c>
      <c r="E2180" s="17">
        <v>1</v>
      </c>
      <c r="F2180" s="17">
        <v>0</v>
      </c>
      <c r="G2180" s="17">
        <v>0</v>
      </c>
      <c r="H2180" s="18">
        <v>73608</v>
      </c>
    </row>
    <row r="2181" spans="1:8" ht="14.4" x14ac:dyDescent="0.3">
      <c r="A2181" s="17">
        <v>1</v>
      </c>
      <c r="B2181" s="9" t="s">
        <v>17</v>
      </c>
      <c r="C2181" s="17">
        <v>2</v>
      </c>
      <c r="D2181" s="17">
        <v>1987</v>
      </c>
      <c r="E2181" s="17">
        <v>1</v>
      </c>
      <c r="F2181" s="17">
        <v>0</v>
      </c>
      <c r="G2181" s="17">
        <v>0</v>
      </c>
      <c r="H2181" s="18">
        <v>73664</v>
      </c>
    </row>
    <row r="2182" spans="1:8" ht="14.4" x14ac:dyDescent="0.3">
      <c r="A2182" s="17">
        <v>2</v>
      </c>
      <c r="B2182" s="9" t="s">
        <v>25</v>
      </c>
      <c r="C2182" s="17">
        <v>3</v>
      </c>
      <c r="D2182" s="17">
        <v>1981</v>
      </c>
      <c r="E2182" s="17">
        <v>1</v>
      </c>
      <c r="F2182" s="17">
        <v>0</v>
      </c>
      <c r="G2182" s="17">
        <v>0</v>
      </c>
      <c r="H2182" s="18">
        <v>73680</v>
      </c>
    </row>
    <row r="2183" spans="1:8" ht="14.4" x14ac:dyDescent="0.3">
      <c r="A2183" s="17">
        <v>5</v>
      </c>
      <c r="B2183" s="9" t="s">
        <v>59</v>
      </c>
      <c r="C2183" s="17">
        <v>2</v>
      </c>
      <c r="D2183" s="17">
        <v>1967</v>
      </c>
      <c r="E2183" s="17">
        <v>1</v>
      </c>
      <c r="F2183" s="17">
        <v>0</v>
      </c>
      <c r="G2183" s="17">
        <v>0</v>
      </c>
      <c r="H2183" s="18">
        <v>73902</v>
      </c>
    </row>
    <row r="2184" spans="1:8" ht="14.4" x14ac:dyDescent="0.3">
      <c r="A2184" s="17">
        <v>3</v>
      </c>
      <c r="B2184" s="9" t="s">
        <v>19</v>
      </c>
      <c r="C2184" s="17">
        <v>3</v>
      </c>
      <c r="D2184" s="17">
        <v>1986</v>
      </c>
      <c r="E2184" s="17">
        <v>2</v>
      </c>
      <c r="F2184" s="17">
        <v>0</v>
      </c>
      <c r="G2184" s="17">
        <v>0</v>
      </c>
      <c r="H2184" s="18">
        <v>74187</v>
      </c>
    </row>
    <row r="2185" spans="1:8" ht="14.4" x14ac:dyDescent="0.3">
      <c r="A2185" s="17">
        <v>3</v>
      </c>
      <c r="B2185" s="9" t="s">
        <v>25</v>
      </c>
      <c r="C2185" s="17">
        <v>3</v>
      </c>
      <c r="D2185" s="17">
        <v>1994</v>
      </c>
      <c r="E2185" s="17">
        <v>1</v>
      </c>
      <c r="F2185" s="17">
        <v>0</v>
      </c>
      <c r="G2185" s="17">
        <v>0</v>
      </c>
      <c r="H2185" s="18">
        <v>74242</v>
      </c>
    </row>
    <row r="2186" spans="1:8" ht="14.4" x14ac:dyDescent="0.3">
      <c r="A2186" s="17">
        <v>4</v>
      </c>
      <c r="B2186" s="9" t="s">
        <v>33</v>
      </c>
      <c r="C2186" s="17">
        <v>2</v>
      </c>
      <c r="D2186" s="17">
        <v>1978</v>
      </c>
      <c r="E2186" s="17">
        <v>1</v>
      </c>
      <c r="F2186" s="17">
        <v>0</v>
      </c>
      <c r="G2186" s="17">
        <v>0</v>
      </c>
      <c r="H2186" s="18">
        <v>74250</v>
      </c>
    </row>
    <row r="2187" spans="1:8" ht="14.4" x14ac:dyDescent="0.3">
      <c r="A2187" s="17">
        <v>3</v>
      </c>
      <c r="B2187" s="9" t="s">
        <v>25</v>
      </c>
      <c r="C2187" s="17">
        <v>3</v>
      </c>
      <c r="D2187" s="17">
        <v>1960</v>
      </c>
      <c r="E2187" s="17">
        <v>1</v>
      </c>
      <c r="F2187" s="17">
        <v>0</v>
      </c>
      <c r="G2187" s="17">
        <v>0</v>
      </c>
      <c r="H2187" s="18">
        <v>74258</v>
      </c>
    </row>
    <row r="2188" spans="1:8" ht="14.4" x14ac:dyDescent="0.3">
      <c r="A2188" s="17">
        <v>2</v>
      </c>
      <c r="B2188" s="9" t="s">
        <v>19</v>
      </c>
      <c r="C2188" s="17">
        <v>4</v>
      </c>
      <c r="D2188" s="17">
        <v>1985</v>
      </c>
      <c r="E2188" s="17">
        <v>1</v>
      </c>
      <c r="F2188" s="17">
        <v>0</v>
      </c>
      <c r="G2188" s="17">
        <v>0</v>
      </c>
      <c r="H2188" s="18">
        <v>74282</v>
      </c>
    </row>
    <row r="2189" spans="1:8" ht="14.4" x14ac:dyDescent="0.3">
      <c r="A2189" s="17">
        <v>2</v>
      </c>
      <c r="B2189" s="9" t="s">
        <v>23</v>
      </c>
      <c r="C2189" s="17">
        <v>3</v>
      </c>
      <c r="D2189" s="17">
        <v>1980</v>
      </c>
      <c r="E2189" s="17">
        <v>1</v>
      </c>
      <c r="F2189" s="17">
        <v>11</v>
      </c>
      <c r="G2189" s="17">
        <v>22</v>
      </c>
      <c r="H2189" s="18">
        <v>74361</v>
      </c>
    </row>
    <row r="2190" spans="1:8" ht="14.4" x14ac:dyDescent="0.3">
      <c r="A2190" s="17">
        <v>3</v>
      </c>
      <c r="B2190" s="9" t="s">
        <v>19</v>
      </c>
      <c r="C2190" s="17">
        <v>3</v>
      </c>
      <c r="D2190" s="17">
        <v>2020</v>
      </c>
      <c r="E2190" s="17">
        <v>1</v>
      </c>
      <c r="F2190" s="17">
        <v>0</v>
      </c>
      <c r="G2190" s="17">
        <v>0</v>
      </c>
      <c r="H2190" s="18">
        <v>74377</v>
      </c>
    </row>
    <row r="2191" spans="1:8" ht="14.4" x14ac:dyDescent="0.3">
      <c r="A2191" s="17">
        <v>2</v>
      </c>
      <c r="B2191" s="9" t="s">
        <v>23</v>
      </c>
      <c r="C2191" s="17">
        <v>1</v>
      </c>
      <c r="D2191" s="17">
        <v>1993</v>
      </c>
      <c r="E2191" s="17">
        <v>1</v>
      </c>
      <c r="F2191" s="17">
        <v>0</v>
      </c>
      <c r="G2191" s="17">
        <v>0</v>
      </c>
      <c r="H2191" s="18">
        <v>74393</v>
      </c>
    </row>
    <row r="2192" spans="1:8" ht="14.4" x14ac:dyDescent="0.3">
      <c r="A2192" s="17">
        <v>5</v>
      </c>
      <c r="B2192" s="9" t="s">
        <v>12</v>
      </c>
      <c r="C2192" s="17">
        <v>2</v>
      </c>
      <c r="D2192" s="17">
        <v>2009</v>
      </c>
      <c r="E2192" s="17">
        <v>1</v>
      </c>
      <c r="F2192" s="17">
        <v>0</v>
      </c>
      <c r="G2192" s="17">
        <v>0</v>
      </c>
      <c r="H2192" s="18">
        <v>74393</v>
      </c>
    </row>
    <row r="2193" spans="1:8" ht="14.4" x14ac:dyDescent="0.3">
      <c r="A2193" s="17">
        <v>2</v>
      </c>
      <c r="B2193" s="9" t="s">
        <v>14</v>
      </c>
      <c r="C2193" s="17">
        <v>3</v>
      </c>
      <c r="D2193" s="17">
        <v>1986</v>
      </c>
      <c r="E2193" s="17">
        <v>1</v>
      </c>
      <c r="F2193" s="17">
        <v>0</v>
      </c>
      <c r="G2193" s="17">
        <v>0</v>
      </c>
      <c r="H2193" s="18">
        <v>74425</v>
      </c>
    </row>
    <row r="2194" spans="1:8" ht="14.4" x14ac:dyDescent="0.3">
      <c r="A2194" s="17">
        <v>2</v>
      </c>
      <c r="B2194" s="9" t="s">
        <v>14</v>
      </c>
      <c r="C2194" s="17">
        <v>2</v>
      </c>
      <c r="D2194" s="17">
        <v>1987</v>
      </c>
      <c r="E2194" s="17">
        <v>1</v>
      </c>
      <c r="F2194" s="17">
        <v>0</v>
      </c>
      <c r="G2194" s="17">
        <v>0</v>
      </c>
      <c r="H2194" s="18">
        <v>74472</v>
      </c>
    </row>
    <row r="2195" spans="1:8" ht="14.4" x14ac:dyDescent="0.3">
      <c r="A2195" s="17">
        <v>1</v>
      </c>
      <c r="B2195" s="9" t="s">
        <v>14</v>
      </c>
      <c r="C2195" s="17">
        <v>3</v>
      </c>
      <c r="D2195" s="17">
        <v>1964</v>
      </c>
      <c r="E2195" s="17">
        <v>1</v>
      </c>
      <c r="F2195" s="17">
        <v>0</v>
      </c>
      <c r="G2195" s="17">
        <v>0</v>
      </c>
      <c r="H2195" s="18">
        <v>74480</v>
      </c>
    </row>
    <row r="2196" spans="1:8" ht="14.4" x14ac:dyDescent="0.3">
      <c r="A2196" s="17">
        <v>2</v>
      </c>
      <c r="B2196" s="9" t="s">
        <v>27</v>
      </c>
      <c r="C2196" s="17">
        <v>2</v>
      </c>
      <c r="D2196" s="17">
        <v>1980</v>
      </c>
      <c r="E2196" s="17">
        <v>1</v>
      </c>
      <c r="F2196" s="17">
        <v>0</v>
      </c>
      <c r="G2196" s="17">
        <v>0</v>
      </c>
      <c r="H2196" s="18">
        <v>74559</v>
      </c>
    </row>
    <row r="2197" spans="1:8" ht="14.4" x14ac:dyDescent="0.3">
      <c r="A2197" s="17">
        <v>3</v>
      </c>
      <c r="B2197" s="9" t="s">
        <v>12</v>
      </c>
      <c r="C2197" s="17">
        <v>1</v>
      </c>
      <c r="D2197" s="17">
        <v>1991</v>
      </c>
      <c r="E2197" s="17">
        <v>1</v>
      </c>
      <c r="F2197" s="17">
        <v>0</v>
      </c>
      <c r="G2197" s="17">
        <v>0</v>
      </c>
      <c r="H2197" s="18">
        <v>74575</v>
      </c>
    </row>
    <row r="2198" spans="1:8" ht="14.4" x14ac:dyDescent="0.3">
      <c r="A2198" s="17">
        <v>1</v>
      </c>
      <c r="B2198" s="9" t="s">
        <v>12</v>
      </c>
      <c r="C2198" s="17">
        <v>2</v>
      </c>
      <c r="D2198" s="17">
        <v>1996</v>
      </c>
      <c r="E2198" s="17">
        <v>1</v>
      </c>
      <c r="F2198" s="17">
        <v>0</v>
      </c>
      <c r="G2198" s="17">
        <v>0</v>
      </c>
      <c r="H2198" s="18">
        <v>74623</v>
      </c>
    </row>
    <row r="2199" spans="1:8" ht="14.4" x14ac:dyDescent="0.3">
      <c r="A2199" s="17">
        <v>3</v>
      </c>
      <c r="B2199" s="9" t="s">
        <v>14</v>
      </c>
      <c r="C2199" s="17">
        <v>2</v>
      </c>
      <c r="D2199" s="17">
        <v>1965</v>
      </c>
      <c r="E2199" s="17">
        <v>1</v>
      </c>
      <c r="F2199" s="17">
        <v>0</v>
      </c>
      <c r="G2199" s="17">
        <v>0</v>
      </c>
      <c r="H2199" s="18">
        <v>74623</v>
      </c>
    </row>
    <row r="2200" spans="1:8" ht="14.4" x14ac:dyDescent="0.3">
      <c r="A2200" s="17">
        <v>1</v>
      </c>
      <c r="B2200" s="9" t="s">
        <v>12</v>
      </c>
      <c r="C2200" s="17">
        <v>4</v>
      </c>
      <c r="D2200" s="17">
        <v>1989</v>
      </c>
      <c r="E2200" s="17">
        <v>1</v>
      </c>
      <c r="F2200" s="17">
        <v>0</v>
      </c>
      <c r="G2200" s="17">
        <v>0</v>
      </c>
      <c r="H2200" s="18">
        <v>74631</v>
      </c>
    </row>
    <row r="2201" spans="1:8" ht="14.4" x14ac:dyDescent="0.3">
      <c r="A2201" s="17">
        <v>2</v>
      </c>
      <c r="B2201" s="9" t="s">
        <v>14</v>
      </c>
      <c r="C2201" s="17">
        <v>3</v>
      </c>
      <c r="D2201" s="17">
        <v>1985</v>
      </c>
      <c r="E2201" s="17">
        <v>1</v>
      </c>
      <c r="F2201" s="17">
        <v>0</v>
      </c>
      <c r="G2201" s="17">
        <v>0</v>
      </c>
      <c r="H2201" s="18">
        <v>74639</v>
      </c>
    </row>
    <row r="2202" spans="1:8" ht="14.4" x14ac:dyDescent="0.3">
      <c r="A2202" s="17">
        <v>3</v>
      </c>
      <c r="B2202" s="9" t="s">
        <v>19</v>
      </c>
      <c r="C2202" s="17">
        <v>4</v>
      </c>
      <c r="D2202" s="17">
        <v>2015</v>
      </c>
      <c r="E2202" s="17">
        <v>1</v>
      </c>
      <c r="F2202" s="17">
        <v>0</v>
      </c>
      <c r="G2202" s="17">
        <v>0</v>
      </c>
      <c r="H2202" s="18">
        <v>74662</v>
      </c>
    </row>
    <row r="2203" spans="1:8" ht="14.4" x14ac:dyDescent="0.3">
      <c r="A2203" s="17">
        <v>4</v>
      </c>
      <c r="B2203" s="9" t="s">
        <v>14</v>
      </c>
      <c r="C2203" s="17">
        <v>2</v>
      </c>
      <c r="D2203" s="17">
        <v>1989</v>
      </c>
      <c r="E2203" s="17">
        <v>1</v>
      </c>
      <c r="F2203" s="17">
        <v>0</v>
      </c>
      <c r="G2203" s="17">
        <v>0</v>
      </c>
      <c r="H2203" s="18">
        <v>74773</v>
      </c>
    </row>
    <row r="2204" spans="1:8" ht="14.4" x14ac:dyDescent="0.3">
      <c r="A2204" s="17">
        <v>5</v>
      </c>
      <c r="B2204" s="9" t="s">
        <v>14</v>
      </c>
      <c r="C2204" s="17">
        <v>3</v>
      </c>
      <c r="D2204" s="17">
        <v>1985</v>
      </c>
      <c r="E2204" s="17">
        <v>1</v>
      </c>
      <c r="F2204" s="17">
        <v>0</v>
      </c>
      <c r="G2204" s="17">
        <v>0</v>
      </c>
      <c r="H2204" s="18">
        <v>74773</v>
      </c>
    </row>
    <row r="2205" spans="1:8" ht="14.4" x14ac:dyDescent="0.3">
      <c r="A2205" s="17">
        <v>2</v>
      </c>
      <c r="B2205" s="9" t="s">
        <v>12</v>
      </c>
      <c r="C2205" s="17">
        <v>3</v>
      </c>
      <c r="D2205" s="17">
        <v>1990</v>
      </c>
      <c r="E2205" s="17">
        <v>1</v>
      </c>
      <c r="F2205" s="17">
        <v>0</v>
      </c>
      <c r="G2205" s="17">
        <v>0</v>
      </c>
      <c r="H2205" s="18">
        <v>74773</v>
      </c>
    </row>
    <row r="2206" spans="1:8" ht="14.4" x14ac:dyDescent="0.3">
      <c r="A2206" s="17">
        <v>3</v>
      </c>
      <c r="B2206" s="9" t="s">
        <v>19</v>
      </c>
      <c r="C2206" s="17">
        <v>1</v>
      </c>
      <c r="D2206" s="17">
        <v>2017</v>
      </c>
      <c r="E2206" s="17">
        <v>1</v>
      </c>
      <c r="F2206" s="17">
        <v>0</v>
      </c>
      <c r="G2206" s="17">
        <v>0</v>
      </c>
      <c r="H2206" s="18">
        <v>74829</v>
      </c>
    </row>
    <row r="2207" spans="1:8" ht="14.4" x14ac:dyDescent="0.3">
      <c r="A2207" s="17">
        <v>2</v>
      </c>
      <c r="B2207" s="9" t="s">
        <v>33</v>
      </c>
      <c r="C2207" s="17">
        <v>2</v>
      </c>
      <c r="D2207" s="17">
        <v>1965</v>
      </c>
      <c r="E2207" s="17">
        <v>1</v>
      </c>
      <c r="F2207" s="17">
        <v>0</v>
      </c>
      <c r="G2207" s="17">
        <v>0</v>
      </c>
      <c r="H2207" s="18">
        <v>74932</v>
      </c>
    </row>
    <row r="2208" spans="1:8" ht="14.4" x14ac:dyDescent="0.3">
      <c r="A2208" s="17">
        <v>3</v>
      </c>
      <c r="B2208" s="9" t="s">
        <v>19</v>
      </c>
      <c r="C2208" s="17">
        <v>2</v>
      </c>
      <c r="D2208" s="17">
        <v>2010</v>
      </c>
      <c r="E2208" s="17">
        <v>1</v>
      </c>
      <c r="F2208" s="17">
        <v>0</v>
      </c>
      <c r="G2208" s="17">
        <v>0</v>
      </c>
      <c r="H2208" s="18">
        <v>74972</v>
      </c>
    </row>
    <row r="2209" spans="1:8" ht="14.4" x14ac:dyDescent="0.3">
      <c r="A2209" s="17">
        <v>4</v>
      </c>
      <c r="B2209" s="9" t="s">
        <v>14</v>
      </c>
      <c r="C2209" s="17">
        <v>3</v>
      </c>
      <c r="D2209" s="17">
        <v>1994</v>
      </c>
      <c r="E2209" s="17">
        <v>1</v>
      </c>
      <c r="F2209" s="17">
        <v>0</v>
      </c>
      <c r="G2209" s="17">
        <v>0</v>
      </c>
      <c r="H2209" s="18">
        <v>74987</v>
      </c>
    </row>
    <row r="2210" spans="1:8" ht="14.4" x14ac:dyDescent="0.3">
      <c r="A2210" s="17">
        <v>3</v>
      </c>
      <c r="B2210" s="9" t="s">
        <v>14</v>
      </c>
      <c r="C2210" s="17">
        <v>3</v>
      </c>
      <c r="D2210" s="17">
        <v>1994</v>
      </c>
      <c r="E2210" s="17">
        <v>1</v>
      </c>
      <c r="F2210" s="17">
        <v>0</v>
      </c>
      <c r="G2210" s="17">
        <v>0</v>
      </c>
      <c r="H2210" s="18">
        <v>75035</v>
      </c>
    </row>
    <row r="2211" spans="1:8" ht="14.4" x14ac:dyDescent="0.3">
      <c r="A2211" s="17">
        <v>1</v>
      </c>
      <c r="B2211" s="9" t="s">
        <v>28</v>
      </c>
      <c r="C2211" s="17">
        <v>3</v>
      </c>
      <c r="D2211" s="17">
        <v>1982</v>
      </c>
      <c r="E2211" s="17">
        <v>1</v>
      </c>
      <c r="F2211" s="17">
        <v>11</v>
      </c>
      <c r="G2211" s="17">
        <v>0</v>
      </c>
      <c r="H2211" s="18">
        <v>75098</v>
      </c>
    </row>
    <row r="2212" spans="1:8" ht="14.4" x14ac:dyDescent="0.3">
      <c r="A2212" s="17">
        <v>1</v>
      </c>
      <c r="B2212" s="9" t="s">
        <v>23</v>
      </c>
      <c r="C2212" s="17">
        <v>2</v>
      </c>
      <c r="D2212" s="17">
        <v>2005</v>
      </c>
      <c r="E2212" s="17">
        <v>1</v>
      </c>
      <c r="F2212" s="17">
        <v>0</v>
      </c>
      <c r="G2212" s="17">
        <v>0</v>
      </c>
      <c r="H2212" s="18">
        <v>75201</v>
      </c>
    </row>
    <row r="2213" spans="1:8" ht="14.4" x14ac:dyDescent="0.3">
      <c r="A2213" s="17">
        <v>2</v>
      </c>
      <c r="B2213" s="9" t="s">
        <v>12</v>
      </c>
      <c r="C2213" s="17">
        <v>2</v>
      </c>
      <c r="D2213" s="17">
        <v>1989</v>
      </c>
      <c r="E2213" s="17">
        <v>1</v>
      </c>
      <c r="F2213" s="17">
        <v>0</v>
      </c>
      <c r="G2213" s="17">
        <v>45</v>
      </c>
      <c r="H2213" s="18">
        <v>75233</v>
      </c>
    </row>
    <row r="2214" spans="1:8" ht="14.4" x14ac:dyDescent="0.3">
      <c r="A2214" s="17">
        <v>6</v>
      </c>
      <c r="B2214" s="9" t="s">
        <v>12</v>
      </c>
      <c r="C2214" s="17">
        <v>2</v>
      </c>
      <c r="D2214" s="17">
        <v>2010</v>
      </c>
      <c r="E2214" s="17">
        <v>1</v>
      </c>
      <c r="F2214" s="17">
        <v>0</v>
      </c>
      <c r="G2214" s="17">
        <v>0</v>
      </c>
      <c r="H2214" s="18">
        <v>75257</v>
      </c>
    </row>
    <row r="2215" spans="1:8" ht="14.4" x14ac:dyDescent="0.3">
      <c r="A2215" s="17">
        <v>3</v>
      </c>
      <c r="B2215" s="9" t="s">
        <v>12</v>
      </c>
      <c r="C2215" s="17">
        <v>2</v>
      </c>
      <c r="D2215" s="17">
        <v>2011</v>
      </c>
      <c r="E2215" s="17">
        <v>1</v>
      </c>
      <c r="F2215" s="17">
        <v>0</v>
      </c>
      <c r="G2215" s="17">
        <v>0</v>
      </c>
      <c r="H2215" s="18">
        <v>75384</v>
      </c>
    </row>
    <row r="2216" spans="1:8" ht="14.4" x14ac:dyDescent="0.3">
      <c r="A2216" s="17">
        <v>2</v>
      </c>
      <c r="B2216" s="9" t="s">
        <v>30</v>
      </c>
      <c r="C2216" s="17">
        <v>3</v>
      </c>
      <c r="D2216" s="17">
        <v>1992</v>
      </c>
      <c r="E2216" s="17">
        <v>1</v>
      </c>
      <c r="F2216" s="17">
        <v>0</v>
      </c>
      <c r="G2216" s="17">
        <v>0</v>
      </c>
      <c r="H2216" s="18">
        <v>75415</v>
      </c>
    </row>
    <row r="2217" spans="1:8" ht="14.4" x14ac:dyDescent="0.3">
      <c r="A2217" s="17">
        <v>2</v>
      </c>
      <c r="B2217" s="9" t="s">
        <v>12</v>
      </c>
      <c r="C2217" s="17">
        <v>4</v>
      </c>
      <c r="D2217" s="17">
        <v>1997</v>
      </c>
      <c r="E2217" s="17">
        <v>1</v>
      </c>
      <c r="F2217" s="17">
        <v>0</v>
      </c>
      <c r="G2217" s="17">
        <v>0</v>
      </c>
      <c r="H2217" s="18">
        <v>75582</v>
      </c>
    </row>
    <row r="2218" spans="1:8" ht="14.4" x14ac:dyDescent="0.3">
      <c r="A2218" s="17">
        <v>1</v>
      </c>
      <c r="B2218" s="9" t="s">
        <v>25</v>
      </c>
      <c r="C2218" s="17">
        <v>1</v>
      </c>
      <c r="D2218" s="17">
        <v>1993</v>
      </c>
      <c r="E2218" s="17">
        <v>1</v>
      </c>
      <c r="F2218" s="17">
        <v>0</v>
      </c>
      <c r="G2218" s="17">
        <v>0</v>
      </c>
      <c r="H2218" s="18">
        <v>75582</v>
      </c>
    </row>
    <row r="2219" spans="1:8" ht="14.4" x14ac:dyDescent="0.3">
      <c r="A2219" s="17">
        <v>1</v>
      </c>
      <c r="B2219" s="9" t="s">
        <v>12</v>
      </c>
      <c r="C2219" s="17">
        <v>2</v>
      </c>
      <c r="D2219" s="17">
        <v>1989</v>
      </c>
      <c r="E2219" s="17">
        <v>1</v>
      </c>
      <c r="F2219" s="17">
        <v>0</v>
      </c>
      <c r="G2219" s="17">
        <v>0</v>
      </c>
      <c r="H2219" s="18">
        <v>75606</v>
      </c>
    </row>
    <row r="2220" spans="1:8" ht="14.4" x14ac:dyDescent="0.3">
      <c r="A2220" s="17">
        <v>3</v>
      </c>
      <c r="B2220" s="9" t="s">
        <v>12</v>
      </c>
      <c r="C2220" s="17">
        <v>4</v>
      </c>
      <c r="D2220" s="17">
        <v>2011</v>
      </c>
      <c r="E2220" s="17">
        <v>1</v>
      </c>
      <c r="F2220" s="17">
        <v>0</v>
      </c>
      <c r="G2220" s="17">
        <v>0</v>
      </c>
      <c r="H2220" s="18">
        <v>75653</v>
      </c>
    </row>
    <row r="2221" spans="1:8" ht="14.4" x14ac:dyDescent="0.3">
      <c r="A2221" s="17">
        <v>6</v>
      </c>
      <c r="B2221" s="9" t="s">
        <v>12</v>
      </c>
      <c r="C2221" s="17">
        <v>4</v>
      </c>
      <c r="D2221" s="17">
        <v>2011</v>
      </c>
      <c r="E2221" s="17">
        <v>1</v>
      </c>
      <c r="F2221" s="17">
        <v>0</v>
      </c>
      <c r="G2221" s="17">
        <v>0</v>
      </c>
      <c r="H2221" s="18">
        <v>75669</v>
      </c>
    </row>
    <row r="2222" spans="1:8" ht="14.4" x14ac:dyDescent="0.3">
      <c r="A2222" s="17">
        <v>2</v>
      </c>
      <c r="B2222" s="9" t="s">
        <v>19</v>
      </c>
      <c r="C2222" s="17">
        <v>3</v>
      </c>
      <c r="D2222" s="17">
        <v>1991</v>
      </c>
      <c r="E2222" s="17">
        <v>1</v>
      </c>
      <c r="F2222" s="17">
        <v>0</v>
      </c>
      <c r="G2222" s="17">
        <v>0</v>
      </c>
      <c r="H2222" s="18">
        <v>75725</v>
      </c>
    </row>
    <row r="2223" spans="1:8" ht="14.4" x14ac:dyDescent="0.3">
      <c r="A2223" s="17">
        <v>1</v>
      </c>
      <c r="B2223" s="9" t="s">
        <v>42</v>
      </c>
      <c r="C2223" s="17">
        <v>2</v>
      </c>
      <c r="D2223" s="17">
        <v>1991</v>
      </c>
      <c r="E2223" s="17">
        <v>1</v>
      </c>
      <c r="F2223" s="17">
        <v>0</v>
      </c>
      <c r="G2223" s="17">
        <v>0</v>
      </c>
      <c r="H2223" s="18">
        <v>75732</v>
      </c>
    </row>
    <row r="2224" spans="1:8" ht="14.4" x14ac:dyDescent="0.3">
      <c r="A2224" s="17">
        <v>2</v>
      </c>
      <c r="B2224" s="9" t="s">
        <v>33</v>
      </c>
      <c r="C2224" s="17">
        <v>3</v>
      </c>
      <c r="D2224" s="17">
        <v>1964</v>
      </c>
      <c r="E2224" s="17">
        <v>1</v>
      </c>
      <c r="F2224" s="17">
        <v>0</v>
      </c>
      <c r="G2224" s="17">
        <v>0</v>
      </c>
      <c r="H2224" s="18">
        <v>75772</v>
      </c>
    </row>
    <row r="2225" spans="1:8" ht="14.4" x14ac:dyDescent="0.3">
      <c r="A2225" s="17">
        <v>2</v>
      </c>
      <c r="B2225" s="9" t="s">
        <v>12</v>
      </c>
      <c r="C2225" s="17">
        <v>2</v>
      </c>
      <c r="D2225" s="17">
        <v>1990</v>
      </c>
      <c r="E2225" s="17">
        <v>1</v>
      </c>
      <c r="F2225" s="17">
        <v>0</v>
      </c>
      <c r="G2225" s="17">
        <v>0</v>
      </c>
      <c r="H2225" s="18">
        <v>75812</v>
      </c>
    </row>
    <row r="2226" spans="1:8" ht="14.4" x14ac:dyDescent="0.3">
      <c r="A2226" s="17">
        <v>3</v>
      </c>
      <c r="B2226" s="9" t="s">
        <v>12</v>
      </c>
      <c r="C2226" s="17">
        <v>2</v>
      </c>
      <c r="D2226" s="17">
        <v>2011</v>
      </c>
      <c r="E2226" s="17">
        <v>1</v>
      </c>
      <c r="F2226" s="17">
        <v>0</v>
      </c>
      <c r="G2226" s="17">
        <v>0</v>
      </c>
      <c r="H2226" s="18">
        <v>75835</v>
      </c>
    </row>
    <row r="2227" spans="1:8" ht="14.4" x14ac:dyDescent="0.3">
      <c r="A2227" s="17">
        <v>2</v>
      </c>
      <c r="B2227" s="9" t="s">
        <v>44</v>
      </c>
      <c r="C2227" s="17">
        <v>2</v>
      </c>
      <c r="D2227" s="17">
        <v>1975</v>
      </c>
      <c r="E2227" s="17">
        <v>1</v>
      </c>
      <c r="F2227" s="17">
        <v>0</v>
      </c>
      <c r="G2227" s="17">
        <v>0</v>
      </c>
      <c r="H2227" s="18">
        <v>75875</v>
      </c>
    </row>
    <row r="2228" spans="1:8" ht="14.4" x14ac:dyDescent="0.3">
      <c r="A2228" s="17">
        <v>4</v>
      </c>
      <c r="B2228" s="9" t="s">
        <v>33</v>
      </c>
      <c r="C2228" s="17">
        <v>1</v>
      </c>
      <c r="D2228" s="17">
        <v>1972</v>
      </c>
      <c r="E2228" s="17">
        <v>1</v>
      </c>
      <c r="F2228" s="17">
        <v>0</v>
      </c>
      <c r="G2228" s="17">
        <v>0</v>
      </c>
      <c r="H2228" s="18">
        <v>75891</v>
      </c>
    </row>
    <row r="2229" spans="1:8" ht="14.4" x14ac:dyDescent="0.3">
      <c r="A2229" s="17">
        <v>3</v>
      </c>
      <c r="B2229" s="9" t="s">
        <v>33</v>
      </c>
      <c r="C2229" s="17">
        <v>3</v>
      </c>
      <c r="D2229" s="17">
        <v>1964</v>
      </c>
      <c r="E2229" s="17">
        <v>1</v>
      </c>
      <c r="F2229" s="17">
        <v>0</v>
      </c>
      <c r="G2229" s="17">
        <v>0</v>
      </c>
      <c r="H2229" s="18">
        <v>75970</v>
      </c>
    </row>
    <row r="2230" spans="1:8" ht="14.4" x14ac:dyDescent="0.3">
      <c r="A2230" s="17">
        <v>5</v>
      </c>
      <c r="B2230" s="9" t="s">
        <v>14</v>
      </c>
      <c r="C2230" s="17">
        <v>3</v>
      </c>
      <c r="D2230" s="17">
        <v>1984</v>
      </c>
      <c r="E2230" s="17">
        <v>1</v>
      </c>
      <c r="F2230" s="17">
        <v>0</v>
      </c>
      <c r="G2230" s="17">
        <v>0</v>
      </c>
      <c r="H2230" s="18">
        <v>76026</v>
      </c>
    </row>
    <row r="2231" spans="1:8" ht="14.4" x14ac:dyDescent="0.3">
      <c r="A2231" s="17">
        <v>1</v>
      </c>
      <c r="B2231" s="9" t="s">
        <v>25</v>
      </c>
      <c r="C2231" s="17">
        <v>2</v>
      </c>
      <c r="D2231" s="17">
        <v>1994</v>
      </c>
      <c r="E2231" s="17">
        <v>1</v>
      </c>
      <c r="F2231" s="17">
        <v>0</v>
      </c>
      <c r="G2231" s="17">
        <v>0</v>
      </c>
      <c r="H2231" s="18">
        <v>76097</v>
      </c>
    </row>
    <row r="2232" spans="1:8" ht="14.4" x14ac:dyDescent="0.3">
      <c r="A2232" s="17">
        <v>2</v>
      </c>
      <c r="B2232" s="9" t="s">
        <v>14</v>
      </c>
      <c r="C2232" s="17">
        <v>3</v>
      </c>
      <c r="D2232" s="17">
        <v>2006</v>
      </c>
      <c r="E2232" s="17">
        <v>1</v>
      </c>
      <c r="F2232" s="17">
        <v>0</v>
      </c>
      <c r="G2232" s="17">
        <v>0</v>
      </c>
      <c r="H2232" s="18">
        <v>76113</v>
      </c>
    </row>
    <row r="2233" spans="1:8" ht="14.4" x14ac:dyDescent="0.3">
      <c r="A2233" s="17">
        <v>5</v>
      </c>
      <c r="B2233" s="9" t="s">
        <v>12</v>
      </c>
      <c r="C2233" s="17">
        <v>2</v>
      </c>
      <c r="D2233" s="17">
        <v>2015</v>
      </c>
      <c r="E2233" s="17">
        <v>1</v>
      </c>
      <c r="F2233" s="17">
        <v>0</v>
      </c>
      <c r="G2233" s="17">
        <v>0</v>
      </c>
      <c r="H2233" s="18">
        <v>76137</v>
      </c>
    </row>
    <row r="2234" spans="1:8" ht="14.4" x14ac:dyDescent="0.3">
      <c r="A2234" s="17">
        <v>5</v>
      </c>
      <c r="B2234" s="9" t="s">
        <v>14</v>
      </c>
      <c r="C2234" s="17">
        <v>2</v>
      </c>
      <c r="D2234" s="17">
        <v>1984</v>
      </c>
      <c r="E2234" s="17">
        <v>1</v>
      </c>
      <c r="F2234" s="17">
        <v>0</v>
      </c>
      <c r="G2234" s="17">
        <v>0</v>
      </c>
      <c r="H2234" s="18">
        <v>76168</v>
      </c>
    </row>
    <row r="2235" spans="1:8" ht="14.4" x14ac:dyDescent="0.3">
      <c r="A2235" s="17">
        <v>1</v>
      </c>
      <c r="B2235" s="9" t="s">
        <v>12</v>
      </c>
      <c r="C2235" s="17">
        <v>3</v>
      </c>
      <c r="D2235" s="17">
        <v>1968</v>
      </c>
      <c r="E2235" s="17">
        <v>1</v>
      </c>
      <c r="F2235" s="17">
        <v>0</v>
      </c>
      <c r="G2235" s="17">
        <v>0</v>
      </c>
      <c r="H2235" s="18">
        <v>76192</v>
      </c>
    </row>
    <row r="2236" spans="1:8" ht="14.4" x14ac:dyDescent="0.3">
      <c r="A2236" s="17">
        <v>1</v>
      </c>
      <c r="B2236" s="9" t="s">
        <v>25</v>
      </c>
      <c r="C2236" s="17">
        <v>2</v>
      </c>
      <c r="D2236" s="17">
        <v>1993</v>
      </c>
      <c r="E2236" s="17">
        <v>1</v>
      </c>
      <c r="F2236" s="17">
        <v>0</v>
      </c>
      <c r="G2236" s="17">
        <v>0</v>
      </c>
      <c r="H2236" s="18">
        <v>76359</v>
      </c>
    </row>
    <row r="2237" spans="1:8" ht="14.4" x14ac:dyDescent="0.3">
      <c r="A2237" s="17">
        <v>3</v>
      </c>
      <c r="B2237" s="9" t="s">
        <v>12</v>
      </c>
      <c r="C2237" s="17">
        <v>2</v>
      </c>
      <c r="D2237" s="17">
        <v>2012</v>
      </c>
      <c r="E2237" s="17">
        <v>1</v>
      </c>
      <c r="F2237" s="17">
        <v>0</v>
      </c>
      <c r="G2237" s="17">
        <v>0</v>
      </c>
      <c r="H2237" s="18">
        <v>76525</v>
      </c>
    </row>
    <row r="2238" spans="1:8" ht="14.4" x14ac:dyDescent="0.3">
      <c r="A2238" s="17">
        <v>2</v>
      </c>
      <c r="B2238" s="9" t="s">
        <v>12</v>
      </c>
      <c r="C2238" s="17">
        <v>3</v>
      </c>
      <c r="D2238" s="17">
        <v>1987</v>
      </c>
      <c r="E2238" s="17">
        <v>1</v>
      </c>
      <c r="F2238" s="17">
        <v>0</v>
      </c>
      <c r="G2238" s="17">
        <v>0</v>
      </c>
      <c r="H2238" s="18">
        <v>76533</v>
      </c>
    </row>
    <row r="2239" spans="1:8" ht="14.4" x14ac:dyDescent="0.3">
      <c r="A2239" s="17">
        <v>2</v>
      </c>
      <c r="B2239" s="9" t="s">
        <v>17</v>
      </c>
      <c r="C2239" s="17">
        <v>4</v>
      </c>
      <c r="D2239" s="17">
        <v>2010</v>
      </c>
      <c r="E2239" s="17">
        <v>1</v>
      </c>
      <c r="F2239" s="17">
        <v>0</v>
      </c>
      <c r="G2239" s="17">
        <v>0</v>
      </c>
      <c r="H2239" s="18">
        <v>76652</v>
      </c>
    </row>
    <row r="2240" spans="1:8" ht="14.4" x14ac:dyDescent="0.3">
      <c r="A2240" s="17">
        <v>3</v>
      </c>
      <c r="B2240" s="9" t="s">
        <v>12</v>
      </c>
      <c r="C2240" s="17">
        <v>2</v>
      </c>
      <c r="D2240" s="17">
        <v>1987</v>
      </c>
      <c r="E2240" s="17">
        <v>1</v>
      </c>
      <c r="F2240" s="17">
        <v>0</v>
      </c>
      <c r="G2240" s="17">
        <v>0</v>
      </c>
      <c r="H2240" s="18">
        <v>76699</v>
      </c>
    </row>
    <row r="2241" spans="1:8" ht="14.4" x14ac:dyDescent="0.3">
      <c r="A2241" s="17">
        <v>1</v>
      </c>
      <c r="B2241" s="9" t="s">
        <v>12</v>
      </c>
      <c r="C2241" s="17">
        <v>3</v>
      </c>
      <c r="D2241" s="17">
        <v>2004</v>
      </c>
      <c r="E2241" s="17">
        <v>1</v>
      </c>
      <c r="F2241" s="17">
        <v>0</v>
      </c>
      <c r="G2241" s="17">
        <v>0</v>
      </c>
      <c r="H2241" s="18">
        <v>76715</v>
      </c>
    </row>
    <row r="2242" spans="1:8" ht="14.4" x14ac:dyDescent="0.3">
      <c r="A2242" s="17">
        <v>5</v>
      </c>
      <c r="B2242" s="9" t="s">
        <v>12</v>
      </c>
      <c r="C2242" s="17">
        <v>4</v>
      </c>
      <c r="D2242" s="17">
        <v>2006</v>
      </c>
      <c r="E2242" s="17">
        <v>1</v>
      </c>
      <c r="F2242" s="17">
        <v>0</v>
      </c>
      <c r="G2242" s="17">
        <v>0</v>
      </c>
      <c r="H2242" s="18">
        <v>76882</v>
      </c>
    </row>
    <row r="2243" spans="1:8" ht="14.4" x14ac:dyDescent="0.3">
      <c r="A2243" s="17">
        <v>2</v>
      </c>
      <c r="B2243" s="9" t="s">
        <v>25</v>
      </c>
      <c r="C2243" s="17">
        <v>2</v>
      </c>
      <c r="D2243" s="17">
        <v>1995</v>
      </c>
      <c r="E2243" s="17">
        <v>1</v>
      </c>
      <c r="F2243" s="17">
        <v>0</v>
      </c>
      <c r="G2243" s="17">
        <v>0</v>
      </c>
      <c r="H2243" s="18">
        <v>76890</v>
      </c>
    </row>
    <row r="2244" spans="1:8" ht="14.4" x14ac:dyDescent="0.3">
      <c r="A2244" s="17">
        <v>1</v>
      </c>
      <c r="B2244" s="9" t="s">
        <v>23</v>
      </c>
      <c r="C2244" s="17">
        <v>3</v>
      </c>
      <c r="D2244" s="17">
        <v>2004</v>
      </c>
      <c r="E2244" s="17">
        <v>1</v>
      </c>
      <c r="F2244" s="17">
        <v>0</v>
      </c>
      <c r="G2244" s="17">
        <v>0</v>
      </c>
      <c r="H2244" s="18">
        <v>76921</v>
      </c>
    </row>
    <row r="2245" spans="1:8" ht="14.4" x14ac:dyDescent="0.3">
      <c r="A2245" s="17">
        <v>1</v>
      </c>
      <c r="B2245" s="9" t="s">
        <v>65</v>
      </c>
      <c r="C2245" s="17">
        <v>2</v>
      </c>
      <c r="D2245" s="17">
        <v>1985</v>
      </c>
      <c r="E2245" s="17">
        <v>1</v>
      </c>
      <c r="F2245" s="17">
        <v>0</v>
      </c>
      <c r="G2245" s="17">
        <v>0</v>
      </c>
      <c r="H2245" s="18">
        <v>76977</v>
      </c>
    </row>
    <row r="2246" spans="1:8" ht="14.4" x14ac:dyDescent="0.3">
      <c r="A2246" s="17">
        <v>5</v>
      </c>
      <c r="B2246" s="9" t="s">
        <v>19</v>
      </c>
      <c r="C2246" s="17">
        <v>3</v>
      </c>
      <c r="D2246" s="17">
        <v>2016</v>
      </c>
      <c r="E2246" s="17">
        <v>1</v>
      </c>
      <c r="F2246" s="17">
        <v>0</v>
      </c>
      <c r="G2246" s="17">
        <v>0</v>
      </c>
      <c r="H2246" s="18">
        <v>77040</v>
      </c>
    </row>
    <row r="2247" spans="1:8" ht="14.4" x14ac:dyDescent="0.3">
      <c r="A2247" s="17">
        <v>4</v>
      </c>
      <c r="B2247" s="9" t="s">
        <v>25</v>
      </c>
      <c r="C2247" s="17">
        <v>2</v>
      </c>
      <c r="D2247" s="17">
        <v>1991</v>
      </c>
      <c r="E2247" s="17">
        <v>1</v>
      </c>
      <c r="F2247" s="17">
        <v>0</v>
      </c>
      <c r="G2247" s="17">
        <v>0</v>
      </c>
      <c r="H2247" s="18">
        <v>77064</v>
      </c>
    </row>
    <row r="2248" spans="1:8" ht="14.4" x14ac:dyDescent="0.3">
      <c r="A2248" s="17">
        <v>4</v>
      </c>
      <c r="B2248" s="9" t="s">
        <v>12</v>
      </c>
      <c r="C2248" s="17">
        <v>2</v>
      </c>
      <c r="D2248" s="17">
        <v>1978</v>
      </c>
      <c r="E2248" s="17">
        <v>1</v>
      </c>
      <c r="F2248" s="17">
        <v>0</v>
      </c>
      <c r="G2248" s="17">
        <v>0</v>
      </c>
      <c r="H2248" s="18">
        <v>77191</v>
      </c>
    </row>
    <row r="2249" spans="1:8" ht="14.4" x14ac:dyDescent="0.3">
      <c r="A2249" s="17">
        <v>1</v>
      </c>
      <c r="B2249" s="9" t="s">
        <v>23</v>
      </c>
      <c r="C2249" s="17">
        <v>3</v>
      </c>
      <c r="D2249" s="17">
        <v>2004</v>
      </c>
      <c r="E2249" s="17">
        <v>2</v>
      </c>
      <c r="F2249" s="17">
        <v>0</v>
      </c>
      <c r="G2249" s="17">
        <v>0</v>
      </c>
      <c r="H2249" s="18">
        <v>77262</v>
      </c>
    </row>
    <row r="2250" spans="1:8" ht="14.4" x14ac:dyDescent="0.3">
      <c r="A2250" s="17">
        <v>3</v>
      </c>
      <c r="B2250" s="9" t="s">
        <v>35</v>
      </c>
      <c r="C2250" s="17">
        <v>1</v>
      </c>
      <c r="D2250" s="17">
        <v>1967</v>
      </c>
      <c r="E2250" s="17">
        <v>1</v>
      </c>
      <c r="F2250" s="17">
        <v>0</v>
      </c>
      <c r="G2250" s="17">
        <v>0</v>
      </c>
      <c r="H2250" s="18">
        <v>77278</v>
      </c>
    </row>
    <row r="2251" spans="1:8" ht="14.4" x14ac:dyDescent="0.3">
      <c r="A2251" s="17">
        <v>2</v>
      </c>
      <c r="B2251" s="9" t="s">
        <v>23</v>
      </c>
      <c r="C2251" s="17">
        <v>2</v>
      </c>
      <c r="D2251" s="17">
        <v>1989</v>
      </c>
      <c r="E2251" s="17">
        <v>1</v>
      </c>
      <c r="F2251" s="17">
        <v>0</v>
      </c>
      <c r="G2251" s="17">
        <v>0</v>
      </c>
      <c r="H2251" s="18">
        <v>77286</v>
      </c>
    </row>
    <row r="2252" spans="1:8" ht="14.4" x14ac:dyDescent="0.3">
      <c r="A2252" s="17">
        <v>1</v>
      </c>
      <c r="B2252" s="9" t="s">
        <v>17</v>
      </c>
      <c r="C2252" s="17">
        <v>2</v>
      </c>
      <c r="D2252" s="17">
        <v>1987</v>
      </c>
      <c r="E2252" s="17">
        <v>1</v>
      </c>
      <c r="F2252" s="17">
        <v>0</v>
      </c>
      <c r="G2252" s="17">
        <v>0</v>
      </c>
      <c r="H2252" s="18">
        <v>77341</v>
      </c>
    </row>
    <row r="2253" spans="1:8" ht="14.4" x14ac:dyDescent="0.3">
      <c r="A2253" s="17">
        <v>3</v>
      </c>
      <c r="B2253" s="9" t="s">
        <v>12</v>
      </c>
      <c r="C2253" s="17">
        <v>3</v>
      </c>
      <c r="D2253" s="17">
        <v>2012</v>
      </c>
      <c r="E2253" s="17">
        <v>1</v>
      </c>
      <c r="F2253" s="17">
        <v>0</v>
      </c>
      <c r="G2253" s="17">
        <v>0</v>
      </c>
      <c r="H2253" s="18">
        <v>77349</v>
      </c>
    </row>
    <row r="2254" spans="1:8" ht="14.4" x14ac:dyDescent="0.3">
      <c r="A2254" s="17">
        <v>4</v>
      </c>
      <c r="B2254" s="9" t="s">
        <v>12</v>
      </c>
      <c r="C2254" s="17">
        <v>2</v>
      </c>
      <c r="D2254" s="17">
        <v>1988</v>
      </c>
      <c r="E2254" s="17">
        <v>1</v>
      </c>
      <c r="F2254" s="17">
        <v>0</v>
      </c>
      <c r="G2254" s="17">
        <v>0</v>
      </c>
      <c r="H2254" s="18">
        <v>77437</v>
      </c>
    </row>
    <row r="2255" spans="1:8" ht="14.4" x14ac:dyDescent="0.3">
      <c r="A2255" s="17">
        <v>2</v>
      </c>
      <c r="B2255" s="9" t="s">
        <v>43</v>
      </c>
      <c r="C2255" s="17">
        <v>2</v>
      </c>
      <c r="D2255" s="17">
        <v>1982</v>
      </c>
      <c r="E2255" s="17">
        <v>1</v>
      </c>
      <c r="F2255" s="17">
        <v>0</v>
      </c>
      <c r="G2255" s="17">
        <v>0</v>
      </c>
      <c r="H2255" s="18">
        <v>77460</v>
      </c>
    </row>
    <row r="2256" spans="1:8" ht="14.4" x14ac:dyDescent="0.3">
      <c r="A2256" s="17">
        <v>1</v>
      </c>
      <c r="B2256" s="9" t="s">
        <v>14</v>
      </c>
      <c r="C2256" s="17">
        <v>2</v>
      </c>
      <c r="D2256" s="17">
        <v>1964</v>
      </c>
      <c r="E2256" s="17">
        <v>1</v>
      </c>
      <c r="F2256" s="17">
        <v>0</v>
      </c>
      <c r="G2256" s="17">
        <v>0</v>
      </c>
      <c r="H2256" s="18">
        <v>77484</v>
      </c>
    </row>
    <row r="2257" spans="1:8" ht="14.4" x14ac:dyDescent="0.3">
      <c r="A2257" s="17">
        <v>2</v>
      </c>
      <c r="B2257" s="9" t="s">
        <v>23</v>
      </c>
      <c r="C2257" s="17">
        <v>2</v>
      </c>
      <c r="D2257" s="17">
        <v>1980</v>
      </c>
      <c r="E2257" s="17">
        <v>1</v>
      </c>
      <c r="F2257" s="17">
        <v>0</v>
      </c>
      <c r="G2257" s="17">
        <v>0</v>
      </c>
      <c r="H2257" s="18">
        <v>77532</v>
      </c>
    </row>
    <row r="2258" spans="1:8" ht="14.4" x14ac:dyDescent="0.3">
      <c r="A2258" s="17">
        <v>4</v>
      </c>
      <c r="B2258" s="9" t="s">
        <v>12</v>
      </c>
      <c r="C2258" s="17">
        <v>2</v>
      </c>
      <c r="D2258" s="17">
        <v>2011</v>
      </c>
      <c r="E2258" s="17">
        <v>1</v>
      </c>
      <c r="F2258" s="17">
        <v>0</v>
      </c>
      <c r="G2258" s="17">
        <v>0</v>
      </c>
      <c r="H2258" s="18">
        <v>77579</v>
      </c>
    </row>
    <row r="2259" spans="1:8" ht="14.4" x14ac:dyDescent="0.3">
      <c r="A2259" s="17">
        <v>2</v>
      </c>
      <c r="B2259" s="9" t="s">
        <v>19</v>
      </c>
      <c r="C2259" s="17">
        <v>3</v>
      </c>
      <c r="D2259" s="17">
        <v>1988</v>
      </c>
      <c r="E2259" s="17">
        <v>1</v>
      </c>
      <c r="F2259" s="17">
        <v>0</v>
      </c>
      <c r="G2259" s="17">
        <v>0</v>
      </c>
      <c r="H2259" s="18">
        <v>77595</v>
      </c>
    </row>
    <row r="2260" spans="1:8" ht="14.4" x14ac:dyDescent="0.3">
      <c r="A2260" s="17">
        <v>1</v>
      </c>
      <c r="B2260" s="9" t="s">
        <v>12</v>
      </c>
      <c r="C2260" s="17">
        <v>3</v>
      </c>
      <c r="D2260" s="17">
        <v>1983</v>
      </c>
      <c r="E2260" s="17">
        <v>1</v>
      </c>
      <c r="F2260" s="17">
        <v>0</v>
      </c>
      <c r="G2260" s="17">
        <v>0</v>
      </c>
      <c r="H2260" s="18">
        <v>77658</v>
      </c>
    </row>
    <row r="2261" spans="1:8" ht="14.4" x14ac:dyDescent="0.3">
      <c r="A2261" s="17">
        <v>5</v>
      </c>
      <c r="B2261" s="9" t="s">
        <v>12</v>
      </c>
      <c r="C2261" s="17">
        <v>3</v>
      </c>
      <c r="D2261" s="17">
        <v>2007</v>
      </c>
      <c r="E2261" s="17">
        <v>1</v>
      </c>
      <c r="F2261" s="17">
        <v>0</v>
      </c>
      <c r="G2261" s="17">
        <v>0</v>
      </c>
      <c r="H2261" s="18">
        <v>77738</v>
      </c>
    </row>
    <row r="2262" spans="1:8" ht="14.4" x14ac:dyDescent="0.3">
      <c r="A2262" s="17">
        <v>2</v>
      </c>
      <c r="B2262" s="9" t="s">
        <v>23</v>
      </c>
      <c r="C2262" s="17">
        <v>1</v>
      </c>
      <c r="D2262" s="17">
        <v>1987</v>
      </c>
      <c r="E2262" s="17">
        <v>1</v>
      </c>
      <c r="F2262" s="17">
        <v>0</v>
      </c>
      <c r="G2262" s="17">
        <v>0</v>
      </c>
      <c r="H2262" s="18">
        <v>77857</v>
      </c>
    </row>
    <row r="2263" spans="1:8" ht="14.4" x14ac:dyDescent="0.3">
      <c r="A2263" s="17">
        <v>3</v>
      </c>
      <c r="B2263" s="9" t="s">
        <v>19</v>
      </c>
      <c r="C2263" s="17">
        <v>3</v>
      </c>
      <c r="D2263" s="17">
        <v>2008</v>
      </c>
      <c r="E2263" s="17">
        <v>1</v>
      </c>
      <c r="F2263" s="17">
        <v>0</v>
      </c>
      <c r="G2263" s="17">
        <v>0</v>
      </c>
      <c r="H2263" s="18">
        <v>77857</v>
      </c>
    </row>
    <row r="2264" spans="1:8" ht="14.4" x14ac:dyDescent="0.3">
      <c r="A2264" s="17">
        <v>2</v>
      </c>
      <c r="B2264" s="9" t="s">
        <v>14</v>
      </c>
      <c r="C2264" s="17">
        <v>3</v>
      </c>
      <c r="D2264" s="17">
        <v>2019</v>
      </c>
      <c r="E2264" s="17">
        <v>1</v>
      </c>
      <c r="F2264" s="17">
        <v>0</v>
      </c>
      <c r="G2264" s="17">
        <v>0</v>
      </c>
      <c r="H2264" s="18">
        <v>77991</v>
      </c>
    </row>
    <row r="2265" spans="1:8" ht="14.4" x14ac:dyDescent="0.3">
      <c r="A2265" s="17">
        <v>3</v>
      </c>
      <c r="B2265" s="9" t="s">
        <v>17</v>
      </c>
      <c r="C2265" s="17">
        <v>2</v>
      </c>
      <c r="D2265" s="17">
        <v>1984</v>
      </c>
      <c r="E2265" s="17">
        <v>1</v>
      </c>
      <c r="F2265" s="17">
        <v>0</v>
      </c>
      <c r="G2265" s="17">
        <v>0</v>
      </c>
      <c r="H2265" s="18">
        <v>78063</v>
      </c>
    </row>
    <row r="2266" spans="1:8" ht="14.4" x14ac:dyDescent="0.3">
      <c r="A2266" s="17">
        <v>2</v>
      </c>
      <c r="B2266" s="9" t="s">
        <v>17</v>
      </c>
      <c r="C2266" s="17">
        <v>2</v>
      </c>
      <c r="D2266" s="17">
        <v>1986</v>
      </c>
      <c r="E2266" s="17">
        <v>1</v>
      </c>
      <c r="F2266" s="17">
        <v>0</v>
      </c>
      <c r="G2266" s="17">
        <v>0</v>
      </c>
      <c r="H2266" s="18">
        <v>78134</v>
      </c>
    </row>
    <row r="2267" spans="1:8" ht="14.4" x14ac:dyDescent="0.3">
      <c r="A2267" s="17">
        <v>2</v>
      </c>
      <c r="B2267" s="9" t="s">
        <v>33</v>
      </c>
      <c r="C2267" s="17">
        <v>4</v>
      </c>
      <c r="D2267" s="17">
        <v>1968</v>
      </c>
      <c r="E2267" s="17">
        <v>1</v>
      </c>
      <c r="F2267" s="17">
        <v>0</v>
      </c>
      <c r="G2267" s="17">
        <v>0</v>
      </c>
      <c r="H2267" s="18">
        <v>78205</v>
      </c>
    </row>
    <row r="2268" spans="1:8" ht="14.4" x14ac:dyDescent="0.3">
      <c r="A2268" s="17">
        <v>2</v>
      </c>
      <c r="B2268" s="9" t="s">
        <v>30</v>
      </c>
      <c r="C2268" s="17">
        <v>2</v>
      </c>
      <c r="D2268" s="17">
        <v>1977</v>
      </c>
      <c r="E2268" s="17">
        <v>1</v>
      </c>
      <c r="F2268" s="17">
        <v>0</v>
      </c>
      <c r="G2268" s="17">
        <v>0</v>
      </c>
      <c r="H2268" s="18">
        <v>78261</v>
      </c>
    </row>
    <row r="2269" spans="1:8" ht="14.4" x14ac:dyDescent="0.3">
      <c r="A2269" s="17">
        <v>4</v>
      </c>
      <c r="B2269" s="9" t="s">
        <v>12</v>
      </c>
      <c r="C2269" s="17">
        <v>2</v>
      </c>
      <c r="D2269" s="17">
        <v>2013</v>
      </c>
      <c r="E2269" s="17">
        <v>1</v>
      </c>
      <c r="F2269" s="17">
        <v>0</v>
      </c>
      <c r="G2269" s="17">
        <v>0</v>
      </c>
      <c r="H2269" s="18">
        <v>78316</v>
      </c>
    </row>
    <row r="2270" spans="1:8" ht="14.4" x14ac:dyDescent="0.3">
      <c r="A2270" s="17">
        <v>4</v>
      </c>
      <c r="B2270" s="9" t="s">
        <v>12</v>
      </c>
      <c r="C2270" s="17">
        <v>2</v>
      </c>
      <c r="D2270" s="17">
        <v>1988</v>
      </c>
      <c r="E2270" s="17">
        <v>1</v>
      </c>
      <c r="F2270" s="17">
        <v>0</v>
      </c>
      <c r="G2270" s="17">
        <v>0</v>
      </c>
      <c r="H2270" s="18">
        <v>78388</v>
      </c>
    </row>
    <row r="2271" spans="1:8" ht="14.4" x14ac:dyDescent="0.3">
      <c r="A2271" s="17">
        <v>3</v>
      </c>
      <c r="B2271" s="9" t="s">
        <v>12</v>
      </c>
      <c r="C2271" s="17">
        <v>2</v>
      </c>
      <c r="D2271" s="17">
        <v>2012</v>
      </c>
      <c r="E2271" s="17">
        <v>1</v>
      </c>
      <c r="F2271" s="17">
        <v>0</v>
      </c>
      <c r="G2271" s="17">
        <v>0</v>
      </c>
      <c r="H2271" s="18">
        <v>78578</v>
      </c>
    </row>
    <row r="2272" spans="1:8" ht="14.4" x14ac:dyDescent="0.3">
      <c r="A2272" s="17">
        <v>3</v>
      </c>
      <c r="B2272" s="9" t="s">
        <v>12</v>
      </c>
      <c r="C2272" s="17">
        <v>2</v>
      </c>
      <c r="D2272" s="17">
        <v>1989</v>
      </c>
      <c r="E2272" s="17">
        <v>1</v>
      </c>
      <c r="F2272" s="17">
        <v>0</v>
      </c>
      <c r="G2272" s="17">
        <v>0</v>
      </c>
      <c r="H2272" s="18">
        <v>78752</v>
      </c>
    </row>
    <row r="2273" spans="1:8" ht="14.4" x14ac:dyDescent="0.3">
      <c r="A2273" s="17">
        <v>2</v>
      </c>
      <c r="B2273" s="9" t="s">
        <v>19</v>
      </c>
      <c r="C2273" s="17">
        <v>1</v>
      </c>
      <c r="D2273" s="17">
        <v>1983</v>
      </c>
      <c r="E2273" s="17">
        <v>14</v>
      </c>
      <c r="F2273" s="17">
        <v>0</v>
      </c>
      <c r="G2273" s="17">
        <v>0</v>
      </c>
      <c r="H2273" s="18">
        <v>78820</v>
      </c>
    </row>
    <row r="2274" spans="1:8" ht="14.4" x14ac:dyDescent="0.3">
      <c r="A2274" s="17">
        <v>2</v>
      </c>
      <c r="B2274" s="9" t="s">
        <v>25</v>
      </c>
      <c r="C2274" s="17">
        <v>2</v>
      </c>
      <c r="D2274" s="17">
        <v>1994</v>
      </c>
      <c r="E2274" s="17">
        <v>1</v>
      </c>
      <c r="F2274" s="17">
        <v>0</v>
      </c>
      <c r="G2274" s="17">
        <v>0</v>
      </c>
      <c r="H2274" s="18">
        <v>78839</v>
      </c>
    </row>
    <row r="2275" spans="1:8" ht="14.4" x14ac:dyDescent="0.3">
      <c r="A2275" s="17">
        <v>1</v>
      </c>
      <c r="B2275" s="9" t="s">
        <v>12</v>
      </c>
      <c r="C2275" s="17">
        <v>4</v>
      </c>
      <c r="D2275" s="17">
        <v>2002</v>
      </c>
      <c r="E2275" s="17">
        <v>1</v>
      </c>
      <c r="F2275" s="17">
        <v>0</v>
      </c>
      <c r="G2275" s="17">
        <v>0</v>
      </c>
      <c r="H2275" s="18">
        <v>78879</v>
      </c>
    </row>
    <row r="2276" spans="1:8" ht="14.4" x14ac:dyDescent="0.3">
      <c r="A2276" s="17">
        <v>4</v>
      </c>
      <c r="B2276" s="9" t="s">
        <v>23</v>
      </c>
      <c r="C2276" s="17">
        <v>1</v>
      </c>
      <c r="D2276" s="17">
        <v>1983</v>
      </c>
      <c r="E2276" s="17">
        <v>1</v>
      </c>
      <c r="F2276" s="17">
        <v>0</v>
      </c>
      <c r="G2276" s="17">
        <v>0</v>
      </c>
      <c r="H2276" s="18">
        <v>78895</v>
      </c>
    </row>
    <row r="2277" spans="1:8" ht="14.4" x14ac:dyDescent="0.3">
      <c r="A2277" s="17">
        <v>1</v>
      </c>
      <c r="B2277" s="9" t="s">
        <v>12</v>
      </c>
      <c r="C2277" s="17">
        <v>2</v>
      </c>
      <c r="D2277" s="17">
        <v>1999</v>
      </c>
      <c r="E2277" s="17">
        <v>1</v>
      </c>
      <c r="F2277" s="17">
        <v>0</v>
      </c>
      <c r="G2277" s="17">
        <v>0</v>
      </c>
      <c r="H2277" s="18">
        <v>79022</v>
      </c>
    </row>
    <row r="2278" spans="1:8" ht="14.4" x14ac:dyDescent="0.3">
      <c r="A2278" s="17">
        <v>1</v>
      </c>
      <c r="B2278" s="9" t="s">
        <v>14</v>
      </c>
      <c r="C2278" s="17">
        <v>3</v>
      </c>
      <c r="D2278" s="17">
        <v>2007</v>
      </c>
      <c r="E2278" s="17">
        <v>1</v>
      </c>
      <c r="F2278" s="17">
        <v>0</v>
      </c>
      <c r="G2278" s="17">
        <v>0</v>
      </c>
      <c r="H2278" s="18">
        <v>79077</v>
      </c>
    </row>
    <row r="2279" spans="1:8" ht="14.4" x14ac:dyDescent="0.3">
      <c r="A2279" s="17">
        <v>1</v>
      </c>
      <c r="B2279" s="9" t="s">
        <v>27</v>
      </c>
      <c r="C2279" s="17">
        <v>3</v>
      </c>
      <c r="D2279" s="17">
        <v>1990</v>
      </c>
      <c r="E2279" s="17">
        <v>1</v>
      </c>
      <c r="F2279" s="17">
        <v>0</v>
      </c>
      <c r="G2279" s="17">
        <v>0</v>
      </c>
      <c r="H2279" s="18">
        <v>79172</v>
      </c>
    </row>
    <row r="2280" spans="1:8" ht="14.4" x14ac:dyDescent="0.3">
      <c r="A2280" s="17">
        <v>2</v>
      </c>
      <c r="B2280" s="9" t="s">
        <v>23</v>
      </c>
      <c r="C2280" s="17">
        <v>2</v>
      </c>
      <c r="D2280" s="17">
        <v>1975</v>
      </c>
      <c r="E2280" s="17">
        <v>1</v>
      </c>
      <c r="F2280" s="17">
        <v>0</v>
      </c>
      <c r="G2280" s="17">
        <v>0</v>
      </c>
      <c r="H2280" s="18">
        <v>79180</v>
      </c>
    </row>
    <row r="2281" spans="1:8" ht="14.4" x14ac:dyDescent="0.3">
      <c r="A2281" s="17">
        <v>3</v>
      </c>
      <c r="B2281" s="9" t="s">
        <v>19</v>
      </c>
      <c r="C2281" s="17">
        <v>4</v>
      </c>
      <c r="D2281" s="17">
        <v>2015</v>
      </c>
      <c r="E2281" s="17">
        <v>1</v>
      </c>
      <c r="F2281" s="17">
        <v>0</v>
      </c>
      <c r="G2281" s="17">
        <v>0</v>
      </c>
      <c r="H2281" s="18">
        <v>79228</v>
      </c>
    </row>
    <row r="2282" spans="1:8" ht="14.4" x14ac:dyDescent="0.3">
      <c r="A2282" s="17">
        <v>3</v>
      </c>
      <c r="B2282" s="9" t="s">
        <v>25</v>
      </c>
      <c r="C2282" s="17">
        <v>2</v>
      </c>
      <c r="D2282" s="17">
        <v>1995</v>
      </c>
      <c r="E2282" s="17">
        <v>1</v>
      </c>
      <c r="F2282" s="17">
        <v>0</v>
      </c>
      <c r="G2282" s="17">
        <v>0</v>
      </c>
      <c r="H2282" s="18">
        <v>79275</v>
      </c>
    </row>
    <row r="2283" spans="1:8" ht="14.4" x14ac:dyDescent="0.3">
      <c r="A2283" s="17">
        <v>5</v>
      </c>
      <c r="B2283" s="9" t="s">
        <v>12</v>
      </c>
      <c r="C2283" s="17">
        <v>2</v>
      </c>
      <c r="D2283" s="17">
        <v>1989</v>
      </c>
      <c r="E2283" s="17">
        <v>1</v>
      </c>
      <c r="F2283" s="17">
        <v>0</v>
      </c>
      <c r="G2283" s="17">
        <v>0</v>
      </c>
      <c r="H2283" s="18">
        <v>79283</v>
      </c>
    </row>
    <row r="2284" spans="1:8" ht="14.4" x14ac:dyDescent="0.3">
      <c r="A2284" s="17">
        <v>4</v>
      </c>
      <c r="B2284" s="9" t="s">
        <v>33</v>
      </c>
      <c r="C2284" s="17">
        <v>1</v>
      </c>
      <c r="D2284" s="17">
        <v>1996</v>
      </c>
      <c r="E2284" s="17">
        <v>1</v>
      </c>
      <c r="F2284" s="17">
        <v>0</v>
      </c>
      <c r="G2284" s="17">
        <v>0</v>
      </c>
      <c r="H2284" s="18">
        <v>79299</v>
      </c>
    </row>
    <row r="2285" spans="1:8" ht="14.4" x14ac:dyDescent="0.3">
      <c r="A2285" s="17">
        <v>4</v>
      </c>
      <c r="B2285" s="9" t="s">
        <v>33</v>
      </c>
      <c r="C2285" s="17">
        <v>1</v>
      </c>
      <c r="D2285" s="17">
        <v>1971</v>
      </c>
      <c r="E2285" s="17">
        <v>1</v>
      </c>
      <c r="F2285" s="17">
        <v>0</v>
      </c>
      <c r="G2285" s="17">
        <v>0</v>
      </c>
      <c r="H2285" s="18">
        <v>79323</v>
      </c>
    </row>
    <row r="2286" spans="1:8" ht="14.4" x14ac:dyDescent="0.3">
      <c r="A2286" s="17">
        <v>1</v>
      </c>
      <c r="B2286" s="9" t="s">
        <v>42</v>
      </c>
      <c r="C2286" s="17">
        <v>2</v>
      </c>
      <c r="D2286" s="17">
        <v>1991</v>
      </c>
      <c r="E2286" s="17">
        <v>1</v>
      </c>
      <c r="F2286" s="17">
        <v>0</v>
      </c>
      <c r="G2286" s="17">
        <v>0</v>
      </c>
      <c r="H2286" s="18">
        <v>79347</v>
      </c>
    </row>
    <row r="2287" spans="1:8" ht="14.4" x14ac:dyDescent="0.3">
      <c r="A2287" s="17">
        <v>2</v>
      </c>
      <c r="B2287" s="9" t="s">
        <v>33</v>
      </c>
      <c r="C2287" s="17">
        <v>3</v>
      </c>
      <c r="D2287" s="17">
        <v>1962</v>
      </c>
      <c r="E2287" s="17">
        <v>1</v>
      </c>
      <c r="F2287" s="17">
        <v>0</v>
      </c>
      <c r="G2287" s="17">
        <v>0</v>
      </c>
      <c r="H2287" s="18">
        <v>79537</v>
      </c>
    </row>
    <row r="2288" spans="1:8" ht="14.4" x14ac:dyDescent="0.3">
      <c r="A2288" s="17">
        <v>5</v>
      </c>
      <c r="B2288" s="9" t="s">
        <v>12</v>
      </c>
      <c r="C2288" s="17">
        <v>1</v>
      </c>
      <c r="D2288" s="17">
        <v>1989</v>
      </c>
      <c r="E2288" s="17">
        <v>1</v>
      </c>
      <c r="F2288" s="17">
        <v>0</v>
      </c>
      <c r="G2288" s="17">
        <v>0</v>
      </c>
      <c r="H2288" s="18">
        <v>79545</v>
      </c>
    </row>
    <row r="2289" spans="1:8" ht="14.4" x14ac:dyDescent="0.3">
      <c r="A2289" s="17">
        <v>3</v>
      </c>
      <c r="B2289" s="9" t="s">
        <v>12</v>
      </c>
      <c r="C2289" s="17">
        <v>2</v>
      </c>
      <c r="D2289" s="17">
        <v>2008</v>
      </c>
      <c r="E2289" s="17">
        <v>1</v>
      </c>
      <c r="F2289" s="17">
        <v>0</v>
      </c>
      <c r="G2289" s="17">
        <v>0</v>
      </c>
      <c r="H2289" s="18">
        <v>79584</v>
      </c>
    </row>
    <row r="2290" spans="1:8" ht="14.4" x14ac:dyDescent="0.3">
      <c r="A2290" s="17">
        <v>5</v>
      </c>
      <c r="B2290" s="9" t="s">
        <v>42</v>
      </c>
      <c r="C2290" s="17">
        <v>3</v>
      </c>
      <c r="D2290" s="17">
        <v>1972</v>
      </c>
      <c r="E2290" s="17">
        <v>1</v>
      </c>
      <c r="F2290" s="17">
        <v>0</v>
      </c>
      <c r="G2290" s="17">
        <v>0</v>
      </c>
      <c r="H2290" s="18">
        <v>79608</v>
      </c>
    </row>
    <row r="2291" spans="1:8" ht="14.4" x14ac:dyDescent="0.3">
      <c r="A2291" s="17">
        <v>5</v>
      </c>
      <c r="B2291" s="9" t="s">
        <v>12</v>
      </c>
      <c r="C2291" s="17">
        <v>2</v>
      </c>
      <c r="D2291" s="17">
        <v>1991</v>
      </c>
      <c r="E2291" s="17">
        <v>1</v>
      </c>
      <c r="F2291" s="17">
        <v>12</v>
      </c>
      <c r="G2291" s="17">
        <v>12</v>
      </c>
      <c r="H2291" s="18">
        <v>79640</v>
      </c>
    </row>
    <row r="2292" spans="1:8" ht="14.4" x14ac:dyDescent="0.3">
      <c r="A2292" s="17">
        <v>3</v>
      </c>
      <c r="B2292" s="9" t="s">
        <v>12</v>
      </c>
      <c r="C2292" s="17">
        <v>3</v>
      </c>
      <c r="D2292" s="17">
        <v>1972</v>
      </c>
      <c r="E2292" s="17">
        <v>1</v>
      </c>
      <c r="F2292" s="17">
        <v>0</v>
      </c>
      <c r="G2292" s="17">
        <v>0</v>
      </c>
      <c r="H2292" s="18">
        <v>79640</v>
      </c>
    </row>
    <row r="2293" spans="1:8" ht="14.4" x14ac:dyDescent="0.3">
      <c r="A2293" s="17">
        <v>4</v>
      </c>
      <c r="B2293" s="9" t="s">
        <v>33</v>
      </c>
      <c r="C2293" s="17">
        <v>3</v>
      </c>
      <c r="D2293" s="17">
        <v>1980</v>
      </c>
      <c r="E2293" s="17">
        <v>1</v>
      </c>
      <c r="F2293" s="17">
        <v>0</v>
      </c>
      <c r="G2293" s="17">
        <v>0</v>
      </c>
      <c r="H2293" s="18">
        <v>79656</v>
      </c>
    </row>
    <row r="2294" spans="1:8" ht="14.4" x14ac:dyDescent="0.3">
      <c r="A2294" s="17">
        <v>1</v>
      </c>
      <c r="B2294" s="9" t="s">
        <v>42</v>
      </c>
      <c r="C2294" s="17">
        <v>3</v>
      </c>
      <c r="D2294" s="17">
        <v>1993</v>
      </c>
      <c r="E2294" s="17">
        <v>1</v>
      </c>
      <c r="F2294" s="17">
        <v>0</v>
      </c>
      <c r="G2294" s="17">
        <v>0</v>
      </c>
      <c r="H2294" s="18">
        <v>79862</v>
      </c>
    </row>
    <row r="2295" spans="1:8" ht="14.4" x14ac:dyDescent="0.3">
      <c r="A2295" s="17">
        <v>3</v>
      </c>
      <c r="B2295" s="9" t="s">
        <v>19</v>
      </c>
      <c r="C2295" s="17">
        <v>3</v>
      </c>
      <c r="D2295" s="17">
        <v>2011</v>
      </c>
      <c r="E2295" s="17">
        <v>1</v>
      </c>
      <c r="F2295" s="17">
        <v>0</v>
      </c>
      <c r="G2295" s="17">
        <v>0</v>
      </c>
      <c r="H2295" s="18">
        <v>79933</v>
      </c>
    </row>
    <row r="2296" spans="1:8" ht="14.4" x14ac:dyDescent="0.3">
      <c r="A2296" s="17">
        <v>1</v>
      </c>
      <c r="B2296" s="9" t="s">
        <v>14</v>
      </c>
      <c r="C2296" s="17">
        <v>3</v>
      </c>
      <c r="D2296" s="17">
        <v>1998</v>
      </c>
      <c r="E2296" s="17">
        <v>1</v>
      </c>
      <c r="F2296" s="17">
        <v>0</v>
      </c>
      <c r="G2296" s="17">
        <v>0</v>
      </c>
      <c r="H2296" s="18">
        <v>79957</v>
      </c>
    </row>
    <row r="2297" spans="1:8" ht="14.4" x14ac:dyDescent="0.3">
      <c r="A2297" s="17">
        <v>1</v>
      </c>
      <c r="B2297" s="9" t="s">
        <v>62</v>
      </c>
      <c r="C2297" s="17">
        <v>2</v>
      </c>
      <c r="D2297" s="17">
        <v>1991</v>
      </c>
      <c r="E2297" s="17">
        <v>1</v>
      </c>
      <c r="F2297" s="17">
        <v>0</v>
      </c>
      <c r="G2297" s="17">
        <v>0</v>
      </c>
      <c r="H2297" s="18">
        <v>79981</v>
      </c>
    </row>
    <row r="2298" spans="1:8" ht="14.4" x14ac:dyDescent="0.3">
      <c r="A2298" s="17">
        <v>1</v>
      </c>
      <c r="B2298" s="9" t="s">
        <v>31</v>
      </c>
      <c r="C2298" s="17">
        <v>2</v>
      </c>
      <c r="D2298" s="17">
        <v>1984</v>
      </c>
      <c r="E2298" s="17">
        <v>1</v>
      </c>
      <c r="F2298" s="17">
        <v>0</v>
      </c>
      <c r="G2298" s="17">
        <v>0</v>
      </c>
      <c r="H2298" s="18">
        <v>79989</v>
      </c>
    </row>
    <row r="2299" spans="1:8" ht="14.4" x14ac:dyDescent="0.3">
      <c r="A2299" s="17">
        <v>1</v>
      </c>
      <c r="B2299" s="9" t="s">
        <v>12</v>
      </c>
      <c r="C2299" s="17">
        <v>2</v>
      </c>
      <c r="D2299" s="17">
        <v>2020</v>
      </c>
      <c r="E2299" s="17">
        <v>1</v>
      </c>
      <c r="F2299" s="17">
        <v>0</v>
      </c>
      <c r="G2299" s="17">
        <v>0</v>
      </c>
      <c r="H2299" s="18">
        <v>80092</v>
      </c>
    </row>
    <row r="2300" spans="1:8" ht="14.4" x14ac:dyDescent="0.3">
      <c r="A2300" s="17">
        <v>5</v>
      </c>
      <c r="B2300" s="9" t="s">
        <v>30</v>
      </c>
      <c r="C2300" s="17">
        <v>3</v>
      </c>
      <c r="D2300" s="17">
        <v>1990</v>
      </c>
      <c r="E2300" s="17">
        <v>1</v>
      </c>
      <c r="F2300" s="17">
        <v>0</v>
      </c>
      <c r="G2300" s="17">
        <v>0</v>
      </c>
      <c r="H2300" s="18">
        <v>80100</v>
      </c>
    </row>
    <row r="2301" spans="1:8" ht="14.4" x14ac:dyDescent="0.3">
      <c r="A2301" s="17">
        <v>5</v>
      </c>
      <c r="B2301" s="9" t="s">
        <v>14</v>
      </c>
      <c r="C2301" s="17">
        <v>3</v>
      </c>
      <c r="D2301" s="17">
        <v>1964</v>
      </c>
      <c r="E2301" s="17">
        <v>1</v>
      </c>
      <c r="F2301" s="17">
        <v>0</v>
      </c>
      <c r="G2301" s="17">
        <v>0</v>
      </c>
      <c r="H2301" s="18">
        <v>80219</v>
      </c>
    </row>
    <row r="2302" spans="1:8" ht="14.4" x14ac:dyDescent="0.3">
      <c r="A2302" s="17">
        <v>4</v>
      </c>
      <c r="B2302" s="9" t="s">
        <v>23</v>
      </c>
      <c r="C2302" s="17">
        <v>2</v>
      </c>
      <c r="D2302" s="17">
        <v>1984</v>
      </c>
      <c r="E2302" s="17">
        <v>1</v>
      </c>
      <c r="F2302" s="17">
        <v>0</v>
      </c>
      <c r="G2302" s="17">
        <v>0</v>
      </c>
      <c r="H2302" s="18">
        <v>80258</v>
      </c>
    </row>
    <row r="2303" spans="1:8" ht="14.4" x14ac:dyDescent="0.3">
      <c r="A2303" s="17">
        <v>3</v>
      </c>
      <c r="B2303" s="9" t="s">
        <v>25</v>
      </c>
      <c r="C2303" s="17">
        <v>2</v>
      </c>
      <c r="D2303" s="17">
        <v>1961</v>
      </c>
      <c r="E2303" s="17">
        <v>1</v>
      </c>
      <c r="F2303" s="17">
        <v>24</v>
      </c>
      <c r="G2303" s="17">
        <v>0</v>
      </c>
      <c r="H2303" s="18">
        <v>80274</v>
      </c>
    </row>
    <row r="2304" spans="1:8" ht="14.4" x14ac:dyDescent="0.3">
      <c r="A2304" s="17">
        <v>5</v>
      </c>
      <c r="B2304" s="9" t="s">
        <v>14</v>
      </c>
      <c r="C2304" s="17">
        <v>3</v>
      </c>
      <c r="D2304" s="17">
        <v>1986</v>
      </c>
      <c r="E2304" s="17">
        <v>1</v>
      </c>
      <c r="F2304" s="17">
        <v>0</v>
      </c>
      <c r="G2304" s="17">
        <v>0</v>
      </c>
      <c r="H2304" s="18">
        <v>80409</v>
      </c>
    </row>
    <row r="2305" spans="1:8" ht="14.4" x14ac:dyDescent="0.3">
      <c r="A2305" s="17">
        <v>3</v>
      </c>
      <c r="B2305" s="9" t="s">
        <v>12</v>
      </c>
      <c r="C2305" s="17">
        <v>2</v>
      </c>
      <c r="D2305" s="17">
        <v>2010</v>
      </c>
      <c r="E2305" s="17">
        <v>1</v>
      </c>
      <c r="F2305" s="17">
        <v>0</v>
      </c>
      <c r="G2305" s="17">
        <v>0</v>
      </c>
      <c r="H2305" s="18">
        <v>80456</v>
      </c>
    </row>
    <row r="2306" spans="1:8" ht="14.4" x14ac:dyDescent="0.3">
      <c r="A2306" s="17">
        <v>3</v>
      </c>
      <c r="B2306" s="9" t="s">
        <v>19</v>
      </c>
      <c r="C2306" s="17">
        <v>4</v>
      </c>
      <c r="D2306" s="17">
        <v>2015</v>
      </c>
      <c r="E2306" s="17">
        <v>1</v>
      </c>
      <c r="F2306" s="17">
        <v>0</v>
      </c>
      <c r="G2306" s="17">
        <v>0</v>
      </c>
      <c r="H2306" s="18">
        <v>80528</v>
      </c>
    </row>
    <row r="2307" spans="1:8" ht="14.4" x14ac:dyDescent="0.3">
      <c r="A2307" s="17">
        <v>3</v>
      </c>
      <c r="B2307" s="9" t="s">
        <v>43</v>
      </c>
      <c r="C2307" s="17">
        <v>3</v>
      </c>
      <c r="D2307" s="17">
        <v>1973</v>
      </c>
      <c r="E2307" s="17">
        <v>1</v>
      </c>
      <c r="F2307" s="17">
        <v>0</v>
      </c>
      <c r="G2307" s="17">
        <v>0</v>
      </c>
      <c r="H2307" s="18">
        <v>80551</v>
      </c>
    </row>
    <row r="2308" spans="1:8" ht="14.4" x14ac:dyDescent="0.3">
      <c r="A2308" s="17">
        <v>3</v>
      </c>
      <c r="B2308" s="9" t="s">
        <v>30</v>
      </c>
      <c r="C2308" s="17">
        <v>3</v>
      </c>
      <c r="D2308" s="17">
        <v>1967</v>
      </c>
      <c r="E2308" s="17">
        <v>1</v>
      </c>
      <c r="F2308" s="17">
        <v>0</v>
      </c>
      <c r="G2308" s="17">
        <v>0</v>
      </c>
      <c r="H2308" s="18">
        <v>80559</v>
      </c>
    </row>
    <row r="2309" spans="1:8" ht="14.4" x14ac:dyDescent="0.3">
      <c r="A2309" s="17">
        <v>4</v>
      </c>
      <c r="B2309" s="9" t="s">
        <v>33</v>
      </c>
      <c r="C2309" s="17">
        <v>2</v>
      </c>
      <c r="D2309" s="17">
        <v>1979</v>
      </c>
      <c r="E2309" s="17">
        <v>1</v>
      </c>
      <c r="F2309" s="17">
        <v>0</v>
      </c>
      <c r="G2309" s="17">
        <v>0</v>
      </c>
      <c r="H2309" s="18">
        <v>80559</v>
      </c>
    </row>
    <row r="2310" spans="1:8" ht="14.4" x14ac:dyDescent="0.3">
      <c r="A2310" s="17">
        <v>2</v>
      </c>
      <c r="B2310" s="9" t="s">
        <v>33</v>
      </c>
      <c r="C2310" s="17">
        <v>3</v>
      </c>
      <c r="D2310" s="17">
        <v>2018</v>
      </c>
      <c r="E2310" s="17">
        <v>1</v>
      </c>
      <c r="F2310" s="17">
        <v>0</v>
      </c>
      <c r="G2310" s="17">
        <v>0</v>
      </c>
      <c r="H2310" s="18">
        <v>80599</v>
      </c>
    </row>
    <row r="2311" spans="1:8" ht="14.4" x14ac:dyDescent="0.3">
      <c r="A2311" s="17">
        <v>3</v>
      </c>
      <c r="B2311" s="9" t="s">
        <v>14</v>
      </c>
      <c r="C2311" s="17">
        <v>2</v>
      </c>
      <c r="D2311" s="17">
        <v>1965</v>
      </c>
      <c r="E2311" s="17">
        <v>1</v>
      </c>
      <c r="F2311" s="17">
        <v>0</v>
      </c>
      <c r="G2311" s="17">
        <v>0</v>
      </c>
      <c r="H2311" s="18">
        <v>80710</v>
      </c>
    </row>
    <row r="2312" spans="1:8" ht="14.4" x14ac:dyDescent="0.3">
      <c r="A2312" s="17">
        <v>6</v>
      </c>
      <c r="B2312" s="9" t="s">
        <v>33</v>
      </c>
      <c r="C2312" s="17">
        <v>1</v>
      </c>
      <c r="D2312" s="17">
        <v>1974</v>
      </c>
      <c r="E2312" s="17">
        <v>1</v>
      </c>
      <c r="F2312" s="17">
        <v>0</v>
      </c>
      <c r="G2312" s="17">
        <v>12</v>
      </c>
      <c r="H2312" s="18">
        <v>80734</v>
      </c>
    </row>
    <row r="2313" spans="1:8" ht="14.4" x14ac:dyDescent="0.3">
      <c r="A2313" s="17">
        <v>6</v>
      </c>
      <c r="B2313" s="9" t="s">
        <v>12</v>
      </c>
      <c r="C2313" s="17">
        <v>2</v>
      </c>
      <c r="D2313" s="17">
        <v>2009</v>
      </c>
      <c r="E2313" s="17">
        <v>1</v>
      </c>
      <c r="F2313" s="17">
        <v>0</v>
      </c>
      <c r="G2313" s="17">
        <v>0</v>
      </c>
      <c r="H2313" s="18">
        <v>80742</v>
      </c>
    </row>
    <row r="2314" spans="1:8" ht="14.4" x14ac:dyDescent="0.3">
      <c r="A2314" s="17">
        <v>1</v>
      </c>
      <c r="B2314" s="9" t="s">
        <v>12</v>
      </c>
      <c r="C2314" s="17">
        <v>3</v>
      </c>
      <c r="D2314" s="17">
        <v>1997</v>
      </c>
      <c r="E2314" s="17">
        <v>1</v>
      </c>
      <c r="F2314" s="17">
        <v>0</v>
      </c>
      <c r="G2314" s="17">
        <v>0</v>
      </c>
      <c r="H2314" s="18">
        <v>80773</v>
      </c>
    </row>
    <row r="2315" spans="1:8" ht="14.4" x14ac:dyDescent="0.3">
      <c r="A2315" s="17">
        <v>1</v>
      </c>
      <c r="B2315" s="9" t="s">
        <v>19</v>
      </c>
      <c r="C2315" s="17">
        <v>2</v>
      </c>
      <c r="D2315" s="17">
        <v>1986</v>
      </c>
      <c r="E2315" s="17">
        <v>2</v>
      </c>
      <c r="F2315" s="17">
        <v>0</v>
      </c>
      <c r="G2315" s="17">
        <v>0</v>
      </c>
      <c r="H2315" s="18">
        <v>80845</v>
      </c>
    </row>
    <row r="2316" spans="1:8" ht="14.4" x14ac:dyDescent="0.3">
      <c r="A2316" s="17">
        <v>1</v>
      </c>
      <c r="B2316" s="9" t="s">
        <v>12</v>
      </c>
      <c r="C2316" s="17">
        <v>2</v>
      </c>
      <c r="D2316" s="17">
        <v>1989</v>
      </c>
      <c r="E2316" s="17">
        <v>1</v>
      </c>
      <c r="F2316" s="17">
        <v>0</v>
      </c>
      <c r="G2316" s="17">
        <v>0</v>
      </c>
      <c r="H2316" s="18">
        <v>80861</v>
      </c>
    </row>
    <row r="2317" spans="1:8" ht="14.4" x14ac:dyDescent="0.3">
      <c r="A2317" s="17">
        <v>2</v>
      </c>
      <c r="B2317" s="9" t="s">
        <v>62</v>
      </c>
      <c r="C2317" s="17">
        <v>3</v>
      </c>
      <c r="D2317" s="17">
        <v>1989</v>
      </c>
      <c r="E2317" s="17">
        <v>1</v>
      </c>
      <c r="F2317" s="17">
        <v>0</v>
      </c>
      <c r="G2317" s="17">
        <v>0</v>
      </c>
      <c r="H2317" s="18">
        <v>80940</v>
      </c>
    </row>
    <row r="2318" spans="1:8" ht="14.4" x14ac:dyDescent="0.3">
      <c r="A2318" s="17">
        <v>2</v>
      </c>
      <c r="B2318" s="9" t="s">
        <v>24</v>
      </c>
      <c r="C2318" s="17">
        <v>2</v>
      </c>
      <c r="D2318" s="17">
        <v>1967</v>
      </c>
      <c r="E2318" s="17">
        <v>1</v>
      </c>
      <c r="F2318" s="17">
        <v>0</v>
      </c>
      <c r="G2318" s="17">
        <v>0</v>
      </c>
      <c r="H2318" s="18">
        <v>81059</v>
      </c>
    </row>
    <row r="2319" spans="1:8" ht="14.4" x14ac:dyDescent="0.3">
      <c r="A2319" s="17">
        <v>1</v>
      </c>
      <c r="B2319" s="9" t="s">
        <v>19</v>
      </c>
      <c r="C2319" s="17">
        <v>3</v>
      </c>
      <c r="D2319" s="17">
        <v>1994</v>
      </c>
      <c r="E2319" s="17">
        <v>1</v>
      </c>
      <c r="F2319" s="17">
        <v>0</v>
      </c>
      <c r="G2319" s="17">
        <v>0</v>
      </c>
      <c r="H2319" s="18">
        <v>81122</v>
      </c>
    </row>
    <row r="2320" spans="1:8" ht="14.4" x14ac:dyDescent="0.3">
      <c r="A2320" s="17">
        <v>4</v>
      </c>
      <c r="B2320" s="9" t="s">
        <v>12</v>
      </c>
      <c r="C2320" s="17">
        <v>2</v>
      </c>
      <c r="D2320" s="17">
        <v>1966</v>
      </c>
      <c r="E2320" s="17">
        <v>1</v>
      </c>
      <c r="F2320" s="17">
        <v>0</v>
      </c>
      <c r="G2320" s="17">
        <v>0</v>
      </c>
      <c r="H2320" s="18">
        <v>81154</v>
      </c>
    </row>
    <row r="2321" spans="1:8" ht="14.4" x14ac:dyDescent="0.3">
      <c r="A2321" s="17">
        <v>3</v>
      </c>
      <c r="B2321" s="9" t="s">
        <v>14</v>
      </c>
      <c r="C2321" s="17">
        <v>2</v>
      </c>
      <c r="D2321" s="17">
        <v>1961</v>
      </c>
      <c r="E2321" s="17">
        <v>1</v>
      </c>
      <c r="F2321" s="17">
        <v>0</v>
      </c>
      <c r="G2321" s="17">
        <v>0</v>
      </c>
      <c r="H2321" s="18">
        <v>81186</v>
      </c>
    </row>
    <row r="2322" spans="1:8" ht="14.4" x14ac:dyDescent="0.3">
      <c r="A2322" s="17">
        <v>4</v>
      </c>
      <c r="B2322" s="9" t="s">
        <v>12</v>
      </c>
      <c r="C2322" s="17">
        <v>3</v>
      </c>
      <c r="D2322" s="17">
        <v>1987</v>
      </c>
      <c r="E2322" s="17">
        <v>1</v>
      </c>
      <c r="F2322" s="17">
        <v>0</v>
      </c>
      <c r="G2322" s="17">
        <v>73</v>
      </c>
      <c r="H2322" s="18">
        <v>81201</v>
      </c>
    </row>
    <row r="2323" spans="1:8" ht="14.4" x14ac:dyDescent="0.3">
      <c r="A2323" s="17">
        <v>2</v>
      </c>
      <c r="B2323" s="9" t="s">
        <v>12</v>
      </c>
      <c r="C2323" s="17">
        <v>2</v>
      </c>
      <c r="D2323" s="17">
        <v>2000</v>
      </c>
      <c r="E2323" s="17">
        <v>1</v>
      </c>
      <c r="F2323" s="17">
        <v>0</v>
      </c>
      <c r="G2323" s="17">
        <v>0</v>
      </c>
      <c r="H2323" s="18">
        <v>81241</v>
      </c>
    </row>
    <row r="2324" spans="1:8" ht="14.4" x14ac:dyDescent="0.3">
      <c r="A2324" s="17">
        <v>1</v>
      </c>
      <c r="B2324" s="9" t="s">
        <v>17</v>
      </c>
      <c r="C2324" s="17">
        <v>2</v>
      </c>
      <c r="D2324" s="17">
        <v>1986</v>
      </c>
      <c r="E2324" s="17">
        <v>1</v>
      </c>
      <c r="F2324" s="17">
        <v>0</v>
      </c>
      <c r="G2324" s="17">
        <v>0</v>
      </c>
      <c r="H2324" s="18">
        <v>81289</v>
      </c>
    </row>
    <row r="2325" spans="1:8" ht="14.4" x14ac:dyDescent="0.3">
      <c r="A2325" s="17">
        <v>6</v>
      </c>
      <c r="B2325" s="9" t="s">
        <v>14</v>
      </c>
      <c r="C2325" s="17">
        <v>3</v>
      </c>
      <c r="D2325" s="17">
        <v>1989</v>
      </c>
      <c r="E2325" s="17">
        <v>1</v>
      </c>
      <c r="F2325" s="17">
        <v>0</v>
      </c>
      <c r="G2325" s="17">
        <v>0</v>
      </c>
      <c r="H2325" s="18">
        <v>81431</v>
      </c>
    </row>
    <row r="2326" spans="1:8" ht="14.4" x14ac:dyDescent="0.3">
      <c r="A2326" s="17">
        <v>2</v>
      </c>
      <c r="B2326" s="9" t="s">
        <v>14</v>
      </c>
      <c r="C2326" s="17">
        <v>3</v>
      </c>
      <c r="D2326" s="17">
        <v>2020</v>
      </c>
      <c r="E2326" s="17">
        <v>1</v>
      </c>
      <c r="F2326" s="17">
        <v>0</v>
      </c>
      <c r="G2326" s="17">
        <v>0</v>
      </c>
      <c r="H2326" s="18">
        <v>81479</v>
      </c>
    </row>
    <row r="2327" spans="1:8" ht="14.4" x14ac:dyDescent="0.3">
      <c r="A2327" s="17">
        <v>2</v>
      </c>
      <c r="B2327" s="9" t="s">
        <v>19</v>
      </c>
      <c r="C2327" s="17">
        <v>4</v>
      </c>
      <c r="D2327" s="17">
        <v>1986</v>
      </c>
      <c r="E2327" s="17">
        <v>1</v>
      </c>
      <c r="F2327" s="17">
        <v>0</v>
      </c>
      <c r="G2327" s="17">
        <v>0</v>
      </c>
      <c r="H2327" s="18">
        <v>81518</v>
      </c>
    </row>
    <row r="2328" spans="1:8" ht="14.4" x14ac:dyDescent="0.3">
      <c r="A2328" s="17">
        <v>5</v>
      </c>
      <c r="B2328" s="9" t="s">
        <v>14</v>
      </c>
      <c r="C2328" s="17">
        <v>3</v>
      </c>
      <c r="D2328" s="17">
        <v>1987</v>
      </c>
      <c r="E2328" s="17">
        <v>1</v>
      </c>
      <c r="F2328" s="17">
        <v>0</v>
      </c>
      <c r="G2328" s="17">
        <v>0</v>
      </c>
      <c r="H2328" s="18">
        <v>81550</v>
      </c>
    </row>
    <row r="2329" spans="1:8" ht="14.4" x14ac:dyDescent="0.3">
      <c r="A2329" s="17">
        <v>2</v>
      </c>
      <c r="B2329" s="9" t="s">
        <v>14</v>
      </c>
      <c r="C2329" s="17">
        <v>2</v>
      </c>
      <c r="D2329" s="17">
        <v>1988</v>
      </c>
      <c r="E2329" s="17">
        <v>1</v>
      </c>
      <c r="F2329" s="17">
        <v>0</v>
      </c>
      <c r="G2329" s="17">
        <v>0</v>
      </c>
      <c r="H2329" s="18">
        <v>81582</v>
      </c>
    </row>
    <row r="2330" spans="1:8" ht="14.4" x14ac:dyDescent="0.3">
      <c r="A2330" s="17">
        <v>3</v>
      </c>
      <c r="B2330" s="9" t="s">
        <v>17</v>
      </c>
      <c r="C2330" s="17">
        <v>1</v>
      </c>
      <c r="D2330" s="17">
        <v>1986</v>
      </c>
      <c r="E2330" s="17">
        <v>1</v>
      </c>
      <c r="F2330" s="17">
        <v>0</v>
      </c>
      <c r="G2330" s="17">
        <v>0</v>
      </c>
      <c r="H2330" s="18">
        <v>81606</v>
      </c>
    </row>
    <row r="2331" spans="1:8" ht="14.4" x14ac:dyDescent="0.3">
      <c r="A2331" s="17">
        <v>6</v>
      </c>
      <c r="B2331" s="9" t="s">
        <v>19</v>
      </c>
      <c r="C2331" s="17">
        <v>3</v>
      </c>
      <c r="D2331" s="17">
        <v>2020</v>
      </c>
      <c r="E2331" s="17">
        <v>1</v>
      </c>
      <c r="F2331" s="17">
        <v>0</v>
      </c>
      <c r="G2331" s="17">
        <v>0</v>
      </c>
      <c r="H2331" s="18">
        <v>81669</v>
      </c>
    </row>
    <row r="2332" spans="1:8" ht="14.4" x14ac:dyDescent="0.3">
      <c r="A2332" s="17">
        <v>3</v>
      </c>
      <c r="B2332" s="9" t="s">
        <v>23</v>
      </c>
      <c r="C2332" s="17">
        <v>2</v>
      </c>
      <c r="D2332" s="17">
        <v>1986</v>
      </c>
      <c r="E2332" s="17">
        <v>1</v>
      </c>
      <c r="F2332" s="17">
        <v>0</v>
      </c>
      <c r="G2332" s="17">
        <v>0</v>
      </c>
      <c r="H2332" s="18">
        <v>81677</v>
      </c>
    </row>
    <row r="2333" spans="1:8" ht="14.4" x14ac:dyDescent="0.3">
      <c r="A2333" s="17">
        <v>5</v>
      </c>
      <c r="B2333" s="9" t="s">
        <v>42</v>
      </c>
      <c r="C2333" s="17">
        <v>3</v>
      </c>
      <c r="D2333" s="17">
        <v>1972</v>
      </c>
      <c r="E2333" s="17">
        <v>1</v>
      </c>
      <c r="F2333" s="17">
        <v>0</v>
      </c>
      <c r="G2333" s="17">
        <v>0</v>
      </c>
      <c r="H2333" s="18">
        <v>81724</v>
      </c>
    </row>
    <row r="2334" spans="1:8" ht="14.4" x14ac:dyDescent="0.3">
      <c r="A2334" s="17">
        <v>4</v>
      </c>
      <c r="B2334" s="9" t="s">
        <v>14</v>
      </c>
      <c r="C2334" s="17">
        <v>3</v>
      </c>
      <c r="D2334" s="17">
        <v>1970</v>
      </c>
      <c r="E2334" s="17">
        <v>1</v>
      </c>
      <c r="F2334" s="17">
        <v>0</v>
      </c>
      <c r="G2334" s="17">
        <v>0</v>
      </c>
      <c r="H2334" s="18">
        <v>81764</v>
      </c>
    </row>
    <row r="2335" spans="1:8" ht="14.4" x14ac:dyDescent="0.3">
      <c r="A2335" s="17">
        <v>3</v>
      </c>
      <c r="B2335" s="9" t="s">
        <v>14</v>
      </c>
      <c r="C2335" s="17">
        <v>1</v>
      </c>
      <c r="D2335" s="17">
        <v>2020</v>
      </c>
      <c r="E2335" s="17">
        <v>1</v>
      </c>
      <c r="F2335" s="17">
        <v>0</v>
      </c>
      <c r="G2335" s="17">
        <v>0</v>
      </c>
      <c r="H2335" s="18">
        <v>81764</v>
      </c>
    </row>
    <row r="2336" spans="1:8" ht="14.4" x14ac:dyDescent="0.3">
      <c r="A2336" s="17">
        <v>2</v>
      </c>
      <c r="B2336" s="9" t="s">
        <v>19</v>
      </c>
      <c r="C2336" s="17">
        <v>4</v>
      </c>
      <c r="D2336" s="17">
        <v>1986</v>
      </c>
      <c r="E2336" s="17">
        <v>1</v>
      </c>
      <c r="F2336" s="17">
        <v>0</v>
      </c>
      <c r="G2336" s="17">
        <v>0</v>
      </c>
      <c r="H2336" s="18">
        <v>81859</v>
      </c>
    </row>
    <row r="2337" spans="1:8" ht="14.4" x14ac:dyDescent="0.3">
      <c r="A2337" s="17">
        <v>2</v>
      </c>
      <c r="B2337" s="9" t="s">
        <v>23</v>
      </c>
      <c r="C2337" s="17">
        <v>1</v>
      </c>
      <c r="D2337" s="17">
        <v>2010</v>
      </c>
      <c r="E2337" s="17">
        <v>1</v>
      </c>
      <c r="F2337" s="17">
        <v>0</v>
      </c>
      <c r="G2337" s="17">
        <v>0</v>
      </c>
      <c r="H2337" s="18">
        <v>81986</v>
      </c>
    </row>
    <row r="2338" spans="1:8" ht="14.4" x14ac:dyDescent="0.3">
      <c r="A2338" s="17">
        <v>4</v>
      </c>
      <c r="B2338" s="9" t="s">
        <v>28</v>
      </c>
      <c r="C2338" s="17">
        <v>3</v>
      </c>
      <c r="D2338" s="17">
        <v>1972</v>
      </c>
      <c r="E2338" s="17">
        <v>1</v>
      </c>
      <c r="F2338" s="17">
        <v>0</v>
      </c>
      <c r="G2338" s="17">
        <v>0</v>
      </c>
      <c r="H2338" s="18">
        <v>82145</v>
      </c>
    </row>
    <row r="2339" spans="1:8" ht="14.4" x14ac:dyDescent="0.3">
      <c r="A2339" s="17">
        <v>4</v>
      </c>
      <c r="B2339" s="9" t="s">
        <v>12</v>
      </c>
      <c r="C2339" s="17">
        <v>2</v>
      </c>
      <c r="D2339" s="17">
        <v>1985</v>
      </c>
      <c r="E2339" s="17">
        <v>1</v>
      </c>
      <c r="F2339" s="17">
        <v>0</v>
      </c>
      <c r="G2339" s="17">
        <v>0</v>
      </c>
      <c r="H2339" s="18">
        <v>82160</v>
      </c>
    </row>
    <row r="2340" spans="1:8" ht="14.4" x14ac:dyDescent="0.3">
      <c r="A2340" s="17">
        <v>3</v>
      </c>
      <c r="B2340" s="9" t="s">
        <v>12</v>
      </c>
      <c r="C2340" s="17">
        <v>2</v>
      </c>
      <c r="D2340" s="17">
        <v>1989</v>
      </c>
      <c r="E2340" s="17">
        <v>1</v>
      </c>
      <c r="F2340" s="17">
        <v>0</v>
      </c>
      <c r="G2340" s="17">
        <v>0</v>
      </c>
      <c r="H2340" s="18">
        <v>82208</v>
      </c>
    </row>
    <row r="2341" spans="1:8" ht="14.4" x14ac:dyDescent="0.3">
      <c r="A2341" s="17">
        <v>1</v>
      </c>
      <c r="B2341" s="9" t="s">
        <v>25</v>
      </c>
      <c r="C2341" s="17">
        <v>2</v>
      </c>
      <c r="D2341" s="17">
        <v>1982</v>
      </c>
      <c r="E2341" s="17">
        <v>1</v>
      </c>
      <c r="F2341" s="17">
        <v>0</v>
      </c>
      <c r="G2341" s="17">
        <v>0</v>
      </c>
      <c r="H2341" s="18">
        <v>82271</v>
      </c>
    </row>
    <row r="2342" spans="1:8" ht="14.4" x14ac:dyDescent="0.3">
      <c r="A2342" s="17">
        <v>1</v>
      </c>
      <c r="B2342" s="9" t="s">
        <v>12</v>
      </c>
      <c r="C2342" s="17">
        <v>2</v>
      </c>
      <c r="D2342" s="17">
        <v>1989</v>
      </c>
      <c r="E2342" s="17">
        <v>1</v>
      </c>
      <c r="F2342" s="17">
        <v>0</v>
      </c>
      <c r="G2342" s="17">
        <v>0</v>
      </c>
      <c r="H2342" s="18">
        <v>82366</v>
      </c>
    </row>
    <row r="2343" spans="1:8" ht="14.4" x14ac:dyDescent="0.3">
      <c r="A2343" s="17">
        <v>3</v>
      </c>
      <c r="B2343" s="9" t="s">
        <v>14</v>
      </c>
      <c r="C2343" s="17">
        <v>2</v>
      </c>
      <c r="D2343" s="17">
        <v>1988</v>
      </c>
      <c r="E2343" s="17">
        <v>1</v>
      </c>
      <c r="F2343" s="17">
        <v>0</v>
      </c>
      <c r="G2343" s="17">
        <v>0</v>
      </c>
      <c r="H2343" s="18">
        <v>82398</v>
      </c>
    </row>
    <row r="2344" spans="1:8" ht="14.4" x14ac:dyDescent="0.3">
      <c r="A2344" s="17">
        <v>4</v>
      </c>
      <c r="B2344" s="9" t="s">
        <v>33</v>
      </c>
      <c r="C2344" s="17">
        <v>3</v>
      </c>
      <c r="D2344" s="17">
        <v>1994</v>
      </c>
      <c r="E2344" s="17">
        <v>1</v>
      </c>
      <c r="F2344" s="17">
        <v>0</v>
      </c>
      <c r="G2344" s="17">
        <v>0</v>
      </c>
      <c r="H2344" s="18">
        <v>82398</v>
      </c>
    </row>
    <row r="2345" spans="1:8" ht="14.4" x14ac:dyDescent="0.3">
      <c r="A2345" s="17">
        <v>1</v>
      </c>
      <c r="B2345" s="9" t="s">
        <v>14</v>
      </c>
      <c r="C2345" s="17">
        <v>3</v>
      </c>
      <c r="D2345" s="17">
        <v>1986</v>
      </c>
      <c r="E2345" s="17">
        <v>1</v>
      </c>
      <c r="F2345" s="17">
        <v>0</v>
      </c>
      <c r="G2345" s="17">
        <v>0</v>
      </c>
      <c r="H2345" s="18">
        <v>82422</v>
      </c>
    </row>
    <row r="2346" spans="1:8" ht="14.4" x14ac:dyDescent="0.3">
      <c r="A2346" s="17">
        <v>3</v>
      </c>
      <c r="B2346" s="9" t="s">
        <v>17</v>
      </c>
      <c r="C2346" s="17">
        <v>3</v>
      </c>
      <c r="D2346" s="17">
        <v>2012</v>
      </c>
      <c r="E2346" s="17">
        <v>1</v>
      </c>
      <c r="F2346" s="17">
        <v>0</v>
      </c>
      <c r="G2346" s="17">
        <v>0</v>
      </c>
      <c r="H2346" s="18">
        <v>82493</v>
      </c>
    </row>
    <row r="2347" spans="1:8" ht="14.4" x14ac:dyDescent="0.3">
      <c r="A2347" s="17">
        <v>2</v>
      </c>
      <c r="B2347" s="9" t="s">
        <v>53</v>
      </c>
      <c r="C2347" s="17">
        <v>2</v>
      </c>
      <c r="D2347" s="17">
        <v>1988</v>
      </c>
      <c r="E2347" s="17">
        <v>1</v>
      </c>
      <c r="F2347" s="17">
        <v>0</v>
      </c>
      <c r="G2347" s="17">
        <v>0</v>
      </c>
      <c r="H2347" s="18">
        <v>82596</v>
      </c>
    </row>
    <row r="2348" spans="1:8" ht="14.4" x14ac:dyDescent="0.3">
      <c r="A2348" s="17">
        <v>2</v>
      </c>
      <c r="B2348" s="9" t="s">
        <v>12</v>
      </c>
      <c r="C2348" s="17">
        <v>2</v>
      </c>
      <c r="D2348" s="17">
        <v>2001</v>
      </c>
      <c r="E2348" s="17">
        <v>1</v>
      </c>
      <c r="F2348" s="17">
        <v>0</v>
      </c>
      <c r="G2348" s="17">
        <v>0</v>
      </c>
      <c r="H2348" s="18">
        <v>82604</v>
      </c>
    </row>
    <row r="2349" spans="1:8" ht="14.4" x14ac:dyDescent="0.3">
      <c r="A2349" s="17">
        <v>4</v>
      </c>
      <c r="B2349" s="9" t="s">
        <v>17</v>
      </c>
      <c r="C2349" s="17">
        <v>2</v>
      </c>
      <c r="D2349" s="17">
        <v>2012</v>
      </c>
      <c r="E2349" s="17">
        <v>1</v>
      </c>
      <c r="F2349" s="17">
        <v>0</v>
      </c>
      <c r="G2349" s="17">
        <v>0</v>
      </c>
      <c r="H2349" s="18">
        <v>82739</v>
      </c>
    </row>
    <row r="2350" spans="1:8" ht="14.4" x14ac:dyDescent="0.3">
      <c r="A2350" s="17">
        <v>3</v>
      </c>
      <c r="B2350" s="9" t="s">
        <v>12</v>
      </c>
      <c r="C2350" s="17">
        <v>2</v>
      </c>
      <c r="D2350" s="17">
        <v>2012</v>
      </c>
      <c r="E2350" s="17">
        <v>1</v>
      </c>
      <c r="F2350" s="17">
        <v>0</v>
      </c>
      <c r="G2350" s="17">
        <v>0</v>
      </c>
      <c r="H2350" s="18">
        <v>82747</v>
      </c>
    </row>
    <row r="2351" spans="1:8" ht="14.4" x14ac:dyDescent="0.3">
      <c r="A2351" s="17">
        <v>5</v>
      </c>
      <c r="B2351" s="9" t="s">
        <v>43</v>
      </c>
      <c r="C2351" s="17">
        <v>3</v>
      </c>
      <c r="D2351" s="17">
        <v>1983</v>
      </c>
      <c r="E2351" s="17">
        <v>1</v>
      </c>
      <c r="F2351" s="17">
        <v>0</v>
      </c>
      <c r="G2351" s="17">
        <v>0</v>
      </c>
      <c r="H2351" s="18">
        <v>82779</v>
      </c>
    </row>
    <row r="2352" spans="1:8" ht="14.4" x14ac:dyDescent="0.3">
      <c r="A2352" s="17">
        <v>6</v>
      </c>
      <c r="B2352" s="9" t="s">
        <v>12</v>
      </c>
      <c r="C2352" s="17">
        <v>2</v>
      </c>
      <c r="D2352" s="17">
        <v>1989</v>
      </c>
      <c r="E2352" s="17">
        <v>1</v>
      </c>
      <c r="F2352" s="17">
        <v>0</v>
      </c>
      <c r="G2352" s="17">
        <v>25</v>
      </c>
      <c r="H2352" s="18">
        <v>82802</v>
      </c>
    </row>
    <row r="2353" spans="1:8" ht="14.4" x14ac:dyDescent="0.3">
      <c r="A2353" s="17">
        <v>2</v>
      </c>
      <c r="B2353" s="9" t="s">
        <v>14</v>
      </c>
      <c r="C2353" s="17">
        <v>3</v>
      </c>
      <c r="D2353" s="17">
        <v>1987</v>
      </c>
      <c r="E2353" s="17">
        <v>1</v>
      </c>
      <c r="F2353" s="17">
        <v>0</v>
      </c>
      <c r="G2353" s="17">
        <v>0</v>
      </c>
      <c r="H2353" s="18">
        <v>82913</v>
      </c>
    </row>
    <row r="2354" spans="1:8" ht="14.4" x14ac:dyDescent="0.3">
      <c r="A2354" s="17">
        <v>3</v>
      </c>
      <c r="B2354" s="9" t="s">
        <v>19</v>
      </c>
      <c r="C2354" s="17">
        <v>4</v>
      </c>
      <c r="D2354" s="17">
        <v>2018</v>
      </c>
      <c r="E2354" s="17">
        <v>2</v>
      </c>
      <c r="F2354" s="17">
        <v>0</v>
      </c>
      <c r="G2354" s="17">
        <v>0</v>
      </c>
      <c r="H2354" s="18">
        <v>83159</v>
      </c>
    </row>
    <row r="2355" spans="1:8" ht="14.4" x14ac:dyDescent="0.3">
      <c r="A2355" s="17">
        <v>4</v>
      </c>
      <c r="B2355" s="9" t="s">
        <v>17</v>
      </c>
      <c r="C2355" s="17">
        <v>2</v>
      </c>
      <c r="D2355" s="17">
        <v>1995</v>
      </c>
      <c r="E2355" s="17">
        <v>1</v>
      </c>
      <c r="F2355" s="17">
        <v>0</v>
      </c>
      <c r="G2355" s="17">
        <v>0</v>
      </c>
      <c r="H2355" s="18">
        <v>83191</v>
      </c>
    </row>
    <row r="2356" spans="1:8" ht="14.4" x14ac:dyDescent="0.3">
      <c r="A2356" s="17">
        <v>1</v>
      </c>
      <c r="B2356" s="9" t="s">
        <v>12</v>
      </c>
      <c r="C2356" s="17">
        <v>2</v>
      </c>
      <c r="D2356" s="17">
        <v>1987</v>
      </c>
      <c r="E2356" s="17">
        <v>1</v>
      </c>
      <c r="F2356" s="17">
        <v>0</v>
      </c>
      <c r="G2356" s="17">
        <v>0</v>
      </c>
      <c r="H2356" s="18">
        <v>83207</v>
      </c>
    </row>
    <row r="2357" spans="1:8" ht="14.4" x14ac:dyDescent="0.3">
      <c r="A2357" s="17">
        <v>1</v>
      </c>
      <c r="B2357" s="9" t="s">
        <v>12</v>
      </c>
      <c r="C2357" s="17">
        <v>2</v>
      </c>
      <c r="D2357" s="17">
        <v>2018</v>
      </c>
      <c r="E2357" s="17">
        <v>1</v>
      </c>
      <c r="F2357" s="17">
        <v>0</v>
      </c>
      <c r="G2357" s="17">
        <v>0</v>
      </c>
      <c r="H2357" s="18">
        <v>83421</v>
      </c>
    </row>
    <row r="2358" spans="1:8" ht="14.4" x14ac:dyDescent="0.3">
      <c r="A2358" s="17">
        <v>1</v>
      </c>
      <c r="B2358" s="9" t="s">
        <v>33</v>
      </c>
      <c r="C2358" s="17">
        <v>2</v>
      </c>
      <c r="D2358" s="17">
        <v>1964</v>
      </c>
      <c r="E2358" s="17">
        <v>1</v>
      </c>
      <c r="F2358" s="17">
        <v>0</v>
      </c>
      <c r="G2358" s="17">
        <v>0</v>
      </c>
      <c r="H2358" s="18">
        <v>83444</v>
      </c>
    </row>
    <row r="2359" spans="1:8" ht="14.4" x14ac:dyDescent="0.3">
      <c r="A2359" s="17">
        <v>5</v>
      </c>
      <c r="B2359" s="9" t="s">
        <v>17</v>
      </c>
      <c r="C2359" s="17">
        <v>3</v>
      </c>
      <c r="D2359" s="17">
        <v>2012</v>
      </c>
      <c r="E2359" s="17">
        <v>1</v>
      </c>
      <c r="F2359" s="17">
        <v>0</v>
      </c>
      <c r="G2359" s="17">
        <v>0</v>
      </c>
      <c r="H2359" s="18">
        <v>83460</v>
      </c>
    </row>
    <row r="2360" spans="1:8" ht="14.4" x14ac:dyDescent="0.3">
      <c r="A2360" s="17">
        <v>1</v>
      </c>
      <c r="B2360" s="9" t="s">
        <v>33</v>
      </c>
      <c r="C2360" s="17">
        <v>3</v>
      </c>
      <c r="D2360" s="17">
        <v>1967</v>
      </c>
      <c r="E2360" s="17">
        <v>1</v>
      </c>
      <c r="F2360" s="17">
        <v>0</v>
      </c>
      <c r="G2360" s="17">
        <v>0</v>
      </c>
      <c r="H2360" s="18">
        <v>83555</v>
      </c>
    </row>
    <row r="2361" spans="1:8" ht="14.4" x14ac:dyDescent="0.3">
      <c r="A2361" s="17">
        <v>3</v>
      </c>
      <c r="B2361" s="9" t="s">
        <v>23</v>
      </c>
      <c r="C2361" s="17">
        <v>2</v>
      </c>
      <c r="D2361" s="17">
        <v>1984</v>
      </c>
      <c r="E2361" s="17">
        <v>1</v>
      </c>
      <c r="F2361" s="17">
        <v>0</v>
      </c>
      <c r="G2361" s="17">
        <v>0</v>
      </c>
      <c r="H2361" s="18">
        <v>83563</v>
      </c>
    </row>
    <row r="2362" spans="1:8" ht="14.4" x14ac:dyDescent="0.3">
      <c r="A2362" s="17">
        <v>5</v>
      </c>
      <c r="B2362" s="9" t="s">
        <v>14</v>
      </c>
      <c r="C2362" s="17">
        <v>3</v>
      </c>
      <c r="D2362" s="17">
        <v>1980</v>
      </c>
      <c r="E2362" s="17">
        <v>1</v>
      </c>
      <c r="F2362" s="17">
        <v>0</v>
      </c>
      <c r="G2362" s="17">
        <v>0</v>
      </c>
      <c r="H2362" s="18">
        <v>83674</v>
      </c>
    </row>
    <row r="2363" spans="1:8" ht="14.4" x14ac:dyDescent="0.3">
      <c r="A2363" s="17">
        <v>2</v>
      </c>
      <c r="B2363" s="9" t="s">
        <v>12</v>
      </c>
      <c r="C2363" s="17">
        <v>2</v>
      </c>
      <c r="D2363" s="17">
        <v>2019</v>
      </c>
      <c r="E2363" s="17">
        <v>1</v>
      </c>
      <c r="F2363" s="17">
        <v>0</v>
      </c>
      <c r="G2363" s="17">
        <v>0</v>
      </c>
      <c r="H2363" s="18">
        <v>83690</v>
      </c>
    </row>
    <row r="2364" spans="1:8" ht="14.4" x14ac:dyDescent="0.3">
      <c r="A2364" s="17">
        <v>1</v>
      </c>
      <c r="B2364" s="9" t="s">
        <v>31</v>
      </c>
      <c r="C2364" s="17">
        <v>3</v>
      </c>
      <c r="D2364" s="17">
        <v>1984</v>
      </c>
      <c r="E2364" s="17">
        <v>1</v>
      </c>
      <c r="F2364" s="17">
        <v>0</v>
      </c>
      <c r="G2364" s="17">
        <v>0</v>
      </c>
      <c r="H2364" s="18">
        <v>83722</v>
      </c>
    </row>
    <row r="2365" spans="1:8" ht="14.4" x14ac:dyDescent="0.3">
      <c r="A2365" s="17">
        <v>1</v>
      </c>
      <c r="B2365" s="9" t="s">
        <v>12</v>
      </c>
      <c r="C2365" s="17">
        <v>1</v>
      </c>
      <c r="D2365" s="17">
        <v>1994</v>
      </c>
      <c r="E2365" s="17">
        <v>1</v>
      </c>
      <c r="F2365" s="17">
        <v>0</v>
      </c>
      <c r="G2365" s="17">
        <v>0</v>
      </c>
      <c r="H2365" s="18">
        <v>83722</v>
      </c>
    </row>
    <row r="2366" spans="1:8" ht="14.4" x14ac:dyDescent="0.3">
      <c r="A2366" s="17">
        <v>2</v>
      </c>
      <c r="B2366" s="9" t="s">
        <v>33</v>
      </c>
      <c r="C2366" s="17">
        <v>4</v>
      </c>
      <c r="D2366" s="17">
        <v>1967</v>
      </c>
      <c r="E2366" s="17">
        <v>1</v>
      </c>
      <c r="F2366" s="17">
        <v>0</v>
      </c>
      <c r="G2366" s="17">
        <v>12</v>
      </c>
      <c r="H2366" s="18">
        <v>83761</v>
      </c>
    </row>
    <row r="2367" spans="1:8" ht="14.4" x14ac:dyDescent="0.3">
      <c r="A2367" s="17">
        <v>1</v>
      </c>
      <c r="B2367" s="9" t="s">
        <v>12</v>
      </c>
      <c r="C2367" s="17">
        <v>2</v>
      </c>
      <c r="D2367" s="17">
        <v>1989</v>
      </c>
      <c r="E2367" s="17">
        <v>1</v>
      </c>
      <c r="F2367" s="17">
        <v>0</v>
      </c>
      <c r="G2367" s="17">
        <v>0</v>
      </c>
      <c r="H2367" s="18">
        <v>83769</v>
      </c>
    </row>
    <row r="2368" spans="1:8" ht="14.4" x14ac:dyDescent="0.3">
      <c r="A2368" s="17">
        <v>2</v>
      </c>
      <c r="B2368" s="9" t="s">
        <v>25</v>
      </c>
      <c r="C2368" s="17">
        <v>1</v>
      </c>
      <c r="D2368" s="17">
        <v>1995</v>
      </c>
      <c r="E2368" s="17">
        <v>1</v>
      </c>
      <c r="F2368" s="17">
        <v>0</v>
      </c>
      <c r="G2368" s="17">
        <v>0</v>
      </c>
      <c r="H2368" s="18">
        <v>83785</v>
      </c>
    </row>
    <row r="2369" spans="1:8" ht="14.4" x14ac:dyDescent="0.3">
      <c r="A2369" s="17">
        <v>4</v>
      </c>
      <c r="B2369" s="9" t="s">
        <v>25</v>
      </c>
      <c r="C2369" s="17">
        <v>3</v>
      </c>
      <c r="D2369" s="17">
        <v>1994</v>
      </c>
      <c r="E2369" s="17">
        <v>1</v>
      </c>
      <c r="F2369" s="17">
        <v>0</v>
      </c>
      <c r="G2369" s="17">
        <v>0</v>
      </c>
      <c r="H2369" s="18">
        <v>83809</v>
      </c>
    </row>
    <row r="2370" spans="1:8" ht="14.4" x14ac:dyDescent="0.3">
      <c r="A2370" s="17">
        <v>1</v>
      </c>
      <c r="B2370" s="9" t="s">
        <v>33</v>
      </c>
      <c r="C2370" s="17">
        <v>2</v>
      </c>
      <c r="D2370" s="17">
        <v>2013</v>
      </c>
      <c r="E2370" s="17">
        <v>1</v>
      </c>
      <c r="F2370" s="17">
        <v>0</v>
      </c>
      <c r="G2370" s="17">
        <v>0</v>
      </c>
      <c r="H2370" s="18">
        <v>83817</v>
      </c>
    </row>
    <row r="2371" spans="1:8" ht="14.4" x14ac:dyDescent="0.3">
      <c r="A2371" s="17">
        <v>1</v>
      </c>
      <c r="B2371" s="9" t="s">
        <v>14</v>
      </c>
      <c r="C2371" s="17">
        <v>3</v>
      </c>
      <c r="D2371" s="17">
        <v>1965</v>
      </c>
      <c r="E2371" s="17">
        <v>1</v>
      </c>
      <c r="F2371" s="17">
        <v>0</v>
      </c>
      <c r="G2371" s="17">
        <v>0</v>
      </c>
      <c r="H2371" s="18">
        <v>83833</v>
      </c>
    </row>
    <row r="2372" spans="1:8" ht="14.4" x14ac:dyDescent="0.3">
      <c r="A2372" s="17">
        <v>1</v>
      </c>
      <c r="B2372" s="9" t="s">
        <v>17</v>
      </c>
      <c r="C2372" s="17">
        <v>2</v>
      </c>
      <c r="D2372" s="17">
        <v>1986</v>
      </c>
      <c r="E2372" s="17">
        <v>1</v>
      </c>
      <c r="F2372" s="17">
        <v>0</v>
      </c>
      <c r="G2372" s="17">
        <v>0</v>
      </c>
      <c r="H2372" s="18">
        <v>83960</v>
      </c>
    </row>
    <row r="2373" spans="1:8" ht="14.4" x14ac:dyDescent="0.3">
      <c r="A2373" s="17">
        <v>2</v>
      </c>
      <c r="B2373" s="9" t="s">
        <v>14</v>
      </c>
      <c r="C2373" s="17">
        <v>2</v>
      </c>
      <c r="D2373" s="17">
        <v>1988</v>
      </c>
      <c r="E2373" s="17">
        <v>1</v>
      </c>
      <c r="F2373" s="17">
        <v>0</v>
      </c>
      <c r="G2373" s="17">
        <v>0</v>
      </c>
      <c r="H2373" s="18">
        <v>83960</v>
      </c>
    </row>
    <row r="2374" spans="1:8" ht="14.4" x14ac:dyDescent="0.3">
      <c r="A2374" s="17">
        <v>4</v>
      </c>
      <c r="B2374" s="9" t="s">
        <v>23</v>
      </c>
      <c r="C2374" s="17">
        <v>2</v>
      </c>
      <c r="D2374" s="17">
        <v>1986</v>
      </c>
      <c r="E2374" s="17">
        <v>1</v>
      </c>
      <c r="F2374" s="17">
        <v>0</v>
      </c>
      <c r="G2374" s="17">
        <v>0</v>
      </c>
      <c r="H2374" s="18">
        <v>84023</v>
      </c>
    </row>
    <row r="2375" spans="1:8" ht="14.4" x14ac:dyDescent="0.3">
      <c r="A2375" s="17">
        <v>6</v>
      </c>
      <c r="B2375" s="9" t="s">
        <v>33</v>
      </c>
      <c r="C2375" s="17">
        <v>2</v>
      </c>
      <c r="D2375" s="17">
        <v>2015</v>
      </c>
      <c r="E2375" s="17">
        <v>1</v>
      </c>
      <c r="F2375" s="17">
        <v>0</v>
      </c>
      <c r="G2375" s="17">
        <v>0</v>
      </c>
      <c r="H2375" s="18">
        <v>84094</v>
      </c>
    </row>
    <row r="2376" spans="1:8" ht="14.4" x14ac:dyDescent="0.3">
      <c r="A2376" s="17">
        <v>2</v>
      </c>
      <c r="B2376" s="9" t="s">
        <v>19</v>
      </c>
      <c r="C2376" s="17">
        <v>1</v>
      </c>
      <c r="D2376" s="17">
        <v>1973</v>
      </c>
      <c r="E2376" s="17">
        <v>17</v>
      </c>
      <c r="F2376" s="17">
        <v>0</v>
      </c>
      <c r="G2376" s="17">
        <v>0</v>
      </c>
      <c r="H2376" s="18">
        <v>84134</v>
      </c>
    </row>
    <row r="2377" spans="1:8" ht="14.4" x14ac:dyDescent="0.3">
      <c r="A2377" s="17">
        <v>1</v>
      </c>
      <c r="B2377" s="9" t="s">
        <v>12</v>
      </c>
      <c r="C2377" s="17">
        <v>3</v>
      </c>
      <c r="D2377" s="17">
        <v>1970</v>
      </c>
      <c r="E2377" s="17">
        <v>1</v>
      </c>
      <c r="F2377" s="17">
        <v>0</v>
      </c>
      <c r="G2377" s="17">
        <v>0</v>
      </c>
      <c r="H2377" s="18">
        <v>84150</v>
      </c>
    </row>
    <row r="2378" spans="1:8" ht="14.4" x14ac:dyDescent="0.3">
      <c r="A2378" s="17">
        <v>2</v>
      </c>
      <c r="B2378" s="9" t="s">
        <v>23</v>
      </c>
      <c r="C2378" s="17">
        <v>2</v>
      </c>
      <c r="D2378" s="17">
        <v>1989</v>
      </c>
      <c r="E2378" s="17">
        <v>1</v>
      </c>
      <c r="F2378" s="17">
        <v>0</v>
      </c>
      <c r="G2378" s="17">
        <v>0</v>
      </c>
      <c r="H2378" s="18">
        <v>84213</v>
      </c>
    </row>
    <row r="2379" spans="1:8" ht="14.4" x14ac:dyDescent="0.3">
      <c r="A2379" s="17">
        <v>3</v>
      </c>
      <c r="B2379" s="9" t="s">
        <v>12</v>
      </c>
      <c r="C2379" s="17">
        <v>2</v>
      </c>
      <c r="D2379" s="17">
        <v>2010</v>
      </c>
      <c r="E2379" s="17">
        <v>1</v>
      </c>
      <c r="F2379" s="17">
        <v>0</v>
      </c>
      <c r="G2379" s="17">
        <v>0</v>
      </c>
      <c r="H2379" s="18">
        <v>84261</v>
      </c>
    </row>
    <row r="2380" spans="1:8" ht="14.4" x14ac:dyDescent="0.3">
      <c r="A2380" s="17">
        <v>1</v>
      </c>
      <c r="B2380" s="9" t="s">
        <v>25</v>
      </c>
      <c r="C2380" s="17">
        <v>3</v>
      </c>
      <c r="D2380" s="17">
        <v>1992</v>
      </c>
      <c r="E2380" s="17">
        <v>1</v>
      </c>
      <c r="F2380" s="17">
        <v>0</v>
      </c>
      <c r="G2380" s="17">
        <v>0</v>
      </c>
      <c r="H2380" s="18">
        <v>84277</v>
      </c>
    </row>
    <row r="2381" spans="1:8" ht="14.4" x14ac:dyDescent="0.3">
      <c r="A2381" s="17">
        <v>2</v>
      </c>
      <c r="B2381" s="9" t="s">
        <v>19</v>
      </c>
      <c r="C2381" s="17">
        <v>2</v>
      </c>
      <c r="D2381" s="17">
        <v>1987</v>
      </c>
      <c r="E2381" s="17">
        <v>1</v>
      </c>
      <c r="F2381" s="17">
        <v>0</v>
      </c>
      <c r="G2381" s="17">
        <v>0</v>
      </c>
      <c r="H2381" s="18">
        <v>84308</v>
      </c>
    </row>
    <row r="2382" spans="1:8" ht="14.4" x14ac:dyDescent="0.3">
      <c r="A2382" s="17">
        <v>4</v>
      </c>
      <c r="B2382" s="9" t="s">
        <v>12</v>
      </c>
      <c r="C2382" s="17">
        <v>2</v>
      </c>
      <c r="D2382" s="17">
        <v>1989</v>
      </c>
      <c r="E2382" s="17">
        <v>1</v>
      </c>
      <c r="F2382" s="17">
        <v>0</v>
      </c>
      <c r="G2382" s="17">
        <v>0</v>
      </c>
      <c r="H2382" s="18">
        <v>84483</v>
      </c>
    </row>
    <row r="2383" spans="1:8" ht="14.4" x14ac:dyDescent="0.3">
      <c r="A2383" s="17">
        <v>4</v>
      </c>
      <c r="B2383" s="9" t="s">
        <v>33</v>
      </c>
      <c r="C2383" s="17">
        <v>3</v>
      </c>
      <c r="D2383" s="17">
        <v>1981</v>
      </c>
      <c r="E2383" s="17">
        <v>1</v>
      </c>
      <c r="F2383" s="17">
        <v>0</v>
      </c>
      <c r="G2383" s="17">
        <v>0</v>
      </c>
      <c r="H2383" s="18">
        <v>84530</v>
      </c>
    </row>
    <row r="2384" spans="1:8" ht="14.4" x14ac:dyDescent="0.3">
      <c r="A2384" s="17">
        <v>2</v>
      </c>
      <c r="B2384" s="9" t="s">
        <v>25</v>
      </c>
      <c r="C2384" s="17">
        <v>2</v>
      </c>
      <c r="D2384" s="17">
        <v>1977</v>
      </c>
      <c r="E2384" s="17">
        <v>1</v>
      </c>
      <c r="F2384" s="17">
        <v>0</v>
      </c>
      <c r="G2384" s="17">
        <v>0</v>
      </c>
      <c r="H2384" s="18">
        <v>84610</v>
      </c>
    </row>
    <row r="2385" spans="1:8" ht="14.4" x14ac:dyDescent="0.3">
      <c r="A2385" s="17">
        <v>5</v>
      </c>
      <c r="B2385" s="9" t="s">
        <v>12</v>
      </c>
      <c r="C2385" s="17">
        <v>1</v>
      </c>
      <c r="D2385" s="17">
        <v>1992</v>
      </c>
      <c r="E2385" s="17">
        <v>1</v>
      </c>
      <c r="F2385" s="17">
        <v>0</v>
      </c>
      <c r="G2385" s="17">
        <v>12</v>
      </c>
      <c r="H2385" s="18">
        <v>84641</v>
      </c>
    </row>
    <row r="2386" spans="1:8" ht="14.4" x14ac:dyDescent="0.3">
      <c r="A2386" s="17">
        <v>3</v>
      </c>
      <c r="B2386" s="9" t="s">
        <v>30</v>
      </c>
      <c r="C2386" s="17">
        <v>3</v>
      </c>
      <c r="D2386" s="17">
        <v>1966</v>
      </c>
      <c r="E2386" s="17">
        <v>1</v>
      </c>
      <c r="F2386" s="17">
        <v>0</v>
      </c>
      <c r="G2386" s="17">
        <v>12</v>
      </c>
      <c r="H2386" s="18">
        <v>84792</v>
      </c>
    </row>
    <row r="2387" spans="1:8" ht="14.4" x14ac:dyDescent="0.3">
      <c r="A2387" s="17">
        <v>2</v>
      </c>
      <c r="B2387" s="9" t="s">
        <v>59</v>
      </c>
      <c r="C2387" s="17">
        <v>4</v>
      </c>
      <c r="D2387" s="17">
        <v>1967</v>
      </c>
      <c r="E2387" s="17">
        <v>1</v>
      </c>
      <c r="F2387" s="17">
        <v>0</v>
      </c>
      <c r="G2387" s="17">
        <v>12</v>
      </c>
      <c r="H2387" s="18">
        <v>84831</v>
      </c>
    </row>
    <row r="2388" spans="1:8" ht="14.4" x14ac:dyDescent="0.3">
      <c r="A2388" s="17">
        <v>3</v>
      </c>
      <c r="B2388" s="9" t="s">
        <v>17</v>
      </c>
      <c r="C2388" s="17">
        <v>2</v>
      </c>
      <c r="D2388" s="17">
        <v>1986</v>
      </c>
      <c r="E2388" s="17">
        <v>1</v>
      </c>
      <c r="F2388" s="17">
        <v>0</v>
      </c>
      <c r="G2388" s="17">
        <v>0</v>
      </c>
      <c r="H2388" s="18">
        <v>84839</v>
      </c>
    </row>
    <row r="2389" spans="1:8" ht="14.4" x14ac:dyDescent="0.3">
      <c r="A2389" s="17">
        <v>2</v>
      </c>
      <c r="B2389" s="9" t="s">
        <v>25</v>
      </c>
      <c r="C2389" s="17">
        <v>2</v>
      </c>
      <c r="D2389" s="17">
        <v>1995</v>
      </c>
      <c r="E2389" s="17">
        <v>1</v>
      </c>
      <c r="F2389" s="17">
        <v>0</v>
      </c>
      <c r="G2389" s="17">
        <v>0</v>
      </c>
      <c r="H2389" s="18">
        <v>84903</v>
      </c>
    </row>
    <row r="2390" spans="1:8" ht="14.4" x14ac:dyDescent="0.3">
      <c r="A2390" s="17">
        <v>2</v>
      </c>
      <c r="B2390" s="9" t="s">
        <v>17</v>
      </c>
      <c r="C2390" s="17">
        <v>2</v>
      </c>
      <c r="D2390" s="17">
        <v>1976</v>
      </c>
      <c r="E2390" s="17">
        <v>1</v>
      </c>
      <c r="F2390" s="17">
        <v>0</v>
      </c>
      <c r="G2390" s="17">
        <v>0</v>
      </c>
      <c r="H2390" s="18">
        <v>84958</v>
      </c>
    </row>
    <row r="2391" spans="1:8" ht="14.4" x14ac:dyDescent="0.3">
      <c r="A2391" s="17">
        <v>1</v>
      </c>
      <c r="B2391" s="9" t="s">
        <v>24</v>
      </c>
      <c r="C2391" s="17">
        <v>3</v>
      </c>
      <c r="D2391" s="17">
        <v>1989</v>
      </c>
      <c r="E2391" s="17">
        <v>1</v>
      </c>
      <c r="F2391" s="17">
        <v>0</v>
      </c>
      <c r="G2391" s="17">
        <v>0</v>
      </c>
      <c r="H2391" s="18">
        <v>84966</v>
      </c>
    </row>
    <row r="2392" spans="1:8" ht="14.4" x14ac:dyDescent="0.3">
      <c r="A2392" s="17">
        <v>2</v>
      </c>
      <c r="B2392" s="9" t="s">
        <v>19</v>
      </c>
      <c r="C2392" s="17">
        <v>1</v>
      </c>
      <c r="D2392" s="17">
        <v>1993</v>
      </c>
      <c r="E2392" s="17">
        <v>2</v>
      </c>
      <c r="F2392" s="17">
        <v>0</v>
      </c>
      <c r="G2392" s="17">
        <v>0</v>
      </c>
      <c r="H2392" s="18">
        <v>84998</v>
      </c>
    </row>
    <row r="2393" spans="1:8" ht="14.4" x14ac:dyDescent="0.3">
      <c r="A2393" s="17">
        <v>4</v>
      </c>
      <c r="B2393" s="9" t="s">
        <v>14</v>
      </c>
      <c r="C2393" s="17">
        <v>3</v>
      </c>
      <c r="D2393" s="17">
        <v>1982</v>
      </c>
      <c r="E2393" s="17">
        <v>1</v>
      </c>
      <c r="F2393" s="17">
        <v>0</v>
      </c>
      <c r="G2393" s="17">
        <v>0</v>
      </c>
      <c r="H2393" s="18">
        <v>85093</v>
      </c>
    </row>
    <row r="2394" spans="1:8" ht="14.4" x14ac:dyDescent="0.3">
      <c r="A2394" s="17">
        <v>3</v>
      </c>
      <c r="B2394" s="9" t="s">
        <v>14</v>
      </c>
      <c r="C2394" s="17">
        <v>2</v>
      </c>
      <c r="D2394" s="17">
        <v>1988</v>
      </c>
      <c r="E2394" s="17">
        <v>1</v>
      </c>
      <c r="F2394" s="17">
        <v>0</v>
      </c>
      <c r="G2394" s="17">
        <v>0</v>
      </c>
      <c r="H2394" s="18">
        <v>85101</v>
      </c>
    </row>
    <row r="2395" spans="1:8" ht="14.4" x14ac:dyDescent="0.3">
      <c r="A2395" s="17">
        <v>4</v>
      </c>
      <c r="B2395" s="9" t="s">
        <v>12</v>
      </c>
      <c r="C2395" s="17">
        <v>2</v>
      </c>
      <c r="D2395" s="17">
        <v>1995</v>
      </c>
      <c r="E2395" s="17">
        <v>1</v>
      </c>
      <c r="F2395" s="17">
        <v>0</v>
      </c>
      <c r="G2395" s="17">
        <v>0</v>
      </c>
      <c r="H2395" s="18">
        <v>85141</v>
      </c>
    </row>
    <row r="2396" spans="1:8" ht="14.4" x14ac:dyDescent="0.3">
      <c r="A2396" s="17">
        <v>2</v>
      </c>
      <c r="B2396" s="9" t="s">
        <v>14</v>
      </c>
      <c r="C2396" s="17">
        <v>2</v>
      </c>
      <c r="D2396" s="17">
        <v>1987</v>
      </c>
      <c r="E2396" s="17">
        <v>1</v>
      </c>
      <c r="F2396" s="17">
        <v>0</v>
      </c>
      <c r="G2396" s="17">
        <v>0</v>
      </c>
      <c r="H2396" s="18">
        <v>85172</v>
      </c>
    </row>
    <row r="2397" spans="1:8" ht="14.4" x14ac:dyDescent="0.3">
      <c r="A2397" s="17">
        <v>1</v>
      </c>
      <c r="B2397" s="9" t="s">
        <v>23</v>
      </c>
      <c r="C2397" s="17">
        <v>3</v>
      </c>
      <c r="D2397" s="17">
        <v>2004</v>
      </c>
      <c r="E2397" s="17">
        <v>2</v>
      </c>
      <c r="F2397" s="17">
        <v>0</v>
      </c>
      <c r="G2397" s="17">
        <v>0</v>
      </c>
      <c r="H2397" s="18">
        <v>85172</v>
      </c>
    </row>
    <row r="2398" spans="1:8" ht="14.4" x14ac:dyDescent="0.3">
      <c r="A2398" s="17">
        <v>6</v>
      </c>
      <c r="B2398" s="9" t="s">
        <v>19</v>
      </c>
      <c r="C2398" s="17">
        <v>3</v>
      </c>
      <c r="D2398" s="17">
        <v>2020</v>
      </c>
      <c r="E2398" s="17">
        <v>1</v>
      </c>
      <c r="F2398" s="17">
        <v>0</v>
      </c>
      <c r="G2398" s="17">
        <v>0</v>
      </c>
      <c r="H2398" s="18">
        <v>85252</v>
      </c>
    </row>
    <row r="2399" spans="1:8" ht="14.4" x14ac:dyDescent="0.3">
      <c r="A2399" s="17">
        <v>4</v>
      </c>
      <c r="B2399" s="9" t="s">
        <v>12</v>
      </c>
      <c r="C2399" s="17">
        <v>3</v>
      </c>
      <c r="D2399" s="17">
        <v>1987</v>
      </c>
      <c r="E2399" s="17">
        <v>1</v>
      </c>
      <c r="F2399" s="17">
        <v>0</v>
      </c>
      <c r="G2399" s="17">
        <v>0</v>
      </c>
      <c r="H2399" s="18">
        <v>85275</v>
      </c>
    </row>
    <row r="2400" spans="1:8" ht="14.4" x14ac:dyDescent="0.3">
      <c r="A2400" s="17">
        <v>4</v>
      </c>
      <c r="B2400" s="9" t="s">
        <v>12</v>
      </c>
      <c r="C2400" s="17">
        <v>2</v>
      </c>
      <c r="D2400" s="17">
        <v>2010</v>
      </c>
      <c r="E2400" s="17">
        <v>1</v>
      </c>
      <c r="F2400" s="17">
        <v>0</v>
      </c>
      <c r="G2400" s="17">
        <v>0</v>
      </c>
      <c r="H2400" s="18">
        <v>85315</v>
      </c>
    </row>
    <row r="2401" spans="1:8" ht="14.4" x14ac:dyDescent="0.3">
      <c r="A2401" s="17">
        <v>1</v>
      </c>
      <c r="B2401" s="9" t="s">
        <v>12</v>
      </c>
      <c r="C2401" s="17">
        <v>1</v>
      </c>
      <c r="D2401" s="17">
        <v>1990</v>
      </c>
      <c r="E2401" s="17">
        <v>1</v>
      </c>
      <c r="F2401" s="17">
        <v>0</v>
      </c>
      <c r="G2401" s="17">
        <v>0</v>
      </c>
      <c r="H2401" s="18">
        <v>85386</v>
      </c>
    </row>
    <row r="2402" spans="1:8" ht="14.4" x14ac:dyDescent="0.3">
      <c r="A2402" s="17">
        <v>1</v>
      </c>
      <c r="B2402" s="9" t="s">
        <v>27</v>
      </c>
      <c r="C2402" s="17">
        <v>3</v>
      </c>
      <c r="D2402" s="17">
        <v>1994</v>
      </c>
      <c r="E2402" s="17">
        <v>1</v>
      </c>
      <c r="F2402" s="17">
        <v>0</v>
      </c>
      <c r="G2402" s="17">
        <v>0</v>
      </c>
      <c r="H2402" s="18">
        <v>85458</v>
      </c>
    </row>
    <row r="2403" spans="1:8" ht="14.4" x14ac:dyDescent="0.3">
      <c r="A2403" s="17">
        <v>2</v>
      </c>
      <c r="B2403" s="9" t="s">
        <v>27</v>
      </c>
      <c r="C2403" s="17">
        <v>3</v>
      </c>
      <c r="D2403" s="17">
        <v>1972</v>
      </c>
      <c r="E2403" s="17">
        <v>1</v>
      </c>
      <c r="F2403" s="17">
        <v>0</v>
      </c>
      <c r="G2403" s="17">
        <v>0</v>
      </c>
      <c r="H2403" s="18">
        <v>85577</v>
      </c>
    </row>
    <row r="2404" spans="1:8" ht="14.4" x14ac:dyDescent="0.3">
      <c r="A2404" s="17">
        <v>4</v>
      </c>
      <c r="B2404" s="9" t="s">
        <v>12</v>
      </c>
      <c r="C2404" s="17">
        <v>4</v>
      </c>
      <c r="D2404" s="17">
        <v>2011</v>
      </c>
      <c r="E2404" s="17">
        <v>1</v>
      </c>
      <c r="F2404" s="17">
        <v>0</v>
      </c>
      <c r="G2404" s="17">
        <v>0</v>
      </c>
      <c r="H2404" s="18">
        <v>85600</v>
      </c>
    </row>
    <row r="2405" spans="1:8" ht="14.4" x14ac:dyDescent="0.3">
      <c r="A2405" s="17">
        <v>2</v>
      </c>
      <c r="B2405" s="9" t="s">
        <v>12</v>
      </c>
      <c r="C2405" s="17">
        <v>2</v>
      </c>
      <c r="D2405" s="17">
        <v>2020</v>
      </c>
      <c r="E2405" s="17">
        <v>1</v>
      </c>
      <c r="F2405" s="17">
        <v>0</v>
      </c>
      <c r="G2405" s="17">
        <v>0</v>
      </c>
      <c r="H2405" s="18">
        <v>85640</v>
      </c>
    </row>
    <row r="2406" spans="1:8" ht="14.4" x14ac:dyDescent="0.3">
      <c r="A2406" s="17">
        <v>2</v>
      </c>
      <c r="B2406" s="9" t="s">
        <v>12</v>
      </c>
      <c r="C2406" s="17">
        <v>3</v>
      </c>
      <c r="D2406" s="17">
        <v>1987</v>
      </c>
      <c r="E2406" s="17">
        <v>1</v>
      </c>
      <c r="F2406" s="17">
        <v>0</v>
      </c>
      <c r="G2406" s="17">
        <v>0</v>
      </c>
      <c r="H2406" s="18">
        <v>85680</v>
      </c>
    </row>
    <row r="2407" spans="1:8" ht="14.4" x14ac:dyDescent="0.3">
      <c r="A2407" s="17">
        <v>1</v>
      </c>
      <c r="B2407" s="9" t="s">
        <v>12</v>
      </c>
      <c r="C2407" s="17">
        <v>1</v>
      </c>
      <c r="D2407" s="17">
        <v>1995</v>
      </c>
      <c r="E2407" s="17">
        <v>1</v>
      </c>
      <c r="F2407" s="17">
        <v>0</v>
      </c>
      <c r="G2407" s="17">
        <v>0</v>
      </c>
      <c r="H2407" s="18">
        <v>85703</v>
      </c>
    </row>
    <row r="2408" spans="1:8" ht="14.4" x14ac:dyDescent="0.3">
      <c r="A2408" s="17">
        <v>1</v>
      </c>
      <c r="B2408" s="9" t="s">
        <v>12</v>
      </c>
      <c r="C2408" s="17">
        <v>2</v>
      </c>
      <c r="D2408" s="17">
        <v>2018</v>
      </c>
      <c r="E2408" s="17">
        <v>1</v>
      </c>
      <c r="F2408" s="17">
        <v>0</v>
      </c>
      <c r="G2408" s="17">
        <v>0</v>
      </c>
      <c r="H2408" s="18">
        <v>85719</v>
      </c>
    </row>
    <row r="2409" spans="1:8" ht="14.4" x14ac:dyDescent="0.3">
      <c r="A2409" s="17">
        <v>3</v>
      </c>
      <c r="B2409" s="9" t="s">
        <v>12</v>
      </c>
      <c r="C2409" s="17">
        <v>3</v>
      </c>
      <c r="D2409" s="17">
        <v>2010</v>
      </c>
      <c r="E2409" s="17">
        <v>1</v>
      </c>
      <c r="F2409" s="17">
        <v>0</v>
      </c>
      <c r="G2409" s="17">
        <v>0</v>
      </c>
      <c r="H2409" s="18">
        <v>85829</v>
      </c>
    </row>
    <row r="2410" spans="1:8" ht="14.4" x14ac:dyDescent="0.3">
      <c r="A2410" s="17">
        <v>3</v>
      </c>
      <c r="B2410" s="9" t="s">
        <v>25</v>
      </c>
      <c r="C2410" s="17">
        <v>2</v>
      </c>
      <c r="D2410" s="17">
        <v>1978</v>
      </c>
      <c r="E2410" s="17">
        <v>1</v>
      </c>
      <c r="F2410" s="17">
        <v>0</v>
      </c>
      <c r="G2410" s="17">
        <v>0</v>
      </c>
      <c r="H2410" s="18">
        <v>85886</v>
      </c>
    </row>
    <row r="2411" spans="1:8" ht="14.4" x14ac:dyDescent="0.3">
      <c r="A2411" s="17">
        <v>3</v>
      </c>
      <c r="B2411" s="9" t="s">
        <v>19</v>
      </c>
      <c r="C2411" s="17">
        <v>1</v>
      </c>
      <c r="D2411" s="17">
        <v>1996</v>
      </c>
      <c r="E2411" s="17">
        <v>1</v>
      </c>
      <c r="F2411" s="17">
        <v>0</v>
      </c>
      <c r="G2411" s="17">
        <v>0</v>
      </c>
      <c r="H2411" s="18">
        <v>85949</v>
      </c>
    </row>
    <row r="2412" spans="1:8" ht="14.4" x14ac:dyDescent="0.3">
      <c r="A2412" s="17">
        <v>2</v>
      </c>
      <c r="B2412" s="9" t="s">
        <v>33</v>
      </c>
      <c r="C2412" s="17">
        <v>2</v>
      </c>
      <c r="D2412" s="17">
        <v>1965</v>
      </c>
      <c r="E2412" s="17">
        <v>1</v>
      </c>
      <c r="F2412" s="17">
        <v>0</v>
      </c>
      <c r="G2412" s="17">
        <v>0</v>
      </c>
      <c r="H2412" s="18">
        <v>85957</v>
      </c>
    </row>
    <row r="2413" spans="1:8" ht="14.4" x14ac:dyDescent="0.3">
      <c r="A2413" s="17">
        <v>1</v>
      </c>
      <c r="B2413" s="9" t="s">
        <v>53</v>
      </c>
      <c r="C2413" s="17">
        <v>2</v>
      </c>
      <c r="D2413" s="17">
        <v>1965</v>
      </c>
      <c r="E2413" s="17">
        <v>1</v>
      </c>
      <c r="F2413" s="17">
        <v>0</v>
      </c>
      <c r="G2413" s="17">
        <v>0</v>
      </c>
      <c r="H2413" s="18">
        <v>86068</v>
      </c>
    </row>
    <row r="2414" spans="1:8" ht="14.4" x14ac:dyDescent="0.3">
      <c r="A2414" s="17">
        <v>3</v>
      </c>
      <c r="B2414" s="9" t="s">
        <v>12</v>
      </c>
      <c r="C2414" s="17">
        <v>1</v>
      </c>
      <c r="D2414" s="17">
        <v>1997</v>
      </c>
      <c r="E2414" s="17">
        <v>1</v>
      </c>
      <c r="F2414" s="17">
        <v>0</v>
      </c>
      <c r="G2414" s="17">
        <v>0</v>
      </c>
      <c r="H2414" s="18">
        <v>86147</v>
      </c>
    </row>
    <row r="2415" spans="1:8" ht="14.4" x14ac:dyDescent="0.3">
      <c r="A2415" s="17">
        <v>1</v>
      </c>
      <c r="B2415" s="9" t="s">
        <v>19</v>
      </c>
      <c r="C2415" s="17">
        <v>2</v>
      </c>
      <c r="D2415" s="17">
        <v>1991</v>
      </c>
      <c r="E2415" s="17">
        <v>1</v>
      </c>
      <c r="F2415" s="17">
        <v>0</v>
      </c>
      <c r="G2415" s="17">
        <v>0</v>
      </c>
      <c r="H2415" s="18">
        <v>86147</v>
      </c>
    </row>
    <row r="2416" spans="1:8" ht="14.4" x14ac:dyDescent="0.3">
      <c r="A2416" s="17">
        <v>5</v>
      </c>
      <c r="B2416" s="9" t="s">
        <v>12</v>
      </c>
      <c r="C2416" s="17">
        <v>2</v>
      </c>
      <c r="D2416" s="17">
        <v>2009</v>
      </c>
      <c r="E2416" s="17">
        <v>1</v>
      </c>
      <c r="F2416" s="17">
        <v>0</v>
      </c>
      <c r="G2416" s="17">
        <v>0</v>
      </c>
      <c r="H2416" s="18">
        <v>86295</v>
      </c>
    </row>
    <row r="2417" spans="1:8" ht="14.4" x14ac:dyDescent="0.3">
      <c r="A2417" s="17">
        <v>1</v>
      </c>
      <c r="B2417" s="9" t="s">
        <v>33</v>
      </c>
      <c r="C2417" s="17">
        <v>2</v>
      </c>
      <c r="D2417" s="17">
        <v>1967</v>
      </c>
      <c r="E2417" s="17">
        <v>1</v>
      </c>
      <c r="F2417" s="17">
        <v>0</v>
      </c>
      <c r="G2417" s="17">
        <v>0</v>
      </c>
      <c r="H2417" s="18">
        <v>86314</v>
      </c>
    </row>
    <row r="2418" spans="1:8" ht="14.4" x14ac:dyDescent="0.3">
      <c r="A2418" s="17">
        <v>2</v>
      </c>
      <c r="B2418" s="9" t="s">
        <v>12</v>
      </c>
      <c r="C2418" s="17">
        <v>3</v>
      </c>
      <c r="D2418" s="17">
        <v>2007</v>
      </c>
      <c r="E2418" s="17">
        <v>1</v>
      </c>
      <c r="F2418" s="17">
        <v>0</v>
      </c>
      <c r="G2418" s="17">
        <v>0</v>
      </c>
      <c r="H2418" s="18">
        <v>86353</v>
      </c>
    </row>
    <row r="2419" spans="1:8" ht="14.4" x14ac:dyDescent="0.3">
      <c r="A2419" s="17">
        <v>1</v>
      </c>
      <c r="B2419" s="9" t="s">
        <v>12</v>
      </c>
      <c r="C2419" s="17">
        <v>3</v>
      </c>
      <c r="D2419" s="17">
        <v>1976</v>
      </c>
      <c r="E2419" s="17">
        <v>1</v>
      </c>
      <c r="F2419" s="17">
        <v>0</v>
      </c>
      <c r="G2419" s="17">
        <v>0</v>
      </c>
      <c r="H2419" s="18">
        <v>86377</v>
      </c>
    </row>
    <row r="2420" spans="1:8" ht="14.4" x14ac:dyDescent="0.3">
      <c r="A2420" s="17">
        <v>1</v>
      </c>
      <c r="B2420" s="9" t="s">
        <v>19</v>
      </c>
      <c r="C2420" s="17">
        <v>3</v>
      </c>
      <c r="D2420" s="17">
        <v>2014</v>
      </c>
      <c r="E2420" s="17">
        <v>1</v>
      </c>
      <c r="F2420" s="17">
        <v>0</v>
      </c>
      <c r="G2420" s="17">
        <v>0</v>
      </c>
      <c r="H2420" s="18">
        <v>86393</v>
      </c>
    </row>
    <row r="2421" spans="1:8" ht="14.4" x14ac:dyDescent="0.3">
      <c r="A2421" s="17">
        <v>3</v>
      </c>
      <c r="B2421" s="9" t="s">
        <v>33</v>
      </c>
      <c r="C2421" s="17">
        <v>2</v>
      </c>
      <c r="D2421" s="17">
        <v>1977</v>
      </c>
      <c r="E2421" s="17">
        <v>1</v>
      </c>
      <c r="F2421" s="17">
        <v>0</v>
      </c>
      <c r="G2421" s="17">
        <v>0</v>
      </c>
      <c r="H2421" s="18">
        <v>86409</v>
      </c>
    </row>
    <row r="2422" spans="1:8" ht="14.4" x14ac:dyDescent="0.3">
      <c r="A2422" s="17">
        <v>4</v>
      </c>
      <c r="B2422" s="9" t="s">
        <v>33</v>
      </c>
      <c r="C2422" s="17">
        <v>1</v>
      </c>
      <c r="D2422" s="17">
        <v>1976</v>
      </c>
      <c r="E2422" s="17">
        <v>1</v>
      </c>
      <c r="F2422" s="17">
        <v>0</v>
      </c>
      <c r="G2422" s="17">
        <v>0</v>
      </c>
      <c r="H2422" s="18">
        <v>86425</v>
      </c>
    </row>
    <row r="2423" spans="1:8" ht="14.4" x14ac:dyDescent="0.3">
      <c r="A2423" s="17">
        <v>2</v>
      </c>
      <c r="B2423" s="9" t="s">
        <v>12</v>
      </c>
      <c r="C2423" s="17">
        <v>2</v>
      </c>
      <c r="D2423" s="17">
        <v>1989</v>
      </c>
      <c r="E2423" s="17">
        <v>1</v>
      </c>
      <c r="F2423" s="17">
        <v>0</v>
      </c>
      <c r="G2423" s="17">
        <v>0</v>
      </c>
      <c r="H2423" s="18">
        <v>86456</v>
      </c>
    </row>
    <row r="2424" spans="1:8" ht="14.4" x14ac:dyDescent="0.3">
      <c r="A2424" s="17">
        <v>3</v>
      </c>
      <c r="B2424" s="9" t="s">
        <v>12</v>
      </c>
      <c r="C2424" s="17">
        <v>2</v>
      </c>
      <c r="D2424" s="17">
        <v>2011</v>
      </c>
      <c r="E2424" s="17">
        <v>1</v>
      </c>
      <c r="F2424" s="17">
        <v>0</v>
      </c>
      <c r="G2424" s="17">
        <v>0</v>
      </c>
      <c r="H2424" s="18">
        <v>86542</v>
      </c>
    </row>
    <row r="2425" spans="1:8" ht="14.4" x14ac:dyDescent="0.3">
      <c r="A2425" s="17">
        <v>4</v>
      </c>
      <c r="B2425" s="9" t="s">
        <v>12</v>
      </c>
      <c r="C2425" s="17">
        <v>2</v>
      </c>
      <c r="D2425" s="17">
        <v>2006</v>
      </c>
      <c r="E2425" s="17">
        <v>1</v>
      </c>
      <c r="F2425" s="17">
        <v>0</v>
      </c>
      <c r="G2425" s="17">
        <v>0</v>
      </c>
      <c r="H2425" s="18">
        <v>86559</v>
      </c>
    </row>
    <row r="2426" spans="1:8" ht="14.4" x14ac:dyDescent="0.3">
      <c r="A2426" s="17">
        <v>1</v>
      </c>
      <c r="B2426" s="9" t="s">
        <v>27</v>
      </c>
      <c r="C2426" s="17">
        <v>3</v>
      </c>
      <c r="D2426" s="17">
        <v>1994</v>
      </c>
      <c r="E2426" s="17">
        <v>1</v>
      </c>
      <c r="F2426" s="17">
        <v>0</v>
      </c>
      <c r="G2426" s="17">
        <v>0</v>
      </c>
      <c r="H2426" s="18">
        <v>86607</v>
      </c>
    </row>
    <row r="2427" spans="1:8" ht="14.4" x14ac:dyDescent="0.3">
      <c r="A2427" s="17">
        <v>5</v>
      </c>
      <c r="B2427" s="9" t="s">
        <v>12</v>
      </c>
      <c r="C2427" s="17">
        <v>2</v>
      </c>
      <c r="D2427" s="17">
        <v>2015</v>
      </c>
      <c r="E2427" s="17">
        <v>1</v>
      </c>
      <c r="F2427" s="17">
        <v>0</v>
      </c>
      <c r="G2427" s="17">
        <v>0</v>
      </c>
      <c r="H2427" s="18">
        <v>86694</v>
      </c>
    </row>
    <row r="2428" spans="1:8" ht="14.4" x14ac:dyDescent="0.3">
      <c r="A2428" s="17">
        <v>2</v>
      </c>
      <c r="B2428" s="9" t="s">
        <v>52</v>
      </c>
      <c r="C2428" s="17">
        <v>1</v>
      </c>
      <c r="D2428" s="17">
        <v>1989</v>
      </c>
      <c r="E2428" s="17">
        <v>1</v>
      </c>
      <c r="F2428" s="17">
        <v>0</v>
      </c>
      <c r="G2428" s="17">
        <v>0</v>
      </c>
      <c r="H2428" s="18">
        <v>86813</v>
      </c>
    </row>
    <row r="2429" spans="1:8" ht="14.4" x14ac:dyDescent="0.3">
      <c r="A2429" s="17">
        <v>4</v>
      </c>
      <c r="B2429" s="9" t="s">
        <v>33</v>
      </c>
      <c r="C2429" s="17">
        <v>1</v>
      </c>
      <c r="D2429" s="17">
        <v>2006</v>
      </c>
      <c r="E2429" s="17">
        <v>1</v>
      </c>
      <c r="F2429" s="17">
        <v>0</v>
      </c>
      <c r="G2429" s="17">
        <v>0</v>
      </c>
      <c r="H2429" s="18">
        <v>86821</v>
      </c>
    </row>
    <row r="2430" spans="1:8" ht="14.4" x14ac:dyDescent="0.3">
      <c r="A2430" s="17">
        <v>5</v>
      </c>
      <c r="B2430" s="9" t="s">
        <v>32</v>
      </c>
      <c r="C2430" s="17">
        <v>1</v>
      </c>
      <c r="D2430" s="17">
        <v>1995</v>
      </c>
      <c r="E2430" s="17">
        <v>1</v>
      </c>
      <c r="F2430" s="17">
        <v>0</v>
      </c>
      <c r="G2430" s="17">
        <v>0</v>
      </c>
      <c r="H2430" s="18">
        <v>86924</v>
      </c>
    </row>
    <row r="2431" spans="1:8" ht="14.4" x14ac:dyDescent="0.3">
      <c r="A2431" s="17">
        <v>4</v>
      </c>
      <c r="B2431" s="9" t="s">
        <v>12</v>
      </c>
      <c r="C2431" s="17">
        <v>2</v>
      </c>
      <c r="D2431" s="17">
        <v>2011</v>
      </c>
      <c r="E2431" s="17">
        <v>1</v>
      </c>
      <c r="F2431" s="17">
        <v>0</v>
      </c>
      <c r="G2431" s="17">
        <v>0</v>
      </c>
      <c r="H2431" s="18">
        <v>86987</v>
      </c>
    </row>
    <row r="2432" spans="1:8" ht="14.4" x14ac:dyDescent="0.3">
      <c r="A2432" s="17">
        <v>1</v>
      </c>
      <c r="B2432" s="9" t="s">
        <v>12</v>
      </c>
      <c r="C2432" s="17">
        <v>2</v>
      </c>
      <c r="D2432" s="17">
        <v>2005</v>
      </c>
      <c r="E2432" s="17">
        <v>1</v>
      </c>
      <c r="F2432" s="17">
        <v>0</v>
      </c>
      <c r="G2432" s="17">
        <v>0</v>
      </c>
      <c r="H2432" s="18">
        <v>87051</v>
      </c>
    </row>
    <row r="2433" spans="1:8" ht="14.4" x14ac:dyDescent="0.3">
      <c r="A2433" s="17">
        <v>2</v>
      </c>
      <c r="B2433" s="9" t="s">
        <v>12</v>
      </c>
      <c r="C2433" s="17">
        <v>4</v>
      </c>
      <c r="D2433" s="17">
        <v>2020</v>
      </c>
      <c r="E2433" s="17">
        <v>1</v>
      </c>
      <c r="F2433" s="17">
        <v>0</v>
      </c>
      <c r="G2433" s="17">
        <v>0</v>
      </c>
      <c r="H2433" s="18">
        <v>87059</v>
      </c>
    </row>
    <row r="2434" spans="1:8" ht="14.4" x14ac:dyDescent="0.3">
      <c r="A2434" s="17">
        <v>2</v>
      </c>
      <c r="B2434" s="9" t="s">
        <v>10</v>
      </c>
      <c r="C2434" s="17">
        <v>1</v>
      </c>
      <c r="D2434" s="17">
        <v>1988</v>
      </c>
      <c r="E2434" s="17">
        <v>1</v>
      </c>
      <c r="F2434" s="17">
        <v>0</v>
      </c>
      <c r="G2434" s="17">
        <v>0</v>
      </c>
      <c r="H2434" s="18">
        <v>87098</v>
      </c>
    </row>
    <row r="2435" spans="1:8" ht="14.4" x14ac:dyDescent="0.3">
      <c r="A2435" s="17">
        <v>2</v>
      </c>
      <c r="B2435" s="9" t="s">
        <v>33</v>
      </c>
      <c r="C2435" s="17">
        <v>1</v>
      </c>
      <c r="D2435" s="17">
        <v>2008</v>
      </c>
      <c r="E2435" s="17">
        <v>1</v>
      </c>
      <c r="F2435" s="17">
        <v>0</v>
      </c>
      <c r="G2435" s="17">
        <v>0</v>
      </c>
      <c r="H2435" s="18">
        <v>87146</v>
      </c>
    </row>
    <row r="2436" spans="1:8" ht="14.4" x14ac:dyDescent="0.3">
      <c r="A2436" s="17">
        <v>2</v>
      </c>
      <c r="B2436" s="9" t="s">
        <v>33</v>
      </c>
      <c r="C2436" s="17">
        <v>2</v>
      </c>
      <c r="D2436" s="17">
        <v>1974</v>
      </c>
      <c r="E2436" s="17">
        <v>1</v>
      </c>
      <c r="F2436" s="17">
        <v>0</v>
      </c>
      <c r="G2436" s="17">
        <v>0</v>
      </c>
      <c r="H2436" s="18">
        <v>87154</v>
      </c>
    </row>
    <row r="2437" spans="1:8" ht="14.4" x14ac:dyDescent="0.3">
      <c r="A2437" s="17">
        <v>3</v>
      </c>
      <c r="B2437" s="9" t="s">
        <v>23</v>
      </c>
      <c r="C2437" s="17">
        <v>3</v>
      </c>
      <c r="D2437" s="17">
        <v>1986</v>
      </c>
      <c r="E2437" s="17">
        <v>1</v>
      </c>
      <c r="F2437" s="17">
        <v>0</v>
      </c>
      <c r="G2437" s="17">
        <v>0</v>
      </c>
      <c r="H2437" s="18">
        <v>87170</v>
      </c>
    </row>
    <row r="2438" spans="1:8" ht="14.4" x14ac:dyDescent="0.3">
      <c r="A2438" s="17">
        <v>5</v>
      </c>
      <c r="B2438" s="9" t="s">
        <v>14</v>
      </c>
      <c r="C2438" s="17">
        <v>3</v>
      </c>
      <c r="D2438" s="17">
        <v>1985</v>
      </c>
      <c r="E2438" s="17">
        <v>1</v>
      </c>
      <c r="F2438" s="17">
        <v>0</v>
      </c>
      <c r="G2438" s="17">
        <v>0</v>
      </c>
      <c r="H2438" s="18">
        <v>87178</v>
      </c>
    </row>
    <row r="2439" spans="1:8" ht="14.4" x14ac:dyDescent="0.3">
      <c r="A2439" s="17">
        <v>2</v>
      </c>
      <c r="B2439" s="9" t="s">
        <v>12</v>
      </c>
      <c r="C2439" s="17">
        <v>2</v>
      </c>
      <c r="D2439" s="17">
        <v>2011</v>
      </c>
      <c r="E2439" s="17">
        <v>1</v>
      </c>
      <c r="F2439" s="17">
        <v>0</v>
      </c>
      <c r="G2439" s="17">
        <v>0</v>
      </c>
      <c r="H2439" s="18">
        <v>87655</v>
      </c>
    </row>
    <row r="2440" spans="1:8" ht="14.4" x14ac:dyDescent="0.3">
      <c r="A2440" s="17">
        <v>2</v>
      </c>
      <c r="B2440" s="9" t="s">
        <v>12</v>
      </c>
      <c r="C2440" s="17">
        <v>3</v>
      </c>
      <c r="D2440" s="17">
        <v>2010</v>
      </c>
      <c r="E2440" s="17">
        <v>1</v>
      </c>
      <c r="F2440" s="17">
        <v>0</v>
      </c>
      <c r="G2440" s="17">
        <v>0</v>
      </c>
      <c r="H2440" s="18">
        <v>89262</v>
      </c>
    </row>
    <row r="2441" spans="1:8" ht="14.4" x14ac:dyDescent="0.3">
      <c r="A2441" s="17">
        <v>6</v>
      </c>
      <c r="B2441" s="9" t="s">
        <v>12</v>
      </c>
      <c r="C2441" s="17">
        <v>2</v>
      </c>
      <c r="D2441" s="17">
        <v>2014</v>
      </c>
      <c r="E2441" s="17">
        <v>1</v>
      </c>
      <c r="F2441" s="17">
        <v>0</v>
      </c>
      <c r="G2441" s="17">
        <v>0</v>
      </c>
      <c r="H2441" s="18">
        <v>89918</v>
      </c>
    </row>
    <row r="2442" spans="1:8" ht="14.4" x14ac:dyDescent="0.3">
      <c r="A2442" s="17">
        <v>3</v>
      </c>
      <c r="B2442" s="9" t="s">
        <v>12</v>
      </c>
      <c r="C2442" s="17">
        <v>3</v>
      </c>
      <c r="D2442" s="17">
        <v>2010</v>
      </c>
      <c r="E2442" s="17">
        <v>1</v>
      </c>
      <c r="F2442" s="17">
        <v>0</v>
      </c>
      <c r="G2442" s="17">
        <v>0</v>
      </c>
      <c r="H2442" s="18">
        <v>90394</v>
      </c>
    </row>
    <row r="2443" spans="1:8" ht="14.4" x14ac:dyDescent="0.3">
      <c r="A2443" s="17">
        <v>3</v>
      </c>
      <c r="B2443" s="9" t="s">
        <v>12</v>
      </c>
      <c r="C2443" s="17">
        <v>3</v>
      </c>
      <c r="D2443" s="17">
        <v>2011</v>
      </c>
      <c r="E2443" s="17">
        <v>1</v>
      </c>
      <c r="F2443" s="17">
        <v>0</v>
      </c>
      <c r="G2443" s="17">
        <v>0</v>
      </c>
      <c r="H2443" s="18">
        <v>90470</v>
      </c>
    </row>
    <row r="2444" spans="1:8" ht="14.4" x14ac:dyDescent="0.3">
      <c r="A2444" s="17">
        <v>1</v>
      </c>
      <c r="B2444" s="9" t="s">
        <v>31</v>
      </c>
      <c r="C2444" s="17">
        <v>3</v>
      </c>
      <c r="D2444" s="17">
        <v>1985</v>
      </c>
      <c r="E2444" s="17">
        <v>3</v>
      </c>
      <c r="F2444" s="17">
        <v>0</v>
      </c>
      <c r="G2444" s="17">
        <v>0</v>
      </c>
      <c r="H2444" s="18">
        <v>90472</v>
      </c>
    </row>
    <row r="2445" spans="1:8" ht="14.4" x14ac:dyDescent="0.3">
      <c r="A2445" s="17">
        <v>3</v>
      </c>
      <c r="B2445" s="9" t="s">
        <v>12</v>
      </c>
      <c r="C2445" s="17">
        <v>3</v>
      </c>
      <c r="D2445" s="17">
        <v>2011</v>
      </c>
      <c r="E2445" s="17">
        <v>1</v>
      </c>
      <c r="F2445" s="17">
        <v>0</v>
      </c>
      <c r="G2445" s="17">
        <v>0</v>
      </c>
      <c r="H2445" s="18">
        <v>90860</v>
      </c>
    </row>
    <row r="2446" spans="1:8" ht="14.4" x14ac:dyDescent="0.3">
      <c r="A2446" s="17">
        <v>4</v>
      </c>
      <c r="B2446" s="9" t="s">
        <v>12</v>
      </c>
      <c r="C2446" s="17">
        <v>1</v>
      </c>
      <c r="D2446" s="17">
        <v>2009</v>
      </c>
      <c r="E2446" s="17">
        <v>1</v>
      </c>
      <c r="F2446" s="17">
        <v>0</v>
      </c>
      <c r="G2446" s="17">
        <v>0</v>
      </c>
      <c r="H2446" s="18">
        <v>91402</v>
      </c>
    </row>
    <row r="2447" spans="1:8" ht="14.4" x14ac:dyDescent="0.3">
      <c r="A2447" s="17">
        <v>3</v>
      </c>
      <c r="B2447" s="9" t="s">
        <v>12</v>
      </c>
      <c r="C2447" s="17">
        <v>2</v>
      </c>
      <c r="D2447" s="17">
        <v>2014</v>
      </c>
      <c r="E2447" s="17">
        <v>1</v>
      </c>
      <c r="F2447" s="17">
        <v>0</v>
      </c>
      <c r="G2447" s="17">
        <v>0</v>
      </c>
      <c r="H2447" s="18">
        <v>91431</v>
      </c>
    </row>
    <row r="2448" spans="1:8" ht="14.4" x14ac:dyDescent="0.3">
      <c r="A2448" s="17">
        <v>4</v>
      </c>
      <c r="B2448" s="9" t="s">
        <v>33</v>
      </c>
      <c r="C2448" s="17">
        <v>3</v>
      </c>
      <c r="D2448" s="17">
        <v>2014</v>
      </c>
      <c r="E2448" s="17">
        <v>1</v>
      </c>
      <c r="F2448" s="17">
        <v>0</v>
      </c>
      <c r="G2448" s="17">
        <v>0</v>
      </c>
      <c r="H2448" s="18">
        <v>91564</v>
      </c>
    </row>
    <row r="2449" spans="1:8" ht="14.4" x14ac:dyDescent="0.3">
      <c r="A2449" s="17">
        <v>5</v>
      </c>
      <c r="B2449" s="9" t="s">
        <v>12</v>
      </c>
      <c r="C2449" s="17">
        <v>2</v>
      </c>
      <c r="D2449" s="17">
        <v>2012</v>
      </c>
      <c r="E2449" s="17">
        <v>1</v>
      </c>
      <c r="F2449" s="17">
        <v>0</v>
      </c>
      <c r="G2449" s="17">
        <v>0</v>
      </c>
      <c r="H2449" s="18">
        <v>91897</v>
      </c>
    </row>
    <row r="2450" spans="1:8" ht="14.4" x14ac:dyDescent="0.3">
      <c r="A2450" s="17">
        <v>6</v>
      </c>
      <c r="B2450" s="9" t="s">
        <v>12</v>
      </c>
      <c r="C2450" s="17">
        <v>2</v>
      </c>
      <c r="D2450" s="17">
        <v>2015</v>
      </c>
      <c r="E2450" s="17">
        <v>1</v>
      </c>
      <c r="F2450" s="17">
        <v>0</v>
      </c>
      <c r="G2450" s="17">
        <v>0</v>
      </c>
      <c r="H2450" s="18">
        <v>92182</v>
      </c>
    </row>
    <row r="2451" spans="1:8" ht="14.4" x14ac:dyDescent="0.3">
      <c r="A2451" s="17">
        <v>3</v>
      </c>
      <c r="B2451" s="9" t="s">
        <v>12</v>
      </c>
      <c r="C2451" s="17">
        <v>3</v>
      </c>
      <c r="D2451" s="17">
        <v>2009</v>
      </c>
      <c r="E2451" s="17">
        <v>1</v>
      </c>
      <c r="F2451" s="17">
        <v>0</v>
      </c>
      <c r="G2451" s="17">
        <v>0</v>
      </c>
      <c r="H2451" s="18">
        <v>93257</v>
      </c>
    </row>
    <row r="2452" spans="1:8" ht="14.4" x14ac:dyDescent="0.3">
      <c r="A2452" s="17">
        <v>2</v>
      </c>
      <c r="B2452" s="9" t="s">
        <v>12</v>
      </c>
      <c r="C2452" s="17">
        <v>3</v>
      </c>
      <c r="D2452" s="17">
        <v>2011</v>
      </c>
      <c r="E2452" s="17">
        <v>1</v>
      </c>
      <c r="F2452" s="17">
        <v>0</v>
      </c>
      <c r="G2452" s="17">
        <v>0</v>
      </c>
      <c r="H2452" s="18">
        <v>93476</v>
      </c>
    </row>
    <row r="2453" spans="1:8" ht="14.4" x14ac:dyDescent="0.3">
      <c r="A2453" s="17">
        <v>3</v>
      </c>
      <c r="B2453" s="9" t="s">
        <v>12</v>
      </c>
      <c r="C2453" s="17">
        <v>3</v>
      </c>
      <c r="D2453" s="17">
        <v>2012</v>
      </c>
      <c r="E2453" s="17">
        <v>1</v>
      </c>
      <c r="F2453" s="17">
        <v>0</v>
      </c>
      <c r="G2453" s="17">
        <v>0</v>
      </c>
      <c r="H2453" s="18">
        <v>93704</v>
      </c>
    </row>
    <row r="2454" spans="1:8" ht="14.4" x14ac:dyDescent="0.3">
      <c r="A2454" s="17">
        <v>5</v>
      </c>
      <c r="B2454" s="9" t="s">
        <v>12</v>
      </c>
      <c r="C2454" s="17">
        <v>2</v>
      </c>
      <c r="D2454" s="17">
        <v>2013</v>
      </c>
      <c r="E2454" s="17">
        <v>1</v>
      </c>
      <c r="F2454" s="17">
        <v>0</v>
      </c>
      <c r="G2454" s="17">
        <v>0</v>
      </c>
      <c r="H2454" s="18">
        <v>93723</v>
      </c>
    </row>
    <row r="2455" spans="1:8" ht="14.4" x14ac:dyDescent="0.3">
      <c r="A2455" s="17">
        <v>3</v>
      </c>
      <c r="B2455" s="9" t="s">
        <v>12</v>
      </c>
      <c r="C2455" s="17">
        <v>3</v>
      </c>
      <c r="D2455" s="17">
        <v>2004</v>
      </c>
      <c r="E2455" s="17">
        <v>1</v>
      </c>
      <c r="F2455" s="17">
        <v>0</v>
      </c>
      <c r="G2455" s="17">
        <v>0</v>
      </c>
      <c r="H2455" s="18">
        <v>94046</v>
      </c>
    </row>
    <row r="2456" spans="1:8" ht="14.4" x14ac:dyDescent="0.3">
      <c r="A2456" s="17">
        <v>3</v>
      </c>
      <c r="B2456" s="9" t="s">
        <v>12</v>
      </c>
      <c r="C2456" s="17">
        <v>2</v>
      </c>
      <c r="D2456" s="17">
        <v>2011</v>
      </c>
      <c r="E2456" s="17">
        <v>1</v>
      </c>
      <c r="F2456" s="17">
        <v>0</v>
      </c>
      <c r="G2456" s="17">
        <v>0</v>
      </c>
      <c r="H2456" s="18">
        <v>94208</v>
      </c>
    </row>
    <row r="2457" spans="1:8" ht="14.4" x14ac:dyDescent="0.3">
      <c r="A2457" s="17">
        <v>6</v>
      </c>
      <c r="B2457" s="9" t="s">
        <v>12</v>
      </c>
      <c r="C2457" s="17">
        <v>4</v>
      </c>
      <c r="D2457" s="17">
        <v>2011</v>
      </c>
      <c r="E2457" s="17">
        <v>1</v>
      </c>
      <c r="F2457" s="17">
        <v>0</v>
      </c>
      <c r="G2457" s="17">
        <v>0</v>
      </c>
      <c r="H2457" s="18">
        <v>95948</v>
      </c>
    </row>
    <row r="2458" spans="1:8" ht="14.4" x14ac:dyDescent="0.3">
      <c r="A2458" s="17">
        <v>3</v>
      </c>
      <c r="B2458" s="9" t="s">
        <v>12</v>
      </c>
      <c r="C2458" s="17">
        <v>2</v>
      </c>
      <c r="D2458" s="17">
        <v>2011</v>
      </c>
      <c r="E2458" s="17">
        <v>1</v>
      </c>
      <c r="F2458" s="17">
        <v>0</v>
      </c>
      <c r="G2458" s="17">
        <v>0</v>
      </c>
      <c r="H2458" s="18">
        <v>96205</v>
      </c>
    </row>
    <row r="2459" spans="1:8" ht="14.4" x14ac:dyDescent="0.3">
      <c r="A2459" s="17">
        <v>2</v>
      </c>
      <c r="B2459" s="9" t="s">
        <v>12</v>
      </c>
      <c r="C2459" s="17">
        <v>3</v>
      </c>
      <c r="D2459" s="17">
        <v>2014</v>
      </c>
      <c r="E2459" s="17">
        <v>1</v>
      </c>
      <c r="F2459" s="17">
        <v>0</v>
      </c>
      <c r="G2459" s="17">
        <v>0</v>
      </c>
      <c r="H2459" s="18">
        <v>96243</v>
      </c>
    </row>
    <row r="2460" spans="1:8" ht="14.4" x14ac:dyDescent="0.3">
      <c r="A2460" s="17">
        <v>3</v>
      </c>
      <c r="B2460" s="9" t="s">
        <v>12</v>
      </c>
      <c r="C2460" s="17">
        <v>3</v>
      </c>
      <c r="D2460" s="17">
        <v>2009</v>
      </c>
      <c r="E2460" s="17">
        <v>1</v>
      </c>
      <c r="F2460" s="17">
        <v>0</v>
      </c>
      <c r="G2460" s="17">
        <v>0</v>
      </c>
      <c r="H2460" s="18">
        <v>96890</v>
      </c>
    </row>
    <row r="2461" spans="1:8" ht="14.4" x14ac:dyDescent="0.3">
      <c r="A2461" s="17">
        <v>4</v>
      </c>
      <c r="B2461" s="9" t="s">
        <v>12</v>
      </c>
      <c r="C2461" s="17">
        <v>3</v>
      </c>
      <c r="D2461" s="17">
        <v>2002</v>
      </c>
      <c r="E2461" s="17">
        <v>1</v>
      </c>
      <c r="F2461" s="17">
        <v>0</v>
      </c>
      <c r="G2461" s="17">
        <v>0</v>
      </c>
      <c r="H2461" s="18">
        <v>97489</v>
      </c>
    </row>
    <row r="2462" spans="1:8" ht="14.4" x14ac:dyDescent="0.3">
      <c r="A2462" s="17">
        <v>4</v>
      </c>
      <c r="B2462" s="9" t="s">
        <v>12</v>
      </c>
      <c r="C2462" s="17">
        <v>2</v>
      </c>
      <c r="D2462" s="17">
        <v>2010</v>
      </c>
      <c r="E2462" s="17">
        <v>1</v>
      </c>
      <c r="F2462" s="17">
        <v>0</v>
      </c>
      <c r="G2462" s="17">
        <v>0</v>
      </c>
      <c r="H2462" s="18">
        <v>97813</v>
      </c>
    </row>
    <row r="2463" spans="1:8" ht="14.4" x14ac:dyDescent="0.3">
      <c r="A2463" s="17">
        <v>1</v>
      </c>
      <c r="B2463" s="9" t="s">
        <v>10</v>
      </c>
      <c r="C2463" s="17">
        <v>4</v>
      </c>
      <c r="D2463" s="17">
        <v>1992</v>
      </c>
      <c r="E2463" s="17">
        <v>1</v>
      </c>
      <c r="F2463" s="17">
        <v>0</v>
      </c>
      <c r="G2463" s="17">
        <v>0</v>
      </c>
      <c r="H2463" s="18">
        <v>98566</v>
      </c>
    </row>
    <row r="2464" spans="1:8" ht="14.4" x14ac:dyDescent="0.3">
      <c r="A2464" s="17">
        <v>5</v>
      </c>
      <c r="B2464" s="9" t="s">
        <v>66</v>
      </c>
      <c r="C2464" s="17">
        <v>2</v>
      </c>
      <c r="D2464" s="17">
        <v>2013</v>
      </c>
      <c r="E2464" s="17">
        <v>1</v>
      </c>
      <c r="F2464" s="17">
        <v>0</v>
      </c>
      <c r="G2464" s="17">
        <v>0</v>
      </c>
      <c r="H2464" s="18">
        <v>98906</v>
      </c>
    </row>
    <row r="2465" spans="1:8" ht="14.4" x14ac:dyDescent="0.3">
      <c r="A2465" s="17">
        <v>3</v>
      </c>
      <c r="B2465" s="9" t="s">
        <v>12</v>
      </c>
      <c r="C2465" s="17">
        <v>2</v>
      </c>
      <c r="D2465" s="17">
        <v>2015</v>
      </c>
      <c r="E2465" s="17">
        <v>1</v>
      </c>
      <c r="F2465" s="17">
        <v>0</v>
      </c>
      <c r="G2465" s="17">
        <v>0</v>
      </c>
      <c r="H2465" s="18">
        <v>98945</v>
      </c>
    </row>
    <row r="2466" spans="1:8" ht="14.4" x14ac:dyDescent="0.3">
      <c r="A2466" s="17">
        <v>3</v>
      </c>
      <c r="B2466" s="9" t="s">
        <v>12</v>
      </c>
      <c r="C2466" s="17">
        <v>3</v>
      </c>
      <c r="D2466" s="17">
        <v>2015</v>
      </c>
      <c r="E2466" s="17">
        <v>1</v>
      </c>
      <c r="F2466" s="17">
        <v>0</v>
      </c>
      <c r="G2466" s="17">
        <v>0</v>
      </c>
      <c r="H2466" s="18">
        <v>99563</v>
      </c>
    </row>
    <row r="2467" spans="1:8" ht="14.4" x14ac:dyDescent="0.3">
      <c r="A2467" s="17">
        <v>3</v>
      </c>
      <c r="B2467" s="9" t="s">
        <v>12</v>
      </c>
      <c r="C2467" s="17">
        <v>2</v>
      </c>
      <c r="D2467" s="17">
        <v>2011</v>
      </c>
      <c r="E2467" s="17">
        <v>1</v>
      </c>
      <c r="F2467" s="17">
        <v>0</v>
      </c>
      <c r="G2467" s="17">
        <v>0</v>
      </c>
      <c r="H2467" s="18">
        <v>99962</v>
      </c>
    </row>
    <row r="2468" spans="1:8" ht="14.4" x14ac:dyDescent="0.3">
      <c r="A2468" s="17">
        <v>5</v>
      </c>
      <c r="B2468" s="9" t="s">
        <v>12</v>
      </c>
      <c r="C2468" s="17">
        <v>2</v>
      </c>
      <c r="D2468" s="17">
        <v>2015</v>
      </c>
      <c r="E2468" s="17">
        <v>1</v>
      </c>
      <c r="F2468" s="17">
        <v>0</v>
      </c>
      <c r="G2468" s="17">
        <v>0</v>
      </c>
      <c r="H2468" s="18">
        <v>100305</v>
      </c>
    </row>
    <row r="2469" spans="1:8" ht="14.4" x14ac:dyDescent="0.3">
      <c r="A2469" s="17">
        <v>4</v>
      </c>
      <c r="B2469" s="9" t="s">
        <v>12</v>
      </c>
      <c r="C2469" s="17">
        <v>3</v>
      </c>
      <c r="D2469" s="17">
        <v>2010</v>
      </c>
      <c r="E2469" s="17">
        <v>1</v>
      </c>
      <c r="F2469" s="17">
        <v>0</v>
      </c>
      <c r="G2469" s="17">
        <v>0</v>
      </c>
      <c r="H2469" s="18">
        <v>100599</v>
      </c>
    </row>
    <row r="2470" spans="1:8" ht="14.4" x14ac:dyDescent="0.3">
      <c r="A2470" s="17">
        <v>2</v>
      </c>
      <c r="B2470" s="9" t="s">
        <v>12</v>
      </c>
      <c r="C2470" s="17">
        <v>3</v>
      </c>
      <c r="D2470" s="17">
        <v>2015</v>
      </c>
      <c r="E2470" s="17">
        <v>1</v>
      </c>
      <c r="F2470" s="17">
        <v>0</v>
      </c>
      <c r="G2470" s="17">
        <v>0</v>
      </c>
      <c r="H2470" s="18">
        <v>100999</v>
      </c>
    </row>
    <row r="2471" spans="1:8" ht="14.4" x14ac:dyDescent="0.3">
      <c r="A2471" s="17">
        <v>5</v>
      </c>
      <c r="B2471" s="9" t="s">
        <v>12</v>
      </c>
      <c r="C2471" s="17">
        <v>2</v>
      </c>
      <c r="D2471" s="17">
        <v>2014</v>
      </c>
      <c r="E2471" s="17">
        <v>1</v>
      </c>
      <c r="F2471" s="17">
        <v>0</v>
      </c>
      <c r="G2471" s="17">
        <v>0</v>
      </c>
      <c r="H2471" s="18">
        <v>101370</v>
      </c>
    </row>
    <row r="2472" spans="1:8" ht="14.4" x14ac:dyDescent="0.3">
      <c r="A2472" s="17">
        <v>3</v>
      </c>
      <c r="B2472" s="9" t="s">
        <v>12</v>
      </c>
      <c r="C2472" s="17">
        <v>3</v>
      </c>
      <c r="D2472" s="17">
        <v>2009</v>
      </c>
      <c r="E2472" s="17">
        <v>1</v>
      </c>
      <c r="F2472" s="17">
        <v>0</v>
      </c>
      <c r="G2472" s="17">
        <v>0</v>
      </c>
      <c r="H2472" s="18">
        <v>101532</v>
      </c>
    </row>
    <row r="2473" spans="1:8" ht="14.4" x14ac:dyDescent="0.3">
      <c r="A2473" s="17">
        <v>5</v>
      </c>
      <c r="B2473" s="9" t="s">
        <v>12</v>
      </c>
      <c r="C2473" s="17">
        <v>3</v>
      </c>
      <c r="D2473" s="17">
        <v>2010</v>
      </c>
      <c r="E2473" s="17">
        <v>1</v>
      </c>
      <c r="F2473" s="17">
        <v>0</v>
      </c>
      <c r="G2473" s="17">
        <v>0</v>
      </c>
      <c r="H2473" s="18">
        <v>101836</v>
      </c>
    </row>
    <row r="2474" spans="1:8" ht="14.4" x14ac:dyDescent="0.3">
      <c r="A2474" s="17">
        <v>4</v>
      </c>
      <c r="B2474" s="9" t="s">
        <v>33</v>
      </c>
      <c r="C2474" s="17">
        <v>3</v>
      </c>
      <c r="D2474" s="17">
        <v>2010</v>
      </c>
      <c r="E2474" s="17">
        <v>1</v>
      </c>
      <c r="F2474" s="17">
        <v>0</v>
      </c>
      <c r="G2474" s="17">
        <v>0</v>
      </c>
      <c r="H2474" s="18">
        <v>101941</v>
      </c>
    </row>
    <row r="2475" spans="1:8" ht="14.4" x14ac:dyDescent="0.3">
      <c r="A2475" s="17">
        <v>2</v>
      </c>
      <c r="B2475" s="9" t="s">
        <v>66</v>
      </c>
      <c r="C2475" s="17">
        <v>4</v>
      </c>
      <c r="D2475" s="17">
        <v>2013</v>
      </c>
      <c r="E2475" s="17">
        <v>1</v>
      </c>
      <c r="F2475" s="17">
        <v>0</v>
      </c>
      <c r="G2475" s="17">
        <v>0</v>
      </c>
      <c r="H2475" s="18">
        <v>102797</v>
      </c>
    </row>
    <row r="2476" spans="1:8" ht="14.4" x14ac:dyDescent="0.3">
      <c r="A2476" s="17">
        <v>5</v>
      </c>
      <c r="B2476" s="9" t="s">
        <v>12</v>
      </c>
      <c r="C2476" s="17">
        <v>3</v>
      </c>
      <c r="D2476" s="17">
        <v>2010</v>
      </c>
      <c r="E2476" s="17">
        <v>1</v>
      </c>
      <c r="F2476" s="17">
        <v>0</v>
      </c>
      <c r="G2476" s="17">
        <v>0</v>
      </c>
      <c r="H2476" s="18">
        <v>103348</v>
      </c>
    </row>
    <row r="2477" spans="1:8" ht="14.4" x14ac:dyDescent="0.3">
      <c r="A2477" s="17">
        <v>1</v>
      </c>
      <c r="B2477" s="9" t="s">
        <v>10</v>
      </c>
      <c r="C2477" s="17">
        <v>1</v>
      </c>
      <c r="D2477" s="17">
        <v>1987</v>
      </c>
      <c r="E2477" s="17">
        <v>1</v>
      </c>
      <c r="F2477" s="17">
        <v>0</v>
      </c>
      <c r="G2477" s="17">
        <v>0</v>
      </c>
      <c r="H2477" s="18">
        <v>103652</v>
      </c>
    </row>
    <row r="2478" spans="1:8" ht="14.4" x14ac:dyDescent="0.3">
      <c r="A2478" s="17">
        <v>1</v>
      </c>
      <c r="B2478" s="9" t="s">
        <v>10</v>
      </c>
      <c r="C2478" s="17">
        <v>1</v>
      </c>
      <c r="D2478" s="17">
        <v>1996</v>
      </c>
      <c r="E2478" s="17">
        <v>1</v>
      </c>
      <c r="F2478" s="17">
        <v>0</v>
      </c>
      <c r="G2478" s="17">
        <v>0</v>
      </c>
      <c r="H2478" s="18">
        <v>106675</v>
      </c>
    </row>
    <row r="2479" spans="1:8" ht="14.4" x14ac:dyDescent="0.3">
      <c r="A2479" s="17">
        <v>2</v>
      </c>
      <c r="B2479" s="9" t="s">
        <v>12</v>
      </c>
      <c r="C2479" s="17">
        <v>2</v>
      </c>
      <c r="D2479" s="17">
        <v>2015</v>
      </c>
      <c r="E2479" s="17">
        <v>1</v>
      </c>
      <c r="F2479" s="17">
        <v>0</v>
      </c>
      <c r="G2479" s="17">
        <v>0</v>
      </c>
      <c r="H2479" s="18">
        <v>108023</v>
      </c>
    </row>
    <row r="2480" spans="1:8" ht="14.4" x14ac:dyDescent="0.3">
      <c r="A2480" s="17">
        <v>2</v>
      </c>
      <c r="B2480" s="9" t="s">
        <v>47</v>
      </c>
      <c r="C2480" s="17">
        <v>4</v>
      </c>
      <c r="D2480" s="17">
        <v>1981</v>
      </c>
      <c r="E2480" s="17">
        <v>4</v>
      </c>
      <c r="F2480" s="17">
        <v>0</v>
      </c>
      <c r="G2480" s="17">
        <v>0</v>
      </c>
      <c r="H2480" s="18">
        <v>113525</v>
      </c>
    </row>
    <row r="2481" spans="1:8" ht="14.4" x14ac:dyDescent="0.3">
      <c r="A2481" s="17">
        <v>3</v>
      </c>
      <c r="B2481" s="9" t="s">
        <v>12</v>
      </c>
      <c r="C2481" s="17">
        <v>1</v>
      </c>
      <c r="D2481" s="17">
        <v>2013</v>
      </c>
      <c r="E2481" s="17">
        <v>1</v>
      </c>
      <c r="F2481" s="17">
        <v>0</v>
      </c>
      <c r="G2481" s="17">
        <v>0</v>
      </c>
      <c r="H2481" s="18">
        <v>114628</v>
      </c>
    </row>
    <row r="2482" spans="1:8" ht="14.4" x14ac:dyDescent="0.3">
      <c r="A2482" s="17">
        <v>2</v>
      </c>
      <c r="B2482" s="9" t="s">
        <v>23</v>
      </c>
      <c r="C2482" s="17">
        <v>4</v>
      </c>
      <c r="D2482" s="17">
        <v>1980</v>
      </c>
      <c r="E2482" s="17">
        <v>3</v>
      </c>
      <c r="F2482" s="17">
        <v>1</v>
      </c>
      <c r="G2482" s="17">
        <v>1</v>
      </c>
      <c r="H2482" s="18">
        <v>114850</v>
      </c>
    </row>
    <row r="2483" spans="1:8" ht="14.4" x14ac:dyDescent="0.3">
      <c r="A2483" s="17">
        <v>4</v>
      </c>
      <c r="B2483" s="9" t="s">
        <v>12</v>
      </c>
      <c r="C2483" s="17">
        <v>2</v>
      </c>
      <c r="D2483" s="17">
        <v>2013</v>
      </c>
      <c r="E2483" s="17">
        <v>1</v>
      </c>
      <c r="F2483" s="17">
        <v>0</v>
      </c>
      <c r="G2483" s="17">
        <v>0</v>
      </c>
      <c r="H2483" s="18">
        <v>115034</v>
      </c>
    </row>
    <row r="2484" spans="1:8" ht="14.4" x14ac:dyDescent="0.3">
      <c r="A2484" s="17">
        <v>4</v>
      </c>
      <c r="B2484" s="9" t="s">
        <v>12</v>
      </c>
      <c r="C2484" s="17">
        <v>3</v>
      </c>
      <c r="D2484" s="17">
        <v>2010</v>
      </c>
      <c r="E2484" s="17">
        <v>1</v>
      </c>
      <c r="F2484" s="17">
        <v>0</v>
      </c>
      <c r="G2484" s="17">
        <v>0</v>
      </c>
      <c r="H2484" s="18">
        <v>115225</v>
      </c>
    </row>
    <row r="2485" spans="1:8" ht="14.4" x14ac:dyDescent="0.3">
      <c r="A2485" s="17">
        <v>6</v>
      </c>
      <c r="B2485" s="9" t="s">
        <v>12</v>
      </c>
      <c r="C2485" s="17">
        <v>1</v>
      </c>
      <c r="D2485" s="17">
        <v>2013</v>
      </c>
      <c r="E2485" s="17">
        <v>1</v>
      </c>
      <c r="F2485" s="17">
        <v>0</v>
      </c>
      <c r="G2485" s="17">
        <v>0</v>
      </c>
      <c r="H2485" s="18">
        <v>116036</v>
      </c>
    </row>
    <row r="2486" spans="1:8" ht="14.4" x14ac:dyDescent="0.3">
      <c r="A2486" s="17">
        <v>3</v>
      </c>
      <c r="B2486" s="9" t="s">
        <v>12</v>
      </c>
      <c r="C2486" s="17">
        <v>2</v>
      </c>
      <c r="D2486" s="17">
        <v>2011</v>
      </c>
      <c r="E2486" s="17">
        <v>1</v>
      </c>
      <c r="F2486" s="17">
        <v>0</v>
      </c>
      <c r="G2486" s="17">
        <v>0</v>
      </c>
      <c r="H2486" s="18">
        <v>116505</v>
      </c>
    </row>
    <row r="2487" spans="1:8" ht="14.4" x14ac:dyDescent="0.3">
      <c r="A2487" s="17">
        <v>4</v>
      </c>
      <c r="B2487" s="9" t="s">
        <v>17</v>
      </c>
      <c r="C2487" s="17">
        <v>2</v>
      </c>
      <c r="D2487" s="17">
        <v>2013</v>
      </c>
      <c r="E2487" s="17">
        <v>1</v>
      </c>
      <c r="F2487" s="17">
        <v>0</v>
      </c>
      <c r="G2487" s="17">
        <v>0</v>
      </c>
      <c r="H2487" s="18">
        <v>117710</v>
      </c>
    </row>
    <row r="2488" spans="1:8" ht="14.4" x14ac:dyDescent="0.3">
      <c r="A2488" s="17">
        <v>3</v>
      </c>
      <c r="B2488" s="9" t="s">
        <v>12</v>
      </c>
      <c r="C2488" s="17">
        <v>2</v>
      </c>
      <c r="D2488" s="17">
        <v>2014</v>
      </c>
      <c r="E2488" s="17">
        <v>1</v>
      </c>
      <c r="F2488" s="17">
        <v>0</v>
      </c>
      <c r="G2488" s="17">
        <v>0</v>
      </c>
      <c r="H2488" s="18">
        <v>117877</v>
      </c>
    </row>
    <row r="2489" spans="1:8" ht="14.4" x14ac:dyDescent="0.3">
      <c r="A2489" s="17">
        <v>4</v>
      </c>
      <c r="B2489" s="9" t="s">
        <v>12</v>
      </c>
      <c r="C2489" s="17">
        <v>2</v>
      </c>
      <c r="D2489" s="17">
        <v>2009</v>
      </c>
      <c r="E2489" s="17">
        <v>1</v>
      </c>
      <c r="F2489" s="17">
        <v>0</v>
      </c>
      <c r="G2489" s="17">
        <v>0</v>
      </c>
      <c r="H2489" s="18">
        <v>118103</v>
      </c>
    </row>
    <row r="2490" spans="1:8" ht="14.4" x14ac:dyDescent="0.3">
      <c r="A2490" s="17">
        <v>3</v>
      </c>
      <c r="B2490" s="9" t="s">
        <v>12</v>
      </c>
      <c r="C2490" s="17">
        <v>2</v>
      </c>
      <c r="D2490" s="17">
        <v>2012</v>
      </c>
      <c r="E2490" s="17">
        <v>1</v>
      </c>
      <c r="F2490" s="17">
        <v>0</v>
      </c>
      <c r="G2490" s="17">
        <v>0</v>
      </c>
      <c r="H2490" s="18">
        <v>119029</v>
      </c>
    </row>
    <row r="2491" spans="1:8" ht="14.4" x14ac:dyDescent="0.3">
      <c r="A2491" s="17">
        <v>3</v>
      </c>
      <c r="B2491" s="9" t="s">
        <v>12</v>
      </c>
      <c r="C2491" s="17">
        <v>2</v>
      </c>
      <c r="D2491" s="17">
        <v>2010</v>
      </c>
      <c r="E2491" s="17">
        <v>1</v>
      </c>
      <c r="F2491" s="17">
        <v>0</v>
      </c>
      <c r="G2491" s="17">
        <v>0</v>
      </c>
      <c r="H2491" s="18">
        <v>119346</v>
      </c>
    </row>
    <row r="2492" spans="1:8" ht="14.4" x14ac:dyDescent="0.3">
      <c r="A2492" s="17">
        <v>2</v>
      </c>
      <c r="B2492" s="9" t="s">
        <v>19</v>
      </c>
      <c r="C2492" s="17">
        <v>2</v>
      </c>
      <c r="D2492" s="17">
        <v>1979</v>
      </c>
      <c r="E2492" s="17">
        <v>3</v>
      </c>
      <c r="F2492" s="17">
        <v>0</v>
      </c>
      <c r="G2492" s="17">
        <v>0</v>
      </c>
      <c r="H2492" s="18">
        <v>119899</v>
      </c>
    </row>
    <row r="2493" spans="1:8" ht="14.4" x14ac:dyDescent="0.3">
      <c r="A2493" s="17">
        <v>1</v>
      </c>
      <c r="B2493" s="9" t="s">
        <v>10</v>
      </c>
      <c r="C2493" s="17">
        <v>4</v>
      </c>
      <c r="D2493" s="17">
        <v>1981</v>
      </c>
      <c r="E2493" s="17">
        <v>1</v>
      </c>
      <c r="F2493" s="17">
        <v>0</v>
      </c>
      <c r="G2493" s="17">
        <v>0</v>
      </c>
      <c r="H2493" s="18">
        <v>119996</v>
      </c>
    </row>
    <row r="2494" spans="1:8" ht="14.4" x14ac:dyDescent="0.3">
      <c r="A2494" s="17">
        <v>6</v>
      </c>
      <c r="B2494" s="9" t="s">
        <v>12</v>
      </c>
      <c r="C2494" s="17">
        <v>1</v>
      </c>
      <c r="D2494" s="17">
        <v>2011</v>
      </c>
      <c r="E2494" s="17">
        <v>1</v>
      </c>
      <c r="F2494" s="17">
        <v>0</v>
      </c>
      <c r="G2494" s="17">
        <v>0</v>
      </c>
      <c r="H2494" s="18">
        <v>120449</v>
      </c>
    </row>
    <row r="2495" spans="1:8" ht="14.4" x14ac:dyDescent="0.3">
      <c r="A2495" s="17">
        <v>3</v>
      </c>
      <c r="B2495" s="9" t="s">
        <v>12</v>
      </c>
      <c r="C2495" s="17">
        <v>3</v>
      </c>
      <c r="D2495" s="17">
        <v>2013</v>
      </c>
      <c r="E2495" s="17">
        <v>1</v>
      </c>
      <c r="F2495" s="17">
        <v>0</v>
      </c>
      <c r="G2495" s="17">
        <v>0</v>
      </c>
      <c r="H2495" s="18">
        <v>121210</v>
      </c>
    </row>
    <row r="2496" spans="1:8" ht="14.4" x14ac:dyDescent="0.3">
      <c r="A2496" s="17">
        <v>5</v>
      </c>
      <c r="B2496" s="9" t="s">
        <v>12</v>
      </c>
      <c r="C2496" s="17">
        <v>1</v>
      </c>
      <c r="D2496" s="17">
        <v>2013</v>
      </c>
      <c r="E2496" s="17">
        <v>1</v>
      </c>
      <c r="F2496" s="17">
        <v>0</v>
      </c>
      <c r="G2496" s="17">
        <v>0</v>
      </c>
      <c r="H2496" s="18">
        <v>121806</v>
      </c>
    </row>
    <row r="2497" spans="1:8" ht="14.4" x14ac:dyDescent="0.3">
      <c r="A2497" s="17">
        <v>1</v>
      </c>
      <c r="B2497" s="9" t="s">
        <v>19</v>
      </c>
      <c r="C2497" s="17">
        <v>3</v>
      </c>
      <c r="D2497" s="17">
        <v>2004</v>
      </c>
      <c r="E2497" s="17">
        <v>1</v>
      </c>
      <c r="F2497" s="17">
        <v>0</v>
      </c>
      <c r="G2497" s="17">
        <v>0</v>
      </c>
      <c r="H2497" s="18">
        <v>121857</v>
      </c>
    </row>
    <row r="2498" spans="1:8" ht="14.4" x14ac:dyDescent="0.3">
      <c r="A2498" s="17">
        <v>4</v>
      </c>
      <c r="B2498" s="9" t="s">
        <v>12</v>
      </c>
      <c r="C2498" s="17">
        <v>3</v>
      </c>
      <c r="D2498" s="17">
        <v>2015</v>
      </c>
      <c r="E2498" s="17">
        <v>1</v>
      </c>
      <c r="F2498" s="17">
        <v>0</v>
      </c>
      <c r="G2498" s="17">
        <v>0</v>
      </c>
      <c r="H2498" s="18">
        <v>121971</v>
      </c>
    </row>
    <row r="2499" spans="1:8" ht="14.4" x14ac:dyDescent="0.3">
      <c r="A2499" s="17">
        <v>4</v>
      </c>
      <c r="B2499" s="9" t="s">
        <v>12</v>
      </c>
      <c r="C2499" s="17">
        <v>3</v>
      </c>
      <c r="D2499" s="17">
        <v>2002</v>
      </c>
      <c r="E2499" s="17">
        <v>1</v>
      </c>
      <c r="F2499" s="17">
        <v>0</v>
      </c>
      <c r="G2499" s="17">
        <v>11</v>
      </c>
      <c r="H2499" s="18">
        <v>122225</v>
      </c>
    </row>
    <row r="2500" spans="1:8" ht="14.4" x14ac:dyDescent="0.3">
      <c r="A2500" s="17">
        <v>3</v>
      </c>
      <c r="B2500" s="9" t="s">
        <v>12</v>
      </c>
      <c r="C2500" s="17">
        <v>3</v>
      </c>
      <c r="D2500" s="17">
        <v>2015</v>
      </c>
      <c r="E2500" s="17">
        <v>1</v>
      </c>
      <c r="F2500" s="17">
        <v>0</v>
      </c>
      <c r="G2500" s="17">
        <v>0</v>
      </c>
      <c r="H2500" s="18">
        <v>122352</v>
      </c>
    </row>
    <row r="2501" spans="1:8" ht="14.4" x14ac:dyDescent="0.3">
      <c r="A2501" s="17">
        <v>4</v>
      </c>
      <c r="B2501" s="9" t="s">
        <v>12</v>
      </c>
      <c r="C2501" s="17">
        <v>1</v>
      </c>
      <c r="D2501" s="17">
        <v>2012</v>
      </c>
      <c r="E2501" s="17">
        <v>1</v>
      </c>
      <c r="F2501" s="17">
        <v>0</v>
      </c>
      <c r="G2501" s="17">
        <v>0</v>
      </c>
      <c r="H2501" s="18">
        <v>122821</v>
      </c>
    </row>
    <row r="2502" spans="1:8" ht="14.4" x14ac:dyDescent="0.3">
      <c r="A2502" s="17">
        <v>1</v>
      </c>
      <c r="B2502" s="9" t="s">
        <v>10</v>
      </c>
      <c r="C2502" s="17">
        <v>1</v>
      </c>
      <c r="D2502" s="17">
        <v>1996</v>
      </c>
      <c r="E2502" s="17">
        <v>1</v>
      </c>
      <c r="F2502" s="17">
        <v>0</v>
      </c>
      <c r="G2502" s="17">
        <v>0</v>
      </c>
      <c r="H2502" s="18">
        <v>122945</v>
      </c>
    </row>
    <row r="2503" spans="1:8" ht="14.4" x14ac:dyDescent="0.3">
      <c r="A2503" s="17">
        <v>3</v>
      </c>
      <c r="B2503" s="9" t="s">
        <v>12</v>
      </c>
      <c r="C2503" s="17">
        <v>2</v>
      </c>
      <c r="D2503" s="17">
        <v>2011</v>
      </c>
      <c r="E2503" s="17">
        <v>1</v>
      </c>
      <c r="F2503" s="17">
        <v>0</v>
      </c>
      <c r="G2503" s="17">
        <v>0</v>
      </c>
      <c r="H2503" s="18">
        <v>123138</v>
      </c>
    </row>
    <row r="2504" spans="1:8" ht="14.4" x14ac:dyDescent="0.3">
      <c r="A2504" s="17">
        <v>3</v>
      </c>
      <c r="B2504" s="9" t="s">
        <v>12</v>
      </c>
      <c r="C2504" s="17">
        <v>3</v>
      </c>
      <c r="D2504" s="17">
        <v>2010</v>
      </c>
      <c r="E2504" s="17">
        <v>1</v>
      </c>
      <c r="F2504" s="17">
        <v>0</v>
      </c>
      <c r="G2504" s="17">
        <v>0</v>
      </c>
      <c r="H2504" s="18">
        <v>123417</v>
      </c>
    </row>
    <row r="2505" spans="1:8" ht="14.4" x14ac:dyDescent="0.3">
      <c r="A2505" s="17">
        <v>5</v>
      </c>
      <c r="B2505" s="9" t="s">
        <v>12</v>
      </c>
      <c r="C2505" s="17">
        <v>3</v>
      </c>
      <c r="D2505" s="17">
        <v>2010</v>
      </c>
      <c r="E2505" s="17">
        <v>1</v>
      </c>
      <c r="F2505" s="17">
        <v>0</v>
      </c>
      <c r="G2505" s="17">
        <v>0</v>
      </c>
      <c r="H2505" s="18">
        <v>124064</v>
      </c>
    </row>
    <row r="2506" spans="1:8" ht="14.4" x14ac:dyDescent="0.3">
      <c r="A2506" s="17">
        <v>3</v>
      </c>
      <c r="B2506" s="9" t="s">
        <v>19</v>
      </c>
      <c r="C2506" s="17">
        <v>4</v>
      </c>
      <c r="D2506" s="17">
        <v>2009</v>
      </c>
      <c r="E2506" s="17">
        <v>1</v>
      </c>
      <c r="F2506" s="17">
        <v>0</v>
      </c>
      <c r="G2506" s="17">
        <v>0</v>
      </c>
      <c r="H2506" s="18">
        <v>124330</v>
      </c>
    </row>
    <row r="2507" spans="1:8" ht="14.4" x14ac:dyDescent="0.3">
      <c r="A2507" s="17">
        <v>2</v>
      </c>
      <c r="B2507" s="9" t="s">
        <v>36</v>
      </c>
      <c r="C2507" s="17">
        <v>4</v>
      </c>
      <c r="D2507" s="17">
        <v>1962</v>
      </c>
      <c r="E2507" s="17">
        <v>8</v>
      </c>
      <c r="F2507" s="17">
        <v>0</v>
      </c>
      <c r="G2507" s="17">
        <v>0</v>
      </c>
      <c r="H2507" s="18">
        <v>124338</v>
      </c>
    </row>
    <row r="2508" spans="1:8" ht="14.4" x14ac:dyDescent="0.3">
      <c r="A2508" s="17">
        <v>1</v>
      </c>
      <c r="B2508" s="9" t="s">
        <v>35</v>
      </c>
      <c r="C2508" s="17">
        <v>2</v>
      </c>
      <c r="D2508" s="17">
        <v>1974</v>
      </c>
      <c r="E2508" s="17">
        <v>1</v>
      </c>
      <c r="F2508" s="17">
        <v>0</v>
      </c>
      <c r="G2508" s="17">
        <v>5</v>
      </c>
      <c r="H2508" s="18">
        <v>126495</v>
      </c>
    </row>
    <row r="2509" spans="1:8" ht="14.4" x14ac:dyDescent="0.3">
      <c r="A2509" s="17">
        <v>2</v>
      </c>
      <c r="B2509" s="9" t="s">
        <v>19</v>
      </c>
      <c r="C2509" s="17">
        <v>4</v>
      </c>
      <c r="D2509" s="17">
        <v>2015</v>
      </c>
      <c r="E2509" s="17">
        <v>2</v>
      </c>
      <c r="F2509" s="17">
        <v>0</v>
      </c>
      <c r="G2509" s="17">
        <v>0</v>
      </c>
      <c r="H2509" s="18">
        <v>126587</v>
      </c>
    </row>
    <row r="2510" spans="1:8" ht="14.4" x14ac:dyDescent="0.3">
      <c r="A2510" s="17">
        <v>5</v>
      </c>
      <c r="B2510" s="9" t="s">
        <v>12</v>
      </c>
      <c r="C2510" s="17">
        <v>3</v>
      </c>
      <c r="D2510" s="17">
        <v>2010</v>
      </c>
      <c r="E2510" s="17">
        <v>1</v>
      </c>
      <c r="F2510" s="17">
        <v>0</v>
      </c>
      <c r="G2510" s="17">
        <v>0</v>
      </c>
      <c r="H2510" s="18">
        <v>127627</v>
      </c>
    </row>
    <row r="2511" spans="1:8" ht="14.4" x14ac:dyDescent="0.3">
      <c r="A2511" s="17">
        <v>6</v>
      </c>
      <c r="B2511" s="9" t="s">
        <v>12</v>
      </c>
      <c r="C2511" s="17">
        <v>3</v>
      </c>
      <c r="D2511" s="17">
        <v>2012</v>
      </c>
      <c r="E2511" s="17">
        <v>1</v>
      </c>
      <c r="F2511" s="17">
        <v>0</v>
      </c>
      <c r="G2511" s="17">
        <v>0</v>
      </c>
      <c r="H2511" s="18">
        <v>127640</v>
      </c>
    </row>
    <row r="2512" spans="1:8" ht="14.4" x14ac:dyDescent="0.3">
      <c r="A2512" s="17">
        <v>1</v>
      </c>
      <c r="B2512" s="9" t="s">
        <v>10</v>
      </c>
      <c r="C2512" s="17">
        <v>1</v>
      </c>
      <c r="D2512" s="17">
        <v>1983</v>
      </c>
      <c r="E2512" s="17">
        <v>2</v>
      </c>
      <c r="F2512" s="17">
        <v>0</v>
      </c>
      <c r="G2512" s="17">
        <v>0</v>
      </c>
      <c r="H2512" s="18">
        <v>127776</v>
      </c>
    </row>
    <row r="2513" spans="1:8" ht="14.4" x14ac:dyDescent="0.3">
      <c r="A2513" s="17">
        <v>5</v>
      </c>
      <c r="B2513" s="9" t="s">
        <v>12</v>
      </c>
      <c r="C2513" s="17">
        <v>2</v>
      </c>
      <c r="D2513" s="17">
        <v>2014</v>
      </c>
      <c r="E2513" s="17">
        <v>1</v>
      </c>
      <c r="F2513" s="17">
        <v>0</v>
      </c>
      <c r="G2513" s="17">
        <v>0</v>
      </c>
      <c r="H2513" s="18">
        <v>127957</v>
      </c>
    </row>
    <row r="2514" spans="1:8" ht="14.4" x14ac:dyDescent="0.3">
      <c r="A2514" s="17">
        <v>3</v>
      </c>
      <c r="B2514" s="9" t="s">
        <v>12</v>
      </c>
      <c r="C2514" s="17">
        <v>1</v>
      </c>
      <c r="D2514" s="17">
        <v>2013</v>
      </c>
      <c r="E2514" s="17">
        <v>1</v>
      </c>
      <c r="F2514" s="17">
        <v>0</v>
      </c>
      <c r="G2514" s="17">
        <v>0</v>
      </c>
      <c r="H2514" s="18">
        <v>128984</v>
      </c>
    </row>
    <row r="2515" spans="1:8" ht="14.4" x14ac:dyDescent="0.3">
      <c r="A2515" s="17">
        <v>5</v>
      </c>
      <c r="B2515" s="9" t="s">
        <v>12</v>
      </c>
      <c r="C2515" s="17">
        <v>2</v>
      </c>
      <c r="D2515" s="17">
        <v>2010</v>
      </c>
      <c r="E2515" s="17">
        <v>1</v>
      </c>
      <c r="F2515" s="17">
        <v>0</v>
      </c>
      <c r="G2515" s="17">
        <v>0</v>
      </c>
      <c r="H2515" s="18">
        <v>129326</v>
      </c>
    </row>
    <row r="2516" spans="1:8" ht="14.4" x14ac:dyDescent="0.3">
      <c r="A2516" s="17">
        <v>1</v>
      </c>
      <c r="B2516" s="9" t="s">
        <v>10</v>
      </c>
      <c r="C2516" s="17">
        <v>1</v>
      </c>
      <c r="D2516" s="17">
        <v>1980</v>
      </c>
      <c r="E2516" s="17">
        <v>1</v>
      </c>
      <c r="F2516" s="17">
        <v>0</v>
      </c>
      <c r="G2516" s="17">
        <v>0</v>
      </c>
      <c r="H2516" s="18">
        <v>129427</v>
      </c>
    </row>
    <row r="2517" spans="1:8" ht="14.4" x14ac:dyDescent="0.3">
      <c r="A2517" s="17">
        <v>4</v>
      </c>
      <c r="B2517" s="9" t="s">
        <v>12</v>
      </c>
      <c r="C2517" s="17">
        <v>2</v>
      </c>
      <c r="D2517" s="17">
        <v>2011</v>
      </c>
      <c r="E2517" s="17">
        <v>1</v>
      </c>
      <c r="F2517" s="17">
        <v>0</v>
      </c>
      <c r="G2517" s="17">
        <v>0</v>
      </c>
      <c r="H2517" s="18">
        <v>129859</v>
      </c>
    </row>
    <row r="2518" spans="1:8" ht="14.4" x14ac:dyDescent="0.3">
      <c r="A2518" s="17">
        <v>4</v>
      </c>
      <c r="B2518" s="9" t="s">
        <v>19</v>
      </c>
      <c r="C2518" s="17">
        <v>2</v>
      </c>
      <c r="D2518" s="17">
        <v>2009</v>
      </c>
      <c r="E2518" s="17">
        <v>1</v>
      </c>
      <c r="F2518" s="17">
        <v>0</v>
      </c>
      <c r="G2518" s="17">
        <v>0</v>
      </c>
      <c r="H2518" s="18">
        <v>130278</v>
      </c>
    </row>
    <row r="2519" spans="1:8" ht="14.4" x14ac:dyDescent="0.3">
      <c r="A2519" s="17">
        <v>1</v>
      </c>
      <c r="B2519" s="9" t="s">
        <v>25</v>
      </c>
      <c r="C2519" s="17">
        <v>1</v>
      </c>
      <c r="D2519" s="17">
        <v>1963</v>
      </c>
      <c r="E2519" s="17">
        <v>2</v>
      </c>
      <c r="F2519" s="17">
        <v>0</v>
      </c>
      <c r="G2519" s="17">
        <v>0</v>
      </c>
      <c r="H2519" s="18">
        <v>130656</v>
      </c>
    </row>
    <row r="2520" spans="1:8" ht="14.4" x14ac:dyDescent="0.3">
      <c r="A2520" s="17">
        <v>3</v>
      </c>
      <c r="B2520" s="9" t="s">
        <v>12</v>
      </c>
      <c r="C2520" s="17">
        <v>2</v>
      </c>
      <c r="D2520" s="17">
        <v>2010</v>
      </c>
      <c r="E2520" s="17">
        <v>1</v>
      </c>
      <c r="F2520" s="17">
        <v>0</v>
      </c>
      <c r="G2520" s="17">
        <v>0</v>
      </c>
      <c r="H2520" s="18">
        <v>130924</v>
      </c>
    </row>
    <row r="2521" spans="1:8" ht="14.4" x14ac:dyDescent="0.3">
      <c r="A2521" s="17">
        <v>6</v>
      </c>
      <c r="B2521" s="9" t="s">
        <v>12</v>
      </c>
      <c r="C2521" s="17">
        <v>3</v>
      </c>
      <c r="D2521" s="17">
        <v>2012</v>
      </c>
      <c r="E2521" s="17">
        <v>1</v>
      </c>
      <c r="F2521" s="17">
        <v>0</v>
      </c>
      <c r="G2521" s="17">
        <v>0</v>
      </c>
      <c r="H2521" s="18">
        <v>133029</v>
      </c>
    </row>
    <row r="2522" spans="1:8" ht="14.4" x14ac:dyDescent="0.3">
      <c r="A2522" s="17">
        <v>4</v>
      </c>
      <c r="B2522" s="9" t="s">
        <v>12</v>
      </c>
      <c r="C2522" s="17">
        <v>3</v>
      </c>
      <c r="D2522" s="17">
        <v>2011</v>
      </c>
      <c r="E2522" s="17">
        <v>1</v>
      </c>
      <c r="F2522" s="17">
        <v>0</v>
      </c>
      <c r="G2522" s="17">
        <v>0</v>
      </c>
      <c r="H2522" s="18">
        <v>134615</v>
      </c>
    </row>
    <row r="2523" spans="1:8" ht="14.4" x14ac:dyDescent="0.3">
      <c r="A2523" s="17">
        <v>4</v>
      </c>
      <c r="B2523" s="9" t="s">
        <v>12</v>
      </c>
      <c r="C2523" s="17">
        <v>2</v>
      </c>
      <c r="D2523" s="17">
        <v>2011</v>
      </c>
      <c r="E2523" s="17">
        <v>1</v>
      </c>
      <c r="F2523" s="17">
        <v>0</v>
      </c>
      <c r="G2523" s="17">
        <v>0</v>
      </c>
      <c r="H2523" s="18">
        <v>136809</v>
      </c>
    </row>
    <row r="2524" spans="1:8" ht="14.4" x14ac:dyDescent="0.3">
      <c r="A2524" s="17">
        <v>1</v>
      </c>
      <c r="B2524" s="9" t="s">
        <v>25</v>
      </c>
      <c r="C2524" s="17">
        <v>1</v>
      </c>
      <c r="D2524" s="17">
        <v>1963</v>
      </c>
      <c r="E2524" s="17">
        <v>2</v>
      </c>
      <c r="F2524" s="17">
        <v>2</v>
      </c>
      <c r="G2524" s="17">
        <v>0</v>
      </c>
      <c r="H2524" s="18">
        <v>136891</v>
      </c>
    </row>
    <row r="2525" spans="1:8" ht="14.4" x14ac:dyDescent="0.3">
      <c r="A2525" s="17">
        <v>4</v>
      </c>
      <c r="B2525" s="9" t="s">
        <v>12</v>
      </c>
      <c r="C2525" s="17">
        <v>1</v>
      </c>
      <c r="D2525" s="17">
        <v>2014</v>
      </c>
      <c r="E2525" s="17">
        <v>1</v>
      </c>
      <c r="F2525" s="17">
        <v>0</v>
      </c>
      <c r="G2525" s="17">
        <v>0</v>
      </c>
      <c r="H2525" s="18">
        <v>138102</v>
      </c>
    </row>
    <row r="2526" spans="1:8" ht="14.4" x14ac:dyDescent="0.3">
      <c r="A2526" s="17">
        <v>4</v>
      </c>
      <c r="B2526" s="9" t="s">
        <v>19</v>
      </c>
      <c r="C2526" s="17">
        <v>3</v>
      </c>
      <c r="D2526" s="17">
        <v>2013</v>
      </c>
      <c r="E2526" s="17">
        <v>1</v>
      </c>
      <c r="F2526" s="17">
        <v>0</v>
      </c>
      <c r="G2526" s="17">
        <v>0</v>
      </c>
      <c r="H2526" s="18">
        <v>138812</v>
      </c>
    </row>
    <row r="2527" spans="1:8" ht="14.4" x14ac:dyDescent="0.3">
      <c r="A2527" s="17">
        <v>1</v>
      </c>
      <c r="B2527" s="9" t="s">
        <v>35</v>
      </c>
      <c r="C2527" s="17">
        <v>2</v>
      </c>
      <c r="D2527" s="17">
        <v>1985</v>
      </c>
      <c r="E2527" s="17">
        <v>1</v>
      </c>
      <c r="F2527" s="17">
        <v>0</v>
      </c>
      <c r="G2527" s="17">
        <v>0</v>
      </c>
      <c r="H2527" s="18">
        <v>140285</v>
      </c>
    </row>
    <row r="2528" spans="1:8" ht="14.4" x14ac:dyDescent="0.3">
      <c r="A2528" s="17">
        <v>2</v>
      </c>
      <c r="B2528" s="9" t="s">
        <v>45</v>
      </c>
      <c r="C2528" s="17">
        <v>4</v>
      </c>
      <c r="D2528" s="17">
        <v>1984</v>
      </c>
      <c r="E2528" s="17">
        <v>13</v>
      </c>
      <c r="F2528" s="17">
        <v>0</v>
      </c>
      <c r="G2528" s="17">
        <v>0</v>
      </c>
      <c r="H2528" s="18">
        <v>140986</v>
      </c>
    </row>
    <row r="2529" spans="1:8" ht="14.4" x14ac:dyDescent="0.3">
      <c r="A2529" s="17">
        <v>1</v>
      </c>
      <c r="B2529" s="9" t="s">
        <v>23</v>
      </c>
      <c r="C2529" s="17">
        <v>1</v>
      </c>
      <c r="D2529" s="17">
        <v>1995</v>
      </c>
      <c r="E2529" s="17">
        <v>1</v>
      </c>
      <c r="F2529" s="17">
        <v>0</v>
      </c>
      <c r="G2529" s="17">
        <v>0</v>
      </c>
      <c r="H2529" s="18">
        <v>142668</v>
      </c>
    </row>
    <row r="2530" spans="1:8" ht="14.4" x14ac:dyDescent="0.3">
      <c r="A2530" s="17">
        <v>1</v>
      </c>
      <c r="B2530" s="9" t="s">
        <v>12</v>
      </c>
      <c r="C2530" s="17">
        <v>3</v>
      </c>
      <c r="D2530" s="17">
        <v>2017</v>
      </c>
      <c r="E2530" s="17">
        <v>1</v>
      </c>
      <c r="F2530" s="17">
        <v>0</v>
      </c>
      <c r="G2530" s="17">
        <v>0</v>
      </c>
      <c r="H2530" s="18">
        <v>144094</v>
      </c>
    </row>
    <row r="2531" spans="1:8" ht="14.4" x14ac:dyDescent="0.3">
      <c r="A2531" s="17">
        <v>2</v>
      </c>
      <c r="B2531" s="9" t="s">
        <v>19</v>
      </c>
      <c r="C2531" s="17">
        <v>4</v>
      </c>
      <c r="D2531" s="17">
        <v>2015</v>
      </c>
      <c r="E2531" s="17">
        <v>1</v>
      </c>
      <c r="F2531" s="17">
        <v>0</v>
      </c>
      <c r="G2531" s="17">
        <v>0</v>
      </c>
      <c r="H2531" s="18">
        <v>144110</v>
      </c>
    </row>
    <row r="2532" spans="1:8" ht="14.4" x14ac:dyDescent="0.3">
      <c r="A2532" s="17">
        <v>6</v>
      </c>
      <c r="B2532" s="9" t="s">
        <v>12</v>
      </c>
      <c r="C2532" s="17">
        <v>1</v>
      </c>
      <c r="D2532" s="17">
        <v>1989</v>
      </c>
      <c r="E2532" s="17">
        <v>1</v>
      </c>
      <c r="F2532" s="17">
        <v>0</v>
      </c>
      <c r="G2532" s="17">
        <v>0</v>
      </c>
      <c r="H2532" s="18">
        <v>144237</v>
      </c>
    </row>
    <row r="2533" spans="1:8" ht="14.4" x14ac:dyDescent="0.3">
      <c r="A2533" s="17">
        <v>2</v>
      </c>
      <c r="B2533" s="9" t="s">
        <v>17</v>
      </c>
      <c r="C2533" s="17">
        <v>2</v>
      </c>
      <c r="D2533" s="17">
        <v>2011</v>
      </c>
      <c r="E2533" s="17">
        <v>1</v>
      </c>
      <c r="F2533" s="17">
        <v>0</v>
      </c>
      <c r="G2533" s="17">
        <v>0</v>
      </c>
      <c r="H2533" s="18">
        <v>144253</v>
      </c>
    </row>
    <row r="2534" spans="1:8" ht="14.4" x14ac:dyDescent="0.3">
      <c r="A2534" s="17">
        <v>2</v>
      </c>
      <c r="B2534" s="9" t="s">
        <v>14</v>
      </c>
      <c r="C2534" s="17">
        <v>3</v>
      </c>
      <c r="D2534" s="17">
        <v>1990</v>
      </c>
      <c r="E2534" s="17">
        <v>1</v>
      </c>
      <c r="F2534" s="17">
        <v>0</v>
      </c>
      <c r="G2534" s="17">
        <v>0</v>
      </c>
      <c r="H2534" s="18">
        <v>144300</v>
      </c>
    </row>
    <row r="2535" spans="1:8" ht="14.4" x14ac:dyDescent="0.3">
      <c r="A2535" s="17">
        <v>1</v>
      </c>
      <c r="B2535" s="9" t="s">
        <v>12</v>
      </c>
      <c r="C2535" s="17">
        <v>2</v>
      </c>
      <c r="D2535" s="17">
        <v>2017</v>
      </c>
      <c r="E2535" s="17">
        <v>1</v>
      </c>
      <c r="F2535" s="17">
        <v>0</v>
      </c>
      <c r="G2535" s="17">
        <v>0</v>
      </c>
      <c r="H2535" s="18">
        <v>144903</v>
      </c>
    </row>
    <row r="2536" spans="1:8" ht="14.4" x14ac:dyDescent="0.3">
      <c r="A2536" s="17">
        <v>3</v>
      </c>
      <c r="B2536" s="9" t="s">
        <v>27</v>
      </c>
      <c r="C2536" s="17">
        <v>3</v>
      </c>
      <c r="D2536" s="17">
        <v>1974</v>
      </c>
      <c r="E2536" s="17">
        <v>1</v>
      </c>
      <c r="F2536" s="17">
        <v>0</v>
      </c>
      <c r="G2536" s="17">
        <v>0</v>
      </c>
      <c r="H2536" s="18">
        <v>145346</v>
      </c>
    </row>
    <row r="2537" spans="1:8" ht="14.4" x14ac:dyDescent="0.3">
      <c r="A2537" s="17">
        <v>2</v>
      </c>
      <c r="B2537" s="9" t="s">
        <v>12</v>
      </c>
      <c r="C2537" s="17">
        <v>3</v>
      </c>
      <c r="D2537" s="17">
        <v>1998</v>
      </c>
      <c r="E2537" s="17">
        <v>1</v>
      </c>
      <c r="F2537" s="17">
        <v>0</v>
      </c>
      <c r="G2537" s="17">
        <v>0</v>
      </c>
      <c r="H2537" s="18">
        <v>145553</v>
      </c>
    </row>
    <row r="2538" spans="1:8" ht="14.4" x14ac:dyDescent="0.3">
      <c r="A2538" s="17">
        <v>3</v>
      </c>
      <c r="B2538" s="9" t="s">
        <v>19</v>
      </c>
      <c r="C2538" s="17">
        <v>2</v>
      </c>
      <c r="D2538" s="17">
        <v>2012</v>
      </c>
      <c r="E2538" s="17">
        <v>1</v>
      </c>
      <c r="F2538" s="17">
        <v>0</v>
      </c>
      <c r="G2538" s="17">
        <v>0</v>
      </c>
      <c r="H2538" s="18">
        <v>145664</v>
      </c>
    </row>
    <row r="2539" spans="1:8" ht="14.4" x14ac:dyDescent="0.3">
      <c r="A2539" s="17">
        <v>2</v>
      </c>
      <c r="B2539" s="9" t="s">
        <v>12</v>
      </c>
      <c r="C2539" s="17">
        <v>3</v>
      </c>
      <c r="D2539" s="17">
        <v>1998</v>
      </c>
      <c r="E2539" s="17">
        <v>1</v>
      </c>
      <c r="F2539" s="17">
        <v>0</v>
      </c>
      <c r="G2539" s="17">
        <v>0</v>
      </c>
      <c r="H2539" s="18">
        <v>146202</v>
      </c>
    </row>
    <row r="2540" spans="1:8" ht="14.4" x14ac:dyDescent="0.3">
      <c r="A2540" s="17">
        <v>1</v>
      </c>
      <c r="B2540" s="9" t="s">
        <v>23</v>
      </c>
      <c r="C2540" s="17">
        <v>1</v>
      </c>
      <c r="D2540" s="17">
        <v>2004</v>
      </c>
      <c r="E2540" s="17">
        <v>1</v>
      </c>
      <c r="F2540" s="17">
        <v>0</v>
      </c>
      <c r="G2540" s="17">
        <v>0</v>
      </c>
      <c r="H2540" s="18">
        <v>147233</v>
      </c>
    </row>
    <row r="2541" spans="1:8" ht="14.4" x14ac:dyDescent="0.3">
      <c r="A2541" s="17">
        <v>6</v>
      </c>
      <c r="B2541" s="9" t="s">
        <v>12</v>
      </c>
      <c r="C2541" s="17">
        <v>3</v>
      </c>
      <c r="D2541" s="17">
        <v>2010</v>
      </c>
      <c r="E2541" s="17">
        <v>1</v>
      </c>
      <c r="F2541" s="17">
        <v>0</v>
      </c>
      <c r="G2541" s="17">
        <v>0</v>
      </c>
      <c r="H2541" s="18">
        <v>147296</v>
      </c>
    </row>
    <row r="2542" spans="1:8" ht="14.4" x14ac:dyDescent="0.3">
      <c r="A2542" s="17">
        <v>1</v>
      </c>
      <c r="B2542" s="9" t="s">
        <v>19</v>
      </c>
      <c r="C2542" s="17">
        <v>3</v>
      </c>
      <c r="D2542" s="17">
        <v>2014</v>
      </c>
      <c r="E2542" s="17">
        <v>1</v>
      </c>
      <c r="F2542" s="17">
        <v>0</v>
      </c>
      <c r="G2542" s="17">
        <v>0</v>
      </c>
      <c r="H2542" s="18">
        <v>147391</v>
      </c>
    </row>
    <row r="2543" spans="1:8" ht="14.4" x14ac:dyDescent="0.3">
      <c r="A2543" s="17">
        <v>2</v>
      </c>
      <c r="B2543" s="9" t="s">
        <v>12</v>
      </c>
      <c r="C2543" s="17">
        <v>3</v>
      </c>
      <c r="D2543" s="17">
        <v>2003</v>
      </c>
      <c r="E2543" s="17">
        <v>1</v>
      </c>
      <c r="F2543" s="17">
        <v>0</v>
      </c>
      <c r="G2543" s="17">
        <v>0</v>
      </c>
      <c r="H2543" s="18">
        <v>147534</v>
      </c>
    </row>
    <row r="2544" spans="1:8" ht="14.4" x14ac:dyDescent="0.3">
      <c r="A2544" s="17">
        <v>2</v>
      </c>
      <c r="B2544" s="9" t="s">
        <v>12</v>
      </c>
      <c r="C2544" s="17">
        <v>1</v>
      </c>
      <c r="D2544" s="17">
        <v>2020</v>
      </c>
      <c r="E2544" s="17">
        <v>1</v>
      </c>
      <c r="F2544" s="17">
        <v>0</v>
      </c>
      <c r="G2544" s="17">
        <v>0</v>
      </c>
      <c r="H2544" s="18">
        <v>147788</v>
      </c>
    </row>
    <row r="2545" spans="1:8" ht="14.4" x14ac:dyDescent="0.3">
      <c r="A2545" s="17">
        <v>3</v>
      </c>
      <c r="B2545" s="9" t="s">
        <v>17</v>
      </c>
      <c r="C2545" s="17">
        <v>2</v>
      </c>
      <c r="D2545" s="17">
        <v>1995</v>
      </c>
      <c r="E2545" s="17">
        <v>1</v>
      </c>
      <c r="F2545" s="17">
        <v>0</v>
      </c>
      <c r="G2545" s="17">
        <v>0</v>
      </c>
      <c r="H2545" s="18">
        <v>147804</v>
      </c>
    </row>
    <row r="2546" spans="1:8" ht="14.4" x14ac:dyDescent="0.3">
      <c r="A2546" s="17">
        <v>5</v>
      </c>
      <c r="B2546" s="9" t="s">
        <v>17</v>
      </c>
      <c r="C2546" s="17">
        <v>2</v>
      </c>
      <c r="D2546" s="17">
        <v>2011</v>
      </c>
      <c r="E2546" s="17">
        <v>1</v>
      </c>
      <c r="F2546" s="17">
        <v>0</v>
      </c>
      <c r="G2546" s="17">
        <v>0</v>
      </c>
      <c r="H2546" s="18">
        <v>148041</v>
      </c>
    </row>
    <row r="2547" spans="1:8" ht="14.4" x14ac:dyDescent="0.3">
      <c r="A2547" s="17">
        <v>2</v>
      </c>
      <c r="B2547" s="9" t="s">
        <v>19</v>
      </c>
      <c r="C2547" s="17">
        <v>4</v>
      </c>
      <c r="D2547" s="17">
        <v>2015</v>
      </c>
      <c r="E2547" s="17">
        <v>1</v>
      </c>
      <c r="F2547" s="17">
        <v>0</v>
      </c>
      <c r="G2547" s="17">
        <v>0</v>
      </c>
      <c r="H2547" s="18">
        <v>148041</v>
      </c>
    </row>
    <row r="2548" spans="1:8" ht="14.4" x14ac:dyDescent="0.3">
      <c r="A2548" s="17">
        <v>3</v>
      </c>
      <c r="B2548" s="9" t="s">
        <v>12</v>
      </c>
      <c r="C2548" s="17">
        <v>2</v>
      </c>
      <c r="D2548" s="17">
        <v>2011</v>
      </c>
      <c r="E2548" s="17">
        <v>1</v>
      </c>
      <c r="F2548" s="17">
        <v>0</v>
      </c>
      <c r="G2548" s="17">
        <v>0</v>
      </c>
      <c r="H2548" s="18">
        <v>148057</v>
      </c>
    </row>
    <row r="2549" spans="1:8" ht="14.4" x14ac:dyDescent="0.3">
      <c r="A2549" s="17">
        <v>2</v>
      </c>
      <c r="B2549" s="9" t="s">
        <v>12</v>
      </c>
      <c r="C2549" s="17">
        <v>2</v>
      </c>
      <c r="D2549" s="17">
        <v>2007</v>
      </c>
      <c r="E2549" s="17">
        <v>1</v>
      </c>
      <c r="F2549" s="17">
        <v>0</v>
      </c>
      <c r="G2549" s="17">
        <v>0</v>
      </c>
      <c r="H2549" s="18">
        <v>148057</v>
      </c>
    </row>
    <row r="2550" spans="1:8" ht="14.4" x14ac:dyDescent="0.3">
      <c r="A2550" s="17">
        <v>1</v>
      </c>
      <c r="B2550" s="9" t="s">
        <v>12</v>
      </c>
      <c r="C2550" s="17">
        <v>3</v>
      </c>
      <c r="D2550" s="17">
        <v>2008</v>
      </c>
      <c r="E2550" s="17">
        <v>1</v>
      </c>
      <c r="F2550" s="17">
        <v>0</v>
      </c>
      <c r="G2550" s="17">
        <v>0</v>
      </c>
      <c r="H2550" s="18">
        <v>148089</v>
      </c>
    </row>
    <row r="2551" spans="1:8" ht="14.4" x14ac:dyDescent="0.3">
      <c r="A2551" s="17">
        <v>4</v>
      </c>
      <c r="B2551" s="9" t="s">
        <v>12</v>
      </c>
      <c r="C2551" s="17">
        <v>1</v>
      </c>
      <c r="D2551" s="17">
        <v>1989</v>
      </c>
      <c r="E2551" s="17">
        <v>1</v>
      </c>
      <c r="F2551" s="17">
        <v>0</v>
      </c>
      <c r="G2551" s="17">
        <v>0</v>
      </c>
      <c r="H2551" s="18">
        <v>148136</v>
      </c>
    </row>
    <row r="2552" spans="1:8" ht="14.4" x14ac:dyDescent="0.3">
      <c r="A2552" s="17">
        <v>2</v>
      </c>
      <c r="B2552" s="9" t="s">
        <v>14</v>
      </c>
      <c r="C2552" s="17">
        <v>2</v>
      </c>
      <c r="D2552" s="17">
        <v>2018</v>
      </c>
      <c r="E2552" s="17">
        <v>1</v>
      </c>
      <c r="F2552" s="17">
        <v>0</v>
      </c>
      <c r="G2552" s="17">
        <v>0</v>
      </c>
      <c r="H2552" s="18">
        <v>148232</v>
      </c>
    </row>
    <row r="2553" spans="1:8" ht="14.4" x14ac:dyDescent="0.3">
      <c r="A2553" s="17">
        <v>2</v>
      </c>
      <c r="B2553" s="9" t="s">
        <v>27</v>
      </c>
      <c r="C2553" s="17">
        <v>3</v>
      </c>
      <c r="D2553" s="17">
        <v>1974</v>
      </c>
      <c r="E2553" s="17">
        <v>1</v>
      </c>
      <c r="F2553" s="17">
        <v>0</v>
      </c>
      <c r="G2553" s="17">
        <v>0</v>
      </c>
      <c r="H2553" s="18">
        <v>148644</v>
      </c>
    </row>
    <row r="2554" spans="1:8" ht="14.4" x14ac:dyDescent="0.3">
      <c r="A2554" s="17">
        <v>3</v>
      </c>
      <c r="B2554" s="9" t="s">
        <v>12</v>
      </c>
      <c r="C2554" s="17">
        <v>1</v>
      </c>
      <c r="D2554" s="17">
        <v>2013</v>
      </c>
      <c r="E2554" s="17">
        <v>1</v>
      </c>
      <c r="F2554" s="17">
        <v>0</v>
      </c>
      <c r="G2554" s="17">
        <v>0</v>
      </c>
      <c r="H2554" s="18">
        <v>148739</v>
      </c>
    </row>
    <row r="2555" spans="1:8" ht="14.4" x14ac:dyDescent="0.3">
      <c r="A2555" s="17">
        <v>5</v>
      </c>
      <c r="B2555" s="9" t="s">
        <v>25</v>
      </c>
      <c r="C2555" s="17">
        <v>2</v>
      </c>
      <c r="D2555" s="17">
        <v>1995</v>
      </c>
      <c r="E2555" s="17">
        <v>1</v>
      </c>
      <c r="F2555" s="17">
        <v>0</v>
      </c>
      <c r="G2555" s="17">
        <v>0</v>
      </c>
      <c r="H2555" s="18">
        <v>149024</v>
      </c>
    </row>
    <row r="2556" spans="1:8" ht="14.4" x14ac:dyDescent="0.3">
      <c r="A2556" s="17">
        <v>6</v>
      </c>
      <c r="B2556" s="9" t="s">
        <v>12</v>
      </c>
      <c r="C2556" s="17">
        <v>1</v>
      </c>
      <c r="D2556" s="17">
        <v>2013</v>
      </c>
      <c r="E2556" s="17">
        <v>1</v>
      </c>
      <c r="F2556" s="17">
        <v>0</v>
      </c>
      <c r="G2556" s="17">
        <v>0</v>
      </c>
      <c r="H2556" s="18">
        <v>149056</v>
      </c>
    </row>
    <row r="2557" spans="1:8" ht="14.4" x14ac:dyDescent="0.3">
      <c r="A2557" s="17">
        <v>3</v>
      </c>
      <c r="B2557" s="9" t="s">
        <v>12</v>
      </c>
      <c r="C2557" s="17">
        <v>2</v>
      </c>
      <c r="D2557" s="17">
        <v>1995</v>
      </c>
      <c r="E2557" s="17">
        <v>1</v>
      </c>
      <c r="F2557" s="17">
        <v>0</v>
      </c>
      <c r="G2557" s="17">
        <v>0</v>
      </c>
      <c r="H2557" s="18">
        <v>149405</v>
      </c>
    </row>
    <row r="2558" spans="1:8" ht="14.4" x14ac:dyDescent="0.3">
      <c r="A2558" s="17">
        <v>3</v>
      </c>
      <c r="B2558" s="9" t="s">
        <v>19</v>
      </c>
      <c r="C2558" s="17">
        <v>2</v>
      </c>
      <c r="D2558" s="17">
        <v>2012</v>
      </c>
      <c r="E2558" s="17">
        <v>1</v>
      </c>
      <c r="F2558" s="17">
        <v>0</v>
      </c>
      <c r="G2558" s="17">
        <v>0</v>
      </c>
      <c r="H2558" s="18">
        <v>150498</v>
      </c>
    </row>
    <row r="2559" spans="1:8" ht="14.4" x14ac:dyDescent="0.3">
      <c r="A2559" s="17">
        <v>3</v>
      </c>
      <c r="B2559" s="9" t="s">
        <v>12</v>
      </c>
      <c r="C2559" s="17">
        <v>1</v>
      </c>
      <c r="D2559" s="17">
        <v>2013</v>
      </c>
      <c r="E2559" s="17">
        <v>1</v>
      </c>
      <c r="F2559" s="17">
        <v>0</v>
      </c>
      <c r="G2559" s="17">
        <v>0</v>
      </c>
      <c r="H2559" s="18">
        <v>150514</v>
      </c>
    </row>
    <row r="2560" spans="1:8" ht="14.4" x14ac:dyDescent="0.3">
      <c r="A2560" s="17">
        <v>3</v>
      </c>
      <c r="B2560" s="9" t="s">
        <v>33</v>
      </c>
      <c r="C2560" s="17">
        <v>1</v>
      </c>
      <c r="D2560" s="17">
        <v>2008</v>
      </c>
      <c r="E2560" s="17">
        <v>1</v>
      </c>
      <c r="F2560" s="17">
        <v>0</v>
      </c>
      <c r="G2560" s="17">
        <v>0</v>
      </c>
      <c r="H2560" s="18">
        <v>150942</v>
      </c>
    </row>
    <row r="2561" spans="1:8" ht="14.4" x14ac:dyDescent="0.3">
      <c r="A2561" s="17">
        <v>1</v>
      </c>
      <c r="B2561" s="9" t="s">
        <v>12</v>
      </c>
      <c r="C2561" s="17">
        <v>3</v>
      </c>
      <c r="D2561" s="17">
        <v>2002</v>
      </c>
      <c r="E2561" s="17">
        <v>1</v>
      </c>
      <c r="F2561" s="17">
        <v>0</v>
      </c>
      <c r="G2561" s="17">
        <v>0</v>
      </c>
      <c r="H2561" s="18">
        <v>151307</v>
      </c>
    </row>
    <row r="2562" spans="1:8" ht="14.4" x14ac:dyDescent="0.3">
      <c r="A2562" s="17">
        <v>2</v>
      </c>
      <c r="B2562" s="9" t="s">
        <v>12</v>
      </c>
      <c r="C2562" s="17">
        <v>2</v>
      </c>
      <c r="D2562" s="17">
        <v>2011</v>
      </c>
      <c r="E2562" s="17">
        <v>1</v>
      </c>
      <c r="F2562" s="17">
        <v>0</v>
      </c>
      <c r="G2562" s="17">
        <v>0</v>
      </c>
      <c r="H2562" s="18">
        <v>151354</v>
      </c>
    </row>
    <row r="2563" spans="1:8" ht="14.4" x14ac:dyDescent="0.3">
      <c r="A2563" s="17">
        <v>2</v>
      </c>
      <c r="B2563" s="9" t="s">
        <v>12</v>
      </c>
      <c r="C2563" s="17">
        <v>3</v>
      </c>
      <c r="D2563" s="17">
        <v>2006</v>
      </c>
      <c r="E2563" s="17">
        <v>1</v>
      </c>
      <c r="F2563" s="17">
        <v>0</v>
      </c>
      <c r="G2563" s="17">
        <v>0</v>
      </c>
      <c r="H2563" s="18">
        <v>151957</v>
      </c>
    </row>
    <row r="2564" spans="1:8" ht="14.4" x14ac:dyDescent="0.3">
      <c r="A2564" s="17">
        <v>3</v>
      </c>
      <c r="B2564" s="9" t="s">
        <v>19</v>
      </c>
      <c r="C2564" s="17">
        <v>3</v>
      </c>
      <c r="D2564" s="17">
        <v>2016</v>
      </c>
      <c r="E2564" s="17">
        <v>1</v>
      </c>
      <c r="F2564" s="17">
        <v>0</v>
      </c>
      <c r="G2564" s="17">
        <v>0</v>
      </c>
      <c r="H2564" s="18">
        <v>152337</v>
      </c>
    </row>
    <row r="2565" spans="1:8" ht="14.4" x14ac:dyDescent="0.3">
      <c r="A2565" s="17">
        <v>3</v>
      </c>
      <c r="B2565" s="9" t="s">
        <v>19</v>
      </c>
      <c r="C2565" s="17">
        <v>3</v>
      </c>
      <c r="D2565" s="17">
        <v>2016</v>
      </c>
      <c r="E2565" s="17">
        <v>1</v>
      </c>
      <c r="F2565" s="17">
        <v>0</v>
      </c>
      <c r="G2565" s="17">
        <v>0</v>
      </c>
      <c r="H2565" s="18">
        <v>152353</v>
      </c>
    </row>
    <row r="2566" spans="1:8" ht="14.4" x14ac:dyDescent="0.3">
      <c r="A2566" s="17">
        <v>5</v>
      </c>
      <c r="B2566" s="9" t="s">
        <v>33</v>
      </c>
      <c r="C2566" s="17">
        <v>1</v>
      </c>
      <c r="D2566" s="17">
        <v>2012</v>
      </c>
      <c r="E2566" s="17">
        <v>1</v>
      </c>
      <c r="F2566" s="17">
        <v>0</v>
      </c>
      <c r="G2566" s="17">
        <v>0</v>
      </c>
      <c r="H2566" s="18">
        <v>152559</v>
      </c>
    </row>
    <row r="2567" spans="1:8" ht="14.4" x14ac:dyDescent="0.3">
      <c r="A2567" s="17">
        <v>2</v>
      </c>
      <c r="B2567" s="9" t="s">
        <v>19</v>
      </c>
      <c r="C2567" s="17">
        <v>3</v>
      </c>
      <c r="D2567" s="17">
        <v>2000</v>
      </c>
      <c r="E2567" s="17">
        <v>1</v>
      </c>
      <c r="F2567" s="17">
        <v>0</v>
      </c>
      <c r="G2567" s="17">
        <v>0</v>
      </c>
      <c r="H2567" s="18">
        <v>152892</v>
      </c>
    </row>
    <row r="2568" spans="1:8" ht="14.4" x14ac:dyDescent="0.3">
      <c r="A2568" s="17">
        <v>1</v>
      </c>
      <c r="B2568" s="9" t="s">
        <v>12</v>
      </c>
      <c r="C2568" s="17">
        <v>2</v>
      </c>
      <c r="D2568" s="17">
        <v>2015</v>
      </c>
      <c r="E2568" s="17">
        <v>1</v>
      </c>
      <c r="F2568" s="17">
        <v>0</v>
      </c>
      <c r="G2568" s="17">
        <v>0</v>
      </c>
      <c r="H2568" s="18">
        <v>153146</v>
      </c>
    </row>
    <row r="2569" spans="1:8" ht="14.4" x14ac:dyDescent="0.3">
      <c r="A2569" s="17">
        <v>1</v>
      </c>
      <c r="B2569" s="9" t="s">
        <v>14</v>
      </c>
      <c r="C2569" s="17">
        <v>2</v>
      </c>
      <c r="D2569" s="17">
        <v>2004</v>
      </c>
      <c r="E2569" s="17">
        <v>1</v>
      </c>
      <c r="F2569" s="17">
        <v>0</v>
      </c>
      <c r="G2569" s="17">
        <v>0</v>
      </c>
      <c r="H2569" s="18">
        <v>153685</v>
      </c>
    </row>
    <row r="2570" spans="1:8" ht="14.4" x14ac:dyDescent="0.3">
      <c r="A2570" s="17">
        <v>4</v>
      </c>
      <c r="B2570" s="9" t="s">
        <v>19</v>
      </c>
      <c r="C2570" s="17">
        <v>3</v>
      </c>
      <c r="D2570" s="17">
        <v>2016</v>
      </c>
      <c r="E2570" s="17">
        <v>1</v>
      </c>
      <c r="F2570" s="17">
        <v>0</v>
      </c>
      <c r="G2570" s="17">
        <v>0</v>
      </c>
      <c r="H2570" s="18">
        <v>153922</v>
      </c>
    </row>
    <row r="2571" spans="1:8" ht="14.4" x14ac:dyDescent="0.3">
      <c r="A2571" s="17">
        <v>1</v>
      </c>
      <c r="B2571" s="9" t="s">
        <v>10</v>
      </c>
      <c r="C2571" s="17">
        <v>1</v>
      </c>
      <c r="D2571" s="17">
        <v>1969</v>
      </c>
      <c r="E2571" s="17">
        <v>3</v>
      </c>
      <c r="F2571" s="17">
        <v>0</v>
      </c>
      <c r="G2571" s="17">
        <v>0</v>
      </c>
      <c r="H2571" s="18">
        <v>154200</v>
      </c>
    </row>
    <row r="2572" spans="1:8" ht="14.4" x14ac:dyDescent="0.3">
      <c r="A2572" s="17">
        <v>1</v>
      </c>
      <c r="B2572" s="9" t="s">
        <v>12</v>
      </c>
      <c r="C2572" s="17">
        <v>3</v>
      </c>
      <c r="D2572" s="17">
        <v>1999</v>
      </c>
      <c r="E2572" s="17">
        <v>1</v>
      </c>
      <c r="F2572" s="17">
        <v>0</v>
      </c>
      <c r="G2572" s="17">
        <v>0</v>
      </c>
      <c r="H2572" s="18">
        <v>154572</v>
      </c>
    </row>
    <row r="2573" spans="1:8" ht="14.4" x14ac:dyDescent="0.3">
      <c r="A2573" s="17">
        <v>4</v>
      </c>
      <c r="B2573" s="9" t="s">
        <v>10</v>
      </c>
      <c r="C2573" s="17">
        <v>1</v>
      </c>
      <c r="D2573" s="17">
        <v>1988</v>
      </c>
      <c r="E2573" s="17">
        <v>5</v>
      </c>
      <c r="F2573" s="17">
        <v>0</v>
      </c>
      <c r="G2573" s="17">
        <v>0</v>
      </c>
      <c r="H2573" s="18">
        <v>155118</v>
      </c>
    </row>
    <row r="2574" spans="1:8" ht="14.4" x14ac:dyDescent="0.3">
      <c r="A2574" s="17">
        <v>6</v>
      </c>
      <c r="B2574" s="9" t="s">
        <v>12</v>
      </c>
      <c r="C2574" s="17">
        <v>2</v>
      </c>
      <c r="D2574" s="17">
        <v>1995</v>
      </c>
      <c r="E2574" s="17">
        <v>1</v>
      </c>
      <c r="F2574" s="17">
        <v>0</v>
      </c>
      <c r="G2574" s="17">
        <v>0</v>
      </c>
      <c r="H2574" s="18">
        <v>155333</v>
      </c>
    </row>
    <row r="2575" spans="1:8" ht="14.4" x14ac:dyDescent="0.3">
      <c r="A2575" s="17">
        <v>1</v>
      </c>
      <c r="B2575" s="9" t="s">
        <v>10</v>
      </c>
      <c r="C2575" s="17">
        <v>1</v>
      </c>
      <c r="D2575" s="17">
        <v>1995</v>
      </c>
      <c r="E2575" s="17">
        <v>1</v>
      </c>
      <c r="F2575" s="17">
        <v>0</v>
      </c>
      <c r="G2575" s="17">
        <v>0</v>
      </c>
      <c r="H2575" s="18">
        <v>155349</v>
      </c>
    </row>
    <row r="2576" spans="1:8" ht="14.4" x14ac:dyDescent="0.3">
      <c r="A2576" s="17">
        <v>1</v>
      </c>
      <c r="B2576" s="9" t="s">
        <v>12</v>
      </c>
      <c r="C2576" s="17">
        <v>2</v>
      </c>
      <c r="D2576" s="17">
        <v>2007</v>
      </c>
      <c r="E2576" s="17">
        <v>1</v>
      </c>
      <c r="F2576" s="17">
        <v>0</v>
      </c>
      <c r="G2576" s="17">
        <v>0</v>
      </c>
      <c r="H2576" s="18">
        <v>155428</v>
      </c>
    </row>
    <row r="2577" spans="1:8" ht="14.4" x14ac:dyDescent="0.3">
      <c r="A2577" s="17">
        <v>4</v>
      </c>
      <c r="B2577" s="9" t="s">
        <v>10</v>
      </c>
      <c r="C2577" s="17">
        <v>1</v>
      </c>
      <c r="D2577" s="17">
        <v>1969</v>
      </c>
      <c r="E2577" s="17">
        <v>3</v>
      </c>
      <c r="F2577" s="17">
        <v>11</v>
      </c>
      <c r="G2577" s="17">
        <v>0</v>
      </c>
      <c r="H2577" s="18">
        <v>155482</v>
      </c>
    </row>
    <row r="2578" spans="1:8" ht="14.4" x14ac:dyDescent="0.3">
      <c r="A2578" s="17">
        <v>4</v>
      </c>
      <c r="B2578" s="9" t="s">
        <v>19</v>
      </c>
      <c r="C2578" s="17">
        <v>1</v>
      </c>
      <c r="D2578" s="17">
        <v>1995</v>
      </c>
      <c r="E2578" s="17">
        <v>1</v>
      </c>
      <c r="F2578" s="17">
        <v>0</v>
      </c>
      <c r="G2578" s="17">
        <v>0</v>
      </c>
      <c r="H2578" s="18">
        <v>155714</v>
      </c>
    </row>
    <row r="2579" spans="1:8" ht="14.4" x14ac:dyDescent="0.3">
      <c r="A2579" s="17">
        <v>2</v>
      </c>
      <c r="B2579" s="9" t="s">
        <v>12</v>
      </c>
      <c r="C2579" s="17">
        <v>2</v>
      </c>
      <c r="D2579" s="17">
        <v>2011</v>
      </c>
      <c r="E2579" s="17">
        <v>1</v>
      </c>
      <c r="F2579" s="17">
        <v>0</v>
      </c>
      <c r="G2579" s="17">
        <v>0</v>
      </c>
      <c r="H2579" s="18">
        <v>155730</v>
      </c>
    </row>
    <row r="2580" spans="1:8" ht="14.4" x14ac:dyDescent="0.3">
      <c r="A2580" s="17">
        <v>5</v>
      </c>
      <c r="B2580" s="9" t="s">
        <v>12</v>
      </c>
      <c r="C2580" s="17">
        <v>1</v>
      </c>
      <c r="D2580" s="17">
        <v>1989</v>
      </c>
      <c r="E2580" s="17">
        <v>1</v>
      </c>
      <c r="F2580" s="17">
        <v>0</v>
      </c>
      <c r="G2580" s="17">
        <v>0</v>
      </c>
      <c r="H2580" s="18">
        <v>155888</v>
      </c>
    </row>
    <row r="2581" spans="1:8" ht="14.4" x14ac:dyDescent="0.3">
      <c r="A2581" s="17">
        <v>5</v>
      </c>
      <c r="B2581" s="9" t="s">
        <v>23</v>
      </c>
      <c r="C2581" s="17">
        <v>4</v>
      </c>
      <c r="D2581" s="17">
        <v>2008</v>
      </c>
      <c r="E2581" s="17">
        <v>1</v>
      </c>
      <c r="F2581" s="17">
        <v>0</v>
      </c>
      <c r="G2581" s="17">
        <v>0</v>
      </c>
      <c r="H2581" s="18">
        <v>156506</v>
      </c>
    </row>
    <row r="2582" spans="1:8" ht="14.4" x14ac:dyDescent="0.3">
      <c r="A2582" s="17">
        <v>4</v>
      </c>
      <c r="B2582" s="9" t="s">
        <v>33</v>
      </c>
      <c r="C2582" s="17">
        <v>2</v>
      </c>
      <c r="D2582" s="17">
        <v>2012</v>
      </c>
      <c r="E2582" s="17">
        <v>1</v>
      </c>
      <c r="F2582" s="17">
        <v>0</v>
      </c>
      <c r="G2582" s="17">
        <v>0</v>
      </c>
      <c r="H2582" s="18">
        <v>156522</v>
      </c>
    </row>
    <row r="2583" spans="1:8" ht="14.4" x14ac:dyDescent="0.3">
      <c r="A2583" s="17">
        <v>2</v>
      </c>
      <c r="B2583" s="9" t="s">
        <v>12</v>
      </c>
      <c r="C2583" s="17">
        <v>3</v>
      </c>
      <c r="D2583" s="17">
        <v>2004</v>
      </c>
      <c r="E2583" s="17">
        <v>1</v>
      </c>
      <c r="F2583" s="17">
        <v>0</v>
      </c>
      <c r="G2583" s="17">
        <v>0</v>
      </c>
      <c r="H2583" s="18">
        <v>156617</v>
      </c>
    </row>
    <row r="2584" spans="1:8" ht="14.4" x14ac:dyDescent="0.3">
      <c r="A2584" s="17">
        <v>2</v>
      </c>
      <c r="B2584" s="9" t="s">
        <v>10</v>
      </c>
      <c r="C2584" s="17">
        <v>4</v>
      </c>
      <c r="D2584" s="17">
        <v>1983</v>
      </c>
      <c r="E2584" s="17">
        <v>1</v>
      </c>
      <c r="F2584" s="17">
        <v>6</v>
      </c>
      <c r="G2584" s="17">
        <v>0</v>
      </c>
      <c r="H2584" s="18">
        <v>156720</v>
      </c>
    </row>
    <row r="2585" spans="1:8" ht="14.4" x14ac:dyDescent="0.3">
      <c r="A2585" s="17">
        <v>3</v>
      </c>
      <c r="B2585" s="9" t="s">
        <v>12</v>
      </c>
      <c r="C2585" s="17">
        <v>3</v>
      </c>
      <c r="D2585" s="17">
        <v>2012</v>
      </c>
      <c r="E2585" s="17">
        <v>1</v>
      </c>
      <c r="F2585" s="17">
        <v>0</v>
      </c>
      <c r="G2585" s="17">
        <v>0</v>
      </c>
      <c r="H2585" s="18">
        <v>156792</v>
      </c>
    </row>
    <row r="2586" spans="1:8" ht="14.4" x14ac:dyDescent="0.3">
      <c r="A2586" s="17">
        <v>1</v>
      </c>
      <c r="B2586" s="9" t="s">
        <v>12</v>
      </c>
      <c r="C2586" s="17">
        <v>3</v>
      </c>
      <c r="D2586" s="17">
        <v>2002</v>
      </c>
      <c r="E2586" s="17">
        <v>1</v>
      </c>
      <c r="F2586" s="17">
        <v>0</v>
      </c>
      <c r="G2586" s="17">
        <v>0</v>
      </c>
      <c r="H2586" s="18">
        <v>157362</v>
      </c>
    </row>
    <row r="2587" spans="1:8" ht="14.4" x14ac:dyDescent="0.3">
      <c r="A2587" s="17">
        <v>6</v>
      </c>
      <c r="B2587" s="9" t="s">
        <v>41</v>
      </c>
      <c r="C2587" s="17">
        <v>4</v>
      </c>
      <c r="D2587" s="17">
        <v>1971</v>
      </c>
      <c r="E2587" s="17">
        <v>1</v>
      </c>
      <c r="F2587" s="17">
        <v>0</v>
      </c>
      <c r="G2587" s="17">
        <v>0</v>
      </c>
      <c r="H2587" s="18">
        <v>157375</v>
      </c>
    </row>
    <row r="2588" spans="1:8" ht="14.4" x14ac:dyDescent="0.3">
      <c r="A2588" s="17">
        <v>2</v>
      </c>
      <c r="B2588" s="9" t="s">
        <v>19</v>
      </c>
      <c r="C2588" s="17">
        <v>3</v>
      </c>
      <c r="D2588" s="17">
        <v>2018</v>
      </c>
      <c r="E2588" s="17">
        <v>1</v>
      </c>
      <c r="F2588" s="17">
        <v>11</v>
      </c>
      <c r="G2588" s="17">
        <v>0</v>
      </c>
      <c r="H2588" s="18">
        <v>157521</v>
      </c>
    </row>
    <row r="2589" spans="1:8" ht="14.4" x14ac:dyDescent="0.3">
      <c r="A2589" s="17">
        <v>5</v>
      </c>
      <c r="B2589" s="9" t="s">
        <v>56</v>
      </c>
      <c r="C2589" s="17">
        <v>1</v>
      </c>
      <c r="D2589" s="17">
        <v>1983</v>
      </c>
      <c r="E2589" s="17">
        <v>1</v>
      </c>
      <c r="F2589" s="17">
        <v>0</v>
      </c>
      <c r="G2589" s="17">
        <v>0</v>
      </c>
      <c r="H2589" s="18">
        <v>157926</v>
      </c>
    </row>
    <row r="2590" spans="1:8" ht="14.4" x14ac:dyDescent="0.3">
      <c r="A2590" s="17">
        <v>2</v>
      </c>
      <c r="B2590" s="9" t="s">
        <v>19</v>
      </c>
      <c r="C2590" s="17">
        <v>3</v>
      </c>
      <c r="D2590" s="17">
        <v>2018</v>
      </c>
      <c r="E2590" s="17">
        <v>2</v>
      </c>
      <c r="F2590" s="17">
        <v>0</v>
      </c>
      <c r="G2590" s="17">
        <v>0</v>
      </c>
      <c r="H2590" s="18">
        <v>158472</v>
      </c>
    </row>
    <row r="2591" spans="1:8" ht="14.4" x14ac:dyDescent="0.3">
      <c r="A2591" s="17">
        <v>3</v>
      </c>
      <c r="B2591" s="9" t="s">
        <v>17</v>
      </c>
      <c r="C2591" s="17">
        <v>3</v>
      </c>
      <c r="D2591" s="17">
        <v>1995</v>
      </c>
      <c r="E2591" s="17">
        <v>1</v>
      </c>
      <c r="F2591" s="17">
        <v>0</v>
      </c>
      <c r="G2591" s="17">
        <v>0</v>
      </c>
      <c r="H2591" s="18">
        <v>158615</v>
      </c>
    </row>
    <row r="2592" spans="1:8" ht="14.4" x14ac:dyDescent="0.3">
      <c r="A2592" s="17">
        <v>3</v>
      </c>
      <c r="B2592" s="9" t="s">
        <v>25</v>
      </c>
      <c r="C2592" s="17">
        <v>4</v>
      </c>
      <c r="D2592" s="17">
        <v>1964</v>
      </c>
      <c r="E2592" s="17">
        <v>3</v>
      </c>
      <c r="F2592" s="17">
        <v>2</v>
      </c>
      <c r="G2592" s="17">
        <v>0</v>
      </c>
      <c r="H2592" s="18">
        <v>158822</v>
      </c>
    </row>
    <row r="2593" spans="1:8" ht="14.4" x14ac:dyDescent="0.3">
      <c r="A2593" s="17">
        <v>2</v>
      </c>
      <c r="B2593" s="9" t="s">
        <v>12</v>
      </c>
      <c r="C2593" s="17">
        <v>2</v>
      </c>
      <c r="D2593" s="17">
        <v>2019</v>
      </c>
      <c r="E2593" s="17">
        <v>1</v>
      </c>
      <c r="F2593" s="17">
        <v>0</v>
      </c>
      <c r="G2593" s="17">
        <v>0</v>
      </c>
      <c r="H2593" s="18">
        <v>158837</v>
      </c>
    </row>
    <row r="2594" spans="1:8" ht="14.4" x14ac:dyDescent="0.3">
      <c r="A2594" s="17">
        <v>5</v>
      </c>
      <c r="B2594" s="9" t="s">
        <v>10</v>
      </c>
      <c r="C2594" s="17">
        <v>1</v>
      </c>
      <c r="D2594" s="17">
        <v>1969</v>
      </c>
      <c r="E2594" s="17">
        <v>3</v>
      </c>
      <c r="F2594" s="17">
        <v>0</v>
      </c>
      <c r="G2594" s="17">
        <v>0</v>
      </c>
      <c r="H2594" s="18">
        <v>158871</v>
      </c>
    </row>
    <row r="2595" spans="1:8" ht="14.4" x14ac:dyDescent="0.3">
      <c r="A2595" s="17">
        <v>6</v>
      </c>
      <c r="B2595" s="9" t="s">
        <v>10</v>
      </c>
      <c r="C2595" s="17">
        <v>1</v>
      </c>
      <c r="D2595" s="17">
        <v>1980</v>
      </c>
      <c r="E2595" s="17">
        <v>2</v>
      </c>
      <c r="F2595" s="17">
        <v>0</v>
      </c>
      <c r="G2595" s="17">
        <v>0</v>
      </c>
      <c r="H2595" s="18">
        <v>159546</v>
      </c>
    </row>
    <row r="2596" spans="1:8" ht="14.4" x14ac:dyDescent="0.3">
      <c r="A2596" s="17">
        <v>5</v>
      </c>
      <c r="B2596" s="9" t="s">
        <v>33</v>
      </c>
      <c r="C2596" s="17">
        <v>4</v>
      </c>
      <c r="D2596" s="17">
        <v>2008</v>
      </c>
      <c r="E2596" s="17">
        <v>1</v>
      </c>
      <c r="F2596" s="17">
        <v>0</v>
      </c>
      <c r="G2596" s="17">
        <v>0</v>
      </c>
      <c r="H2596" s="18">
        <v>159661</v>
      </c>
    </row>
    <row r="2597" spans="1:8" ht="14.4" x14ac:dyDescent="0.3">
      <c r="A2597" s="17">
        <v>5</v>
      </c>
      <c r="B2597" s="9" t="s">
        <v>10</v>
      </c>
      <c r="C2597" s="17">
        <v>1</v>
      </c>
      <c r="D2597" s="17">
        <v>1979</v>
      </c>
      <c r="E2597" s="17">
        <v>2</v>
      </c>
      <c r="F2597" s="17">
        <v>0</v>
      </c>
      <c r="G2597" s="17">
        <v>0</v>
      </c>
      <c r="H2597" s="18">
        <v>159907</v>
      </c>
    </row>
    <row r="2598" spans="1:8" ht="14.4" x14ac:dyDescent="0.3">
      <c r="A2598" s="17">
        <v>3</v>
      </c>
      <c r="B2598" s="9" t="s">
        <v>19</v>
      </c>
      <c r="C2598" s="17">
        <v>4</v>
      </c>
      <c r="D2598" s="17">
        <v>1976</v>
      </c>
      <c r="E2598" s="17">
        <v>11</v>
      </c>
      <c r="F2598" s="17">
        <v>0</v>
      </c>
      <c r="G2598" s="17">
        <v>0</v>
      </c>
      <c r="H2598" s="18">
        <v>159925</v>
      </c>
    </row>
    <row r="2599" spans="1:8" ht="14.4" x14ac:dyDescent="0.3">
      <c r="A2599" s="17">
        <v>6</v>
      </c>
      <c r="B2599" s="9" t="s">
        <v>10</v>
      </c>
      <c r="C2599" s="17">
        <v>1</v>
      </c>
      <c r="D2599" s="17">
        <v>1973</v>
      </c>
      <c r="E2599" s="17">
        <v>2</v>
      </c>
      <c r="F2599" s="17">
        <v>0</v>
      </c>
      <c r="G2599" s="17">
        <v>0</v>
      </c>
      <c r="H2599" s="18">
        <v>160114</v>
      </c>
    </row>
    <row r="2600" spans="1:8" ht="14.4" x14ac:dyDescent="0.3">
      <c r="A2600" s="17">
        <v>2</v>
      </c>
      <c r="B2600" s="9" t="s">
        <v>25</v>
      </c>
      <c r="C2600" s="17">
        <v>3</v>
      </c>
      <c r="D2600" s="17">
        <v>1967</v>
      </c>
      <c r="E2600" s="17">
        <v>6</v>
      </c>
      <c r="F2600" s="17">
        <v>0</v>
      </c>
      <c r="G2600" s="17">
        <v>0</v>
      </c>
      <c r="H2600" s="18">
        <v>160269</v>
      </c>
    </row>
    <row r="2601" spans="1:8" ht="14.4" x14ac:dyDescent="0.3">
      <c r="A2601" s="17">
        <v>3</v>
      </c>
      <c r="B2601" s="9" t="s">
        <v>10</v>
      </c>
      <c r="C2601" s="17">
        <v>1</v>
      </c>
      <c r="D2601" s="17">
        <v>1969</v>
      </c>
      <c r="E2601" s="17">
        <v>3</v>
      </c>
      <c r="F2601" s="17">
        <v>0</v>
      </c>
      <c r="G2601" s="17">
        <v>0</v>
      </c>
      <c r="H2601" s="18">
        <v>160474</v>
      </c>
    </row>
    <row r="2602" spans="1:8" ht="14.4" x14ac:dyDescent="0.3">
      <c r="A2602" s="17">
        <v>2</v>
      </c>
      <c r="B2602" s="9" t="s">
        <v>33</v>
      </c>
      <c r="C2602" s="17">
        <v>3</v>
      </c>
      <c r="D2602" s="17">
        <v>2019</v>
      </c>
      <c r="E2602" s="17">
        <v>1</v>
      </c>
      <c r="F2602" s="17">
        <v>0</v>
      </c>
      <c r="G2602" s="17">
        <v>0</v>
      </c>
      <c r="H2602" s="18">
        <v>160549</v>
      </c>
    </row>
    <row r="2603" spans="1:8" ht="14.4" x14ac:dyDescent="0.3">
      <c r="A2603" s="17">
        <v>6</v>
      </c>
      <c r="B2603" s="9" t="s">
        <v>10</v>
      </c>
      <c r="C2603" s="17">
        <v>1</v>
      </c>
      <c r="D2603" s="17">
        <v>1969</v>
      </c>
      <c r="E2603" s="17">
        <v>3</v>
      </c>
      <c r="F2603" s="17">
        <v>0</v>
      </c>
      <c r="G2603" s="17">
        <v>0</v>
      </c>
      <c r="H2603" s="18">
        <v>160592</v>
      </c>
    </row>
    <row r="2604" spans="1:8" ht="14.4" x14ac:dyDescent="0.3">
      <c r="A2604" s="17">
        <v>2</v>
      </c>
      <c r="B2604" s="9" t="s">
        <v>12</v>
      </c>
      <c r="C2604" s="17">
        <v>1</v>
      </c>
      <c r="D2604" s="17">
        <v>1995</v>
      </c>
      <c r="E2604" s="17">
        <v>1</v>
      </c>
      <c r="F2604" s="17">
        <v>0</v>
      </c>
      <c r="G2604" s="17">
        <v>0</v>
      </c>
      <c r="H2604" s="18">
        <v>161135</v>
      </c>
    </row>
    <row r="2605" spans="1:8" ht="14.4" x14ac:dyDescent="0.3">
      <c r="A2605" s="17">
        <v>3</v>
      </c>
      <c r="B2605" s="9" t="s">
        <v>12</v>
      </c>
      <c r="C2605" s="17">
        <v>1</v>
      </c>
      <c r="D2605" s="17">
        <v>1989</v>
      </c>
      <c r="E2605" s="17">
        <v>1</v>
      </c>
      <c r="F2605" s="17">
        <v>0</v>
      </c>
      <c r="G2605" s="17">
        <v>0</v>
      </c>
      <c r="H2605" s="18">
        <v>161214</v>
      </c>
    </row>
    <row r="2606" spans="1:8" ht="14.4" x14ac:dyDescent="0.3">
      <c r="A2606" s="17">
        <v>2</v>
      </c>
      <c r="B2606" s="9" t="s">
        <v>12</v>
      </c>
      <c r="C2606" s="17">
        <v>2</v>
      </c>
      <c r="D2606" s="17">
        <v>2012</v>
      </c>
      <c r="E2606" s="17">
        <v>1</v>
      </c>
      <c r="F2606" s="17">
        <v>0</v>
      </c>
      <c r="G2606" s="17">
        <v>0</v>
      </c>
      <c r="H2606" s="18">
        <v>161230</v>
      </c>
    </row>
    <row r="2607" spans="1:8" ht="14.4" x14ac:dyDescent="0.3">
      <c r="A2607" s="17">
        <v>2</v>
      </c>
      <c r="B2607" s="9" t="s">
        <v>19</v>
      </c>
      <c r="C2607" s="17">
        <v>4</v>
      </c>
      <c r="D2607" s="17">
        <v>1976</v>
      </c>
      <c r="E2607" s="17">
        <v>11</v>
      </c>
      <c r="F2607" s="17">
        <v>0</v>
      </c>
      <c r="G2607" s="17">
        <v>0</v>
      </c>
      <c r="H2607" s="18">
        <v>161269</v>
      </c>
    </row>
    <row r="2608" spans="1:8" ht="14.4" x14ac:dyDescent="0.3">
      <c r="A2608" s="17">
        <v>5</v>
      </c>
      <c r="B2608" s="9" t="s">
        <v>45</v>
      </c>
      <c r="C2608" s="17">
        <v>1</v>
      </c>
      <c r="D2608" s="17">
        <v>1978</v>
      </c>
      <c r="E2608" s="17">
        <v>2</v>
      </c>
      <c r="F2608" s="17">
        <v>0</v>
      </c>
      <c r="G2608" s="17">
        <v>0</v>
      </c>
      <c r="H2608" s="18">
        <v>161337</v>
      </c>
    </row>
    <row r="2609" spans="1:8" ht="14.4" x14ac:dyDescent="0.3">
      <c r="A2609" s="17">
        <v>6</v>
      </c>
      <c r="B2609" s="9" t="s">
        <v>19</v>
      </c>
      <c r="C2609" s="17">
        <v>3</v>
      </c>
      <c r="D2609" s="17">
        <v>2020</v>
      </c>
      <c r="E2609" s="17">
        <v>1</v>
      </c>
      <c r="F2609" s="17">
        <v>0</v>
      </c>
      <c r="G2609" s="17">
        <v>0</v>
      </c>
      <c r="H2609" s="18">
        <v>161706</v>
      </c>
    </row>
    <row r="2610" spans="1:8" ht="14.4" x14ac:dyDescent="0.3">
      <c r="A2610" s="17">
        <v>1</v>
      </c>
      <c r="B2610" s="9" t="s">
        <v>25</v>
      </c>
      <c r="C2610" s="17">
        <v>4</v>
      </c>
      <c r="D2610" s="17">
        <v>1964</v>
      </c>
      <c r="E2610" s="17">
        <v>3</v>
      </c>
      <c r="F2610" s="17">
        <v>2</v>
      </c>
      <c r="G2610" s="17">
        <v>0</v>
      </c>
      <c r="H2610" s="18">
        <v>162078</v>
      </c>
    </row>
    <row r="2611" spans="1:8" ht="14.4" x14ac:dyDescent="0.3">
      <c r="A2611" s="17">
        <v>1</v>
      </c>
      <c r="B2611" s="9" t="s">
        <v>12</v>
      </c>
      <c r="C2611" s="17">
        <v>2</v>
      </c>
      <c r="D2611" s="17">
        <v>1996</v>
      </c>
      <c r="E2611" s="17">
        <v>1</v>
      </c>
      <c r="F2611" s="17">
        <v>0</v>
      </c>
      <c r="G2611" s="17">
        <v>0</v>
      </c>
      <c r="H2611" s="18">
        <v>162165</v>
      </c>
    </row>
    <row r="2612" spans="1:8" ht="14.4" x14ac:dyDescent="0.3">
      <c r="A2612" s="17">
        <v>1</v>
      </c>
      <c r="B2612" s="9" t="s">
        <v>19</v>
      </c>
      <c r="C2612" s="17">
        <v>2</v>
      </c>
      <c r="D2612" s="17">
        <v>2020</v>
      </c>
      <c r="E2612" s="17">
        <v>2</v>
      </c>
      <c r="F2612" s="17">
        <v>0</v>
      </c>
      <c r="G2612" s="17">
        <v>0</v>
      </c>
      <c r="H2612" s="18">
        <v>162213</v>
      </c>
    </row>
    <row r="2613" spans="1:8" ht="14.4" x14ac:dyDescent="0.3">
      <c r="A2613" s="17">
        <v>1</v>
      </c>
      <c r="B2613" s="9" t="s">
        <v>23</v>
      </c>
      <c r="C2613" s="17">
        <v>1</v>
      </c>
      <c r="D2613" s="17">
        <v>1998</v>
      </c>
      <c r="E2613" s="17">
        <v>1</v>
      </c>
      <c r="F2613" s="17">
        <v>0</v>
      </c>
      <c r="G2613" s="17">
        <v>0</v>
      </c>
      <c r="H2613" s="18">
        <v>162736</v>
      </c>
    </row>
    <row r="2614" spans="1:8" ht="14.4" x14ac:dyDescent="0.3">
      <c r="A2614" s="17">
        <v>2</v>
      </c>
      <c r="B2614" s="9" t="s">
        <v>37</v>
      </c>
      <c r="C2614" s="17">
        <v>1</v>
      </c>
      <c r="D2614" s="17">
        <v>1985</v>
      </c>
      <c r="E2614" s="17">
        <v>21</v>
      </c>
      <c r="F2614" s="17">
        <v>0</v>
      </c>
      <c r="G2614" s="17">
        <v>0</v>
      </c>
      <c r="H2614" s="18">
        <v>162802</v>
      </c>
    </row>
    <row r="2615" spans="1:8" ht="14.4" x14ac:dyDescent="0.3">
      <c r="A2615" s="17">
        <v>2</v>
      </c>
      <c r="B2615" s="9" t="s">
        <v>19</v>
      </c>
      <c r="C2615" s="17">
        <v>3</v>
      </c>
      <c r="D2615" s="17">
        <v>2018</v>
      </c>
      <c r="E2615" s="17">
        <v>1</v>
      </c>
      <c r="F2615" s="17">
        <v>0</v>
      </c>
      <c r="G2615" s="17">
        <v>0</v>
      </c>
      <c r="H2615" s="18">
        <v>163006</v>
      </c>
    </row>
    <row r="2616" spans="1:8" ht="14.4" x14ac:dyDescent="0.3">
      <c r="A2616" s="17">
        <v>5</v>
      </c>
      <c r="B2616" s="9" t="s">
        <v>10</v>
      </c>
      <c r="C2616" s="17">
        <v>1</v>
      </c>
      <c r="D2616" s="17">
        <v>1988</v>
      </c>
      <c r="E2616" s="17">
        <v>5</v>
      </c>
      <c r="F2616" s="17">
        <v>0</v>
      </c>
      <c r="G2616" s="17">
        <v>0</v>
      </c>
      <c r="H2616" s="18">
        <v>163095</v>
      </c>
    </row>
    <row r="2617" spans="1:8" ht="14.4" x14ac:dyDescent="0.3">
      <c r="A2617" s="17">
        <v>1</v>
      </c>
      <c r="B2617" s="9" t="s">
        <v>12</v>
      </c>
      <c r="C2617" s="17">
        <v>2</v>
      </c>
      <c r="D2617" s="17">
        <v>2020</v>
      </c>
      <c r="E2617" s="17">
        <v>1</v>
      </c>
      <c r="F2617" s="17">
        <v>0</v>
      </c>
      <c r="G2617" s="17">
        <v>0</v>
      </c>
      <c r="H2617" s="18">
        <v>163101</v>
      </c>
    </row>
    <row r="2618" spans="1:8" ht="14.4" x14ac:dyDescent="0.3">
      <c r="A2618" s="17">
        <v>6</v>
      </c>
      <c r="B2618" s="9" t="s">
        <v>10</v>
      </c>
      <c r="C2618" s="17">
        <v>1</v>
      </c>
      <c r="D2618" s="17">
        <v>1985</v>
      </c>
      <c r="E2618" s="17">
        <v>5</v>
      </c>
      <c r="F2618" s="17">
        <v>3</v>
      </c>
      <c r="G2618" s="17">
        <v>0</v>
      </c>
      <c r="H2618" s="18">
        <v>163129</v>
      </c>
    </row>
    <row r="2619" spans="1:8" ht="14.4" x14ac:dyDescent="0.3">
      <c r="A2619" s="17">
        <v>2</v>
      </c>
      <c r="B2619" s="9" t="s">
        <v>12</v>
      </c>
      <c r="C2619" s="17">
        <v>2</v>
      </c>
      <c r="D2619" s="17">
        <v>2019</v>
      </c>
      <c r="E2619" s="17">
        <v>1</v>
      </c>
      <c r="F2619" s="17">
        <v>0</v>
      </c>
      <c r="G2619" s="17">
        <v>0</v>
      </c>
      <c r="H2619" s="18">
        <v>163148</v>
      </c>
    </row>
    <row r="2620" spans="1:8" ht="14.4" x14ac:dyDescent="0.3">
      <c r="A2620" s="17">
        <v>1</v>
      </c>
      <c r="B2620" s="9" t="s">
        <v>10</v>
      </c>
      <c r="C2620" s="17">
        <v>1</v>
      </c>
      <c r="D2620" s="17">
        <v>1979</v>
      </c>
      <c r="E2620" s="17">
        <v>2</v>
      </c>
      <c r="F2620" s="17">
        <v>0</v>
      </c>
      <c r="G2620" s="17">
        <v>0</v>
      </c>
      <c r="H2620" s="18">
        <v>163663</v>
      </c>
    </row>
    <row r="2621" spans="1:8" ht="14.4" x14ac:dyDescent="0.3">
      <c r="A2621" s="17">
        <v>5</v>
      </c>
      <c r="B2621" s="9" t="s">
        <v>23</v>
      </c>
      <c r="C2621" s="17">
        <v>2</v>
      </c>
      <c r="D2621" s="17">
        <v>1970</v>
      </c>
      <c r="E2621" s="17">
        <v>1</v>
      </c>
      <c r="F2621" s="17">
        <v>0</v>
      </c>
      <c r="G2621" s="17">
        <v>2</v>
      </c>
      <c r="H2621" s="18">
        <v>163687</v>
      </c>
    </row>
    <row r="2622" spans="1:8" ht="14.4" x14ac:dyDescent="0.3">
      <c r="A2622" s="17">
        <v>3</v>
      </c>
      <c r="B2622" s="9" t="s">
        <v>10</v>
      </c>
      <c r="C2622" s="17">
        <v>1</v>
      </c>
      <c r="D2622" s="17">
        <v>1988</v>
      </c>
      <c r="E2622" s="17">
        <v>5</v>
      </c>
      <c r="F2622" s="17">
        <v>0</v>
      </c>
      <c r="G2622" s="17">
        <v>0</v>
      </c>
      <c r="H2622" s="18">
        <v>163698</v>
      </c>
    </row>
    <row r="2623" spans="1:8" ht="14.4" x14ac:dyDescent="0.3">
      <c r="A2623" s="17">
        <v>6</v>
      </c>
      <c r="B2623" s="9" t="s">
        <v>19</v>
      </c>
      <c r="C2623" s="17">
        <v>3</v>
      </c>
      <c r="D2623" s="17">
        <v>2020</v>
      </c>
      <c r="E2623" s="17">
        <v>1</v>
      </c>
      <c r="F2623" s="17">
        <v>0</v>
      </c>
      <c r="G2623" s="17">
        <v>0</v>
      </c>
      <c r="H2623" s="18">
        <v>163735</v>
      </c>
    </row>
    <row r="2624" spans="1:8" ht="14.4" x14ac:dyDescent="0.3">
      <c r="A2624" s="17">
        <v>1</v>
      </c>
      <c r="B2624" s="9" t="s">
        <v>10</v>
      </c>
      <c r="C2624" s="17">
        <v>1</v>
      </c>
      <c r="D2624" s="17">
        <v>1988</v>
      </c>
      <c r="E2624" s="17">
        <v>5</v>
      </c>
      <c r="F2624" s="17">
        <v>0</v>
      </c>
      <c r="G2624" s="17">
        <v>0</v>
      </c>
      <c r="H2624" s="18">
        <v>163870</v>
      </c>
    </row>
    <row r="2625" spans="1:8" ht="14.4" x14ac:dyDescent="0.3">
      <c r="A2625" s="17">
        <v>5</v>
      </c>
      <c r="B2625" s="9" t="s">
        <v>12</v>
      </c>
      <c r="C2625" s="17">
        <v>1</v>
      </c>
      <c r="D2625" s="17">
        <v>2013</v>
      </c>
      <c r="E2625" s="17">
        <v>1</v>
      </c>
      <c r="F2625" s="17">
        <v>0</v>
      </c>
      <c r="G2625" s="17">
        <v>0</v>
      </c>
      <c r="H2625" s="18">
        <v>164131</v>
      </c>
    </row>
    <row r="2626" spans="1:8" ht="14.4" x14ac:dyDescent="0.3">
      <c r="A2626" s="17">
        <v>1</v>
      </c>
      <c r="B2626" s="9" t="s">
        <v>12</v>
      </c>
      <c r="C2626" s="17">
        <v>2</v>
      </c>
      <c r="D2626" s="17">
        <v>2017</v>
      </c>
      <c r="E2626" s="17">
        <v>1</v>
      </c>
      <c r="F2626" s="17">
        <v>0</v>
      </c>
      <c r="G2626" s="17">
        <v>0</v>
      </c>
      <c r="H2626" s="18">
        <v>164385</v>
      </c>
    </row>
    <row r="2627" spans="1:8" ht="14.4" x14ac:dyDescent="0.3">
      <c r="A2627" s="17">
        <v>3</v>
      </c>
      <c r="B2627" s="9" t="s">
        <v>10</v>
      </c>
      <c r="C2627" s="17">
        <v>1</v>
      </c>
      <c r="D2627" s="17">
        <v>1979</v>
      </c>
      <c r="E2627" s="17">
        <v>2</v>
      </c>
      <c r="F2627" s="17">
        <v>11</v>
      </c>
      <c r="G2627" s="17">
        <v>0</v>
      </c>
      <c r="H2627" s="18">
        <v>164870</v>
      </c>
    </row>
    <row r="2628" spans="1:8" ht="14.4" x14ac:dyDescent="0.3">
      <c r="A2628" s="17">
        <v>6</v>
      </c>
      <c r="B2628" s="9" t="s">
        <v>17</v>
      </c>
      <c r="C2628" s="17">
        <v>2</v>
      </c>
      <c r="D2628" s="17">
        <v>1995</v>
      </c>
      <c r="E2628" s="17">
        <v>1</v>
      </c>
      <c r="F2628" s="17">
        <v>0</v>
      </c>
      <c r="G2628" s="17">
        <v>0</v>
      </c>
      <c r="H2628" s="18">
        <v>164971</v>
      </c>
    </row>
    <row r="2629" spans="1:8" ht="14.4" x14ac:dyDescent="0.3">
      <c r="A2629" s="17">
        <v>5</v>
      </c>
      <c r="B2629" s="9" t="s">
        <v>12</v>
      </c>
      <c r="C2629" s="17">
        <v>2</v>
      </c>
      <c r="D2629" s="17">
        <v>2011</v>
      </c>
      <c r="E2629" s="17">
        <v>1</v>
      </c>
      <c r="F2629" s="17">
        <v>0</v>
      </c>
      <c r="G2629" s="17">
        <v>0</v>
      </c>
      <c r="H2629" s="18">
        <v>165019</v>
      </c>
    </row>
    <row r="2630" spans="1:8" ht="14.4" x14ac:dyDescent="0.3">
      <c r="A2630" s="17">
        <v>2</v>
      </c>
      <c r="B2630" s="9" t="s">
        <v>12</v>
      </c>
      <c r="C2630" s="17">
        <v>1</v>
      </c>
      <c r="D2630" s="17">
        <v>1989</v>
      </c>
      <c r="E2630" s="17">
        <v>1</v>
      </c>
      <c r="F2630" s="17">
        <v>0</v>
      </c>
      <c r="G2630" s="17">
        <v>0</v>
      </c>
      <c r="H2630" s="18">
        <v>165177</v>
      </c>
    </row>
    <row r="2631" spans="1:8" ht="14.4" x14ac:dyDescent="0.3">
      <c r="A2631" s="17">
        <v>5</v>
      </c>
      <c r="B2631" s="9" t="s">
        <v>19</v>
      </c>
      <c r="C2631" s="17">
        <v>4</v>
      </c>
      <c r="D2631" s="17">
        <v>2016</v>
      </c>
      <c r="E2631" s="17">
        <v>1</v>
      </c>
      <c r="F2631" s="17">
        <v>0</v>
      </c>
      <c r="G2631" s="17">
        <v>0</v>
      </c>
      <c r="H2631" s="18">
        <v>165304</v>
      </c>
    </row>
    <row r="2632" spans="1:8" ht="14.4" x14ac:dyDescent="0.3">
      <c r="A2632" s="17">
        <v>2</v>
      </c>
      <c r="B2632" s="9" t="s">
        <v>10</v>
      </c>
      <c r="C2632" s="17">
        <v>1</v>
      </c>
      <c r="D2632" s="17">
        <v>1973</v>
      </c>
      <c r="E2632" s="17">
        <v>2</v>
      </c>
      <c r="F2632" s="17">
        <v>0</v>
      </c>
      <c r="G2632" s="17">
        <v>0</v>
      </c>
      <c r="H2632" s="18">
        <v>165335</v>
      </c>
    </row>
    <row r="2633" spans="1:8" ht="14.4" x14ac:dyDescent="0.3">
      <c r="A2633" s="17">
        <v>2</v>
      </c>
      <c r="B2633" s="9" t="s">
        <v>37</v>
      </c>
      <c r="C2633" s="17">
        <v>1</v>
      </c>
      <c r="D2633" s="17">
        <v>1966</v>
      </c>
      <c r="E2633" s="17">
        <v>17</v>
      </c>
      <c r="F2633" s="17">
        <v>0</v>
      </c>
      <c r="G2633" s="17">
        <v>0</v>
      </c>
      <c r="H2633" s="18">
        <v>166248</v>
      </c>
    </row>
    <row r="2634" spans="1:8" ht="14.4" x14ac:dyDescent="0.3">
      <c r="A2634" s="17">
        <v>1</v>
      </c>
      <c r="B2634" s="9" t="s">
        <v>10</v>
      </c>
      <c r="C2634" s="17">
        <v>1</v>
      </c>
      <c r="D2634" s="17">
        <v>1973</v>
      </c>
      <c r="E2634" s="17">
        <v>2</v>
      </c>
      <c r="F2634" s="17">
        <v>0</v>
      </c>
      <c r="G2634" s="17">
        <v>0</v>
      </c>
      <c r="H2634" s="18">
        <v>166558</v>
      </c>
    </row>
    <row r="2635" spans="1:8" ht="14.4" x14ac:dyDescent="0.3">
      <c r="A2635" s="17">
        <v>3</v>
      </c>
      <c r="B2635" s="9" t="s">
        <v>19</v>
      </c>
      <c r="C2635" s="17">
        <v>2</v>
      </c>
      <c r="D2635" s="17">
        <v>2020</v>
      </c>
      <c r="E2635" s="17">
        <v>1</v>
      </c>
      <c r="F2635" s="17">
        <v>0</v>
      </c>
      <c r="G2635" s="17">
        <v>25</v>
      </c>
      <c r="H2635" s="18">
        <v>166604</v>
      </c>
    </row>
    <row r="2636" spans="1:8" ht="14.4" x14ac:dyDescent="0.3">
      <c r="A2636" s="17">
        <v>5</v>
      </c>
      <c r="B2636" s="9" t="s">
        <v>10</v>
      </c>
      <c r="C2636" s="17">
        <v>1</v>
      </c>
      <c r="D2636" s="17">
        <v>1973</v>
      </c>
      <c r="E2636" s="17">
        <v>2</v>
      </c>
      <c r="F2636" s="17">
        <v>0</v>
      </c>
      <c r="G2636" s="17">
        <v>0</v>
      </c>
      <c r="H2636" s="18">
        <v>166696</v>
      </c>
    </row>
    <row r="2637" spans="1:8" ht="14.4" x14ac:dyDescent="0.3">
      <c r="A2637" s="17">
        <v>1</v>
      </c>
      <c r="B2637" s="9" t="s">
        <v>10</v>
      </c>
      <c r="C2637" s="17">
        <v>1</v>
      </c>
      <c r="D2637" s="17">
        <v>1985</v>
      </c>
      <c r="E2637" s="17">
        <v>5</v>
      </c>
      <c r="F2637" s="17">
        <v>3</v>
      </c>
      <c r="G2637" s="17">
        <v>0</v>
      </c>
      <c r="H2637" s="18">
        <v>166696</v>
      </c>
    </row>
    <row r="2638" spans="1:8" ht="14.4" x14ac:dyDescent="0.3">
      <c r="A2638" s="17">
        <v>6</v>
      </c>
      <c r="B2638" s="9" t="s">
        <v>10</v>
      </c>
      <c r="C2638" s="17">
        <v>4</v>
      </c>
      <c r="D2638" s="17">
        <v>1963</v>
      </c>
      <c r="E2638" s="17">
        <v>2</v>
      </c>
      <c r="F2638" s="17">
        <v>0</v>
      </c>
      <c r="G2638" s="17">
        <v>6</v>
      </c>
      <c r="H2638" s="18">
        <v>167213</v>
      </c>
    </row>
    <row r="2639" spans="1:8" ht="14.4" x14ac:dyDescent="0.3">
      <c r="A2639" s="17">
        <v>1</v>
      </c>
      <c r="B2639" s="9" t="s">
        <v>45</v>
      </c>
      <c r="C2639" s="17">
        <v>1</v>
      </c>
      <c r="D2639" s="17">
        <v>1978</v>
      </c>
      <c r="E2639" s="17">
        <v>2</v>
      </c>
      <c r="F2639" s="17">
        <v>0</v>
      </c>
      <c r="G2639" s="17">
        <v>0</v>
      </c>
      <c r="H2639" s="18">
        <v>167420</v>
      </c>
    </row>
    <row r="2640" spans="1:8" ht="14.4" x14ac:dyDescent="0.3">
      <c r="A2640" s="17">
        <v>6</v>
      </c>
      <c r="B2640" s="9" t="s">
        <v>19</v>
      </c>
      <c r="C2640" s="17">
        <v>3</v>
      </c>
      <c r="D2640" s="17">
        <v>2020</v>
      </c>
      <c r="E2640" s="17">
        <v>1</v>
      </c>
      <c r="F2640" s="17">
        <v>0</v>
      </c>
      <c r="G2640" s="17">
        <v>0</v>
      </c>
      <c r="H2640" s="18">
        <v>167508</v>
      </c>
    </row>
    <row r="2641" spans="1:8" ht="14.4" x14ac:dyDescent="0.3">
      <c r="A2641" s="17">
        <v>5</v>
      </c>
      <c r="B2641" s="9" t="s">
        <v>19</v>
      </c>
      <c r="C2641" s="17">
        <v>4</v>
      </c>
      <c r="D2641" s="17">
        <v>2016</v>
      </c>
      <c r="E2641" s="17">
        <v>1</v>
      </c>
      <c r="F2641" s="17">
        <v>0</v>
      </c>
      <c r="G2641" s="17">
        <v>0</v>
      </c>
      <c r="H2641" s="18">
        <v>167539</v>
      </c>
    </row>
    <row r="2642" spans="1:8" ht="14.4" x14ac:dyDescent="0.3">
      <c r="A2642" s="17">
        <v>3</v>
      </c>
      <c r="B2642" s="9" t="s">
        <v>12</v>
      </c>
      <c r="C2642" s="17">
        <v>1</v>
      </c>
      <c r="D2642" s="17">
        <v>2013</v>
      </c>
      <c r="E2642" s="17">
        <v>1</v>
      </c>
      <c r="F2642" s="17">
        <v>0</v>
      </c>
      <c r="G2642" s="17">
        <v>0</v>
      </c>
      <c r="H2642" s="18">
        <v>167650</v>
      </c>
    </row>
    <row r="2643" spans="1:8" ht="14.4" x14ac:dyDescent="0.3">
      <c r="A2643" s="17">
        <v>1</v>
      </c>
      <c r="B2643" s="9" t="s">
        <v>56</v>
      </c>
      <c r="C2643" s="17">
        <v>1</v>
      </c>
      <c r="D2643" s="17">
        <v>1983</v>
      </c>
      <c r="E2643" s="17">
        <v>1</v>
      </c>
      <c r="F2643" s="17">
        <v>0</v>
      </c>
      <c r="G2643" s="17">
        <v>0</v>
      </c>
      <c r="H2643" s="18">
        <v>167661</v>
      </c>
    </row>
    <row r="2644" spans="1:8" ht="14.4" x14ac:dyDescent="0.3">
      <c r="A2644" s="17">
        <v>2</v>
      </c>
      <c r="B2644" s="9" t="s">
        <v>14</v>
      </c>
      <c r="C2644" s="17">
        <v>3</v>
      </c>
      <c r="D2644" s="17">
        <v>1996</v>
      </c>
      <c r="E2644" s="17">
        <v>1</v>
      </c>
      <c r="F2644" s="17">
        <v>0</v>
      </c>
      <c r="G2644" s="17">
        <v>0</v>
      </c>
      <c r="H2644" s="18">
        <v>167761</v>
      </c>
    </row>
    <row r="2645" spans="1:8" ht="14.4" x14ac:dyDescent="0.3">
      <c r="A2645" s="17">
        <v>3</v>
      </c>
      <c r="B2645" s="9" t="s">
        <v>19</v>
      </c>
      <c r="C2645" s="17">
        <v>3</v>
      </c>
      <c r="D2645" s="17">
        <v>2015</v>
      </c>
      <c r="E2645" s="17">
        <v>1</v>
      </c>
      <c r="F2645" s="17">
        <v>0</v>
      </c>
      <c r="G2645" s="17">
        <v>0</v>
      </c>
      <c r="H2645" s="18">
        <v>167809</v>
      </c>
    </row>
    <row r="2646" spans="1:8" ht="14.4" x14ac:dyDescent="0.3">
      <c r="A2646" s="17">
        <v>1</v>
      </c>
      <c r="B2646" s="9" t="s">
        <v>23</v>
      </c>
      <c r="C2646" s="17">
        <v>3</v>
      </c>
      <c r="D2646" s="17">
        <v>2017</v>
      </c>
      <c r="E2646" s="17">
        <v>1</v>
      </c>
      <c r="F2646" s="17">
        <v>0</v>
      </c>
      <c r="G2646" s="17">
        <v>0</v>
      </c>
      <c r="H2646" s="18">
        <v>168221</v>
      </c>
    </row>
    <row r="2647" spans="1:8" ht="14.4" x14ac:dyDescent="0.3">
      <c r="A2647" s="17">
        <v>3</v>
      </c>
      <c r="B2647" s="9" t="s">
        <v>12</v>
      </c>
      <c r="C2647" s="17">
        <v>1</v>
      </c>
      <c r="D2647" s="17">
        <v>2013</v>
      </c>
      <c r="E2647" s="17">
        <v>1</v>
      </c>
      <c r="F2647" s="17">
        <v>0</v>
      </c>
      <c r="G2647" s="17">
        <v>0</v>
      </c>
      <c r="H2647" s="18">
        <v>168411</v>
      </c>
    </row>
    <row r="2648" spans="1:8" ht="14.4" x14ac:dyDescent="0.3">
      <c r="A2648" s="17">
        <v>1</v>
      </c>
      <c r="B2648" s="9" t="s">
        <v>12</v>
      </c>
      <c r="C2648" s="17">
        <v>2</v>
      </c>
      <c r="D2648" s="17">
        <v>2002</v>
      </c>
      <c r="E2648" s="17">
        <v>1</v>
      </c>
      <c r="F2648" s="17">
        <v>0</v>
      </c>
      <c r="G2648" s="17">
        <v>0</v>
      </c>
      <c r="H2648" s="18">
        <v>168490</v>
      </c>
    </row>
    <row r="2649" spans="1:8" ht="14.4" x14ac:dyDescent="0.3">
      <c r="A2649" s="17">
        <v>2</v>
      </c>
      <c r="B2649" s="9" t="s">
        <v>12</v>
      </c>
      <c r="C2649" s="17">
        <v>2</v>
      </c>
      <c r="D2649" s="17">
        <v>2019</v>
      </c>
      <c r="E2649" s="17">
        <v>1</v>
      </c>
      <c r="F2649" s="17">
        <v>0</v>
      </c>
      <c r="G2649" s="17">
        <v>0</v>
      </c>
      <c r="H2649" s="18">
        <v>168554</v>
      </c>
    </row>
    <row r="2650" spans="1:8" ht="14.4" x14ac:dyDescent="0.3">
      <c r="A2650" s="17">
        <v>3</v>
      </c>
      <c r="B2650" s="9" t="s">
        <v>19</v>
      </c>
      <c r="C2650" s="17">
        <v>2</v>
      </c>
      <c r="D2650" s="17">
        <v>2020</v>
      </c>
      <c r="E2650" s="17">
        <v>1</v>
      </c>
      <c r="F2650" s="17">
        <v>0</v>
      </c>
      <c r="G2650" s="17">
        <v>0</v>
      </c>
      <c r="H2650" s="18">
        <v>169061</v>
      </c>
    </row>
    <row r="2651" spans="1:8" ht="14.4" x14ac:dyDescent="0.3">
      <c r="A2651" s="17">
        <v>3</v>
      </c>
      <c r="B2651" s="9" t="s">
        <v>10</v>
      </c>
      <c r="C2651" s="17">
        <v>1</v>
      </c>
      <c r="D2651" s="17">
        <v>1980</v>
      </c>
      <c r="E2651" s="17">
        <v>2</v>
      </c>
      <c r="F2651" s="17">
        <v>0</v>
      </c>
      <c r="G2651" s="17">
        <v>0</v>
      </c>
      <c r="H2651" s="18">
        <v>169108</v>
      </c>
    </row>
    <row r="2652" spans="1:8" ht="14.4" x14ac:dyDescent="0.3">
      <c r="A2652" s="17">
        <v>3</v>
      </c>
      <c r="B2652" s="9" t="s">
        <v>45</v>
      </c>
      <c r="C2652" s="17">
        <v>1</v>
      </c>
      <c r="D2652" s="17">
        <v>1978</v>
      </c>
      <c r="E2652" s="17">
        <v>2</v>
      </c>
      <c r="F2652" s="17">
        <v>0</v>
      </c>
      <c r="G2652" s="17">
        <v>0</v>
      </c>
      <c r="H2652" s="18">
        <v>169263</v>
      </c>
    </row>
    <row r="2653" spans="1:8" ht="14.4" x14ac:dyDescent="0.3">
      <c r="A2653" s="17">
        <v>5</v>
      </c>
      <c r="B2653" s="9" t="s">
        <v>12</v>
      </c>
      <c r="C2653" s="17">
        <v>2</v>
      </c>
      <c r="D2653" s="17">
        <v>2015</v>
      </c>
      <c r="E2653" s="17">
        <v>1</v>
      </c>
      <c r="F2653" s="17">
        <v>0</v>
      </c>
      <c r="G2653" s="17">
        <v>0</v>
      </c>
      <c r="H2653" s="18">
        <v>169331</v>
      </c>
    </row>
    <row r="2654" spans="1:8" ht="14.4" x14ac:dyDescent="0.3">
      <c r="A2654" s="17">
        <v>1</v>
      </c>
      <c r="B2654" s="9" t="s">
        <v>10</v>
      </c>
      <c r="C2654" s="17">
        <v>4</v>
      </c>
      <c r="D2654" s="17">
        <v>1983</v>
      </c>
      <c r="E2654" s="17">
        <v>1</v>
      </c>
      <c r="F2654" s="17">
        <v>6</v>
      </c>
      <c r="G2654" s="17">
        <v>0</v>
      </c>
      <c r="H2654" s="18">
        <v>169332</v>
      </c>
    </row>
    <row r="2655" spans="1:8" ht="14.4" x14ac:dyDescent="0.3">
      <c r="A2655" s="17">
        <v>5</v>
      </c>
      <c r="B2655" s="9" t="s">
        <v>12</v>
      </c>
      <c r="C2655" s="17">
        <v>4</v>
      </c>
      <c r="D2655" s="17">
        <v>2008</v>
      </c>
      <c r="E2655" s="17">
        <v>1</v>
      </c>
      <c r="F2655" s="17">
        <v>0</v>
      </c>
      <c r="G2655" s="17">
        <v>0</v>
      </c>
      <c r="H2655" s="18">
        <v>169410</v>
      </c>
    </row>
    <row r="2656" spans="1:8" ht="14.4" x14ac:dyDescent="0.3">
      <c r="A2656" s="17">
        <v>3</v>
      </c>
      <c r="B2656" s="9" t="s">
        <v>19</v>
      </c>
      <c r="C2656" s="17">
        <v>1</v>
      </c>
      <c r="D2656" s="17">
        <v>1993</v>
      </c>
      <c r="E2656" s="17">
        <v>31</v>
      </c>
      <c r="F2656" s="17">
        <v>0</v>
      </c>
      <c r="G2656" s="17">
        <v>0</v>
      </c>
      <c r="H2656" s="18">
        <v>169625</v>
      </c>
    </row>
    <row r="2657" spans="1:8" ht="14.4" x14ac:dyDescent="0.3">
      <c r="A2657" s="17">
        <v>2</v>
      </c>
      <c r="B2657" s="9" t="s">
        <v>17</v>
      </c>
      <c r="C2657" s="17">
        <v>2</v>
      </c>
      <c r="D2657" s="17">
        <v>2011</v>
      </c>
      <c r="E2657" s="17">
        <v>1</v>
      </c>
      <c r="F2657" s="17">
        <v>0</v>
      </c>
      <c r="G2657" s="17">
        <v>0</v>
      </c>
      <c r="H2657" s="18">
        <v>170060</v>
      </c>
    </row>
    <row r="2658" spans="1:8" ht="14.4" x14ac:dyDescent="0.3">
      <c r="A2658" s="17">
        <v>1</v>
      </c>
      <c r="B2658" s="9" t="s">
        <v>12</v>
      </c>
      <c r="C2658" s="17">
        <v>2</v>
      </c>
      <c r="D2658" s="17">
        <v>2017</v>
      </c>
      <c r="E2658" s="17">
        <v>1</v>
      </c>
      <c r="F2658" s="17">
        <v>0</v>
      </c>
      <c r="G2658" s="17">
        <v>0</v>
      </c>
      <c r="H2658" s="18">
        <v>170234</v>
      </c>
    </row>
    <row r="2659" spans="1:8" ht="14.4" x14ac:dyDescent="0.3">
      <c r="A2659" s="17">
        <v>1</v>
      </c>
      <c r="B2659" s="9" t="s">
        <v>41</v>
      </c>
      <c r="C2659" s="17">
        <v>4</v>
      </c>
      <c r="D2659" s="17">
        <v>1971</v>
      </c>
      <c r="E2659" s="17">
        <v>1</v>
      </c>
      <c r="F2659" s="17">
        <v>0</v>
      </c>
      <c r="G2659" s="17">
        <v>0</v>
      </c>
      <c r="H2659" s="18">
        <v>170400</v>
      </c>
    </row>
    <row r="2660" spans="1:8" ht="14.4" x14ac:dyDescent="0.3">
      <c r="A2660" s="17">
        <v>1</v>
      </c>
      <c r="B2660" s="9" t="s">
        <v>12</v>
      </c>
      <c r="C2660" s="17">
        <v>4</v>
      </c>
      <c r="D2660" s="17">
        <v>2002</v>
      </c>
      <c r="E2660" s="17">
        <v>1</v>
      </c>
      <c r="F2660" s="17">
        <v>0</v>
      </c>
      <c r="G2660" s="17">
        <v>0</v>
      </c>
      <c r="H2660" s="18">
        <v>170615</v>
      </c>
    </row>
    <row r="2661" spans="1:8" ht="14.4" x14ac:dyDescent="0.3">
      <c r="A2661" s="17">
        <v>6</v>
      </c>
      <c r="B2661" s="9" t="s">
        <v>10</v>
      </c>
      <c r="C2661" s="17">
        <v>1</v>
      </c>
      <c r="D2661" s="17">
        <v>1988</v>
      </c>
      <c r="E2661" s="17">
        <v>5</v>
      </c>
      <c r="F2661" s="17">
        <v>0</v>
      </c>
      <c r="G2661" s="17">
        <v>0</v>
      </c>
      <c r="H2661" s="18">
        <v>170710</v>
      </c>
    </row>
    <row r="2662" spans="1:8" ht="14.4" x14ac:dyDescent="0.3">
      <c r="A2662" s="17">
        <v>5</v>
      </c>
      <c r="B2662" s="9" t="s">
        <v>37</v>
      </c>
      <c r="C2662" s="17">
        <v>1</v>
      </c>
      <c r="D2662" s="17">
        <v>1985</v>
      </c>
      <c r="E2662" s="17">
        <v>21</v>
      </c>
      <c r="F2662" s="17">
        <v>0</v>
      </c>
      <c r="G2662" s="17">
        <v>0</v>
      </c>
      <c r="H2662" s="18">
        <v>170797</v>
      </c>
    </row>
    <row r="2663" spans="1:8" ht="14.4" x14ac:dyDescent="0.3">
      <c r="A2663" s="17">
        <v>5</v>
      </c>
      <c r="B2663" s="9" t="s">
        <v>12</v>
      </c>
      <c r="C2663" s="17">
        <v>2</v>
      </c>
      <c r="D2663" s="17">
        <v>2013</v>
      </c>
      <c r="E2663" s="17">
        <v>1</v>
      </c>
      <c r="F2663" s="17">
        <v>0</v>
      </c>
      <c r="G2663" s="17">
        <v>0</v>
      </c>
      <c r="H2663" s="18">
        <v>170868</v>
      </c>
    </row>
    <row r="2664" spans="1:8" ht="14.4" x14ac:dyDescent="0.3">
      <c r="A2664" s="17">
        <v>4</v>
      </c>
      <c r="B2664" s="9" t="s">
        <v>12</v>
      </c>
      <c r="C2664" s="17">
        <v>4</v>
      </c>
      <c r="D2664" s="17">
        <v>1995</v>
      </c>
      <c r="E2664" s="17">
        <v>1</v>
      </c>
      <c r="F2664" s="17">
        <v>0</v>
      </c>
      <c r="G2664" s="17">
        <v>0</v>
      </c>
      <c r="H2664" s="18">
        <v>171106</v>
      </c>
    </row>
    <row r="2665" spans="1:8" ht="14.4" x14ac:dyDescent="0.3">
      <c r="A2665" s="17">
        <v>4</v>
      </c>
      <c r="B2665" s="9" t="s">
        <v>10</v>
      </c>
      <c r="C2665" s="17">
        <v>4</v>
      </c>
      <c r="D2665" s="17">
        <v>1963</v>
      </c>
      <c r="E2665" s="17">
        <v>2</v>
      </c>
      <c r="F2665" s="17">
        <v>0</v>
      </c>
      <c r="G2665" s="17">
        <v>6</v>
      </c>
      <c r="H2665" s="18">
        <v>171210</v>
      </c>
    </row>
    <row r="2666" spans="1:8" ht="14.4" x14ac:dyDescent="0.3">
      <c r="A2666" s="17">
        <v>6</v>
      </c>
      <c r="B2666" s="9" t="s">
        <v>25</v>
      </c>
      <c r="C2666" s="17">
        <v>3</v>
      </c>
      <c r="D2666" s="17">
        <v>1967</v>
      </c>
      <c r="E2666" s="17">
        <v>6</v>
      </c>
      <c r="F2666" s="17">
        <v>0</v>
      </c>
      <c r="G2666" s="17">
        <v>0</v>
      </c>
      <c r="H2666" s="18">
        <v>171503</v>
      </c>
    </row>
    <row r="2667" spans="1:8" ht="14.4" x14ac:dyDescent="0.3">
      <c r="A2667" s="17">
        <v>3</v>
      </c>
      <c r="B2667" s="9" t="s">
        <v>37</v>
      </c>
      <c r="C2667" s="17">
        <v>1</v>
      </c>
      <c r="D2667" s="17">
        <v>1966</v>
      </c>
      <c r="E2667" s="17">
        <v>17</v>
      </c>
      <c r="F2667" s="17">
        <v>0</v>
      </c>
      <c r="G2667" s="17">
        <v>0</v>
      </c>
      <c r="H2667" s="18">
        <v>171537</v>
      </c>
    </row>
    <row r="2668" spans="1:8" ht="14.4" x14ac:dyDescent="0.3">
      <c r="A2668" s="17">
        <v>2</v>
      </c>
      <c r="B2668" s="9" t="s">
        <v>12</v>
      </c>
      <c r="C2668" s="17">
        <v>2</v>
      </c>
      <c r="D2668" s="17">
        <v>2020</v>
      </c>
      <c r="E2668" s="17">
        <v>1</v>
      </c>
      <c r="F2668" s="17">
        <v>0</v>
      </c>
      <c r="G2668" s="17">
        <v>0</v>
      </c>
      <c r="H2668" s="18">
        <v>171645</v>
      </c>
    </row>
    <row r="2669" spans="1:8" ht="14.4" x14ac:dyDescent="0.3">
      <c r="A2669" s="17">
        <v>1</v>
      </c>
      <c r="B2669" s="9" t="s">
        <v>19</v>
      </c>
      <c r="C2669" s="17">
        <v>3</v>
      </c>
      <c r="D2669" s="17">
        <v>2003</v>
      </c>
      <c r="E2669" s="17">
        <v>1</v>
      </c>
      <c r="F2669" s="17">
        <v>0</v>
      </c>
      <c r="G2669" s="17">
        <v>0</v>
      </c>
      <c r="H2669" s="18">
        <v>171835</v>
      </c>
    </row>
    <row r="2670" spans="1:8" ht="14.4" x14ac:dyDescent="0.3">
      <c r="A2670" s="17">
        <v>1</v>
      </c>
      <c r="B2670" s="9" t="s">
        <v>23</v>
      </c>
      <c r="C2670" s="17">
        <v>3</v>
      </c>
      <c r="D2670" s="17">
        <v>2017</v>
      </c>
      <c r="E2670" s="17">
        <v>1</v>
      </c>
      <c r="F2670" s="17">
        <v>0</v>
      </c>
      <c r="G2670" s="17">
        <v>0</v>
      </c>
      <c r="H2670" s="18">
        <v>172279</v>
      </c>
    </row>
    <row r="2671" spans="1:8" ht="14.4" x14ac:dyDescent="0.3">
      <c r="A2671" s="17">
        <v>6</v>
      </c>
      <c r="B2671" s="9" t="s">
        <v>23</v>
      </c>
      <c r="C2671" s="17">
        <v>4</v>
      </c>
      <c r="D2671" s="17">
        <v>2008</v>
      </c>
      <c r="E2671" s="17">
        <v>1</v>
      </c>
      <c r="F2671" s="17">
        <v>0</v>
      </c>
      <c r="G2671" s="17">
        <v>0</v>
      </c>
      <c r="H2671" s="18">
        <v>172342</v>
      </c>
    </row>
    <row r="2672" spans="1:8" ht="14.4" x14ac:dyDescent="0.3">
      <c r="A2672" s="17">
        <v>2</v>
      </c>
      <c r="B2672" s="9" t="s">
        <v>10</v>
      </c>
      <c r="C2672" s="17">
        <v>4</v>
      </c>
      <c r="D2672" s="17">
        <v>1963</v>
      </c>
      <c r="E2672" s="17">
        <v>2</v>
      </c>
      <c r="F2672" s="17">
        <v>0</v>
      </c>
      <c r="G2672" s="17">
        <v>6</v>
      </c>
      <c r="H2672" s="18">
        <v>172382</v>
      </c>
    </row>
    <row r="2673" spans="1:8" ht="14.4" x14ac:dyDescent="0.3">
      <c r="A2673" s="17">
        <v>2</v>
      </c>
      <c r="B2673" s="9" t="s">
        <v>19</v>
      </c>
      <c r="C2673" s="17">
        <v>4</v>
      </c>
      <c r="D2673" s="17">
        <v>2015</v>
      </c>
      <c r="E2673" s="17">
        <v>1</v>
      </c>
      <c r="F2673" s="17">
        <v>0</v>
      </c>
      <c r="G2673" s="17">
        <v>0</v>
      </c>
      <c r="H2673" s="18">
        <v>172469</v>
      </c>
    </row>
    <row r="2674" spans="1:8" ht="14.4" x14ac:dyDescent="0.3">
      <c r="A2674" s="17">
        <v>6</v>
      </c>
      <c r="B2674" s="9" t="s">
        <v>19</v>
      </c>
      <c r="C2674" s="17">
        <v>4</v>
      </c>
      <c r="D2674" s="17">
        <v>1976</v>
      </c>
      <c r="E2674" s="17">
        <v>11</v>
      </c>
      <c r="F2674" s="17">
        <v>0</v>
      </c>
      <c r="G2674" s="17">
        <v>0</v>
      </c>
      <c r="H2674" s="18">
        <v>172485</v>
      </c>
    </row>
    <row r="2675" spans="1:8" ht="14.4" x14ac:dyDescent="0.3">
      <c r="A2675" s="17">
        <v>6</v>
      </c>
      <c r="B2675" s="9" t="s">
        <v>23</v>
      </c>
      <c r="C2675" s="17">
        <v>1</v>
      </c>
      <c r="D2675" s="17">
        <v>2009</v>
      </c>
      <c r="E2675" s="17">
        <v>1</v>
      </c>
      <c r="F2675" s="17">
        <v>0</v>
      </c>
      <c r="G2675" s="17">
        <v>0</v>
      </c>
      <c r="H2675" s="18">
        <v>172501</v>
      </c>
    </row>
    <row r="2676" spans="1:8" ht="14.4" x14ac:dyDescent="0.3">
      <c r="A2676" s="17">
        <v>2</v>
      </c>
      <c r="B2676" s="9" t="s">
        <v>17</v>
      </c>
      <c r="C2676" s="17">
        <v>2</v>
      </c>
      <c r="D2676" s="17">
        <v>2011</v>
      </c>
      <c r="E2676" s="17">
        <v>1</v>
      </c>
      <c r="F2676" s="17">
        <v>0</v>
      </c>
      <c r="G2676" s="17">
        <v>0</v>
      </c>
      <c r="H2676" s="18">
        <v>172786</v>
      </c>
    </row>
    <row r="2677" spans="1:8" ht="14.4" x14ac:dyDescent="0.3">
      <c r="A2677" s="17">
        <v>1</v>
      </c>
      <c r="B2677" s="9" t="s">
        <v>12</v>
      </c>
      <c r="C2677" s="17">
        <v>3</v>
      </c>
      <c r="D2677" s="17">
        <v>1996</v>
      </c>
      <c r="E2677" s="17">
        <v>1</v>
      </c>
      <c r="F2677" s="17">
        <v>0</v>
      </c>
      <c r="G2677" s="17">
        <v>0</v>
      </c>
      <c r="H2677" s="18">
        <v>173072</v>
      </c>
    </row>
    <row r="2678" spans="1:8" ht="14.4" x14ac:dyDescent="0.3">
      <c r="A2678" s="17">
        <v>5</v>
      </c>
      <c r="B2678" s="9" t="s">
        <v>25</v>
      </c>
      <c r="C2678" s="17">
        <v>3</v>
      </c>
      <c r="D2678" s="17">
        <v>1967</v>
      </c>
      <c r="E2678" s="17">
        <v>6</v>
      </c>
      <c r="F2678" s="17">
        <v>0</v>
      </c>
      <c r="G2678" s="17">
        <v>0</v>
      </c>
      <c r="H2678" s="18">
        <v>173088</v>
      </c>
    </row>
    <row r="2679" spans="1:8" ht="14.4" x14ac:dyDescent="0.3">
      <c r="A2679" s="17">
        <v>1</v>
      </c>
      <c r="B2679" s="9" t="s">
        <v>25</v>
      </c>
      <c r="C2679" s="17">
        <v>3</v>
      </c>
      <c r="D2679" s="17">
        <v>1967</v>
      </c>
      <c r="E2679" s="17">
        <v>6</v>
      </c>
      <c r="F2679" s="17">
        <v>0</v>
      </c>
      <c r="G2679" s="17">
        <v>0</v>
      </c>
      <c r="H2679" s="18">
        <v>173123</v>
      </c>
    </row>
    <row r="2680" spans="1:8" ht="14.4" x14ac:dyDescent="0.3">
      <c r="A2680" s="17">
        <v>3</v>
      </c>
      <c r="B2680" s="9" t="s">
        <v>12</v>
      </c>
      <c r="C2680" s="17">
        <v>2</v>
      </c>
      <c r="D2680" s="17">
        <v>2011</v>
      </c>
      <c r="E2680" s="17">
        <v>1</v>
      </c>
      <c r="F2680" s="17">
        <v>0</v>
      </c>
      <c r="G2680" s="17">
        <v>0</v>
      </c>
      <c r="H2680" s="18">
        <v>173217</v>
      </c>
    </row>
    <row r="2681" spans="1:8" ht="14.4" x14ac:dyDescent="0.3">
      <c r="A2681" s="17">
        <v>4</v>
      </c>
      <c r="B2681" s="9" t="s">
        <v>25</v>
      </c>
      <c r="C2681" s="17">
        <v>3</v>
      </c>
      <c r="D2681" s="17">
        <v>1967</v>
      </c>
      <c r="E2681" s="17">
        <v>6</v>
      </c>
      <c r="F2681" s="17">
        <v>0</v>
      </c>
      <c r="G2681" s="17">
        <v>0</v>
      </c>
      <c r="H2681" s="18">
        <v>173450</v>
      </c>
    </row>
    <row r="2682" spans="1:8" ht="14.4" x14ac:dyDescent="0.3">
      <c r="A2682" s="17">
        <v>3</v>
      </c>
      <c r="B2682" s="9" t="s">
        <v>12</v>
      </c>
      <c r="C2682" s="17">
        <v>3</v>
      </c>
      <c r="D2682" s="17">
        <v>2015</v>
      </c>
      <c r="E2682" s="17">
        <v>1</v>
      </c>
      <c r="F2682" s="17">
        <v>0</v>
      </c>
      <c r="G2682" s="17">
        <v>0</v>
      </c>
      <c r="H2682" s="18">
        <v>173500</v>
      </c>
    </row>
    <row r="2683" spans="1:8" ht="14.4" x14ac:dyDescent="0.3">
      <c r="A2683" s="17">
        <v>3</v>
      </c>
      <c r="B2683" s="9" t="s">
        <v>41</v>
      </c>
      <c r="C2683" s="17">
        <v>4</v>
      </c>
      <c r="D2683" s="17">
        <v>1971</v>
      </c>
      <c r="E2683" s="17">
        <v>1</v>
      </c>
      <c r="F2683" s="17">
        <v>0</v>
      </c>
      <c r="G2683" s="17">
        <v>12</v>
      </c>
      <c r="H2683" s="18">
        <v>173622</v>
      </c>
    </row>
    <row r="2684" spans="1:8" ht="14.4" x14ac:dyDescent="0.3">
      <c r="A2684" s="17">
        <v>2</v>
      </c>
      <c r="B2684" s="9" t="s">
        <v>19</v>
      </c>
      <c r="C2684" s="17">
        <v>3</v>
      </c>
      <c r="D2684" s="17">
        <v>2018</v>
      </c>
      <c r="E2684" s="17">
        <v>1</v>
      </c>
      <c r="F2684" s="17">
        <v>26</v>
      </c>
      <c r="G2684" s="17">
        <v>0</v>
      </c>
      <c r="H2684" s="18">
        <v>173864</v>
      </c>
    </row>
    <row r="2685" spans="1:8" ht="14.4" x14ac:dyDescent="0.3">
      <c r="A2685" s="17">
        <v>4</v>
      </c>
      <c r="B2685" s="9" t="s">
        <v>10</v>
      </c>
      <c r="C2685" s="17">
        <v>1</v>
      </c>
      <c r="D2685" s="17">
        <v>1979</v>
      </c>
      <c r="E2685" s="17">
        <v>2</v>
      </c>
      <c r="F2685" s="17">
        <v>0</v>
      </c>
      <c r="G2685" s="17">
        <v>0</v>
      </c>
      <c r="H2685" s="18">
        <v>173898</v>
      </c>
    </row>
    <row r="2686" spans="1:8" ht="14.4" x14ac:dyDescent="0.3">
      <c r="A2686" s="17">
        <v>3</v>
      </c>
      <c r="B2686" s="9" t="s">
        <v>12</v>
      </c>
      <c r="C2686" s="17">
        <v>1</v>
      </c>
      <c r="D2686" s="17">
        <v>2013</v>
      </c>
      <c r="E2686" s="17">
        <v>1</v>
      </c>
      <c r="F2686" s="17">
        <v>0</v>
      </c>
      <c r="G2686" s="17">
        <v>0</v>
      </c>
      <c r="H2686" s="18">
        <v>173943</v>
      </c>
    </row>
    <row r="2687" spans="1:8" ht="14.4" x14ac:dyDescent="0.3">
      <c r="A2687" s="17">
        <v>5</v>
      </c>
      <c r="B2687" s="9" t="s">
        <v>19</v>
      </c>
      <c r="C2687" s="17">
        <v>4</v>
      </c>
      <c r="D2687" s="17">
        <v>1976</v>
      </c>
      <c r="E2687" s="17">
        <v>11</v>
      </c>
      <c r="F2687" s="17">
        <v>0</v>
      </c>
      <c r="G2687" s="17">
        <v>0</v>
      </c>
      <c r="H2687" s="18">
        <v>173967</v>
      </c>
    </row>
    <row r="2688" spans="1:8" ht="14.4" x14ac:dyDescent="0.3">
      <c r="A2688" s="17">
        <v>6</v>
      </c>
      <c r="B2688" s="9" t="s">
        <v>19</v>
      </c>
      <c r="C2688" s="17">
        <v>1</v>
      </c>
      <c r="D2688" s="17">
        <v>1993</v>
      </c>
      <c r="E2688" s="17">
        <v>31</v>
      </c>
      <c r="F2688" s="17">
        <v>0</v>
      </c>
      <c r="G2688" s="17">
        <v>0</v>
      </c>
      <c r="H2688" s="18">
        <v>173984</v>
      </c>
    </row>
    <row r="2689" spans="1:8" ht="14.4" x14ac:dyDescent="0.3">
      <c r="A2689" s="17">
        <v>2</v>
      </c>
      <c r="B2689" s="9" t="s">
        <v>14</v>
      </c>
      <c r="C2689" s="17">
        <v>3</v>
      </c>
      <c r="D2689" s="17">
        <v>2010</v>
      </c>
      <c r="E2689" s="17">
        <v>1</v>
      </c>
      <c r="F2689" s="17">
        <v>0</v>
      </c>
      <c r="G2689" s="17">
        <v>0</v>
      </c>
      <c r="H2689" s="18">
        <v>174324</v>
      </c>
    </row>
    <row r="2690" spans="1:8" ht="14.4" x14ac:dyDescent="0.3">
      <c r="A2690" s="17">
        <v>2</v>
      </c>
      <c r="B2690" s="9" t="s">
        <v>25</v>
      </c>
      <c r="C2690" s="17">
        <v>4</v>
      </c>
      <c r="D2690" s="17">
        <v>1964</v>
      </c>
      <c r="E2690" s="17">
        <v>3</v>
      </c>
      <c r="F2690" s="17">
        <v>0</v>
      </c>
      <c r="G2690" s="17">
        <v>0</v>
      </c>
      <c r="H2690" s="18">
        <v>174863</v>
      </c>
    </row>
    <row r="2691" spans="1:8" ht="14.4" x14ac:dyDescent="0.3">
      <c r="A2691" s="17">
        <v>3</v>
      </c>
      <c r="B2691" s="9" t="s">
        <v>10</v>
      </c>
      <c r="C2691" s="17">
        <v>1</v>
      </c>
      <c r="D2691" s="17">
        <v>1985</v>
      </c>
      <c r="E2691" s="17">
        <v>5</v>
      </c>
      <c r="F2691" s="17">
        <v>4</v>
      </c>
      <c r="G2691" s="17">
        <v>0</v>
      </c>
      <c r="H2691" s="18">
        <v>175397</v>
      </c>
    </row>
    <row r="2692" spans="1:8" ht="14.4" x14ac:dyDescent="0.3">
      <c r="A2692" s="17">
        <v>6</v>
      </c>
      <c r="B2692" s="9" t="s">
        <v>37</v>
      </c>
      <c r="C2692" s="17">
        <v>1</v>
      </c>
      <c r="D2692" s="17">
        <v>1985</v>
      </c>
      <c r="E2692" s="17">
        <v>21</v>
      </c>
      <c r="F2692" s="17">
        <v>0</v>
      </c>
      <c r="G2692" s="17">
        <v>0</v>
      </c>
      <c r="H2692" s="18">
        <v>175879</v>
      </c>
    </row>
    <row r="2693" spans="1:8" ht="14.4" x14ac:dyDescent="0.3">
      <c r="A2693" s="17">
        <v>1</v>
      </c>
      <c r="B2693" s="9" t="s">
        <v>37</v>
      </c>
      <c r="C2693" s="17">
        <v>1</v>
      </c>
      <c r="D2693" s="17">
        <v>1985</v>
      </c>
      <c r="E2693" s="17">
        <v>21</v>
      </c>
      <c r="F2693" s="17">
        <v>0</v>
      </c>
      <c r="G2693" s="17">
        <v>0</v>
      </c>
      <c r="H2693" s="18">
        <v>176069</v>
      </c>
    </row>
    <row r="2694" spans="1:8" ht="14.4" x14ac:dyDescent="0.3">
      <c r="A2694" s="17">
        <v>5</v>
      </c>
      <c r="B2694" s="9" t="s">
        <v>41</v>
      </c>
      <c r="C2694" s="17">
        <v>4</v>
      </c>
      <c r="D2694" s="17">
        <v>1971</v>
      </c>
      <c r="E2694" s="17">
        <v>1</v>
      </c>
      <c r="F2694" s="17">
        <v>0</v>
      </c>
      <c r="G2694" s="17">
        <v>0</v>
      </c>
      <c r="H2694" s="18">
        <v>176293</v>
      </c>
    </row>
    <row r="2695" spans="1:8" ht="14.4" x14ac:dyDescent="0.3">
      <c r="A2695" s="17">
        <v>4</v>
      </c>
      <c r="B2695" s="9" t="s">
        <v>19</v>
      </c>
      <c r="C2695" s="17">
        <v>1</v>
      </c>
      <c r="D2695" s="17">
        <v>1993</v>
      </c>
      <c r="E2695" s="17">
        <v>31</v>
      </c>
      <c r="F2695" s="17">
        <v>0</v>
      </c>
      <c r="G2695" s="17">
        <v>0</v>
      </c>
      <c r="H2695" s="18">
        <v>176379</v>
      </c>
    </row>
    <row r="2696" spans="1:8" ht="14.4" x14ac:dyDescent="0.3">
      <c r="A2696" s="17">
        <v>1</v>
      </c>
      <c r="B2696" s="9" t="s">
        <v>19</v>
      </c>
      <c r="C2696" s="17">
        <v>4</v>
      </c>
      <c r="D2696" s="17">
        <v>1976</v>
      </c>
      <c r="E2696" s="17">
        <v>11</v>
      </c>
      <c r="F2696" s="17">
        <v>0</v>
      </c>
      <c r="G2696" s="17">
        <v>0</v>
      </c>
      <c r="H2696" s="18">
        <v>176500</v>
      </c>
    </row>
    <row r="2697" spans="1:8" ht="14.4" x14ac:dyDescent="0.3">
      <c r="A2697" s="17">
        <v>2</v>
      </c>
      <c r="B2697" s="9" t="s">
        <v>19</v>
      </c>
      <c r="C2697" s="17">
        <v>1</v>
      </c>
      <c r="D2697" s="17">
        <v>1993</v>
      </c>
      <c r="E2697" s="17">
        <v>31</v>
      </c>
      <c r="F2697" s="17">
        <v>0</v>
      </c>
      <c r="G2697" s="17">
        <v>0</v>
      </c>
      <c r="H2697" s="18">
        <v>177292</v>
      </c>
    </row>
    <row r="2698" spans="1:8" ht="14.4" x14ac:dyDescent="0.3">
      <c r="A2698" s="17">
        <v>4</v>
      </c>
      <c r="B2698" s="9" t="s">
        <v>37</v>
      </c>
      <c r="C2698" s="17">
        <v>1</v>
      </c>
      <c r="D2698" s="17">
        <v>1985</v>
      </c>
      <c r="E2698" s="17">
        <v>21</v>
      </c>
      <c r="F2698" s="17">
        <v>0</v>
      </c>
      <c r="G2698" s="17">
        <v>0</v>
      </c>
      <c r="H2698" s="18">
        <v>177378</v>
      </c>
    </row>
    <row r="2699" spans="1:8" ht="14.4" x14ac:dyDescent="0.3">
      <c r="A2699" s="17">
        <v>4</v>
      </c>
      <c r="B2699" s="9" t="s">
        <v>12</v>
      </c>
      <c r="C2699" s="17">
        <v>3</v>
      </c>
      <c r="D2699" s="17">
        <v>2012</v>
      </c>
      <c r="E2699" s="17">
        <v>1</v>
      </c>
      <c r="F2699" s="17">
        <v>0</v>
      </c>
      <c r="G2699" s="17">
        <v>0</v>
      </c>
      <c r="H2699" s="18">
        <v>177764</v>
      </c>
    </row>
    <row r="2700" spans="1:8" ht="14.4" x14ac:dyDescent="0.3">
      <c r="A2700" s="17">
        <v>4</v>
      </c>
      <c r="B2700" s="9" t="s">
        <v>56</v>
      </c>
      <c r="C2700" s="17">
        <v>1</v>
      </c>
      <c r="D2700" s="17">
        <v>1983</v>
      </c>
      <c r="E2700" s="17">
        <v>1</v>
      </c>
      <c r="F2700" s="17">
        <v>0</v>
      </c>
      <c r="G2700" s="17">
        <v>0</v>
      </c>
      <c r="H2700" s="18">
        <v>177878</v>
      </c>
    </row>
    <row r="2701" spans="1:8" ht="14.4" x14ac:dyDescent="0.3">
      <c r="A2701" s="17">
        <v>5</v>
      </c>
      <c r="B2701" s="9" t="s">
        <v>10</v>
      </c>
      <c r="C2701" s="17">
        <v>4</v>
      </c>
      <c r="D2701" s="17">
        <v>1963</v>
      </c>
      <c r="E2701" s="17">
        <v>2</v>
      </c>
      <c r="F2701" s="17">
        <v>0</v>
      </c>
      <c r="G2701" s="17">
        <v>7</v>
      </c>
      <c r="H2701" s="18">
        <v>177895</v>
      </c>
    </row>
    <row r="2702" spans="1:8" ht="14.4" x14ac:dyDescent="0.3">
      <c r="A2702" s="17">
        <v>3</v>
      </c>
      <c r="B2702" s="9" t="s">
        <v>25</v>
      </c>
      <c r="C2702" s="17">
        <v>3</v>
      </c>
      <c r="D2702" s="17">
        <v>1967</v>
      </c>
      <c r="E2702" s="17">
        <v>6</v>
      </c>
      <c r="F2702" s="17">
        <v>0</v>
      </c>
      <c r="G2702" s="17">
        <v>0</v>
      </c>
      <c r="H2702" s="18">
        <v>178688</v>
      </c>
    </row>
    <row r="2703" spans="1:8" ht="14.4" x14ac:dyDescent="0.3">
      <c r="A2703" s="17">
        <v>5</v>
      </c>
      <c r="B2703" s="9" t="s">
        <v>37</v>
      </c>
      <c r="C2703" s="17">
        <v>1</v>
      </c>
      <c r="D2703" s="17">
        <v>1966</v>
      </c>
      <c r="E2703" s="17">
        <v>17</v>
      </c>
      <c r="F2703" s="17">
        <v>0</v>
      </c>
      <c r="G2703" s="17">
        <v>0</v>
      </c>
      <c r="H2703" s="18">
        <v>178774</v>
      </c>
    </row>
    <row r="2704" spans="1:8" ht="14.4" x14ac:dyDescent="0.3">
      <c r="A2704" s="17">
        <v>2</v>
      </c>
      <c r="B2704" s="9" t="s">
        <v>56</v>
      </c>
      <c r="C2704" s="17">
        <v>1</v>
      </c>
      <c r="D2704" s="17">
        <v>1983</v>
      </c>
      <c r="E2704" s="17">
        <v>1</v>
      </c>
      <c r="F2704" s="17">
        <v>0</v>
      </c>
      <c r="G2704" s="17">
        <v>0</v>
      </c>
      <c r="H2704" s="18">
        <v>178998</v>
      </c>
    </row>
    <row r="2705" spans="1:8" ht="14.4" x14ac:dyDescent="0.3">
      <c r="A2705" s="17">
        <v>4</v>
      </c>
      <c r="B2705" s="9" t="s">
        <v>12</v>
      </c>
      <c r="C2705" s="17">
        <v>3</v>
      </c>
      <c r="D2705" s="17">
        <v>2015</v>
      </c>
      <c r="E2705" s="17">
        <v>1</v>
      </c>
      <c r="F2705" s="17">
        <v>0</v>
      </c>
      <c r="G2705" s="17">
        <v>0</v>
      </c>
      <c r="H2705" s="18">
        <v>179286</v>
      </c>
    </row>
    <row r="2706" spans="1:8" ht="14.4" x14ac:dyDescent="0.3">
      <c r="A2706" s="17">
        <v>4</v>
      </c>
      <c r="B2706" s="9" t="s">
        <v>45</v>
      </c>
      <c r="C2706" s="17">
        <v>1</v>
      </c>
      <c r="D2706" s="17">
        <v>1978</v>
      </c>
      <c r="E2706" s="17">
        <v>2</v>
      </c>
      <c r="F2706" s="17">
        <v>0</v>
      </c>
      <c r="G2706" s="17">
        <v>0</v>
      </c>
      <c r="H2706" s="18">
        <v>179394</v>
      </c>
    </row>
    <row r="2707" spans="1:8" ht="14.4" x14ac:dyDescent="0.3">
      <c r="A2707" s="17">
        <v>2</v>
      </c>
      <c r="B2707" s="9" t="s">
        <v>10</v>
      </c>
      <c r="C2707" s="17">
        <v>1</v>
      </c>
      <c r="D2707" s="17">
        <v>1969</v>
      </c>
      <c r="E2707" s="17">
        <v>3</v>
      </c>
      <c r="F2707" s="17">
        <v>0</v>
      </c>
      <c r="G2707" s="17">
        <v>0</v>
      </c>
      <c r="H2707" s="18">
        <v>179732</v>
      </c>
    </row>
    <row r="2708" spans="1:8" ht="14.4" x14ac:dyDescent="0.3">
      <c r="A2708" s="17">
        <v>6</v>
      </c>
      <c r="B2708" s="9" t="s">
        <v>37</v>
      </c>
      <c r="C2708" s="17">
        <v>1</v>
      </c>
      <c r="D2708" s="17">
        <v>1966</v>
      </c>
      <c r="E2708" s="17">
        <v>17</v>
      </c>
      <c r="F2708" s="17">
        <v>0</v>
      </c>
      <c r="G2708" s="17">
        <v>0</v>
      </c>
      <c r="H2708" s="18">
        <v>179963</v>
      </c>
    </row>
    <row r="2709" spans="1:8" ht="14.4" x14ac:dyDescent="0.3">
      <c r="A2709" s="17">
        <v>1</v>
      </c>
      <c r="B2709" s="9" t="s">
        <v>37</v>
      </c>
      <c r="C2709" s="17">
        <v>1</v>
      </c>
      <c r="D2709" s="17">
        <v>1966</v>
      </c>
      <c r="E2709" s="17">
        <v>17</v>
      </c>
      <c r="F2709" s="17">
        <v>0</v>
      </c>
      <c r="G2709" s="17">
        <v>0</v>
      </c>
      <c r="H2709" s="18">
        <v>180497</v>
      </c>
    </row>
    <row r="2710" spans="1:8" ht="14.4" x14ac:dyDescent="0.3">
      <c r="A2710" s="17">
        <v>4</v>
      </c>
      <c r="B2710" s="9" t="s">
        <v>10</v>
      </c>
      <c r="C2710" s="17">
        <v>1</v>
      </c>
      <c r="D2710" s="17">
        <v>1980</v>
      </c>
      <c r="E2710" s="17">
        <v>2</v>
      </c>
      <c r="F2710" s="17">
        <v>0</v>
      </c>
      <c r="G2710" s="17">
        <v>0</v>
      </c>
      <c r="H2710" s="18">
        <v>180600</v>
      </c>
    </row>
    <row r="2711" spans="1:8" ht="14.4" x14ac:dyDescent="0.3">
      <c r="A2711" s="17">
        <v>2</v>
      </c>
      <c r="B2711" s="9" t="s">
        <v>10</v>
      </c>
      <c r="C2711" s="17">
        <v>1</v>
      </c>
      <c r="D2711" s="17">
        <v>1980</v>
      </c>
      <c r="E2711" s="17">
        <v>2</v>
      </c>
      <c r="F2711" s="17">
        <v>0</v>
      </c>
      <c r="G2711" s="17">
        <v>0</v>
      </c>
      <c r="H2711" s="18">
        <v>181083</v>
      </c>
    </row>
    <row r="2712" spans="1:8" ht="14.4" x14ac:dyDescent="0.3">
      <c r="A2712" s="17">
        <v>2</v>
      </c>
      <c r="B2712" s="9" t="s">
        <v>41</v>
      </c>
      <c r="C2712" s="17">
        <v>4</v>
      </c>
      <c r="D2712" s="17">
        <v>1971</v>
      </c>
      <c r="E2712" s="17">
        <v>1</v>
      </c>
      <c r="F2712" s="17">
        <v>0</v>
      </c>
      <c r="G2712" s="17">
        <v>0</v>
      </c>
      <c r="H2712" s="18">
        <v>181479</v>
      </c>
    </row>
    <row r="2713" spans="1:8" ht="14.4" x14ac:dyDescent="0.3">
      <c r="A2713" s="17">
        <v>5</v>
      </c>
      <c r="B2713" s="9" t="s">
        <v>19</v>
      </c>
      <c r="C2713" s="17">
        <v>1</v>
      </c>
      <c r="D2713" s="17">
        <v>1993</v>
      </c>
      <c r="E2713" s="17">
        <v>31</v>
      </c>
      <c r="F2713" s="17">
        <v>0</v>
      </c>
      <c r="G2713" s="17">
        <v>0</v>
      </c>
      <c r="H2713" s="18">
        <v>181755</v>
      </c>
    </row>
    <row r="2714" spans="1:8" ht="14.4" x14ac:dyDescent="0.3">
      <c r="A2714" s="17">
        <v>2</v>
      </c>
      <c r="B2714" s="9" t="s">
        <v>10</v>
      </c>
      <c r="C2714" s="17">
        <v>1</v>
      </c>
      <c r="D2714" s="17">
        <v>1979</v>
      </c>
      <c r="E2714" s="17">
        <v>2</v>
      </c>
      <c r="F2714" s="17">
        <v>0</v>
      </c>
      <c r="G2714" s="17">
        <v>0</v>
      </c>
      <c r="H2714" s="18">
        <v>181789</v>
      </c>
    </row>
    <row r="2715" spans="1:8" ht="14.4" x14ac:dyDescent="0.3">
      <c r="A2715" s="17">
        <v>5</v>
      </c>
      <c r="B2715" s="9" t="s">
        <v>10</v>
      </c>
      <c r="C2715" s="17">
        <v>1</v>
      </c>
      <c r="D2715" s="17">
        <v>1985</v>
      </c>
      <c r="E2715" s="17">
        <v>5</v>
      </c>
      <c r="F2715" s="17">
        <v>4</v>
      </c>
      <c r="G2715" s="17">
        <v>0</v>
      </c>
      <c r="H2715" s="18">
        <v>181806</v>
      </c>
    </row>
    <row r="2716" spans="1:8" ht="14.4" x14ac:dyDescent="0.3">
      <c r="A2716" s="17">
        <v>5</v>
      </c>
      <c r="B2716" s="9" t="s">
        <v>10</v>
      </c>
      <c r="C2716" s="17">
        <v>1</v>
      </c>
      <c r="D2716" s="17">
        <v>1980</v>
      </c>
      <c r="E2716" s="17">
        <v>2</v>
      </c>
      <c r="F2716" s="17">
        <v>0</v>
      </c>
      <c r="G2716" s="17">
        <v>0</v>
      </c>
      <c r="H2716" s="18">
        <v>182082</v>
      </c>
    </row>
    <row r="2717" spans="1:8" ht="14.4" x14ac:dyDescent="0.3">
      <c r="A2717" s="17">
        <v>3</v>
      </c>
      <c r="B2717" s="9" t="s">
        <v>56</v>
      </c>
      <c r="C2717" s="17">
        <v>1</v>
      </c>
      <c r="D2717" s="17">
        <v>1983</v>
      </c>
      <c r="E2717" s="17">
        <v>1</v>
      </c>
      <c r="F2717" s="17">
        <v>0</v>
      </c>
      <c r="G2717" s="17">
        <v>0</v>
      </c>
      <c r="H2717" s="18">
        <v>182099</v>
      </c>
    </row>
    <row r="2718" spans="1:8" ht="14.4" x14ac:dyDescent="0.3">
      <c r="A2718" s="17">
        <v>4</v>
      </c>
      <c r="B2718" s="9" t="s">
        <v>10</v>
      </c>
      <c r="C2718" s="17">
        <v>1</v>
      </c>
      <c r="D2718" s="17">
        <v>1973</v>
      </c>
      <c r="E2718" s="17">
        <v>2</v>
      </c>
      <c r="F2718" s="17">
        <v>0</v>
      </c>
      <c r="G2718" s="17">
        <v>0</v>
      </c>
      <c r="H2718" s="18">
        <v>182513</v>
      </c>
    </row>
    <row r="2719" spans="1:8" ht="14.4" x14ac:dyDescent="0.3">
      <c r="A2719" s="17">
        <v>4</v>
      </c>
      <c r="B2719" s="9" t="s">
        <v>10</v>
      </c>
      <c r="C2719" s="17">
        <v>1</v>
      </c>
      <c r="D2719" s="17">
        <v>1985</v>
      </c>
      <c r="E2719" s="17">
        <v>5</v>
      </c>
      <c r="F2719" s="17">
        <v>4</v>
      </c>
      <c r="G2719" s="17">
        <v>0</v>
      </c>
      <c r="H2719" s="18">
        <v>182530</v>
      </c>
    </row>
    <row r="2720" spans="1:8" ht="14.4" x14ac:dyDescent="0.3">
      <c r="A2720" s="17">
        <v>4</v>
      </c>
      <c r="B2720" s="9" t="s">
        <v>12</v>
      </c>
      <c r="C2720" s="17">
        <v>2</v>
      </c>
      <c r="D2720" s="17">
        <v>2015</v>
      </c>
      <c r="E2720" s="17">
        <v>1</v>
      </c>
      <c r="F2720" s="17">
        <v>0</v>
      </c>
      <c r="G2720" s="17">
        <v>0</v>
      </c>
      <c r="H2720" s="18">
        <v>182748</v>
      </c>
    </row>
    <row r="2721" spans="1:8" ht="14.4" x14ac:dyDescent="0.3">
      <c r="A2721" s="17">
        <v>4</v>
      </c>
      <c r="B2721" s="9" t="s">
        <v>41</v>
      </c>
      <c r="C2721" s="17">
        <v>4</v>
      </c>
      <c r="D2721" s="17">
        <v>1971</v>
      </c>
      <c r="E2721" s="17">
        <v>1</v>
      </c>
      <c r="F2721" s="17">
        <v>0</v>
      </c>
      <c r="G2721" s="17">
        <v>0</v>
      </c>
      <c r="H2721" s="18">
        <v>183012</v>
      </c>
    </row>
    <row r="2722" spans="1:8" ht="14.4" x14ac:dyDescent="0.3">
      <c r="A2722" s="17">
        <v>3</v>
      </c>
      <c r="B2722" s="9" t="s">
        <v>10</v>
      </c>
      <c r="C2722" s="17">
        <v>4</v>
      </c>
      <c r="D2722" s="17">
        <v>1983</v>
      </c>
      <c r="E2722" s="17">
        <v>1</v>
      </c>
      <c r="F2722" s="17">
        <v>7</v>
      </c>
      <c r="G2722" s="17">
        <v>0</v>
      </c>
      <c r="H2722" s="18">
        <v>183426</v>
      </c>
    </row>
    <row r="2723" spans="1:8" ht="14.4" x14ac:dyDescent="0.3">
      <c r="A2723" s="17">
        <v>3</v>
      </c>
      <c r="B2723" s="9" t="s">
        <v>37</v>
      </c>
      <c r="C2723" s="17">
        <v>1</v>
      </c>
      <c r="D2723" s="17">
        <v>1985</v>
      </c>
      <c r="E2723" s="17">
        <v>21</v>
      </c>
      <c r="F2723" s="17">
        <v>0</v>
      </c>
      <c r="G2723" s="17">
        <v>0</v>
      </c>
      <c r="H2723" s="18">
        <v>184098</v>
      </c>
    </row>
    <row r="2724" spans="1:8" ht="14.4" x14ac:dyDescent="0.3">
      <c r="A2724" s="17">
        <v>2</v>
      </c>
      <c r="B2724" s="9" t="s">
        <v>45</v>
      </c>
      <c r="C2724" s="17">
        <v>1</v>
      </c>
      <c r="D2724" s="17">
        <v>1978</v>
      </c>
      <c r="E2724" s="17">
        <v>2</v>
      </c>
      <c r="F2724" s="17">
        <v>0</v>
      </c>
      <c r="G2724" s="17">
        <v>0</v>
      </c>
      <c r="H2724" s="18">
        <v>184287</v>
      </c>
    </row>
    <row r="2725" spans="1:8" ht="14.4" x14ac:dyDescent="0.3">
      <c r="A2725" s="17">
        <v>4</v>
      </c>
      <c r="B2725" s="9" t="s">
        <v>37</v>
      </c>
      <c r="C2725" s="17">
        <v>1</v>
      </c>
      <c r="D2725" s="17">
        <v>1966</v>
      </c>
      <c r="E2725" s="17">
        <v>17</v>
      </c>
      <c r="F2725" s="17">
        <v>0</v>
      </c>
      <c r="G2725" s="17">
        <v>0</v>
      </c>
      <c r="H2725" s="18">
        <v>184408</v>
      </c>
    </row>
    <row r="2726" spans="1:8" ht="14.4" x14ac:dyDescent="0.3">
      <c r="A2726" s="17">
        <v>3</v>
      </c>
      <c r="B2726" s="9" t="s">
        <v>19</v>
      </c>
      <c r="C2726" s="17">
        <v>3</v>
      </c>
      <c r="D2726" s="17">
        <v>2013</v>
      </c>
      <c r="E2726" s="17">
        <v>1</v>
      </c>
      <c r="F2726" s="17">
        <v>0</v>
      </c>
      <c r="G2726" s="17">
        <v>0</v>
      </c>
      <c r="H2726" s="18">
        <v>184954</v>
      </c>
    </row>
    <row r="2727" spans="1:8" ht="14.4" x14ac:dyDescent="0.3">
      <c r="A2727" s="17">
        <v>4</v>
      </c>
      <c r="B2727" s="9" t="s">
        <v>10</v>
      </c>
      <c r="C2727" s="17">
        <v>4</v>
      </c>
      <c r="D2727" s="17">
        <v>1983</v>
      </c>
      <c r="E2727" s="17">
        <v>1</v>
      </c>
      <c r="F2727" s="17">
        <v>7</v>
      </c>
      <c r="G2727" s="17">
        <v>0</v>
      </c>
      <c r="H2727" s="18">
        <v>185028</v>
      </c>
    </row>
    <row r="2728" spans="1:8" ht="14.4" x14ac:dyDescent="0.3">
      <c r="A2728" s="17">
        <v>5</v>
      </c>
      <c r="B2728" s="9" t="s">
        <v>10</v>
      </c>
      <c r="C2728" s="17">
        <v>4</v>
      </c>
      <c r="D2728" s="17">
        <v>1983</v>
      </c>
      <c r="E2728" s="17">
        <v>1</v>
      </c>
      <c r="F2728" s="17">
        <v>7</v>
      </c>
      <c r="G2728" s="17">
        <v>0</v>
      </c>
      <c r="H2728" s="18">
        <v>185321</v>
      </c>
    </row>
    <row r="2729" spans="1:8" ht="14.4" x14ac:dyDescent="0.3">
      <c r="A2729" s="17">
        <v>4</v>
      </c>
      <c r="B2729" s="9" t="s">
        <v>25</v>
      </c>
      <c r="C2729" s="17">
        <v>4</v>
      </c>
      <c r="D2729" s="17">
        <v>1964</v>
      </c>
      <c r="E2729" s="17">
        <v>3</v>
      </c>
      <c r="F2729" s="17">
        <v>1</v>
      </c>
      <c r="G2729" s="17">
        <v>0</v>
      </c>
      <c r="H2729" s="18">
        <v>185976</v>
      </c>
    </row>
    <row r="2730" spans="1:8" ht="14.4" x14ac:dyDescent="0.3">
      <c r="A2730" s="17">
        <v>1</v>
      </c>
      <c r="B2730" s="9" t="s">
        <v>19</v>
      </c>
      <c r="C2730" s="17">
        <v>1</v>
      </c>
      <c r="D2730" s="17">
        <v>1993</v>
      </c>
      <c r="E2730" s="17">
        <v>31</v>
      </c>
      <c r="F2730" s="17">
        <v>0</v>
      </c>
      <c r="G2730" s="17">
        <v>0</v>
      </c>
      <c r="H2730" s="18">
        <v>186338</v>
      </c>
    </row>
    <row r="2731" spans="1:8" ht="14.4" x14ac:dyDescent="0.3">
      <c r="A2731" s="17">
        <v>3</v>
      </c>
      <c r="B2731" s="9" t="s">
        <v>10</v>
      </c>
      <c r="C2731" s="17">
        <v>1</v>
      </c>
      <c r="D2731" s="17">
        <v>1973</v>
      </c>
      <c r="E2731" s="17">
        <v>2</v>
      </c>
      <c r="F2731" s="17">
        <v>0</v>
      </c>
      <c r="G2731" s="17">
        <v>0</v>
      </c>
      <c r="H2731" s="18">
        <v>186475</v>
      </c>
    </row>
    <row r="2732" spans="1:8" ht="14.4" x14ac:dyDescent="0.3">
      <c r="A2732" s="17">
        <v>3</v>
      </c>
      <c r="B2732" s="9" t="s">
        <v>10</v>
      </c>
      <c r="C2732" s="17">
        <v>4</v>
      </c>
      <c r="D2732" s="17">
        <v>1963</v>
      </c>
      <c r="E2732" s="17">
        <v>2</v>
      </c>
      <c r="F2732" s="17">
        <v>0</v>
      </c>
      <c r="G2732" s="17">
        <v>7</v>
      </c>
      <c r="H2732" s="18">
        <v>186717</v>
      </c>
    </row>
    <row r="2733" spans="1:8" ht="14.4" x14ac:dyDescent="0.3">
      <c r="A2733" s="17">
        <v>2</v>
      </c>
      <c r="B2733" s="9" t="s">
        <v>10</v>
      </c>
      <c r="C2733" s="17">
        <v>1</v>
      </c>
      <c r="D2733" s="17">
        <v>1988</v>
      </c>
      <c r="E2733" s="17">
        <v>5</v>
      </c>
      <c r="F2733" s="17">
        <v>0</v>
      </c>
      <c r="G2733" s="17">
        <v>0</v>
      </c>
      <c r="H2733" s="18">
        <v>187044</v>
      </c>
    </row>
    <row r="2734" spans="1:8" ht="14.4" x14ac:dyDescent="0.3">
      <c r="A2734" s="17">
        <v>4</v>
      </c>
      <c r="B2734" s="9" t="s">
        <v>12</v>
      </c>
      <c r="C2734" s="17">
        <v>2</v>
      </c>
      <c r="D2734" s="17">
        <v>2014</v>
      </c>
      <c r="E2734" s="17">
        <v>1</v>
      </c>
      <c r="F2734" s="17">
        <v>0</v>
      </c>
      <c r="G2734" s="17">
        <v>0</v>
      </c>
      <c r="H2734" s="18">
        <v>187047</v>
      </c>
    </row>
    <row r="2735" spans="1:8" ht="14.4" x14ac:dyDescent="0.3">
      <c r="A2735" s="17">
        <v>1</v>
      </c>
      <c r="B2735" s="9" t="s">
        <v>10</v>
      </c>
      <c r="C2735" s="17">
        <v>4</v>
      </c>
      <c r="D2735" s="17">
        <v>1963</v>
      </c>
      <c r="E2735" s="17">
        <v>2</v>
      </c>
      <c r="F2735" s="17">
        <v>0</v>
      </c>
      <c r="G2735" s="17">
        <v>7</v>
      </c>
      <c r="H2735" s="18">
        <v>187182</v>
      </c>
    </row>
    <row r="2736" spans="1:8" ht="14.4" x14ac:dyDescent="0.3">
      <c r="A2736" s="17">
        <v>6</v>
      </c>
      <c r="B2736" s="9" t="s">
        <v>25</v>
      </c>
      <c r="C2736" s="17">
        <v>4</v>
      </c>
      <c r="D2736" s="17">
        <v>1964</v>
      </c>
      <c r="E2736" s="17">
        <v>3</v>
      </c>
      <c r="F2736" s="17">
        <v>3</v>
      </c>
      <c r="G2736" s="17">
        <v>0</v>
      </c>
      <c r="H2736" s="18">
        <v>187458</v>
      </c>
    </row>
    <row r="2737" spans="1:8" ht="14.4" x14ac:dyDescent="0.3">
      <c r="A2737" s="17">
        <v>6</v>
      </c>
      <c r="B2737" s="9" t="s">
        <v>56</v>
      </c>
      <c r="C2737" s="17">
        <v>1</v>
      </c>
      <c r="D2737" s="17">
        <v>1983</v>
      </c>
      <c r="E2737" s="17">
        <v>1</v>
      </c>
      <c r="F2737" s="17">
        <v>0</v>
      </c>
      <c r="G2737" s="17">
        <v>0</v>
      </c>
      <c r="H2737" s="18">
        <v>187458</v>
      </c>
    </row>
    <row r="2738" spans="1:8" ht="14.4" x14ac:dyDescent="0.3">
      <c r="A2738" s="17">
        <v>6</v>
      </c>
      <c r="B2738" s="9" t="s">
        <v>10</v>
      </c>
      <c r="C2738" s="17">
        <v>4</v>
      </c>
      <c r="D2738" s="17">
        <v>1983</v>
      </c>
      <c r="E2738" s="17">
        <v>1</v>
      </c>
      <c r="F2738" s="17">
        <v>7</v>
      </c>
      <c r="G2738" s="17">
        <v>0</v>
      </c>
      <c r="H2738" s="18">
        <v>187458</v>
      </c>
    </row>
    <row r="2739" spans="1:8" ht="14.4" x14ac:dyDescent="0.3">
      <c r="A2739" s="17">
        <v>1</v>
      </c>
      <c r="B2739" s="9" t="s">
        <v>10</v>
      </c>
      <c r="C2739" s="17">
        <v>1</v>
      </c>
      <c r="D2739" s="17">
        <v>1980</v>
      </c>
      <c r="E2739" s="17">
        <v>2</v>
      </c>
      <c r="F2739" s="17">
        <v>0</v>
      </c>
      <c r="G2739" s="17">
        <v>0</v>
      </c>
      <c r="H2739" s="18">
        <v>187664</v>
      </c>
    </row>
    <row r="2740" spans="1:8" ht="14.4" x14ac:dyDescent="0.3">
      <c r="A2740" s="17">
        <v>5</v>
      </c>
      <c r="B2740" s="9" t="s">
        <v>25</v>
      </c>
      <c r="C2740" s="17">
        <v>4</v>
      </c>
      <c r="D2740" s="17">
        <v>1964</v>
      </c>
      <c r="E2740" s="17">
        <v>3</v>
      </c>
      <c r="F2740" s="17">
        <v>2</v>
      </c>
      <c r="G2740" s="17">
        <v>0</v>
      </c>
      <c r="H2740" s="18">
        <v>187699</v>
      </c>
    </row>
    <row r="2741" spans="1:8" ht="14.4" x14ac:dyDescent="0.3">
      <c r="A2741" s="17">
        <v>6</v>
      </c>
      <c r="B2741" s="9" t="s">
        <v>45</v>
      </c>
      <c r="C2741" s="17">
        <v>1</v>
      </c>
      <c r="D2741" s="17">
        <v>1978</v>
      </c>
      <c r="E2741" s="17">
        <v>2</v>
      </c>
      <c r="F2741" s="17">
        <v>0</v>
      </c>
      <c r="G2741" s="17">
        <v>0</v>
      </c>
      <c r="H2741" s="18">
        <v>187802</v>
      </c>
    </row>
    <row r="2742" spans="1:8" ht="14.4" x14ac:dyDescent="0.3">
      <c r="A2742" s="17">
        <v>2</v>
      </c>
      <c r="B2742" s="9" t="s">
        <v>10</v>
      </c>
      <c r="C2742" s="17">
        <v>1</v>
      </c>
      <c r="D2742" s="17">
        <v>1985</v>
      </c>
      <c r="E2742" s="17">
        <v>5</v>
      </c>
      <c r="F2742" s="17">
        <v>4</v>
      </c>
      <c r="G2742" s="17">
        <v>0</v>
      </c>
      <c r="H2742" s="18">
        <v>187923</v>
      </c>
    </row>
    <row r="2743" spans="1:8" ht="14.4" x14ac:dyDescent="0.3">
      <c r="A2743" s="17">
        <v>4</v>
      </c>
      <c r="B2743" s="9" t="s">
        <v>19</v>
      </c>
      <c r="C2743" s="17">
        <v>4</v>
      </c>
      <c r="D2743" s="17">
        <v>1976</v>
      </c>
      <c r="E2743" s="17">
        <v>11</v>
      </c>
      <c r="F2743" s="17">
        <v>0</v>
      </c>
      <c r="G2743" s="17">
        <v>0</v>
      </c>
      <c r="H2743" s="18">
        <v>188302</v>
      </c>
    </row>
    <row r="2744" spans="1:8" ht="14.4" x14ac:dyDescent="0.3">
      <c r="A2744" s="17">
        <v>5</v>
      </c>
      <c r="B2744" s="9" t="s">
        <v>12</v>
      </c>
      <c r="C2744" s="17">
        <v>2</v>
      </c>
      <c r="D2744" s="17">
        <v>2011</v>
      </c>
      <c r="E2744" s="17">
        <v>1</v>
      </c>
      <c r="F2744" s="17">
        <v>0</v>
      </c>
      <c r="G2744" s="17">
        <v>0</v>
      </c>
      <c r="H2744" s="18">
        <v>188721</v>
      </c>
    </row>
    <row r="2745" spans="1:8" ht="14.4" x14ac:dyDescent="0.3">
      <c r="A2745" s="17">
        <v>6</v>
      </c>
      <c r="B2745" s="9" t="s">
        <v>10</v>
      </c>
      <c r="C2745" s="17">
        <v>1</v>
      </c>
      <c r="D2745" s="17">
        <v>1979</v>
      </c>
      <c r="E2745" s="17">
        <v>2</v>
      </c>
      <c r="F2745" s="17">
        <v>0</v>
      </c>
      <c r="G2745" s="17">
        <v>0</v>
      </c>
      <c r="H2745" s="18">
        <v>188922</v>
      </c>
    </row>
    <row r="2746" spans="1:8" ht="14.4" x14ac:dyDescent="0.3">
      <c r="A2746" s="17">
        <v>3</v>
      </c>
      <c r="B2746" s="9" t="s">
        <v>12</v>
      </c>
      <c r="C2746" s="17">
        <v>3</v>
      </c>
      <c r="D2746" s="17">
        <v>2011</v>
      </c>
      <c r="E2746" s="17">
        <v>1</v>
      </c>
      <c r="F2746" s="17">
        <v>0</v>
      </c>
      <c r="G2746" s="17">
        <v>0</v>
      </c>
      <c r="H2746" s="18">
        <v>189767</v>
      </c>
    </row>
    <row r="2747" spans="1:8" ht="14.4" x14ac:dyDescent="0.3">
      <c r="A2747" s="17">
        <v>3</v>
      </c>
      <c r="B2747" s="9" t="s">
        <v>17</v>
      </c>
      <c r="C2747" s="17">
        <v>2</v>
      </c>
      <c r="D2747" s="17">
        <v>2011</v>
      </c>
      <c r="E2747" s="17">
        <v>1</v>
      </c>
      <c r="F2747" s="17">
        <v>0</v>
      </c>
      <c r="G2747" s="17">
        <v>0</v>
      </c>
      <c r="H2747" s="18">
        <v>190014</v>
      </c>
    </row>
    <row r="2748" spans="1:8" ht="14.4" x14ac:dyDescent="0.3">
      <c r="A2748" s="17">
        <v>3</v>
      </c>
      <c r="B2748" s="9" t="s">
        <v>12</v>
      </c>
      <c r="C2748" s="17">
        <v>2</v>
      </c>
      <c r="D2748" s="17">
        <v>2010</v>
      </c>
      <c r="E2748" s="17">
        <v>1</v>
      </c>
      <c r="F2748" s="17">
        <v>0</v>
      </c>
      <c r="G2748" s="17">
        <v>0</v>
      </c>
      <c r="H2748" s="18">
        <v>191213</v>
      </c>
    </row>
    <row r="2749" spans="1:8" ht="14.4" x14ac:dyDescent="0.3">
      <c r="A2749" s="17">
        <v>6</v>
      </c>
      <c r="B2749" s="9" t="s">
        <v>12</v>
      </c>
      <c r="C2749" s="17">
        <v>2</v>
      </c>
      <c r="D2749" s="17">
        <v>2010</v>
      </c>
      <c r="E2749" s="17">
        <v>1</v>
      </c>
      <c r="F2749" s="17">
        <v>0</v>
      </c>
      <c r="G2749" s="17">
        <v>0</v>
      </c>
      <c r="H2749" s="18">
        <v>191821</v>
      </c>
    </row>
    <row r="2750" spans="1:8" ht="14.4" x14ac:dyDescent="0.3">
      <c r="A2750" s="17">
        <v>2</v>
      </c>
      <c r="B2750" s="9" t="s">
        <v>33</v>
      </c>
      <c r="C2750" s="17">
        <v>3</v>
      </c>
      <c r="D2750" s="17">
        <v>2009</v>
      </c>
      <c r="E2750" s="17">
        <v>1</v>
      </c>
      <c r="F2750" s="17">
        <v>0</v>
      </c>
      <c r="G2750" s="17">
        <v>0</v>
      </c>
      <c r="H2750" s="18">
        <v>192619</v>
      </c>
    </row>
    <row r="2751" spans="1:8" ht="14.4" x14ac:dyDescent="0.3">
      <c r="A2751" s="17">
        <v>5</v>
      </c>
      <c r="B2751" s="9" t="s">
        <v>12</v>
      </c>
      <c r="C2751" s="17">
        <v>3</v>
      </c>
      <c r="D2751" s="17">
        <v>2011</v>
      </c>
      <c r="E2751" s="17">
        <v>1</v>
      </c>
      <c r="F2751" s="17">
        <v>0</v>
      </c>
      <c r="G2751" s="17">
        <v>0</v>
      </c>
      <c r="H2751" s="18">
        <v>192715</v>
      </c>
    </row>
    <row r="2752" spans="1:8" ht="14.4" x14ac:dyDescent="0.3">
      <c r="A2752" s="17">
        <v>3</v>
      </c>
      <c r="B2752" s="9" t="s">
        <v>19</v>
      </c>
      <c r="C2752" s="17">
        <v>3</v>
      </c>
      <c r="D2752" s="17">
        <v>2010</v>
      </c>
      <c r="E2752" s="17">
        <v>1</v>
      </c>
      <c r="F2752" s="17">
        <v>0</v>
      </c>
      <c r="G2752" s="17">
        <v>0</v>
      </c>
      <c r="H2752" s="18">
        <v>194370</v>
      </c>
    </row>
    <row r="2753" spans="1:8" ht="14.4" x14ac:dyDescent="0.3">
      <c r="A2753" s="17">
        <v>5</v>
      </c>
      <c r="B2753" s="9" t="s">
        <v>12</v>
      </c>
      <c r="C2753" s="17">
        <v>2</v>
      </c>
      <c r="D2753" s="17">
        <v>2009</v>
      </c>
      <c r="E2753" s="17">
        <v>1</v>
      </c>
      <c r="F2753" s="17">
        <v>0</v>
      </c>
      <c r="G2753" s="17">
        <v>0</v>
      </c>
      <c r="H2753" s="18">
        <v>196101</v>
      </c>
    </row>
    <row r="2754" spans="1:8" ht="14.4" x14ac:dyDescent="0.3">
      <c r="A2754" s="17">
        <v>3</v>
      </c>
      <c r="B2754" s="9" t="s">
        <v>42</v>
      </c>
      <c r="C2754" s="17">
        <v>3</v>
      </c>
      <c r="D2754" s="17">
        <v>1981</v>
      </c>
      <c r="E2754" s="17">
        <v>1</v>
      </c>
      <c r="F2754" s="17">
        <v>0</v>
      </c>
      <c r="G2754" s="17">
        <v>5</v>
      </c>
      <c r="H2754" s="18">
        <v>196875</v>
      </c>
    </row>
    <row r="2755" spans="1:8" ht="14.4" x14ac:dyDescent="0.3">
      <c r="A2755" s="17">
        <v>6</v>
      </c>
      <c r="B2755" s="9" t="s">
        <v>19</v>
      </c>
      <c r="C2755" s="17">
        <v>2</v>
      </c>
      <c r="D2755" s="17">
        <v>2013</v>
      </c>
      <c r="E2755" s="17">
        <v>2</v>
      </c>
      <c r="F2755" s="17">
        <v>0</v>
      </c>
      <c r="G2755" s="17">
        <v>0</v>
      </c>
      <c r="H2755" s="18">
        <v>197357</v>
      </c>
    </row>
    <row r="2756" spans="1:8" ht="14.4" x14ac:dyDescent="0.3">
      <c r="A2756" s="17">
        <v>1</v>
      </c>
      <c r="B2756" s="9" t="s">
        <v>10</v>
      </c>
      <c r="C2756" s="17">
        <v>4</v>
      </c>
      <c r="D2756" s="17">
        <v>1989</v>
      </c>
      <c r="E2756" s="17">
        <v>4</v>
      </c>
      <c r="F2756" s="17">
        <v>21</v>
      </c>
      <c r="G2756" s="17">
        <v>0</v>
      </c>
      <c r="H2756" s="18">
        <v>199138</v>
      </c>
    </row>
    <row r="2757" spans="1:8" ht="14.4" x14ac:dyDescent="0.3">
      <c r="A2757" s="17">
        <v>4</v>
      </c>
      <c r="B2757" s="9" t="s">
        <v>12</v>
      </c>
      <c r="C2757" s="17">
        <v>3</v>
      </c>
      <c r="D2757" s="17">
        <v>2011</v>
      </c>
      <c r="E2757" s="17">
        <v>1</v>
      </c>
      <c r="F2757" s="17">
        <v>0</v>
      </c>
      <c r="G2757" s="17">
        <v>0</v>
      </c>
      <c r="H2757" s="18">
        <v>199640</v>
      </c>
    </row>
    <row r="2758" spans="1:8" ht="14.4" x14ac:dyDescent="0.3">
      <c r="A2758" s="17">
        <v>3</v>
      </c>
      <c r="B2758" s="9" t="s">
        <v>12</v>
      </c>
      <c r="C2758" s="17">
        <v>1</v>
      </c>
      <c r="D2758" s="17">
        <v>2012</v>
      </c>
      <c r="E2758" s="17">
        <v>1</v>
      </c>
      <c r="F2758" s="17">
        <v>0</v>
      </c>
      <c r="G2758" s="17">
        <v>0</v>
      </c>
      <c r="H2758" s="18">
        <v>200191</v>
      </c>
    </row>
    <row r="2759" spans="1:8" ht="14.4" x14ac:dyDescent="0.3">
      <c r="A2759" s="17">
        <v>3</v>
      </c>
      <c r="B2759" s="9" t="s">
        <v>10</v>
      </c>
      <c r="C2759" s="17">
        <v>4</v>
      </c>
      <c r="D2759" s="17">
        <v>1989</v>
      </c>
      <c r="E2759" s="17">
        <v>4</v>
      </c>
      <c r="F2759" s="17">
        <v>0</v>
      </c>
      <c r="G2759" s="17">
        <v>0</v>
      </c>
      <c r="H2759" s="18">
        <v>201736</v>
      </c>
    </row>
    <row r="2760" spans="1:8" ht="14.4" x14ac:dyDescent="0.3">
      <c r="A2760" s="17">
        <v>2</v>
      </c>
      <c r="B2760" s="9" t="s">
        <v>12</v>
      </c>
      <c r="C2760" s="17">
        <v>1</v>
      </c>
      <c r="D2760" s="17">
        <v>1976</v>
      </c>
      <c r="E2760" s="17">
        <v>1</v>
      </c>
      <c r="F2760" s="17">
        <v>0</v>
      </c>
      <c r="G2760" s="17">
        <v>0</v>
      </c>
      <c r="H2760" s="18">
        <v>201888</v>
      </c>
    </row>
    <row r="2761" spans="1:8" ht="14.4" x14ac:dyDescent="0.3">
      <c r="A2761" s="17">
        <v>4</v>
      </c>
      <c r="B2761" s="9" t="s">
        <v>12</v>
      </c>
      <c r="C2761" s="17">
        <v>1</v>
      </c>
      <c r="D2761" s="17">
        <v>1976</v>
      </c>
      <c r="E2761" s="17">
        <v>1</v>
      </c>
      <c r="F2761" s="17">
        <v>0</v>
      </c>
      <c r="G2761" s="17">
        <v>0</v>
      </c>
      <c r="H2761" s="18">
        <v>203513</v>
      </c>
    </row>
    <row r="2762" spans="1:8" ht="14.4" x14ac:dyDescent="0.3">
      <c r="A2762" s="17">
        <v>6</v>
      </c>
      <c r="B2762" s="9" t="s">
        <v>17</v>
      </c>
      <c r="C2762" s="17">
        <v>2</v>
      </c>
      <c r="D2762" s="17">
        <v>2010</v>
      </c>
      <c r="E2762" s="17">
        <v>1</v>
      </c>
      <c r="F2762" s="17">
        <v>0</v>
      </c>
      <c r="G2762" s="17">
        <v>0</v>
      </c>
      <c r="H2762" s="18">
        <v>203663</v>
      </c>
    </row>
    <row r="2763" spans="1:8" ht="14.4" x14ac:dyDescent="0.3">
      <c r="A2763" s="17">
        <v>6</v>
      </c>
      <c r="B2763" s="9" t="s">
        <v>12</v>
      </c>
      <c r="C2763" s="17">
        <v>3</v>
      </c>
      <c r="D2763" s="17">
        <v>2011</v>
      </c>
      <c r="E2763" s="17">
        <v>1</v>
      </c>
      <c r="F2763" s="17">
        <v>0</v>
      </c>
      <c r="G2763" s="17">
        <v>0</v>
      </c>
      <c r="H2763" s="18">
        <v>205156</v>
      </c>
    </row>
    <row r="2764" spans="1:8" ht="14.4" x14ac:dyDescent="0.3">
      <c r="A2764" s="17">
        <v>5</v>
      </c>
      <c r="B2764" s="9" t="s">
        <v>12</v>
      </c>
      <c r="C2764" s="17">
        <v>3</v>
      </c>
      <c r="D2764" s="17">
        <v>2013</v>
      </c>
      <c r="E2764" s="17">
        <v>1</v>
      </c>
      <c r="F2764" s="17">
        <v>0</v>
      </c>
      <c r="G2764" s="17">
        <v>0</v>
      </c>
      <c r="H2764" s="18">
        <v>205632</v>
      </c>
    </row>
    <row r="2765" spans="1:8" ht="14.4" x14ac:dyDescent="0.3">
      <c r="A2765" s="17">
        <v>3</v>
      </c>
      <c r="B2765" s="9" t="s">
        <v>19</v>
      </c>
      <c r="C2765" s="17">
        <v>3</v>
      </c>
      <c r="D2765" s="17">
        <v>2015</v>
      </c>
      <c r="E2765" s="17">
        <v>1</v>
      </c>
      <c r="F2765" s="17">
        <v>0</v>
      </c>
      <c r="G2765" s="17">
        <v>0</v>
      </c>
      <c r="H2765" s="18">
        <v>206678</v>
      </c>
    </row>
    <row r="2766" spans="1:8" ht="14.4" x14ac:dyDescent="0.3">
      <c r="A2766" s="17">
        <v>1</v>
      </c>
      <c r="B2766" s="9" t="s">
        <v>43</v>
      </c>
      <c r="C2766" s="17">
        <v>3</v>
      </c>
      <c r="D2766" s="17">
        <v>1980</v>
      </c>
      <c r="E2766" s="17">
        <v>1</v>
      </c>
      <c r="F2766" s="17">
        <v>0</v>
      </c>
      <c r="G2766" s="17">
        <v>0</v>
      </c>
      <c r="H2766" s="18">
        <v>207318</v>
      </c>
    </row>
    <row r="2767" spans="1:8" ht="14.4" x14ac:dyDescent="0.3">
      <c r="A2767" s="17">
        <v>6</v>
      </c>
      <c r="B2767" s="9" t="s">
        <v>12</v>
      </c>
      <c r="C2767" s="17">
        <v>4</v>
      </c>
      <c r="D2767" s="17">
        <v>2014</v>
      </c>
      <c r="E2767" s="17">
        <v>1</v>
      </c>
      <c r="F2767" s="17">
        <v>0</v>
      </c>
      <c r="G2767" s="17">
        <v>0</v>
      </c>
      <c r="H2767" s="18">
        <v>209588</v>
      </c>
    </row>
    <row r="2768" spans="1:8" ht="14.4" x14ac:dyDescent="0.3">
      <c r="A2768" s="17">
        <v>3</v>
      </c>
      <c r="B2768" s="9" t="s">
        <v>10</v>
      </c>
      <c r="C2768" s="17">
        <v>1</v>
      </c>
      <c r="D2768" s="17">
        <v>1966</v>
      </c>
      <c r="E2768" s="17">
        <v>2</v>
      </c>
      <c r="F2768" s="17">
        <v>3</v>
      </c>
      <c r="G2768" s="17">
        <v>0</v>
      </c>
      <c r="H2768" s="18">
        <v>209853</v>
      </c>
    </row>
    <row r="2769" spans="1:8" ht="14.4" x14ac:dyDescent="0.3">
      <c r="A2769" s="17">
        <v>5</v>
      </c>
      <c r="B2769" s="9" t="s">
        <v>10</v>
      </c>
      <c r="C2769" s="17">
        <v>4</v>
      </c>
      <c r="D2769" s="17">
        <v>1989</v>
      </c>
      <c r="E2769" s="17">
        <v>4</v>
      </c>
      <c r="F2769" s="17">
        <v>0</v>
      </c>
      <c r="G2769" s="17">
        <v>0</v>
      </c>
      <c r="H2769" s="18">
        <v>213977</v>
      </c>
    </row>
    <row r="2770" spans="1:8" ht="14.4" x14ac:dyDescent="0.3">
      <c r="A2770" s="17">
        <v>3</v>
      </c>
      <c r="B2770" s="9" t="s">
        <v>19</v>
      </c>
      <c r="C2770" s="17">
        <v>3</v>
      </c>
      <c r="D2770" s="17">
        <v>2014</v>
      </c>
      <c r="E2770" s="17">
        <v>1</v>
      </c>
      <c r="F2770" s="17">
        <v>0</v>
      </c>
      <c r="G2770" s="17">
        <v>0</v>
      </c>
      <c r="H2770" s="18">
        <v>215336</v>
      </c>
    </row>
    <row r="2771" spans="1:8" ht="14.4" x14ac:dyDescent="0.3">
      <c r="A2771" s="17">
        <v>2</v>
      </c>
      <c r="B2771" s="9" t="s">
        <v>12</v>
      </c>
      <c r="C2771" s="17">
        <v>3</v>
      </c>
      <c r="D2771" s="17">
        <v>2007</v>
      </c>
      <c r="E2771" s="17">
        <v>1</v>
      </c>
      <c r="F2771" s="17">
        <v>0</v>
      </c>
      <c r="G2771" s="17">
        <v>0</v>
      </c>
      <c r="H2771" s="18">
        <v>216094</v>
      </c>
    </row>
    <row r="2772" spans="1:8" ht="14.4" x14ac:dyDescent="0.3">
      <c r="A2772" s="17">
        <v>4</v>
      </c>
      <c r="B2772" s="9" t="s">
        <v>23</v>
      </c>
      <c r="C2772" s="17">
        <v>1</v>
      </c>
      <c r="D2772" s="17">
        <v>1963</v>
      </c>
      <c r="E2772" s="17">
        <v>1</v>
      </c>
      <c r="F2772" s="17">
        <v>0</v>
      </c>
      <c r="G2772" s="17">
        <v>0</v>
      </c>
      <c r="H2772" s="18">
        <v>216551</v>
      </c>
    </row>
    <row r="2773" spans="1:8" ht="14.4" x14ac:dyDescent="0.3">
      <c r="A2773" s="17">
        <v>1</v>
      </c>
      <c r="B2773" s="9" t="s">
        <v>33</v>
      </c>
      <c r="C2773" s="17">
        <v>3</v>
      </c>
      <c r="D2773" s="17">
        <v>1996</v>
      </c>
      <c r="E2773" s="17">
        <v>1</v>
      </c>
      <c r="F2773" s="17">
        <v>0</v>
      </c>
      <c r="G2773" s="17">
        <v>0</v>
      </c>
      <c r="H2773" s="18">
        <v>216593</v>
      </c>
    </row>
    <row r="2774" spans="1:8" ht="14.4" x14ac:dyDescent="0.3">
      <c r="A2774" s="17">
        <v>2</v>
      </c>
      <c r="B2774" s="9" t="s">
        <v>14</v>
      </c>
      <c r="C2774" s="17">
        <v>2</v>
      </c>
      <c r="D2774" s="17">
        <v>2010</v>
      </c>
      <c r="E2774" s="17">
        <v>1</v>
      </c>
      <c r="F2774" s="17">
        <v>0</v>
      </c>
      <c r="G2774" s="17">
        <v>0</v>
      </c>
      <c r="H2774" s="18">
        <v>216831</v>
      </c>
    </row>
    <row r="2775" spans="1:8" ht="14.4" x14ac:dyDescent="0.3">
      <c r="A2775" s="17">
        <v>1</v>
      </c>
      <c r="B2775" s="9" t="s">
        <v>12</v>
      </c>
      <c r="C2775" s="17">
        <v>3</v>
      </c>
      <c r="D2775" s="17">
        <v>1996</v>
      </c>
      <c r="E2775" s="17">
        <v>1</v>
      </c>
      <c r="F2775" s="17">
        <v>0</v>
      </c>
      <c r="G2775" s="17">
        <v>0</v>
      </c>
      <c r="H2775" s="18">
        <v>217806</v>
      </c>
    </row>
    <row r="2776" spans="1:8" ht="14.4" x14ac:dyDescent="0.3">
      <c r="A2776" s="17">
        <v>2</v>
      </c>
      <c r="B2776" s="9" t="s">
        <v>67</v>
      </c>
      <c r="C2776" s="17">
        <v>4</v>
      </c>
      <c r="D2776" s="17">
        <v>2001</v>
      </c>
      <c r="E2776" s="17">
        <v>1</v>
      </c>
      <c r="F2776" s="17">
        <v>10</v>
      </c>
      <c r="G2776" s="17">
        <v>109</v>
      </c>
      <c r="H2776" s="18">
        <v>217925</v>
      </c>
    </row>
    <row r="2777" spans="1:8" ht="14.4" x14ac:dyDescent="0.3">
      <c r="A2777" s="17">
        <v>2</v>
      </c>
      <c r="B2777" s="9" t="s">
        <v>12</v>
      </c>
      <c r="C2777" s="17">
        <v>2</v>
      </c>
      <c r="D2777" s="17">
        <v>2010</v>
      </c>
      <c r="E2777" s="17">
        <v>1</v>
      </c>
      <c r="F2777" s="17">
        <v>0</v>
      </c>
      <c r="G2777" s="17">
        <v>0</v>
      </c>
      <c r="H2777" s="18">
        <v>218115</v>
      </c>
    </row>
    <row r="2778" spans="1:8" ht="14.4" x14ac:dyDescent="0.3">
      <c r="A2778" s="17">
        <v>5</v>
      </c>
      <c r="B2778" s="9" t="s">
        <v>12</v>
      </c>
      <c r="C2778" s="17">
        <v>2</v>
      </c>
      <c r="D2778" s="17">
        <v>2011</v>
      </c>
      <c r="E2778" s="17">
        <v>1</v>
      </c>
      <c r="F2778" s="17">
        <v>0</v>
      </c>
      <c r="G2778" s="17">
        <v>0</v>
      </c>
      <c r="H2778" s="18">
        <v>218510</v>
      </c>
    </row>
    <row r="2779" spans="1:8" ht="14.4" x14ac:dyDescent="0.3">
      <c r="A2779" s="17">
        <v>1</v>
      </c>
      <c r="B2779" s="9" t="s">
        <v>10</v>
      </c>
      <c r="C2779" s="17">
        <v>1</v>
      </c>
      <c r="D2779" s="17">
        <v>1966</v>
      </c>
      <c r="E2779" s="17">
        <v>2</v>
      </c>
      <c r="F2779" s="17">
        <v>2</v>
      </c>
      <c r="G2779" s="17">
        <v>0</v>
      </c>
      <c r="H2779" s="18">
        <v>220405</v>
      </c>
    </row>
    <row r="2780" spans="1:8" ht="14.4" x14ac:dyDescent="0.3">
      <c r="A2780" s="17">
        <v>5</v>
      </c>
      <c r="B2780" s="9" t="s">
        <v>10</v>
      </c>
      <c r="C2780" s="17">
        <v>1</v>
      </c>
      <c r="D2780" s="17">
        <v>1966</v>
      </c>
      <c r="E2780" s="17">
        <v>2</v>
      </c>
      <c r="F2780" s="17">
        <v>2</v>
      </c>
      <c r="G2780" s="17">
        <v>0</v>
      </c>
      <c r="H2780" s="18">
        <v>220813</v>
      </c>
    </row>
    <row r="2781" spans="1:8" ht="14.4" x14ac:dyDescent="0.3">
      <c r="A2781" s="17">
        <v>4</v>
      </c>
      <c r="B2781" s="9" t="s">
        <v>19</v>
      </c>
      <c r="C2781" s="17">
        <v>4</v>
      </c>
      <c r="D2781" s="17">
        <v>2015</v>
      </c>
      <c r="E2781" s="17">
        <v>1</v>
      </c>
      <c r="F2781" s="17">
        <v>0</v>
      </c>
      <c r="G2781" s="17">
        <v>0</v>
      </c>
      <c r="H2781" s="18">
        <v>222482</v>
      </c>
    </row>
    <row r="2782" spans="1:8" ht="14.4" x14ac:dyDescent="0.3">
      <c r="A2782" s="17">
        <v>3</v>
      </c>
      <c r="B2782" s="9" t="s">
        <v>12</v>
      </c>
      <c r="C2782" s="17">
        <v>2</v>
      </c>
      <c r="D2782" s="17">
        <v>2010</v>
      </c>
      <c r="E2782" s="17">
        <v>1</v>
      </c>
      <c r="F2782" s="17">
        <v>0</v>
      </c>
      <c r="G2782" s="17">
        <v>0</v>
      </c>
      <c r="H2782" s="18">
        <v>223148</v>
      </c>
    </row>
    <row r="2783" spans="1:8" ht="14.4" x14ac:dyDescent="0.3">
      <c r="A2783" s="17">
        <v>5</v>
      </c>
      <c r="B2783" s="9" t="s">
        <v>23</v>
      </c>
      <c r="C2783" s="17">
        <v>3</v>
      </c>
      <c r="D2783" s="17">
        <v>2016</v>
      </c>
      <c r="E2783" s="17">
        <v>1</v>
      </c>
      <c r="F2783" s="17">
        <v>0</v>
      </c>
      <c r="G2783" s="17">
        <v>0</v>
      </c>
      <c r="H2783" s="18">
        <v>223251</v>
      </c>
    </row>
    <row r="2784" spans="1:8" ht="14.4" x14ac:dyDescent="0.3">
      <c r="A2784" s="17">
        <v>3</v>
      </c>
      <c r="B2784" s="9" t="s">
        <v>19</v>
      </c>
      <c r="C2784" s="17">
        <v>3</v>
      </c>
      <c r="D2784" s="17">
        <v>2015</v>
      </c>
      <c r="E2784" s="17">
        <v>1</v>
      </c>
      <c r="F2784" s="17">
        <v>0</v>
      </c>
      <c r="G2784" s="17">
        <v>0</v>
      </c>
      <c r="H2784" s="18">
        <v>223836</v>
      </c>
    </row>
    <row r="2785" spans="1:8" ht="14.4" x14ac:dyDescent="0.3">
      <c r="A2785" s="17">
        <v>2</v>
      </c>
      <c r="B2785" s="9" t="s">
        <v>33</v>
      </c>
      <c r="C2785" s="17">
        <v>2</v>
      </c>
      <c r="D2785" s="17">
        <v>2013</v>
      </c>
      <c r="E2785" s="17">
        <v>1</v>
      </c>
      <c r="F2785" s="17">
        <v>0</v>
      </c>
      <c r="G2785" s="17">
        <v>0</v>
      </c>
      <c r="H2785" s="18">
        <v>224773</v>
      </c>
    </row>
    <row r="2786" spans="1:8" ht="14.4" x14ac:dyDescent="0.3">
      <c r="A2786" s="17">
        <v>4</v>
      </c>
      <c r="B2786" s="9" t="s">
        <v>33</v>
      </c>
      <c r="C2786" s="17">
        <v>4</v>
      </c>
      <c r="D2786" s="17">
        <v>1995</v>
      </c>
      <c r="E2786" s="17">
        <v>1</v>
      </c>
      <c r="F2786" s="17">
        <v>0</v>
      </c>
      <c r="G2786" s="17">
        <v>0</v>
      </c>
      <c r="H2786" s="18">
        <v>225034</v>
      </c>
    </row>
    <row r="2787" spans="1:8" ht="14.4" x14ac:dyDescent="0.3">
      <c r="A2787" s="17">
        <v>4</v>
      </c>
      <c r="B2787" s="9" t="s">
        <v>17</v>
      </c>
      <c r="C2787" s="17">
        <v>2</v>
      </c>
      <c r="D2787" s="17">
        <v>2012</v>
      </c>
      <c r="E2787" s="17">
        <v>1</v>
      </c>
      <c r="F2787" s="17">
        <v>0</v>
      </c>
      <c r="G2787" s="17">
        <v>0</v>
      </c>
      <c r="H2787" s="18">
        <v>226509</v>
      </c>
    </row>
    <row r="2788" spans="1:8" ht="14.4" x14ac:dyDescent="0.3">
      <c r="A2788" s="17">
        <v>3</v>
      </c>
      <c r="B2788" s="9" t="s">
        <v>12</v>
      </c>
      <c r="C2788" s="17">
        <v>2</v>
      </c>
      <c r="D2788" s="17">
        <v>1995</v>
      </c>
      <c r="E2788" s="17">
        <v>1</v>
      </c>
      <c r="F2788" s="17">
        <v>0</v>
      </c>
      <c r="G2788" s="17">
        <v>0</v>
      </c>
      <c r="H2788" s="18">
        <v>226865</v>
      </c>
    </row>
    <row r="2789" spans="1:8" ht="14.4" x14ac:dyDescent="0.3">
      <c r="A2789" s="17">
        <v>4</v>
      </c>
      <c r="B2789" s="9" t="s">
        <v>10</v>
      </c>
      <c r="C2789" s="17">
        <v>4</v>
      </c>
      <c r="D2789" s="17">
        <v>1989</v>
      </c>
      <c r="E2789" s="17">
        <v>4</v>
      </c>
      <c r="F2789" s="17">
        <v>0</v>
      </c>
      <c r="G2789" s="17">
        <v>0</v>
      </c>
      <c r="H2789" s="18">
        <v>227407</v>
      </c>
    </row>
    <row r="2790" spans="1:8" ht="14.4" x14ac:dyDescent="0.3">
      <c r="A2790" s="17">
        <v>2</v>
      </c>
      <c r="B2790" s="9" t="s">
        <v>12</v>
      </c>
      <c r="C2790" s="17">
        <v>3</v>
      </c>
      <c r="D2790" s="17">
        <v>2010</v>
      </c>
      <c r="E2790" s="17">
        <v>1</v>
      </c>
      <c r="F2790" s="17">
        <v>0</v>
      </c>
      <c r="G2790" s="17">
        <v>0</v>
      </c>
      <c r="H2790" s="18">
        <v>230789</v>
      </c>
    </row>
    <row r="2791" spans="1:8" ht="14.4" x14ac:dyDescent="0.3">
      <c r="A2791" s="17">
        <v>1</v>
      </c>
      <c r="B2791" s="9" t="s">
        <v>19</v>
      </c>
      <c r="C2791" s="17">
        <v>1</v>
      </c>
      <c r="D2791" s="17">
        <v>1995</v>
      </c>
      <c r="E2791" s="17">
        <v>1</v>
      </c>
      <c r="F2791" s="17">
        <v>0</v>
      </c>
      <c r="G2791" s="17">
        <v>0</v>
      </c>
      <c r="H2791" s="18">
        <v>231098</v>
      </c>
    </row>
    <row r="2792" spans="1:8" ht="14.4" x14ac:dyDescent="0.3">
      <c r="A2792" s="17">
        <v>2</v>
      </c>
      <c r="B2792" s="9" t="s">
        <v>12</v>
      </c>
      <c r="C2792" s="17">
        <v>3</v>
      </c>
      <c r="D2792" s="17">
        <v>2000</v>
      </c>
      <c r="E2792" s="17">
        <v>1</v>
      </c>
      <c r="F2792" s="17">
        <v>0</v>
      </c>
      <c r="G2792" s="17">
        <v>0</v>
      </c>
      <c r="H2792" s="18">
        <v>232429</v>
      </c>
    </row>
    <row r="2793" spans="1:8" ht="14.4" x14ac:dyDescent="0.3">
      <c r="A2793" s="17">
        <v>1</v>
      </c>
      <c r="B2793" s="9" t="s">
        <v>12</v>
      </c>
      <c r="C2793" s="17">
        <v>1</v>
      </c>
      <c r="D2793" s="17">
        <v>1996</v>
      </c>
      <c r="E2793" s="17">
        <v>1</v>
      </c>
      <c r="F2793" s="17">
        <v>0</v>
      </c>
      <c r="G2793" s="17">
        <v>0</v>
      </c>
      <c r="H2793" s="18">
        <v>232643</v>
      </c>
    </row>
    <row r="2794" spans="1:8" ht="14.4" x14ac:dyDescent="0.3">
      <c r="A2794" s="17">
        <v>2</v>
      </c>
      <c r="B2794" s="9" t="s">
        <v>12</v>
      </c>
      <c r="C2794" s="17">
        <v>4</v>
      </c>
      <c r="D2794" s="17">
        <v>2017</v>
      </c>
      <c r="E2794" s="17">
        <v>1</v>
      </c>
      <c r="F2794" s="17">
        <v>0</v>
      </c>
      <c r="G2794" s="17">
        <v>0</v>
      </c>
      <c r="H2794" s="18">
        <v>235402</v>
      </c>
    </row>
    <row r="2795" spans="1:8" ht="14.4" x14ac:dyDescent="0.3">
      <c r="A2795" s="17">
        <v>2</v>
      </c>
      <c r="B2795" s="9" t="s">
        <v>12</v>
      </c>
      <c r="C2795" s="17">
        <v>3</v>
      </c>
      <c r="D2795" s="17">
        <v>2017</v>
      </c>
      <c r="E2795" s="17">
        <v>1</v>
      </c>
      <c r="F2795" s="17">
        <v>0</v>
      </c>
      <c r="G2795" s="17">
        <v>0</v>
      </c>
      <c r="H2795" s="18">
        <v>235901</v>
      </c>
    </row>
    <row r="2796" spans="1:8" ht="14.4" x14ac:dyDescent="0.3">
      <c r="A2796" s="17">
        <v>3</v>
      </c>
      <c r="B2796" s="9" t="s">
        <v>19</v>
      </c>
      <c r="C2796" s="17">
        <v>3</v>
      </c>
      <c r="D2796" s="17">
        <v>2015</v>
      </c>
      <c r="E2796" s="17">
        <v>1</v>
      </c>
      <c r="F2796" s="17">
        <v>0</v>
      </c>
      <c r="G2796" s="17">
        <v>0</v>
      </c>
      <c r="H2796" s="18">
        <v>237374</v>
      </c>
    </row>
    <row r="2797" spans="1:8" ht="14.4" x14ac:dyDescent="0.3">
      <c r="A2797" s="17">
        <v>5</v>
      </c>
      <c r="B2797" s="9" t="s">
        <v>23</v>
      </c>
      <c r="C2797" s="17">
        <v>1</v>
      </c>
      <c r="D2797" s="17">
        <v>2009</v>
      </c>
      <c r="E2797" s="17">
        <v>1</v>
      </c>
      <c r="F2797" s="17">
        <v>0</v>
      </c>
      <c r="G2797" s="17">
        <v>0</v>
      </c>
      <c r="H2797" s="18">
        <v>239230</v>
      </c>
    </row>
    <row r="2798" spans="1:8" ht="14.4" x14ac:dyDescent="0.3">
      <c r="A2798" s="17">
        <v>2</v>
      </c>
      <c r="B2798" s="9" t="s">
        <v>38</v>
      </c>
      <c r="C2798" s="17">
        <v>1</v>
      </c>
      <c r="D2798" s="17">
        <v>1968</v>
      </c>
      <c r="E2798" s="17">
        <v>5</v>
      </c>
      <c r="F2798" s="17">
        <v>0</v>
      </c>
      <c r="G2798" s="17">
        <v>0</v>
      </c>
      <c r="H2798" s="18">
        <v>240051</v>
      </c>
    </row>
    <row r="2799" spans="1:8" ht="14.4" x14ac:dyDescent="0.3">
      <c r="A2799" s="17">
        <v>6</v>
      </c>
      <c r="B2799" s="9" t="s">
        <v>10</v>
      </c>
      <c r="C2799" s="17">
        <v>4</v>
      </c>
      <c r="D2799" s="17">
        <v>1989</v>
      </c>
      <c r="E2799" s="17">
        <v>4</v>
      </c>
      <c r="F2799" s="17">
        <v>0</v>
      </c>
      <c r="G2799" s="17">
        <v>0</v>
      </c>
      <c r="H2799" s="18">
        <v>241013</v>
      </c>
    </row>
    <row r="2800" spans="1:8" ht="14.4" x14ac:dyDescent="0.3">
      <c r="A2800" s="17">
        <v>3</v>
      </c>
      <c r="B2800" s="9" t="s">
        <v>12</v>
      </c>
      <c r="C2800" s="17">
        <v>3</v>
      </c>
      <c r="D2800" s="17">
        <v>2009</v>
      </c>
      <c r="E2800" s="17">
        <v>1</v>
      </c>
      <c r="F2800" s="17">
        <v>0</v>
      </c>
      <c r="G2800" s="17">
        <v>34</v>
      </c>
      <c r="H2800" s="18">
        <v>241280</v>
      </c>
    </row>
    <row r="2801" spans="1:8" ht="14.4" x14ac:dyDescent="0.3">
      <c r="A2801" s="17">
        <v>1</v>
      </c>
      <c r="B2801" s="9" t="s">
        <v>12</v>
      </c>
      <c r="C2801" s="17">
        <v>1</v>
      </c>
      <c r="D2801" s="17">
        <v>1996</v>
      </c>
      <c r="E2801" s="17">
        <v>1</v>
      </c>
      <c r="F2801" s="17">
        <v>0</v>
      </c>
      <c r="G2801" s="17">
        <v>0</v>
      </c>
      <c r="H2801" s="18">
        <v>241536</v>
      </c>
    </row>
    <row r="2802" spans="1:8" ht="14.4" x14ac:dyDescent="0.3">
      <c r="A2802" s="17">
        <v>5</v>
      </c>
      <c r="B2802" s="9" t="s">
        <v>38</v>
      </c>
      <c r="C2802" s="17">
        <v>1</v>
      </c>
      <c r="D2802" s="17">
        <v>1968</v>
      </c>
      <c r="E2802" s="17">
        <v>5</v>
      </c>
      <c r="F2802" s="17">
        <v>0</v>
      </c>
      <c r="G2802" s="17">
        <v>0</v>
      </c>
      <c r="H2802" s="18">
        <v>241537</v>
      </c>
    </row>
    <row r="2803" spans="1:8" ht="14.4" x14ac:dyDescent="0.3">
      <c r="A2803" s="17">
        <v>2</v>
      </c>
      <c r="B2803" s="9" t="s">
        <v>19</v>
      </c>
      <c r="C2803" s="17">
        <v>2</v>
      </c>
      <c r="D2803" s="17">
        <v>1995</v>
      </c>
      <c r="E2803" s="17">
        <v>1</v>
      </c>
      <c r="F2803" s="17">
        <v>0</v>
      </c>
      <c r="G2803" s="17">
        <v>0</v>
      </c>
      <c r="H2803" s="18">
        <v>241560</v>
      </c>
    </row>
    <row r="2804" spans="1:8" ht="14.4" x14ac:dyDescent="0.3">
      <c r="A2804" s="17">
        <v>3</v>
      </c>
      <c r="B2804" s="9" t="s">
        <v>12</v>
      </c>
      <c r="C2804" s="17">
        <v>3</v>
      </c>
      <c r="D2804" s="17">
        <v>1980</v>
      </c>
      <c r="E2804" s="17">
        <v>1</v>
      </c>
      <c r="F2804" s="17">
        <v>0</v>
      </c>
      <c r="G2804" s="17">
        <v>14</v>
      </c>
      <c r="H2804" s="18">
        <v>241973</v>
      </c>
    </row>
    <row r="2805" spans="1:8" ht="14.4" x14ac:dyDescent="0.3">
      <c r="A2805" s="17">
        <v>3</v>
      </c>
      <c r="B2805" s="9" t="s">
        <v>12</v>
      </c>
      <c r="C2805" s="17">
        <v>2</v>
      </c>
      <c r="D2805" s="17">
        <v>2010</v>
      </c>
      <c r="E2805" s="17">
        <v>1</v>
      </c>
      <c r="F2805" s="17">
        <v>0</v>
      </c>
      <c r="G2805" s="17">
        <v>0</v>
      </c>
      <c r="H2805" s="18">
        <v>242954</v>
      </c>
    </row>
    <row r="2806" spans="1:8" ht="14.4" x14ac:dyDescent="0.3">
      <c r="A2806" s="17">
        <v>4</v>
      </c>
      <c r="B2806" s="9" t="s">
        <v>23</v>
      </c>
      <c r="C2806" s="17">
        <v>1</v>
      </c>
      <c r="D2806" s="17">
        <v>2009</v>
      </c>
      <c r="E2806" s="17">
        <v>1</v>
      </c>
      <c r="F2806" s="17">
        <v>0</v>
      </c>
      <c r="G2806" s="17">
        <v>0</v>
      </c>
      <c r="H2806" s="18">
        <v>243462</v>
      </c>
    </row>
    <row r="2807" spans="1:8" ht="14.4" x14ac:dyDescent="0.3">
      <c r="A2807" s="17">
        <v>4</v>
      </c>
      <c r="B2807" s="9" t="s">
        <v>10</v>
      </c>
      <c r="C2807" s="17">
        <v>1</v>
      </c>
      <c r="D2807" s="17">
        <v>1966</v>
      </c>
      <c r="E2807" s="17">
        <v>2</v>
      </c>
      <c r="F2807" s="17">
        <v>2</v>
      </c>
      <c r="G2807" s="17">
        <v>0</v>
      </c>
      <c r="H2807" s="18">
        <v>245677</v>
      </c>
    </row>
    <row r="2808" spans="1:8" ht="14.4" x14ac:dyDescent="0.3">
      <c r="A2808" s="17">
        <v>6</v>
      </c>
      <c r="B2808" s="9" t="s">
        <v>12</v>
      </c>
      <c r="C2808" s="17">
        <v>2</v>
      </c>
      <c r="D2808" s="17">
        <v>2010</v>
      </c>
      <c r="E2808" s="17">
        <v>1</v>
      </c>
      <c r="F2808" s="17">
        <v>0</v>
      </c>
      <c r="G2808" s="17">
        <v>0</v>
      </c>
      <c r="H2808" s="18">
        <v>245997</v>
      </c>
    </row>
    <row r="2809" spans="1:8" ht="14.4" x14ac:dyDescent="0.3">
      <c r="A2809" s="17">
        <v>1</v>
      </c>
      <c r="B2809" s="9" t="s">
        <v>12</v>
      </c>
      <c r="C2809" s="17">
        <v>2</v>
      </c>
      <c r="D2809" s="17">
        <v>1996</v>
      </c>
      <c r="E2809" s="17">
        <v>1</v>
      </c>
      <c r="F2809" s="17">
        <v>0</v>
      </c>
      <c r="G2809" s="17">
        <v>0</v>
      </c>
      <c r="H2809" s="18">
        <v>248075</v>
      </c>
    </row>
    <row r="2810" spans="1:8" ht="14.4" x14ac:dyDescent="0.3">
      <c r="A2810" s="17">
        <v>2</v>
      </c>
      <c r="B2810" s="9" t="s">
        <v>23</v>
      </c>
      <c r="C2810" s="17">
        <v>1</v>
      </c>
      <c r="D2810" s="17">
        <v>2004</v>
      </c>
      <c r="E2810" s="17">
        <v>1</v>
      </c>
      <c r="F2810" s="17">
        <v>0</v>
      </c>
      <c r="G2810" s="17">
        <v>0</v>
      </c>
      <c r="H2810" s="18">
        <v>248099</v>
      </c>
    </row>
    <row r="2811" spans="1:8" ht="14.4" x14ac:dyDescent="0.3">
      <c r="A2811" s="17">
        <v>1</v>
      </c>
      <c r="B2811" s="9" t="s">
        <v>38</v>
      </c>
      <c r="C2811" s="17">
        <v>1</v>
      </c>
      <c r="D2811" s="17">
        <v>1968</v>
      </c>
      <c r="E2811" s="17">
        <v>5</v>
      </c>
      <c r="F2811" s="17">
        <v>0</v>
      </c>
      <c r="G2811" s="17">
        <v>0</v>
      </c>
      <c r="H2811" s="18">
        <v>248621</v>
      </c>
    </row>
    <row r="2812" spans="1:8" ht="14.4" x14ac:dyDescent="0.3">
      <c r="A2812" s="17">
        <v>4</v>
      </c>
      <c r="B2812" s="9" t="s">
        <v>23</v>
      </c>
      <c r="C2812" s="17">
        <v>4</v>
      </c>
      <c r="D2812" s="17">
        <v>2008</v>
      </c>
      <c r="E2812" s="17">
        <v>1</v>
      </c>
      <c r="F2812" s="17">
        <v>0</v>
      </c>
      <c r="G2812" s="17">
        <v>0</v>
      </c>
      <c r="H2812" s="18">
        <v>253853</v>
      </c>
    </row>
    <row r="2813" spans="1:8" ht="14.4" x14ac:dyDescent="0.3">
      <c r="A2813" s="17">
        <v>1</v>
      </c>
      <c r="B2813" s="9" t="s">
        <v>25</v>
      </c>
      <c r="C2813" s="17">
        <v>1</v>
      </c>
      <c r="D2813" s="17">
        <v>1979</v>
      </c>
      <c r="E2813" s="17">
        <v>1</v>
      </c>
      <c r="F2813" s="17">
        <v>0</v>
      </c>
      <c r="G2813" s="17">
        <v>15</v>
      </c>
      <c r="H2813" s="18">
        <v>253888</v>
      </c>
    </row>
    <row r="2814" spans="1:8" ht="14.4" x14ac:dyDescent="0.3">
      <c r="A2814" s="17">
        <v>3</v>
      </c>
      <c r="B2814" s="9" t="s">
        <v>38</v>
      </c>
      <c r="C2814" s="17">
        <v>1</v>
      </c>
      <c r="D2814" s="17">
        <v>1968</v>
      </c>
      <c r="E2814" s="17">
        <v>5</v>
      </c>
      <c r="F2814" s="17">
        <v>0</v>
      </c>
      <c r="G2814" s="17">
        <v>0</v>
      </c>
      <c r="H2814" s="18">
        <v>254862</v>
      </c>
    </row>
    <row r="2815" spans="1:8" ht="14.4" x14ac:dyDescent="0.3">
      <c r="A2815" s="17">
        <v>2</v>
      </c>
      <c r="B2815" s="9" t="s">
        <v>12</v>
      </c>
      <c r="C2815" s="17">
        <v>2</v>
      </c>
      <c r="D2815" s="17">
        <v>2001</v>
      </c>
      <c r="E2815" s="17">
        <v>1</v>
      </c>
      <c r="F2815" s="17">
        <v>0</v>
      </c>
      <c r="G2815" s="17">
        <v>0</v>
      </c>
      <c r="H2815" s="18">
        <v>255137</v>
      </c>
    </row>
    <row r="2816" spans="1:8" ht="14.4" x14ac:dyDescent="0.3">
      <c r="A2816" s="17">
        <v>3</v>
      </c>
      <c r="B2816" s="9" t="s">
        <v>19</v>
      </c>
      <c r="C2816" s="17">
        <v>4</v>
      </c>
      <c r="D2816" s="17">
        <v>2015</v>
      </c>
      <c r="E2816" s="17">
        <v>1</v>
      </c>
      <c r="F2816" s="17">
        <v>12</v>
      </c>
      <c r="G2816" s="17">
        <v>12</v>
      </c>
      <c r="H2816" s="18">
        <v>257087</v>
      </c>
    </row>
    <row r="2817" spans="1:8" ht="14.4" x14ac:dyDescent="0.3">
      <c r="A2817" s="17">
        <v>2</v>
      </c>
      <c r="B2817" s="9" t="s">
        <v>12</v>
      </c>
      <c r="C2817" s="17">
        <v>2</v>
      </c>
      <c r="D2817" s="17">
        <v>2018</v>
      </c>
      <c r="E2817" s="17">
        <v>1</v>
      </c>
      <c r="F2817" s="17">
        <v>0</v>
      </c>
      <c r="G2817" s="17">
        <v>0</v>
      </c>
      <c r="H2817" s="18">
        <v>257491</v>
      </c>
    </row>
    <row r="2818" spans="1:8" ht="14.4" x14ac:dyDescent="0.3">
      <c r="A2818" s="17">
        <v>3</v>
      </c>
      <c r="B2818" s="9" t="s">
        <v>23</v>
      </c>
      <c r="C2818" s="17">
        <v>1</v>
      </c>
      <c r="D2818" s="17">
        <v>2016</v>
      </c>
      <c r="E2818" s="17">
        <v>1</v>
      </c>
      <c r="F2818" s="17">
        <v>0</v>
      </c>
      <c r="G2818" s="17">
        <v>0</v>
      </c>
      <c r="H2818" s="18">
        <v>259394</v>
      </c>
    </row>
    <row r="2819" spans="1:8" ht="14.4" x14ac:dyDescent="0.3">
      <c r="A2819" s="17">
        <v>3</v>
      </c>
      <c r="B2819" s="9" t="s">
        <v>19</v>
      </c>
      <c r="C2819" s="17">
        <v>4</v>
      </c>
      <c r="D2819" s="17">
        <v>2015</v>
      </c>
      <c r="E2819" s="17">
        <v>1</v>
      </c>
      <c r="F2819" s="17">
        <v>0</v>
      </c>
      <c r="G2819" s="17">
        <v>0</v>
      </c>
      <c r="H2819" s="18">
        <v>260059</v>
      </c>
    </row>
    <row r="2820" spans="1:8" ht="14.4" x14ac:dyDescent="0.3">
      <c r="A2820" s="17">
        <v>5</v>
      </c>
      <c r="B2820" s="9" t="s">
        <v>12</v>
      </c>
      <c r="C2820" s="17">
        <v>3</v>
      </c>
      <c r="D2820" s="17">
        <v>1980</v>
      </c>
      <c r="E2820" s="17">
        <v>1</v>
      </c>
      <c r="F2820" s="17">
        <v>11</v>
      </c>
      <c r="G2820" s="17">
        <v>15</v>
      </c>
      <c r="H2820" s="18">
        <v>260916</v>
      </c>
    </row>
    <row r="2821" spans="1:8" ht="14.4" x14ac:dyDescent="0.3">
      <c r="A2821" s="17">
        <v>2</v>
      </c>
      <c r="B2821" s="9" t="s">
        <v>19</v>
      </c>
      <c r="C2821" s="17">
        <v>3</v>
      </c>
      <c r="D2821" s="17">
        <v>2017</v>
      </c>
      <c r="E2821" s="17">
        <v>1</v>
      </c>
      <c r="F2821" s="17">
        <v>0</v>
      </c>
      <c r="G2821" s="17">
        <v>0</v>
      </c>
      <c r="H2821" s="18">
        <v>261201</v>
      </c>
    </row>
    <row r="2822" spans="1:8" ht="14.4" x14ac:dyDescent="0.3">
      <c r="A2822" s="17">
        <v>1</v>
      </c>
      <c r="B2822" s="9" t="s">
        <v>19</v>
      </c>
      <c r="C2822" s="17">
        <v>3</v>
      </c>
      <c r="D2822" s="17">
        <v>2004</v>
      </c>
      <c r="E2822" s="17">
        <v>2</v>
      </c>
      <c r="F2822" s="17">
        <v>0</v>
      </c>
      <c r="G2822" s="17">
        <v>0</v>
      </c>
      <c r="H2822" s="18">
        <v>261343</v>
      </c>
    </row>
    <row r="2823" spans="1:8" ht="14.4" x14ac:dyDescent="0.3">
      <c r="A2823" s="17">
        <v>5</v>
      </c>
      <c r="B2823" s="9" t="s">
        <v>14</v>
      </c>
      <c r="C2823" s="17">
        <v>3</v>
      </c>
      <c r="D2823" s="17">
        <v>2009</v>
      </c>
      <c r="E2823" s="17">
        <v>1</v>
      </c>
      <c r="F2823" s="17">
        <v>0</v>
      </c>
      <c r="G2823" s="17">
        <v>0</v>
      </c>
      <c r="H2823" s="18">
        <v>262204</v>
      </c>
    </row>
    <row r="2824" spans="1:8" ht="14.4" x14ac:dyDescent="0.3">
      <c r="A2824" s="17">
        <v>3</v>
      </c>
      <c r="B2824" s="9" t="s">
        <v>12</v>
      </c>
      <c r="C2824" s="17">
        <v>2</v>
      </c>
      <c r="D2824" s="17">
        <v>2011</v>
      </c>
      <c r="E2824" s="17">
        <v>1</v>
      </c>
      <c r="F2824" s="17">
        <v>0</v>
      </c>
      <c r="G2824" s="17">
        <v>0</v>
      </c>
      <c r="H2824" s="18">
        <v>264335</v>
      </c>
    </row>
    <row r="2825" spans="1:8" ht="14.4" x14ac:dyDescent="0.3">
      <c r="A2825" s="17">
        <v>3</v>
      </c>
      <c r="B2825" s="9" t="s">
        <v>19</v>
      </c>
      <c r="C2825" s="17">
        <v>2</v>
      </c>
      <c r="D2825" s="17">
        <v>2009</v>
      </c>
      <c r="E2825" s="17">
        <v>1</v>
      </c>
      <c r="F2825" s="17">
        <v>0</v>
      </c>
      <c r="G2825" s="17">
        <v>0</v>
      </c>
      <c r="H2825" s="18">
        <v>267429</v>
      </c>
    </row>
    <row r="2826" spans="1:8" ht="14.4" x14ac:dyDescent="0.3">
      <c r="A2826" s="17">
        <v>3</v>
      </c>
      <c r="B2826" s="9" t="s">
        <v>19</v>
      </c>
      <c r="C2826" s="17">
        <v>3</v>
      </c>
      <c r="D2826" s="17">
        <v>2015</v>
      </c>
      <c r="E2826" s="17">
        <v>1</v>
      </c>
      <c r="F2826" s="17">
        <v>0</v>
      </c>
      <c r="G2826" s="17">
        <v>0</v>
      </c>
      <c r="H2826" s="18">
        <v>268558</v>
      </c>
    </row>
    <row r="2827" spans="1:8" ht="14.4" x14ac:dyDescent="0.3">
      <c r="A2827" s="17">
        <v>5</v>
      </c>
      <c r="B2827" s="9" t="s">
        <v>12</v>
      </c>
      <c r="C2827" s="17">
        <v>2</v>
      </c>
      <c r="D2827" s="17">
        <v>2011</v>
      </c>
      <c r="E2827" s="17">
        <v>1</v>
      </c>
      <c r="F2827" s="17">
        <v>0</v>
      </c>
      <c r="G2827" s="17">
        <v>0</v>
      </c>
      <c r="H2827" s="18">
        <v>268700</v>
      </c>
    </row>
    <row r="2828" spans="1:8" ht="14.4" x14ac:dyDescent="0.3">
      <c r="A2828" s="17">
        <v>6</v>
      </c>
      <c r="B2828" s="9" t="s">
        <v>38</v>
      </c>
      <c r="C2828" s="17">
        <v>1</v>
      </c>
      <c r="D2828" s="17">
        <v>1968</v>
      </c>
      <c r="E2828" s="17">
        <v>5</v>
      </c>
      <c r="F2828" s="17">
        <v>0</v>
      </c>
      <c r="G2828" s="17">
        <v>0</v>
      </c>
      <c r="H2828" s="18">
        <v>268708</v>
      </c>
    </row>
    <row r="2829" spans="1:8" ht="14.4" x14ac:dyDescent="0.3">
      <c r="A2829" s="17">
        <v>3</v>
      </c>
      <c r="B2829" s="9" t="s">
        <v>19</v>
      </c>
      <c r="C2829" s="17">
        <v>3</v>
      </c>
      <c r="D2829" s="17">
        <v>2015</v>
      </c>
      <c r="E2829" s="17">
        <v>1</v>
      </c>
      <c r="F2829" s="17">
        <v>0</v>
      </c>
      <c r="G2829" s="17">
        <v>0</v>
      </c>
      <c r="H2829" s="18">
        <v>270320</v>
      </c>
    </row>
    <row r="2830" spans="1:8" ht="14.4" x14ac:dyDescent="0.3">
      <c r="A2830" s="17">
        <v>1</v>
      </c>
      <c r="B2830" s="9" t="s">
        <v>10</v>
      </c>
      <c r="C2830" s="17">
        <v>4</v>
      </c>
      <c r="D2830" s="17">
        <v>1992</v>
      </c>
      <c r="E2830" s="17">
        <v>2</v>
      </c>
      <c r="F2830" s="17">
        <v>0</v>
      </c>
      <c r="G2830" s="17">
        <v>0</v>
      </c>
      <c r="H2830" s="18">
        <v>271547</v>
      </c>
    </row>
    <row r="2831" spans="1:8" ht="14.4" x14ac:dyDescent="0.3">
      <c r="A2831" s="17">
        <v>3</v>
      </c>
      <c r="B2831" s="9" t="s">
        <v>12</v>
      </c>
      <c r="C2831" s="17">
        <v>2</v>
      </c>
      <c r="D2831" s="17">
        <v>2015</v>
      </c>
      <c r="E2831" s="17">
        <v>1</v>
      </c>
      <c r="F2831" s="17">
        <v>0</v>
      </c>
      <c r="G2831" s="17">
        <v>0</v>
      </c>
      <c r="H2831" s="18">
        <v>272695</v>
      </c>
    </row>
    <row r="2832" spans="1:8" ht="14.4" x14ac:dyDescent="0.3">
      <c r="A2832" s="17">
        <v>5</v>
      </c>
      <c r="B2832" s="9" t="s">
        <v>12</v>
      </c>
      <c r="C2832" s="17">
        <v>2</v>
      </c>
      <c r="D2832" s="17">
        <v>2010</v>
      </c>
      <c r="E2832" s="17">
        <v>1</v>
      </c>
      <c r="F2832" s="17">
        <v>0</v>
      </c>
      <c r="G2832" s="17">
        <v>0</v>
      </c>
      <c r="H2832" s="18">
        <v>275349</v>
      </c>
    </row>
    <row r="2833" spans="1:8" ht="14.4" x14ac:dyDescent="0.3">
      <c r="A2833" s="17">
        <v>1</v>
      </c>
      <c r="B2833" s="9" t="s">
        <v>25</v>
      </c>
      <c r="C2833" s="17">
        <v>2</v>
      </c>
      <c r="D2833" s="17">
        <v>1961</v>
      </c>
      <c r="E2833" s="17">
        <v>2</v>
      </c>
      <c r="F2833" s="17">
        <v>0</v>
      </c>
      <c r="G2833" s="17">
        <v>0</v>
      </c>
      <c r="H2833" s="18">
        <v>278907</v>
      </c>
    </row>
    <row r="2834" spans="1:8" ht="14.4" x14ac:dyDescent="0.3">
      <c r="A2834" s="17">
        <v>6</v>
      </c>
      <c r="B2834" s="9" t="s">
        <v>10</v>
      </c>
      <c r="C2834" s="17">
        <v>4</v>
      </c>
      <c r="D2834" s="17">
        <v>1992</v>
      </c>
      <c r="E2834" s="17">
        <v>2</v>
      </c>
      <c r="F2834" s="17">
        <v>0</v>
      </c>
      <c r="G2834" s="17">
        <v>0</v>
      </c>
      <c r="H2834" s="18">
        <v>279020</v>
      </c>
    </row>
    <row r="2835" spans="1:8" ht="14.4" x14ac:dyDescent="0.3">
      <c r="A2835" s="17">
        <v>3</v>
      </c>
      <c r="B2835" s="9" t="s">
        <v>19</v>
      </c>
      <c r="C2835" s="17">
        <v>3</v>
      </c>
      <c r="D2835" s="17">
        <v>2015</v>
      </c>
      <c r="E2835" s="17">
        <v>2</v>
      </c>
      <c r="F2835" s="17">
        <v>0</v>
      </c>
      <c r="G2835" s="17">
        <v>0</v>
      </c>
      <c r="H2835" s="18">
        <v>285136</v>
      </c>
    </row>
    <row r="2836" spans="1:8" ht="14.4" x14ac:dyDescent="0.3">
      <c r="A2836" s="17">
        <v>4</v>
      </c>
      <c r="B2836" s="9" t="s">
        <v>12</v>
      </c>
      <c r="C2836" s="17">
        <v>2</v>
      </c>
      <c r="D2836" s="17">
        <v>2011</v>
      </c>
      <c r="E2836" s="17">
        <v>1</v>
      </c>
      <c r="F2836" s="17">
        <v>0</v>
      </c>
      <c r="G2836" s="17">
        <v>0</v>
      </c>
      <c r="H2836" s="18">
        <v>285906</v>
      </c>
    </row>
    <row r="2837" spans="1:8" ht="14.4" x14ac:dyDescent="0.3">
      <c r="A2837" s="17">
        <v>1</v>
      </c>
      <c r="B2837" s="9" t="s">
        <v>19</v>
      </c>
      <c r="C2837" s="17">
        <v>3</v>
      </c>
      <c r="D2837" s="17">
        <v>2004</v>
      </c>
      <c r="E2837" s="17">
        <v>1</v>
      </c>
      <c r="F2837" s="17">
        <v>0</v>
      </c>
      <c r="G2837" s="17">
        <v>0</v>
      </c>
      <c r="H2837" s="18">
        <v>286952</v>
      </c>
    </row>
    <row r="2838" spans="1:8" ht="14.4" x14ac:dyDescent="0.3">
      <c r="A2838" s="17">
        <v>3</v>
      </c>
      <c r="B2838" s="9" t="s">
        <v>12</v>
      </c>
      <c r="C2838" s="17">
        <v>2</v>
      </c>
      <c r="D2838" s="17">
        <v>1997</v>
      </c>
      <c r="E2838" s="17">
        <v>1</v>
      </c>
      <c r="F2838" s="17">
        <v>0</v>
      </c>
      <c r="G2838" s="17">
        <v>10</v>
      </c>
      <c r="H2838" s="18">
        <v>287238</v>
      </c>
    </row>
    <row r="2839" spans="1:8" ht="14.4" x14ac:dyDescent="0.3">
      <c r="A2839" s="17">
        <v>2</v>
      </c>
      <c r="B2839" s="9" t="s">
        <v>17</v>
      </c>
      <c r="C2839" s="17">
        <v>2</v>
      </c>
      <c r="D2839" s="17">
        <v>2010</v>
      </c>
      <c r="E2839" s="17">
        <v>1</v>
      </c>
      <c r="F2839" s="17">
        <v>0</v>
      </c>
      <c r="G2839" s="17">
        <v>0</v>
      </c>
      <c r="H2839" s="18">
        <v>290218</v>
      </c>
    </row>
    <row r="2840" spans="1:8" ht="14.4" x14ac:dyDescent="0.3">
      <c r="A2840" s="17">
        <v>6</v>
      </c>
      <c r="B2840" s="9" t="s">
        <v>17</v>
      </c>
      <c r="C2840" s="17">
        <v>3</v>
      </c>
      <c r="D2840" s="17">
        <v>2012</v>
      </c>
      <c r="E2840" s="17">
        <v>1</v>
      </c>
      <c r="F2840" s="17">
        <v>0</v>
      </c>
      <c r="G2840" s="17">
        <v>0</v>
      </c>
      <c r="H2840" s="18">
        <v>290281</v>
      </c>
    </row>
    <row r="2841" spans="1:8" ht="14.4" x14ac:dyDescent="0.3">
      <c r="A2841" s="17">
        <v>4</v>
      </c>
      <c r="B2841" s="9" t="s">
        <v>23</v>
      </c>
      <c r="C2841" s="17">
        <v>4</v>
      </c>
      <c r="D2841" s="17">
        <v>2014</v>
      </c>
      <c r="E2841" s="17">
        <v>1</v>
      </c>
      <c r="F2841" s="17">
        <v>0</v>
      </c>
      <c r="G2841" s="17">
        <v>0</v>
      </c>
      <c r="H2841" s="18">
        <v>290871</v>
      </c>
    </row>
    <row r="2842" spans="1:8" ht="14.4" x14ac:dyDescent="0.3">
      <c r="A2842" s="17">
        <v>2</v>
      </c>
      <c r="B2842" s="9" t="s">
        <v>17</v>
      </c>
      <c r="C2842" s="17">
        <v>2</v>
      </c>
      <c r="D2842" s="17">
        <v>2010</v>
      </c>
      <c r="E2842" s="17">
        <v>1</v>
      </c>
      <c r="F2842" s="17">
        <v>0</v>
      </c>
      <c r="G2842" s="17">
        <v>0</v>
      </c>
      <c r="H2842" s="18">
        <v>291803</v>
      </c>
    </row>
    <row r="2843" spans="1:8" ht="14.4" x14ac:dyDescent="0.3">
      <c r="A2843" s="17">
        <v>1</v>
      </c>
      <c r="B2843" s="9" t="s">
        <v>14</v>
      </c>
      <c r="C2843" s="17">
        <v>2</v>
      </c>
      <c r="D2843" s="17">
        <v>1999</v>
      </c>
      <c r="E2843" s="17">
        <v>1</v>
      </c>
      <c r="F2843" s="17">
        <v>0</v>
      </c>
      <c r="G2843" s="17">
        <v>0</v>
      </c>
      <c r="H2843" s="18">
        <v>292374</v>
      </c>
    </row>
    <row r="2844" spans="1:8" ht="14.4" x14ac:dyDescent="0.3">
      <c r="A2844" s="17">
        <v>3</v>
      </c>
      <c r="B2844" s="9" t="s">
        <v>12</v>
      </c>
      <c r="C2844" s="17">
        <v>3</v>
      </c>
      <c r="D2844" s="17">
        <v>2016</v>
      </c>
      <c r="E2844" s="17">
        <v>1</v>
      </c>
      <c r="F2844" s="17">
        <v>0</v>
      </c>
      <c r="G2844" s="17">
        <v>0</v>
      </c>
      <c r="H2844" s="18">
        <v>293357</v>
      </c>
    </row>
    <row r="2845" spans="1:8" ht="14.4" x14ac:dyDescent="0.3">
      <c r="A2845" s="17">
        <v>5</v>
      </c>
      <c r="B2845" s="9" t="s">
        <v>14</v>
      </c>
      <c r="C2845" s="17">
        <v>3</v>
      </c>
      <c r="D2845" s="17">
        <v>1991</v>
      </c>
      <c r="E2845" s="17">
        <v>1</v>
      </c>
      <c r="F2845" s="17">
        <v>0</v>
      </c>
      <c r="G2845" s="17">
        <v>0</v>
      </c>
      <c r="H2845" s="18">
        <v>293553</v>
      </c>
    </row>
    <row r="2846" spans="1:8" ht="14.4" x14ac:dyDescent="0.3">
      <c r="A2846" s="17">
        <v>1</v>
      </c>
      <c r="B2846" s="9" t="s">
        <v>23</v>
      </c>
      <c r="C2846" s="17">
        <v>1</v>
      </c>
      <c r="D2846" s="17">
        <v>2015</v>
      </c>
      <c r="E2846" s="17">
        <v>2</v>
      </c>
      <c r="F2846" s="17">
        <v>0</v>
      </c>
      <c r="G2846" s="17">
        <v>0</v>
      </c>
      <c r="H2846" s="18">
        <v>294625</v>
      </c>
    </row>
    <row r="2847" spans="1:8" ht="14.4" x14ac:dyDescent="0.3">
      <c r="A2847" s="17">
        <v>2</v>
      </c>
      <c r="B2847" s="9" t="s">
        <v>12</v>
      </c>
      <c r="C2847" s="17">
        <v>2</v>
      </c>
      <c r="D2847" s="17">
        <v>2011</v>
      </c>
      <c r="E2847" s="17">
        <v>1</v>
      </c>
      <c r="F2847" s="17">
        <v>0</v>
      </c>
      <c r="G2847" s="17">
        <v>0</v>
      </c>
      <c r="H2847" s="18">
        <v>294783</v>
      </c>
    </row>
    <row r="2848" spans="1:8" ht="14.4" x14ac:dyDescent="0.3">
      <c r="A2848" s="17">
        <v>2</v>
      </c>
      <c r="B2848" s="9" t="s">
        <v>17</v>
      </c>
      <c r="C2848" s="17">
        <v>2</v>
      </c>
      <c r="D2848" s="17">
        <v>2010</v>
      </c>
      <c r="E2848" s="17">
        <v>1</v>
      </c>
      <c r="F2848" s="17">
        <v>0</v>
      </c>
      <c r="G2848" s="17">
        <v>0</v>
      </c>
      <c r="H2848" s="18">
        <v>295703</v>
      </c>
    </row>
    <row r="2849" spans="1:8" ht="14.4" x14ac:dyDescent="0.3">
      <c r="A2849" s="17">
        <v>6</v>
      </c>
      <c r="B2849" s="9" t="s">
        <v>17</v>
      </c>
      <c r="C2849" s="17">
        <v>3</v>
      </c>
      <c r="D2849" s="17">
        <v>2012</v>
      </c>
      <c r="E2849" s="17">
        <v>1</v>
      </c>
      <c r="F2849" s="17">
        <v>0</v>
      </c>
      <c r="G2849" s="17">
        <v>0</v>
      </c>
      <c r="H2849" s="18">
        <v>296020</v>
      </c>
    </row>
    <row r="2850" spans="1:8" ht="14.4" x14ac:dyDescent="0.3">
      <c r="A2850" s="17">
        <v>3</v>
      </c>
      <c r="B2850" s="9" t="s">
        <v>19</v>
      </c>
      <c r="C2850" s="17">
        <v>3</v>
      </c>
      <c r="D2850" s="17">
        <v>2013</v>
      </c>
      <c r="E2850" s="17">
        <v>1</v>
      </c>
      <c r="F2850" s="17">
        <v>0</v>
      </c>
      <c r="G2850" s="17">
        <v>0</v>
      </c>
      <c r="H2850" s="18">
        <v>296977</v>
      </c>
    </row>
    <row r="2851" spans="1:8" ht="14.4" x14ac:dyDescent="0.3">
      <c r="A2851" s="17">
        <v>2</v>
      </c>
      <c r="B2851" s="9" t="s">
        <v>17</v>
      </c>
      <c r="C2851" s="17">
        <v>2</v>
      </c>
      <c r="D2851" s="17">
        <v>2010</v>
      </c>
      <c r="E2851" s="17">
        <v>1</v>
      </c>
      <c r="F2851" s="17">
        <v>0</v>
      </c>
      <c r="G2851" s="17">
        <v>0</v>
      </c>
      <c r="H2851" s="18">
        <v>297827</v>
      </c>
    </row>
    <row r="2852" spans="1:8" ht="14.4" x14ac:dyDescent="0.3">
      <c r="A2852" s="17">
        <v>2</v>
      </c>
      <c r="B2852" s="9" t="s">
        <v>14</v>
      </c>
      <c r="C2852" s="17">
        <v>3</v>
      </c>
      <c r="D2852" s="17">
        <v>2008</v>
      </c>
      <c r="E2852" s="17">
        <v>1</v>
      </c>
      <c r="F2852" s="17">
        <v>0</v>
      </c>
      <c r="G2852" s="17">
        <v>0</v>
      </c>
      <c r="H2852" s="18">
        <v>298176</v>
      </c>
    </row>
    <row r="2853" spans="1:8" ht="14.4" x14ac:dyDescent="0.3">
      <c r="A2853" s="17">
        <v>5</v>
      </c>
      <c r="B2853" s="9" t="s">
        <v>33</v>
      </c>
      <c r="C2853" s="17">
        <v>2</v>
      </c>
      <c r="D2853" s="17">
        <v>2011</v>
      </c>
      <c r="E2853" s="17">
        <v>1</v>
      </c>
      <c r="F2853" s="17">
        <v>0</v>
      </c>
      <c r="G2853" s="17">
        <v>0</v>
      </c>
      <c r="H2853" s="18">
        <v>300002</v>
      </c>
    </row>
    <row r="2854" spans="1:8" ht="14.4" x14ac:dyDescent="0.3">
      <c r="A2854" s="17">
        <v>2</v>
      </c>
      <c r="B2854" s="9" t="s">
        <v>33</v>
      </c>
      <c r="C2854" s="17">
        <v>4</v>
      </c>
      <c r="D2854" s="17">
        <v>2020</v>
      </c>
      <c r="E2854" s="17">
        <v>1</v>
      </c>
      <c r="F2854" s="17">
        <v>0</v>
      </c>
      <c r="G2854" s="17">
        <v>0</v>
      </c>
      <c r="H2854" s="18">
        <v>300839</v>
      </c>
    </row>
    <row r="2855" spans="1:8" ht="14.4" x14ac:dyDescent="0.3">
      <c r="A2855" s="17">
        <v>6</v>
      </c>
      <c r="B2855" s="9" t="s">
        <v>12</v>
      </c>
      <c r="C2855" s="17">
        <v>2</v>
      </c>
      <c r="D2855" s="17">
        <v>2011</v>
      </c>
      <c r="E2855" s="17">
        <v>1</v>
      </c>
      <c r="F2855" s="17">
        <v>0</v>
      </c>
      <c r="G2855" s="17">
        <v>0</v>
      </c>
      <c r="H2855" s="18">
        <v>301172</v>
      </c>
    </row>
    <row r="2856" spans="1:8" ht="14.4" x14ac:dyDescent="0.3">
      <c r="A2856" s="17">
        <v>5</v>
      </c>
      <c r="B2856" s="9" t="s">
        <v>10</v>
      </c>
      <c r="C2856" s="17">
        <v>4</v>
      </c>
      <c r="D2856" s="17">
        <v>1992</v>
      </c>
      <c r="E2856" s="17">
        <v>2</v>
      </c>
      <c r="F2856" s="17">
        <v>0</v>
      </c>
      <c r="G2856" s="17">
        <v>0</v>
      </c>
      <c r="H2856" s="18">
        <v>301467</v>
      </c>
    </row>
    <row r="2857" spans="1:8" ht="14.4" x14ac:dyDescent="0.3">
      <c r="A2857" s="17">
        <v>5</v>
      </c>
      <c r="B2857" s="9" t="s">
        <v>12</v>
      </c>
      <c r="C2857" s="17">
        <v>2</v>
      </c>
      <c r="D2857" s="17">
        <v>2011</v>
      </c>
      <c r="E2857" s="17">
        <v>1</v>
      </c>
      <c r="F2857" s="17">
        <v>0</v>
      </c>
      <c r="G2857" s="17">
        <v>0</v>
      </c>
      <c r="H2857" s="18">
        <v>301971</v>
      </c>
    </row>
    <row r="2858" spans="1:8" ht="14.4" x14ac:dyDescent="0.3">
      <c r="A2858" s="17">
        <v>2</v>
      </c>
      <c r="B2858" s="9" t="s">
        <v>14</v>
      </c>
      <c r="C2858" s="17">
        <v>3</v>
      </c>
      <c r="D2858" s="17">
        <v>2013</v>
      </c>
      <c r="E2858" s="17">
        <v>1</v>
      </c>
      <c r="F2858" s="17">
        <v>0</v>
      </c>
      <c r="G2858" s="17">
        <v>0</v>
      </c>
      <c r="H2858" s="18">
        <v>303121</v>
      </c>
    </row>
    <row r="2859" spans="1:8" ht="14.4" x14ac:dyDescent="0.3">
      <c r="A2859" s="17">
        <v>1</v>
      </c>
      <c r="B2859" s="9" t="s">
        <v>12</v>
      </c>
      <c r="C2859" s="17">
        <v>1</v>
      </c>
      <c r="D2859" s="17">
        <v>2017</v>
      </c>
      <c r="E2859" s="17">
        <v>1</v>
      </c>
      <c r="F2859" s="17">
        <v>0</v>
      </c>
      <c r="G2859" s="17">
        <v>0</v>
      </c>
      <c r="H2859" s="18">
        <v>305024</v>
      </c>
    </row>
    <row r="2860" spans="1:8" ht="14.4" x14ac:dyDescent="0.3">
      <c r="A2860" s="17">
        <v>1</v>
      </c>
      <c r="B2860" s="9" t="s">
        <v>12</v>
      </c>
      <c r="C2860" s="17">
        <v>3</v>
      </c>
      <c r="D2860" s="17">
        <v>1996</v>
      </c>
      <c r="E2860" s="17">
        <v>1</v>
      </c>
      <c r="F2860" s="17">
        <v>0</v>
      </c>
      <c r="G2860" s="17">
        <v>0</v>
      </c>
      <c r="H2860" s="18">
        <v>305848</v>
      </c>
    </row>
    <row r="2861" spans="1:8" ht="14.4" x14ac:dyDescent="0.3">
      <c r="A2861" s="17">
        <v>3</v>
      </c>
      <c r="B2861" s="9" t="s">
        <v>12</v>
      </c>
      <c r="C2861" s="17">
        <v>3</v>
      </c>
      <c r="D2861" s="17">
        <v>2012</v>
      </c>
      <c r="E2861" s="17">
        <v>1</v>
      </c>
      <c r="F2861" s="17">
        <v>0</v>
      </c>
      <c r="G2861" s="17">
        <v>0</v>
      </c>
      <c r="H2861" s="18">
        <v>306133</v>
      </c>
    </row>
    <row r="2862" spans="1:8" ht="14.4" x14ac:dyDescent="0.3">
      <c r="A2862" s="17">
        <v>1</v>
      </c>
      <c r="B2862" s="9" t="s">
        <v>23</v>
      </c>
      <c r="C2862" s="17">
        <v>3</v>
      </c>
      <c r="D2862" s="17">
        <v>2018</v>
      </c>
      <c r="E2862" s="17">
        <v>2</v>
      </c>
      <c r="F2862" s="17">
        <v>0</v>
      </c>
      <c r="G2862" s="17">
        <v>0</v>
      </c>
      <c r="H2862" s="18">
        <v>306228</v>
      </c>
    </row>
    <row r="2863" spans="1:8" ht="14.4" x14ac:dyDescent="0.3">
      <c r="A2863" s="17">
        <v>2</v>
      </c>
      <c r="B2863" s="9" t="s">
        <v>12</v>
      </c>
      <c r="C2863" s="17">
        <v>2</v>
      </c>
      <c r="D2863" s="17">
        <v>1998</v>
      </c>
      <c r="E2863" s="17">
        <v>1</v>
      </c>
      <c r="F2863" s="17">
        <v>0</v>
      </c>
      <c r="G2863" s="17">
        <v>0</v>
      </c>
      <c r="H2863" s="18">
        <v>306450</v>
      </c>
    </row>
    <row r="2864" spans="1:8" ht="14.4" x14ac:dyDescent="0.3">
      <c r="A2864" s="17">
        <v>4</v>
      </c>
      <c r="B2864" s="9" t="s">
        <v>25</v>
      </c>
      <c r="C2864" s="17">
        <v>2</v>
      </c>
      <c r="D2864" s="17">
        <v>1995</v>
      </c>
      <c r="E2864" s="17">
        <v>1</v>
      </c>
      <c r="F2864" s="17">
        <v>0</v>
      </c>
      <c r="G2864" s="17">
        <v>0</v>
      </c>
      <c r="H2864" s="18">
        <v>307053</v>
      </c>
    </row>
    <row r="2865" spans="1:8" ht="14.4" x14ac:dyDescent="0.3">
      <c r="A2865" s="17">
        <v>1</v>
      </c>
      <c r="B2865" s="9" t="s">
        <v>12</v>
      </c>
      <c r="C2865" s="17">
        <v>2</v>
      </c>
      <c r="D2865" s="17">
        <v>1998</v>
      </c>
      <c r="E2865" s="17">
        <v>1</v>
      </c>
      <c r="F2865" s="17">
        <v>0</v>
      </c>
      <c r="G2865" s="17">
        <v>0</v>
      </c>
      <c r="H2865" s="18">
        <v>310730</v>
      </c>
    </row>
    <row r="2866" spans="1:8" ht="14.4" x14ac:dyDescent="0.3">
      <c r="A2866" s="17">
        <v>3</v>
      </c>
      <c r="B2866" s="9" t="s">
        <v>12</v>
      </c>
      <c r="C2866" s="17">
        <v>3</v>
      </c>
      <c r="D2866" s="17">
        <v>1997</v>
      </c>
      <c r="E2866" s="17">
        <v>1</v>
      </c>
      <c r="F2866" s="17">
        <v>0</v>
      </c>
      <c r="G2866" s="17">
        <v>0</v>
      </c>
      <c r="H2866" s="18">
        <v>313904</v>
      </c>
    </row>
    <row r="2867" spans="1:8" ht="14.4" x14ac:dyDescent="0.3">
      <c r="A2867" s="17">
        <v>4</v>
      </c>
      <c r="B2867" s="9" t="s">
        <v>33</v>
      </c>
      <c r="C2867" s="17">
        <v>2</v>
      </c>
      <c r="D2867" s="17">
        <v>2012</v>
      </c>
      <c r="E2867" s="17">
        <v>1</v>
      </c>
      <c r="F2867" s="17">
        <v>0</v>
      </c>
      <c r="G2867" s="17">
        <v>0</v>
      </c>
      <c r="H2867" s="18">
        <v>314313</v>
      </c>
    </row>
    <row r="2868" spans="1:8" ht="14.4" x14ac:dyDescent="0.3">
      <c r="A2868" s="17">
        <v>1</v>
      </c>
      <c r="B2868" s="9" t="s">
        <v>12</v>
      </c>
      <c r="C2868" s="17">
        <v>3</v>
      </c>
      <c r="D2868" s="17">
        <v>1996</v>
      </c>
      <c r="E2868" s="17">
        <v>1</v>
      </c>
      <c r="F2868" s="17">
        <v>0</v>
      </c>
      <c r="G2868" s="17">
        <v>0</v>
      </c>
      <c r="H2868" s="18">
        <v>314408</v>
      </c>
    </row>
    <row r="2869" spans="1:8" ht="14.4" x14ac:dyDescent="0.3">
      <c r="A2869" s="17">
        <v>4</v>
      </c>
      <c r="B2869" s="9" t="s">
        <v>23</v>
      </c>
      <c r="C2869" s="17">
        <v>1</v>
      </c>
      <c r="D2869" s="17">
        <v>1976</v>
      </c>
      <c r="E2869" s="17">
        <v>1</v>
      </c>
      <c r="F2869" s="17">
        <v>0</v>
      </c>
      <c r="G2869" s="17">
        <v>2</v>
      </c>
      <c r="H2869" s="18">
        <v>314421</v>
      </c>
    </row>
    <row r="2870" spans="1:8" ht="14.4" x14ac:dyDescent="0.3">
      <c r="A2870" s="17">
        <v>2</v>
      </c>
      <c r="B2870" s="9" t="s">
        <v>17</v>
      </c>
      <c r="C2870" s="17">
        <v>2</v>
      </c>
      <c r="D2870" s="17">
        <v>2011</v>
      </c>
      <c r="E2870" s="17">
        <v>1</v>
      </c>
      <c r="F2870" s="17">
        <v>0</v>
      </c>
      <c r="G2870" s="17">
        <v>0</v>
      </c>
      <c r="H2870" s="18">
        <v>315042</v>
      </c>
    </row>
    <row r="2871" spans="1:8" ht="14.4" x14ac:dyDescent="0.3">
      <c r="A2871" s="17">
        <v>4</v>
      </c>
      <c r="B2871" s="9" t="s">
        <v>12</v>
      </c>
      <c r="C2871" s="17">
        <v>3</v>
      </c>
      <c r="D2871" s="17">
        <v>2012</v>
      </c>
      <c r="E2871" s="17">
        <v>1</v>
      </c>
      <c r="F2871" s="17">
        <v>0</v>
      </c>
      <c r="G2871" s="17">
        <v>0</v>
      </c>
      <c r="H2871" s="18">
        <v>315137</v>
      </c>
    </row>
    <row r="2872" spans="1:8" ht="14.4" x14ac:dyDescent="0.3">
      <c r="A2872" s="17">
        <v>3</v>
      </c>
      <c r="B2872" s="9" t="s">
        <v>19</v>
      </c>
      <c r="C2872" s="17">
        <v>3</v>
      </c>
      <c r="D2872" s="17">
        <v>2011</v>
      </c>
      <c r="E2872" s="17">
        <v>1</v>
      </c>
      <c r="F2872" s="17">
        <v>0</v>
      </c>
      <c r="G2872" s="17">
        <v>0</v>
      </c>
      <c r="H2872" s="18">
        <v>319608</v>
      </c>
    </row>
    <row r="2873" spans="1:8" ht="14.4" x14ac:dyDescent="0.3">
      <c r="A2873" s="17">
        <v>4</v>
      </c>
      <c r="B2873" s="9" t="s">
        <v>12</v>
      </c>
      <c r="C2873" s="17">
        <v>2</v>
      </c>
      <c r="D2873" s="17">
        <v>2012</v>
      </c>
      <c r="E2873" s="17">
        <v>1</v>
      </c>
      <c r="F2873" s="17">
        <v>0</v>
      </c>
      <c r="G2873" s="17">
        <v>0</v>
      </c>
      <c r="H2873" s="18">
        <v>319829</v>
      </c>
    </row>
    <row r="2874" spans="1:8" ht="14.4" x14ac:dyDescent="0.3">
      <c r="A2874" s="17">
        <v>2</v>
      </c>
      <c r="B2874" s="9" t="s">
        <v>14</v>
      </c>
      <c r="C2874" s="17">
        <v>2</v>
      </c>
      <c r="D2874" s="17">
        <v>2001</v>
      </c>
      <c r="E2874" s="17">
        <v>1</v>
      </c>
      <c r="F2874" s="17">
        <v>0</v>
      </c>
      <c r="G2874" s="17">
        <v>0</v>
      </c>
      <c r="H2874" s="18">
        <v>321668</v>
      </c>
    </row>
    <row r="2875" spans="1:8" ht="14.4" x14ac:dyDescent="0.3">
      <c r="A2875" s="17">
        <v>2</v>
      </c>
      <c r="B2875" s="9" t="s">
        <v>12</v>
      </c>
      <c r="C2875" s="17">
        <v>2</v>
      </c>
      <c r="D2875" s="17">
        <v>2004</v>
      </c>
      <c r="E2875" s="17">
        <v>1</v>
      </c>
      <c r="F2875" s="17">
        <v>0</v>
      </c>
      <c r="G2875" s="17">
        <v>0</v>
      </c>
      <c r="H2875" s="18">
        <v>322683</v>
      </c>
    </row>
    <row r="2876" spans="1:8" ht="14.4" x14ac:dyDescent="0.3">
      <c r="A2876" s="17">
        <v>2</v>
      </c>
      <c r="B2876" s="9" t="s">
        <v>12</v>
      </c>
      <c r="C2876" s="17">
        <v>3</v>
      </c>
      <c r="D2876" s="17">
        <v>2010</v>
      </c>
      <c r="E2876" s="17">
        <v>1</v>
      </c>
      <c r="F2876" s="17">
        <v>0</v>
      </c>
      <c r="G2876" s="17">
        <v>0</v>
      </c>
      <c r="H2876" s="18">
        <v>322905</v>
      </c>
    </row>
    <row r="2877" spans="1:8" ht="14.4" x14ac:dyDescent="0.3">
      <c r="A2877" s="17">
        <v>4</v>
      </c>
      <c r="B2877" s="9" t="s">
        <v>19</v>
      </c>
      <c r="C2877" s="17">
        <v>4</v>
      </c>
      <c r="D2877" s="17">
        <v>2016</v>
      </c>
      <c r="E2877" s="17">
        <v>1</v>
      </c>
      <c r="F2877" s="17">
        <v>0</v>
      </c>
      <c r="G2877" s="17">
        <v>0</v>
      </c>
      <c r="H2877" s="18">
        <v>323190</v>
      </c>
    </row>
    <row r="2878" spans="1:8" ht="14.4" x14ac:dyDescent="0.3">
      <c r="A2878" s="17">
        <v>2</v>
      </c>
      <c r="B2878" s="9" t="s">
        <v>14</v>
      </c>
      <c r="C2878" s="17">
        <v>3</v>
      </c>
      <c r="D2878" s="17">
        <v>1991</v>
      </c>
      <c r="E2878" s="17">
        <v>1</v>
      </c>
      <c r="F2878" s="17">
        <v>0</v>
      </c>
      <c r="G2878" s="17">
        <v>0</v>
      </c>
      <c r="H2878" s="18">
        <v>324997</v>
      </c>
    </row>
    <row r="2879" spans="1:8" ht="14.4" x14ac:dyDescent="0.3">
      <c r="A2879" s="17">
        <v>5</v>
      </c>
      <c r="B2879" s="9" t="s">
        <v>19</v>
      </c>
      <c r="C2879" s="17">
        <v>3</v>
      </c>
      <c r="D2879" s="17">
        <v>2011</v>
      </c>
      <c r="E2879" s="17">
        <v>1</v>
      </c>
      <c r="F2879" s="17">
        <v>0</v>
      </c>
      <c r="G2879" s="17">
        <v>0</v>
      </c>
      <c r="H2879" s="18">
        <v>325866</v>
      </c>
    </row>
    <row r="2880" spans="1:8" ht="14.4" x14ac:dyDescent="0.3">
      <c r="A2880" s="17">
        <v>2</v>
      </c>
      <c r="B2880" s="9" t="s">
        <v>23</v>
      </c>
      <c r="C2880" s="17">
        <v>1</v>
      </c>
      <c r="D2880" s="17">
        <v>1976</v>
      </c>
      <c r="E2880" s="17">
        <v>1</v>
      </c>
      <c r="F2880" s="17">
        <v>0</v>
      </c>
      <c r="G2880" s="17">
        <v>3</v>
      </c>
      <c r="H2880" s="18">
        <v>328027</v>
      </c>
    </row>
    <row r="2881" spans="1:8" ht="14.4" x14ac:dyDescent="0.3">
      <c r="A2881" s="17">
        <v>3</v>
      </c>
      <c r="B2881" s="9" t="s">
        <v>19</v>
      </c>
      <c r="C2881" s="17">
        <v>4</v>
      </c>
      <c r="D2881" s="17">
        <v>2015</v>
      </c>
      <c r="E2881" s="17">
        <v>1</v>
      </c>
      <c r="F2881" s="17">
        <v>12</v>
      </c>
      <c r="G2881" s="17">
        <v>12</v>
      </c>
      <c r="H2881" s="18">
        <v>332765</v>
      </c>
    </row>
    <row r="2882" spans="1:8" ht="14.4" x14ac:dyDescent="0.3">
      <c r="A2882" s="17">
        <v>2</v>
      </c>
      <c r="B2882" s="9" t="s">
        <v>12</v>
      </c>
      <c r="C2882" s="17">
        <v>3</v>
      </c>
      <c r="D2882" s="17">
        <v>2018</v>
      </c>
      <c r="E2882" s="17">
        <v>1</v>
      </c>
      <c r="F2882" s="17">
        <v>0</v>
      </c>
      <c r="G2882" s="17">
        <v>0</v>
      </c>
      <c r="H2882" s="18">
        <v>332860</v>
      </c>
    </row>
    <row r="2883" spans="1:8" ht="14.4" x14ac:dyDescent="0.3">
      <c r="A2883" s="17">
        <v>2</v>
      </c>
      <c r="B2883" s="9" t="s">
        <v>12</v>
      </c>
      <c r="C2883" s="17">
        <v>1</v>
      </c>
      <c r="D2883" s="17">
        <v>2020</v>
      </c>
      <c r="E2883" s="17">
        <v>1</v>
      </c>
      <c r="F2883" s="17">
        <v>0</v>
      </c>
      <c r="G2883" s="17">
        <v>0</v>
      </c>
      <c r="H2883" s="18">
        <v>333716</v>
      </c>
    </row>
    <row r="2884" spans="1:8" ht="14.4" x14ac:dyDescent="0.3">
      <c r="A2884" s="17">
        <v>1</v>
      </c>
      <c r="B2884" s="9" t="s">
        <v>33</v>
      </c>
      <c r="C2884" s="17">
        <v>2</v>
      </c>
      <c r="D2884" s="17">
        <v>2020</v>
      </c>
      <c r="E2884" s="17">
        <v>1</v>
      </c>
      <c r="F2884" s="17">
        <v>0</v>
      </c>
      <c r="G2884" s="17">
        <v>0</v>
      </c>
      <c r="H2884" s="18">
        <v>333779</v>
      </c>
    </row>
    <row r="2885" spans="1:8" ht="14.4" x14ac:dyDescent="0.3">
      <c r="A2885" s="17">
        <v>3</v>
      </c>
      <c r="B2885" s="9" t="s">
        <v>12</v>
      </c>
      <c r="C2885" s="17">
        <v>4</v>
      </c>
      <c r="D2885" s="17">
        <v>2008</v>
      </c>
      <c r="E2885" s="17">
        <v>1</v>
      </c>
      <c r="F2885" s="17">
        <v>0</v>
      </c>
      <c r="G2885" s="17">
        <v>0</v>
      </c>
      <c r="H2885" s="18">
        <v>337425</v>
      </c>
    </row>
    <row r="2886" spans="1:8" ht="14.4" x14ac:dyDescent="0.3">
      <c r="A2886" s="17">
        <v>1</v>
      </c>
      <c r="B2886" s="9" t="s">
        <v>19</v>
      </c>
      <c r="C2886" s="17">
        <v>2</v>
      </c>
      <c r="D2886" s="17">
        <v>2010</v>
      </c>
      <c r="E2886" s="17">
        <v>1</v>
      </c>
      <c r="F2886" s="17">
        <v>0</v>
      </c>
      <c r="G2886" s="17">
        <v>0</v>
      </c>
      <c r="H2886" s="18">
        <v>339486</v>
      </c>
    </row>
    <row r="2887" spans="1:8" ht="14.4" x14ac:dyDescent="0.3">
      <c r="A2887" s="17">
        <v>4</v>
      </c>
      <c r="B2887" s="9" t="s">
        <v>12</v>
      </c>
      <c r="C2887" s="17">
        <v>2</v>
      </c>
      <c r="D2887" s="17">
        <v>2010</v>
      </c>
      <c r="E2887" s="17">
        <v>1</v>
      </c>
      <c r="F2887" s="17">
        <v>0</v>
      </c>
      <c r="G2887" s="17">
        <v>0</v>
      </c>
      <c r="H2887" s="18">
        <v>339676</v>
      </c>
    </row>
    <row r="2888" spans="1:8" ht="14.4" x14ac:dyDescent="0.3">
      <c r="A2888" s="17">
        <v>1</v>
      </c>
      <c r="B2888" s="9" t="s">
        <v>23</v>
      </c>
      <c r="C2888" s="17">
        <v>2</v>
      </c>
      <c r="D2888" s="17">
        <v>2012</v>
      </c>
      <c r="E2888" s="17">
        <v>1</v>
      </c>
      <c r="F2888" s="17">
        <v>0</v>
      </c>
      <c r="G2888" s="17">
        <v>0</v>
      </c>
      <c r="H2888" s="18">
        <v>339771</v>
      </c>
    </row>
    <row r="2889" spans="1:8" ht="14.4" x14ac:dyDescent="0.3">
      <c r="A2889" s="17">
        <v>1</v>
      </c>
      <c r="B2889" s="9" t="s">
        <v>19</v>
      </c>
      <c r="C2889" s="17">
        <v>3</v>
      </c>
      <c r="D2889" s="17">
        <v>2014</v>
      </c>
      <c r="E2889" s="17">
        <v>1</v>
      </c>
      <c r="F2889" s="17">
        <v>0</v>
      </c>
      <c r="G2889" s="17">
        <v>0</v>
      </c>
      <c r="H2889" s="18">
        <v>340944</v>
      </c>
    </row>
    <row r="2890" spans="1:8" ht="14.4" x14ac:dyDescent="0.3">
      <c r="A2890" s="17">
        <v>1</v>
      </c>
      <c r="B2890" s="9" t="s">
        <v>33</v>
      </c>
      <c r="C2890" s="17">
        <v>2</v>
      </c>
      <c r="D2890" s="17">
        <v>2017</v>
      </c>
      <c r="E2890" s="17">
        <v>1</v>
      </c>
      <c r="F2890" s="17">
        <v>0</v>
      </c>
      <c r="G2890" s="17">
        <v>0</v>
      </c>
      <c r="H2890" s="18">
        <v>340944</v>
      </c>
    </row>
    <row r="2891" spans="1:8" ht="14.4" x14ac:dyDescent="0.3">
      <c r="A2891" s="17">
        <v>2</v>
      </c>
      <c r="B2891" s="9" t="s">
        <v>17</v>
      </c>
      <c r="C2891" s="17">
        <v>2</v>
      </c>
      <c r="D2891" s="17">
        <v>2010</v>
      </c>
      <c r="E2891" s="17">
        <v>1</v>
      </c>
      <c r="F2891" s="17">
        <v>0</v>
      </c>
      <c r="G2891" s="17">
        <v>0</v>
      </c>
      <c r="H2891" s="18">
        <v>341800</v>
      </c>
    </row>
    <row r="2892" spans="1:8" ht="14.4" x14ac:dyDescent="0.3">
      <c r="A2892" s="17">
        <v>3</v>
      </c>
      <c r="B2892" s="9" t="s">
        <v>12</v>
      </c>
      <c r="C2892" s="17">
        <v>3</v>
      </c>
      <c r="D2892" s="17">
        <v>2011</v>
      </c>
      <c r="E2892" s="17">
        <v>1</v>
      </c>
      <c r="F2892" s="17">
        <v>0</v>
      </c>
      <c r="G2892" s="17">
        <v>0</v>
      </c>
      <c r="H2892" s="18">
        <v>343259</v>
      </c>
    </row>
    <row r="2893" spans="1:8" ht="14.4" x14ac:dyDescent="0.3">
      <c r="A2893" s="17">
        <v>3</v>
      </c>
      <c r="B2893" s="9" t="s">
        <v>12</v>
      </c>
      <c r="C2893" s="17">
        <v>2</v>
      </c>
      <c r="D2893" s="17">
        <v>2011</v>
      </c>
      <c r="E2893" s="17">
        <v>1</v>
      </c>
      <c r="F2893" s="17">
        <v>0</v>
      </c>
      <c r="G2893" s="17">
        <v>0</v>
      </c>
      <c r="H2893" s="18">
        <v>344020</v>
      </c>
    </row>
    <row r="2894" spans="1:8" ht="14.4" x14ac:dyDescent="0.3">
      <c r="A2894" s="17">
        <v>3</v>
      </c>
      <c r="B2894" s="9" t="s">
        <v>19</v>
      </c>
      <c r="C2894" s="17">
        <v>4</v>
      </c>
      <c r="D2894" s="17">
        <v>2015</v>
      </c>
      <c r="E2894" s="17">
        <v>1</v>
      </c>
      <c r="F2894" s="17">
        <v>13</v>
      </c>
      <c r="G2894" s="17">
        <v>13</v>
      </c>
      <c r="H2894" s="18">
        <v>344590</v>
      </c>
    </row>
    <row r="2895" spans="1:8" ht="14.4" x14ac:dyDescent="0.3">
      <c r="A2895" s="17">
        <v>3</v>
      </c>
      <c r="B2895" s="9" t="s">
        <v>19</v>
      </c>
      <c r="C2895" s="17">
        <v>3</v>
      </c>
      <c r="D2895" s="17">
        <v>2008</v>
      </c>
      <c r="E2895" s="17">
        <v>1</v>
      </c>
      <c r="F2895" s="17">
        <v>0</v>
      </c>
      <c r="G2895" s="17">
        <v>0</v>
      </c>
      <c r="H2895" s="18">
        <v>345129</v>
      </c>
    </row>
    <row r="2896" spans="1:8" ht="14.4" x14ac:dyDescent="0.3">
      <c r="A2896" s="17">
        <v>2</v>
      </c>
      <c r="B2896" s="9" t="s">
        <v>17</v>
      </c>
      <c r="C2896" s="17">
        <v>2</v>
      </c>
      <c r="D2896" s="17">
        <v>2010</v>
      </c>
      <c r="E2896" s="17">
        <v>1</v>
      </c>
      <c r="F2896" s="17">
        <v>0</v>
      </c>
      <c r="G2896" s="17">
        <v>0</v>
      </c>
      <c r="H2896" s="18">
        <v>345732</v>
      </c>
    </row>
    <row r="2897" spans="1:8" ht="14.4" x14ac:dyDescent="0.3">
      <c r="A2897" s="17">
        <v>2</v>
      </c>
      <c r="B2897" s="9" t="s">
        <v>33</v>
      </c>
      <c r="C2897" s="17">
        <v>2</v>
      </c>
      <c r="D2897" s="17">
        <v>1997</v>
      </c>
      <c r="E2897" s="17">
        <v>1</v>
      </c>
      <c r="F2897" s="17">
        <v>0</v>
      </c>
      <c r="G2897" s="17">
        <v>13</v>
      </c>
      <c r="H2897" s="18">
        <v>347475</v>
      </c>
    </row>
    <row r="2898" spans="1:8" ht="14.4" x14ac:dyDescent="0.3">
      <c r="A2898" s="17">
        <v>3</v>
      </c>
      <c r="B2898" s="9" t="s">
        <v>19</v>
      </c>
      <c r="C2898" s="17">
        <v>3</v>
      </c>
      <c r="D2898" s="17">
        <v>2011</v>
      </c>
      <c r="E2898" s="17">
        <v>1</v>
      </c>
      <c r="F2898" s="17">
        <v>0</v>
      </c>
      <c r="G2898" s="17">
        <v>0</v>
      </c>
      <c r="H2898" s="18">
        <v>347881</v>
      </c>
    </row>
    <row r="2899" spans="1:8" ht="14.4" x14ac:dyDescent="0.3">
      <c r="A2899" s="17">
        <v>6</v>
      </c>
      <c r="B2899" s="9" t="s">
        <v>17</v>
      </c>
      <c r="C2899" s="17">
        <v>3</v>
      </c>
      <c r="D2899" s="17">
        <v>2012</v>
      </c>
      <c r="E2899" s="17">
        <v>1</v>
      </c>
      <c r="F2899" s="17">
        <v>0</v>
      </c>
      <c r="G2899" s="17">
        <v>0</v>
      </c>
      <c r="H2899" s="18">
        <v>348522</v>
      </c>
    </row>
    <row r="2900" spans="1:8" ht="14.4" x14ac:dyDescent="0.3">
      <c r="A2900" s="17">
        <v>1</v>
      </c>
      <c r="B2900" s="9" t="s">
        <v>14</v>
      </c>
      <c r="C2900" s="17">
        <v>2</v>
      </c>
      <c r="D2900" s="17">
        <v>2014</v>
      </c>
      <c r="E2900" s="17">
        <v>1</v>
      </c>
      <c r="F2900" s="17">
        <v>0</v>
      </c>
      <c r="G2900" s="17">
        <v>0</v>
      </c>
      <c r="H2900" s="18">
        <v>357224</v>
      </c>
    </row>
    <row r="2901" spans="1:8" ht="14.4" x14ac:dyDescent="0.3">
      <c r="A2901" s="17">
        <v>2</v>
      </c>
      <c r="B2901" s="9" t="s">
        <v>36</v>
      </c>
      <c r="C2901" s="17">
        <v>1</v>
      </c>
      <c r="D2901" s="17">
        <v>1981</v>
      </c>
      <c r="E2901" s="17">
        <v>1</v>
      </c>
      <c r="F2901" s="17">
        <v>43</v>
      </c>
      <c r="G2901" s="17">
        <v>0</v>
      </c>
      <c r="H2901" s="18">
        <v>358928</v>
      </c>
    </row>
    <row r="2902" spans="1:8" ht="14.4" x14ac:dyDescent="0.3">
      <c r="A2902" s="17">
        <v>5</v>
      </c>
      <c r="B2902" s="9" t="s">
        <v>23</v>
      </c>
      <c r="C2902" s="17">
        <v>1</v>
      </c>
      <c r="D2902" s="17">
        <v>1976</v>
      </c>
      <c r="E2902" s="17">
        <v>1</v>
      </c>
      <c r="F2902" s="17">
        <v>0</v>
      </c>
      <c r="G2902" s="17">
        <v>1</v>
      </c>
      <c r="H2902" s="18">
        <v>360291</v>
      </c>
    </row>
    <row r="2903" spans="1:8" ht="14.4" x14ac:dyDescent="0.3">
      <c r="A2903" s="17">
        <v>2</v>
      </c>
      <c r="B2903" s="9" t="s">
        <v>19</v>
      </c>
      <c r="C2903" s="17">
        <v>2</v>
      </c>
      <c r="D2903" s="17">
        <v>1994</v>
      </c>
      <c r="E2903" s="17">
        <v>1</v>
      </c>
      <c r="F2903" s="17">
        <v>0</v>
      </c>
      <c r="G2903" s="17">
        <v>0</v>
      </c>
      <c r="H2903" s="18">
        <v>368757</v>
      </c>
    </row>
    <row r="2904" spans="1:8" ht="14.4" x14ac:dyDescent="0.3">
      <c r="A2904" s="17">
        <v>2</v>
      </c>
      <c r="B2904" s="9" t="s">
        <v>19</v>
      </c>
      <c r="C2904" s="17">
        <v>4</v>
      </c>
      <c r="D2904" s="17">
        <v>2015</v>
      </c>
      <c r="E2904" s="17">
        <v>1</v>
      </c>
      <c r="F2904" s="17">
        <v>0</v>
      </c>
      <c r="G2904" s="17">
        <v>0</v>
      </c>
      <c r="H2904" s="18">
        <v>369827</v>
      </c>
    </row>
    <row r="2905" spans="1:8" ht="14.4" x14ac:dyDescent="0.3">
      <c r="A2905" s="17">
        <v>2</v>
      </c>
      <c r="B2905" s="9" t="s">
        <v>17</v>
      </c>
      <c r="C2905" s="17">
        <v>2</v>
      </c>
      <c r="D2905" s="17">
        <v>2011</v>
      </c>
      <c r="E2905" s="17">
        <v>1</v>
      </c>
      <c r="F2905" s="17">
        <v>0</v>
      </c>
      <c r="G2905" s="17">
        <v>0</v>
      </c>
      <c r="H2905" s="18">
        <v>372125</v>
      </c>
    </row>
    <row r="2906" spans="1:8" ht="14.4" x14ac:dyDescent="0.3">
      <c r="A2906" s="17">
        <v>3</v>
      </c>
      <c r="B2906" s="9" t="s">
        <v>17</v>
      </c>
      <c r="C2906" s="17">
        <v>1</v>
      </c>
      <c r="D2906" s="17">
        <v>1984</v>
      </c>
      <c r="E2906" s="17">
        <v>1</v>
      </c>
      <c r="F2906" s="17">
        <v>0</v>
      </c>
      <c r="G2906" s="17">
        <v>0</v>
      </c>
      <c r="H2906" s="18">
        <v>373116</v>
      </c>
    </row>
    <row r="2907" spans="1:8" ht="14.4" x14ac:dyDescent="0.3">
      <c r="A2907" s="17">
        <v>1</v>
      </c>
      <c r="B2907" s="9" t="s">
        <v>12</v>
      </c>
      <c r="C2907" s="17">
        <v>3</v>
      </c>
      <c r="D2907" s="17">
        <v>1997</v>
      </c>
      <c r="E2907" s="17">
        <v>1</v>
      </c>
      <c r="F2907" s="17">
        <v>0</v>
      </c>
      <c r="G2907" s="17">
        <v>0</v>
      </c>
      <c r="H2907" s="18">
        <v>376247</v>
      </c>
    </row>
    <row r="2908" spans="1:8" ht="14.4" x14ac:dyDescent="0.3">
      <c r="A2908" s="17">
        <v>3</v>
      </c>
      <c r="B2908" s="9" t="s">
        <v>12</v>
      </c>
      <c r="C2908" s="17">
        <v>2</v>
      </c>
      <c r="D2908" s="17">
        <v>2010</v>
      </c>
      <c r="E2908" s="17">
        <v>1</v>
      </c>
      <c r="F2908" s="17">
        <v>0</v>
      </c>
      <c r="G2908" s="17">
        <v>0</v>
      </c>
      <c r="H2908" s="18">
        <v>377176</v>
      </c>
    </row>
    <row r="2909" spans="1:8" ht="14.4" x14ac:dyDescent="0.3">
      <c r="A2909" s="17">
        <v>3</v>
      </c>
      <c r="B2909" s="9" t="s">
        <v>19</v>
      </c>
      <c r="C2909" s="17">
        <v>3</v>
      </c>
      <c r="D2909" s="17">
        <v>2013</v>
      </c>
      <c r="E2909" s="17">
        <v>1</v>
      </c>
      <c r="F2909" s="17">
        <v>0</v>
      </c>
      <c r="G2909" s="17">
        <v>0</v>
      </c>
      <c r="H2909" s="18">
        <v>377746</v>
      </c>
    </row>
    <row r="2910" spans="1:8" ht="14.4" x14ac:dyDescent="0.3">
      <c r="A2910" s="17">
        <v>3</v>
      </c>
      <c r="B2910" s="9" t="s">
        <v>19</v>
      </c>
      <c r="C2910" s="17">
        <v>3</v>
      </c>
      <c r="D2910" s="17">
        <v>2010</v>
      </c>
      <c r="E2910" s="17">
        <v>1</v>
      </c>
      <c r="F2910" s="17">
        <v>0</v>
      </c>
      <c r="G2910" s="17">
        <v>0</v>
      </c>
      <c r="H2910" s="18">
        <v>378003</v>
      </c>
    </row>
    <row r="2911" spans="1:8" ht="14.4" x14ac:dyDescent="0.3">
      <c r="A2911" s="17">
        <v>1</v>
      </c>
      <c r="B2911" s="9" t="s">
        <v>12</v>
      </c>
      <c r="C2911" s="17">
        <v>2</v>
      </c>
      <c r="D2911" s="17">
        <v>2005</v>
      </c>
      <c r="E2911" s="17">
        <v>1</v>
      </c>
      <c r="F2911" s="17">
        <v>0</v>
      </c>
      <c r="G2911" s="17">
        <v>0</v>
      </c>
      <c r="H2911" s="18">
        <v>381716</v>
      </c>
    </row>
    <row r="2912" spans="1:8" ht="14.4" x14ac:dyDescent="0.3">
      <c r="A2912" s="17">
        <v>2</v>
      </c>
      <c r="B2912" s="9" t="s">
        <v>14</v>
      </c>
      <c r="C2912" s="17">
        <v>3</v>
      </c>
      <c r="D2912" s="17">
        <v>2001</v>
      </c>
      <c r="E2912" s="17">
        <v>1</v>
      </c>
      <c r="F2912" s="17">
        <v>0</v>
      </c>
      <c r="G2912" s="17">
        <v>0</v>
      </c>
      <c r="H2912" s="18">
        <v>388374</v>
      </c>
    </row>
    <row r="2913" spans="1:8" ht="14.4" x14ac:dyDescent="0.3">
      <c r="A2913" s="17">
        <v>5</v>
      </c>
      <c r="B2913" s="9" t="s">
        <v>12</v>
      </c>
      <c r="C2913" s="17">
        <v>2</v>
      </c>
      <c r="D2913" s="17">
        <v>2010</v>
      </c>
      <c r="E2913" s="17">
        <v>1</v>
      </c>
      <c r="F2913" s="17">
        <v>0</v>
      </c>
      <c r="G2913" s="17">
        <v>0</v>
      </c>
      <c r="H2913" s="18">
        <v>390035</v>
      </c>
    </row>
    <row r="2914" spans="1:8" ht="14.4" x14ac:dyDescent="0.3">
      <c r="A2914" s="17">
        <v>4</v>
      </c>
      <c r="B2914" s="9" t="s">
        <v>12</v>
      </c>
      <c r="C2914" s="17">
        <v>2</v>
      </c>
      <c r="D2914" s="17">
        <v>2012</v>
      </c>
      <c r="E2914" s="17">
        <v>1</v>
      </c>
      <c r="F2914" s="17">
        <v>0</v>
      </c>
      <c r="G2914" s="17">
        <v>0</v>
      </c>
      <c r="H2914" s="18">
        <v>390831</v>
      </c>
    </row>
    <row r="2915" spans="1:8" ht="14.4" x14ac:dyDescent="0.3">
      <c r="A2915" s="17">
        <v>3</v>
      </c>
      <c r="B2915" s="9" t="s">
        <v>48</v>
      </c>
      <c r="C2915" s="17">
        <v>2</v>
      </c>
      <c r="D2915" s="17">
        <v>1984</v>
      </c>
      <c r="E2915" s="17">
        <v>1</v>
      </c>
      <c r="F2915" s="17">
        <v>0</v>
      </c>
      <c r="G2915" s="17">
        <v>36</v>
      </c>
      <c r="H2915" s="18">
        <v>396894</v>
      </c>
    </row>
    <row r="2916" spans="1:8" ht="14.4" x14ac:dyDescent="0.3">
      <c r="A2916" s="17">
        <v>1</v>
      </c>
      <c r="B2916" s="9" t="s">
        <v>31</v>
      </c>
      <c r="C2916" s="17">
        <v>4</v>
      </c>
      <c r="D2916" s="17">
        <v>1977</v>
      </c>
      <c r="E2916" s="17">
        <v>2</v>
      </c>
      <c r="F2916" s="17">
        <v>0</v>
      </c>
      <c r="G2916" s="17">
        <v>0</v>
      </c>
      <c r="H2916" s="18">
        <v>399192</v>
      </c>
    </row>
    <row r="2917" spans="1:8" ht="14.4" x14ac:dyDescent="0.3">
      <c r="A2917" s="17">
        <v>1</v>
      </c>
      <c r="B2917" s="9" t="s">
        <v>12</v>
      </c>
      <c r="C2917" s="17">
        <v>3</v>
      </c>
      <c r="D2917" s="17">
        <v>2002</v>
      </c>
      <c r="E2917" s="17">
        <v>1</v>
      </c>
      <c r="F2917" s="17">
        <v>0</v>
      </c>
      <c r="G2917" s="17">
        <v>0</v>
      </c>
      <c r="H2917" s="18">
        <v>402640</v>
      </c>
    </row>
    <row r="2918" spans="1:8" ht="14.4" x14ac:dyDescent="0.3">
      <c r="A2918" s="17">
        <v>2</v>
      </c>
      <c r="B2918" s="9" t="s">
        <v>33</v>
      </c>
      <c r="C2918" s="17">
        <v>2</v>
      </c>
      <c r="D2918" s="17">
        <v>1999</v>
      </c>
      <c r="E2918" s="17">
        <v>1</v>
      </c>
      <c r="F2918" s="17">
        <v>0</v>
      </c>
      <c r="G2918" s="17">
        <v>0</v>
      </c>
      <c r="H2918" s="18">
        <v>403671</v>
      </c>
    </row>
    <row r="2919" spans="1:8" ht="14.4" x14ac:dyDescent="0.3">
      <c r="A2919" s="17">
        <v>3</v>
      </c>
      <c r="B2919" s="9" t="s">
        <v>19</v>
      </c>
      <c r="C2919" s="17">
        <v>3</v>
      </c>
      <c r="D2919" s="17">
        <v>2016</v>
      </c>
      <c r="E2919" s="17">
        <v>1</v>
      </c>
      <c r="F2919" s="17">
        <v>0</v>
      </c>
      <c r="G2919" s="17">
        <v>0</v>
      </c>
      <c r="H2919" s="18">
        <v>404067</v>
      </c>
    </row>
    <row r="2920" spans="1:8" ht="14.4" x14ac:dyDescent="0.3">
      <c r="A2920" s="17">
        <v>1</v>
      </c>
      <c r="B2920" s="9" t="s">
        <v>10</v>
      </c>
      <c r="C2920" s="17">
        <v>1</v>
      </c>
      <c r="D2920" s="17">
        <v>1994</v>
      </c>
      <c r="E2920" s="17">
        <v>1</v>
      </c>
      <c r="F2920" s="17">
        <v>0</v>
      </c>
      <c r="G2920" s="17">
        <v>0</v>
      </c>
      <c r="H2920" s="18">
        <v>410189</v>
      </c>
    </row>
    <row r="2921" spans="1:8" ht="14.4" x14ac:dyDescent="0.3">
      <c r="A2921" s="17">
        <v>2</v>
      </c>
      <c r="B2921" s="9" t="s">
        <v>19</v>
      </c>
      <c r="C2921" s="17">
        <v>2</v>
      </c>
      <c r="D2921" s="17">
        <v>1999</v>
      </c>
      <c r="E2921" s="17">
        <v>1</v>
      </c>
      <c r="F2921" s="17">
        <v>0</v>
      </c>
      <c r="G2921" s="17">
        <v>0</v>
      </c>
      <c r="H2921" s="18">
        <v>410606</v>
      </c>
    </row>
    <row r="2922" spans="1:8" ht="14.4" x14ac:dyDescent="0.3">
      <c r="A2922" s="17">
        <v>2</v>
      </c>
      <c r="B2922" s="9" t="s">
        <v>33</v>
      </c>
      <c r="C2922" s="17">
        <v>1</v>
      </c>
      <c r="D2922" s="17">
        <v>1998</v>
      </c>
      <c r="E2922" s="17">
        <v>1</v>
      </c>
      <c r="F2922" s="17">
        <v>0</v>
      </c>
      <c r="G2922" s="17">
        <v>0</v>
      </c>
      <c r="H2922" s="18">
        <v>411319</v>
      </c>
    </row>
    <row r="2923" spans="1:8" ht="14.4" x14ac:dyDescent="0.3">
      <c r="A2923" s="17">
        <v>2</v>
      </c>
      <c r="B2923" s="9" t="s">
        <v>33</v>
      </c>
      <c r="C2923" s="17">
        <v>4</v>
      </c>
      <c r="D2923" s="17">
        <v>2019</v>
      </c>
      <c r="E2923" s="17">
        <v>1</v>
      </c>
      <c r="F2923" s="17">
        <v>0</v>
      </c>
      <c r="G2923" s="17">
        <v>0</v>
      </c>
      <c r="H2923" s="18">
        <v>420949</v>
      </c>
    </row>
    <row r="2924" spans="1:8" ht="14.4" x14ac:dyDescent="0.3">
      <c r="A2924" s="17">
        <v>2</v>
      </c>
      <c r="B2924" s="9" t="s">
        <v>12</v>
      </c>
      <c r="C2924" s="17">
        <v>3</v>
      </c>
      <c r="D2924" s="17">
        <v>2014</v>
      </c>
      <c r="E2924" s="17">
        <v>1</v>
      </c>
      <c r="F2924" s="17">
        <v>0</v>
      </c>
      <c r="G2924" s="17">
        <v>77</v>
      </c>
      <c r="H2924" s="18">
        <v>424199</v>
      </c>
    </row>
    <row r="2925" spans="1:8" ht="14.4" x14ac:dyDescent="0.3">
      <c r="A2925" s="17">
        <v>3</v>
      </c>
      <c r="B2925" s="9" t="s">
        <v>19</v>
      </c>
      <c r="C2925" s="17">
        <v>3</v>
      </c>
      <c r="D2925" s="17">
        <v>2016</v>
      </c>
      <c r="E2925" s="17">
        <v>1</v>
      </c>
      <c r="F2925" s="17">
        <v>0</v>
      </c>
      <c r="G2925" s="17">
        <v>0</v>
      </c>
      <c r="H2925" s="18">
        <v>424754</v>
      </c>
    </row>
    <row r="2926" spans="1:8" ht="14.4" x14ac:dyDescent="0.3">
      <c r="A2926" s="17">
        <v>2</v>
      </c>
      <c r="B2926" s="9" t="s">
        <v>12</v>
      </c>
      <c r="C2926" s="17">
        <v>3</v>
      </c>
      <c r="D2926" s="17">
        <v>1998</v>
      </c>
      <c r="E2926" s="17">
        <v>1</v>
      </c>
      <c r="F2926" s="17">
        <v>0</v>
      </c>
      <c r="G2926" s="17">
        <v>0</v>
      </c>
      <c r="H2926" s="18">
        <v>424833</v>
      </c>
    </row>
    <row r="2927" spans="1:8" ht="14.4" x14ac:dyDescent="0.3">
      <c r="A2927" s="17">
        <v>1</v>
      </c>
      <c r="B2927" s="9" t="s">
        <v>12</v>
      </c>
      <c r="C2927" s="17">
        <v>2</v>
      </c>
      <c r="D2927" s="17">
        <v>1995</v>
      </c>
      <c r="E2927" s="17">
        <v>1</v>
      </c>
      <c r="F2927" s="17">
        <v>0</v>
      </c>
      <c r="G2927" s="17">
        <v>0</v>
      </c>
      <c r="H2927" s="18">
        <v>427647</v>
      </c>
    </row>
    <row r="2928" spans="1:8" ht="14.4" x14ac:dyDescent="0.3">
      <c r="A2928" s="17">
        <v>2</v>
      </c>
      <c r="B2928" s="9" t="s">
        <v>19</v>
      </c>
      <c r="C2928" s="17">
        <v>3</v>
      </c>
      <c r="D2928" s="17">
        <v>2000</v>
      </c>
      <c r="E2928" s="17">
        <v>1</v>
      </c>
      <c r="F2928" s="17">
        <v>0</v>
      </c>
      <c r="G2928" s="17">
        <v>0</v>
      </c>
      <c r="H2928" s="18">
        <v>428677</v>
      </c>
    </row>
    <row r="2929" spans="1:8" ht="14.4" x14ac:dyDescent="0.3">
      <c r="A2929" s="17">
        <v>1</v>
      </c>
      <c r="B2929" s="9" t="s">
        <v>19</v>
      </c>
      <c r="C2929" s="17">
        <v>2</v>
      </c>
      <c r="D2929" s="17">
        <v>2013</v>
      </c>
      <c r="E2929" s="17">
        <v>1</v>
      </c>
      <c r="F2929" s="17">
        <v>0</v>
      </c>
      <c r="G2929" s="17">
        <v>0</v>
      </c>
      <c r="H2929" s="18">
        <v>429192</v>
      </c>
    </row>
    <row r="2930" spans="1:8" ht="14.4" x14ac:dyDescent="0.3">
      <c r="A2930" s="17">
        <v>2</v>
      </c>
      <c r="B2930" s="9" t="s">
        <v>33</v>
      </c>
      <c r="C2930" s="17">
        <v>4</v>
      </c>
      <c r="D2930" s="17">
        <v>2017</v>
      </c>
      <c r="E2930" s="17">
        <v>1</v>
      </c>
      <c r="F2930" s="17">
        <v>0</v>
      </c>
      <c r="G2930" s="17">
        <v>0</v>
      </c>
      <c r="H2930" s="18">
        <v>430896</v>
      </c>
    </row>
    <row r="2931" spans="1:8" ht="14.4" x14ac:dyDescent="0.3">
      <c r="A2931" s="17">
        <v>3</v>
      </c>
      <c r="B2931" s="9" t="s">
        <v>19</v>
      </c>
      <c r="C2931" s="17">
        <v>3</v>
      </c>
      <c r="D2931" s="17">
        <v>2008</v>
      </c>
      <c r="E2931" s="17">
        <v>1</v>
      </c>
      <c r="F2931" s="17">
        <v>0</v>
      </c>
      <c r="G2931" s="17">
        <v>0</v>
      </c>
      <c r="H2931" s="18">
        <v>431285</v>
      </c>
    </row>
    <row r="2932" spans="1:8" ht="14.4" x14ac:dyDescent="0.3">
      <c r="A2932" s="17">
        <v>1</v>
      </c>
      <c r="B2932" s="9" t="s">
        <v>33</v>
      </c>
      <c r="C2932" s="17">
        <v>1</v>
      </c>
      <c r="D2932" s="17">
        <v>1975</v>
      </c>
      <c r="E2932" s="17">
        <v>1</v>
      </c>
      <c r="F2932" s="17">
        <v>0</v>
      </c>
      <c r="G2932" s="17">
        <v>52</v>
      </c>
      <c r="H2932" s="18">
        <v>431570</v>
      </c>
    </row>
    <row r="2933" spans="1:8" ht="14.4" x14ac:dyDescent="0.3">
      <c r="A2933" s="17">
        <v>2</v>
      </c>
      <c r="B2933" s="9" t="s">
        <v>14</v>
      </c>
      <c r="C2933" s="17">
        <v>3</v>
      </c>
      <c r="D2933" s="17">
        <v>2006</v>
      </c>
      <c r="E2933" s="17">
        <v>1</v>
      </c>
      <c r="F2933" s="17">
        <v>0</v>
      </c>
      <c r="G2933" s="17">
        <v>0</v>
      </c>
      <c r="H2933" s="18">
        <v>431967</v>
      </c>
    </row>
    <row r="2934" spans="1:8" ht="14.4" x14ac:dyDescent="0.3">
      <c r="A2934" s="17">
        <v>3</v>
      </c>
      <c r="B2934" s="9" t="s">
        <v>23</v>
      </c>
      <c r="C2934" s="17">
        <v>1</v>
      </c>
      <c r="D2934" s="17">
        <v>2009</v>
      </c>
      <c r="E2934" s="17">
        <v>1</v>
      </c>
      <c r="F2934" s="17">
        <v>0</v>
      </c>
      <c r="G2934" s="17">
        <v>0</v>
      </c>
      <c r="H2934" s="18">
        <v>434661</v>
      </c>
    </row>
    <row r="2935" spans="1:8" ht="14.4" x14ac:dyDescent="0.3">
      <c r="A2935" s="17">
        <v>2</v>
      </c>
      <c r="B2935" s="9" t="s">
        <v>25</v>
      </c>
      <c r="C2935" s="17">
        <v>4</v>
      </c>
      <c r="D2935" s="17">
        <v>1982</v>
      </c>
      <c r="E2935" s="17">
        <v>1</v>
      </c>
      <c r="F2935" s="17">
        <v>0</v>
      </c>
      <c r="G2935" s="17">
        <v>0</v>
      </c>
      <c r="H2935" s="18">
        <v>435018</v>
      </c>
    </row>
    <row r="2936" spans="1:8" ht="14.4" x14ac:dyDescent="0.3">
      <c r="A2936" s="17">
        <v>2</v>
      </c>
      <c r="B2936" s="9" t="s">
        <v>14</v>
      </c>
      <c r="C2936" s="17">
        <v>3</v>
      </c>
      <c r="D2936" s="17">
        <v>2002</v>
      </c>
      <c r="E2936" s="17">
        <v>1</v>
      </c>
      <c r="F2936" s="17">
        <v>0</v>
      </c>
      <c r="G2936" s="17">
        <v>0</v>
      </c>
      <c r="H2936" s="18">
        <v>437610</v>
      </c>
    </row>
    <row r="2937" spans="1:8" ht="14.4" x14ac:dyDescent="0.3">
      <c r="A2937" s="17">
        <v>6</v>
      </c>
      <c r="B2937" s="9" t="s">
        <v>14</v>
      </c>
      <c r="C2937" s="17">
        <v>2</v>
      </c>
      <c r="D2937" s="17">
        <v>1991</v>
      </c>
      <c r="E2937" s="17">
        <v>1</v>
      </c>
      <c r="F2937" s="17">
        <v>0</v>
      </c>
      <c r="G2937" s="17">
        <v>0</v>
      </c>
      <c r="H2937" s="18">
        <v>444482</v>
      </c>
    </row>
    <row r="2938" spans="1:8" ht="14.4" x14ac:dyDescent="0.3">
      <c r="A2938" s="17">
        <v>3</v>
      </c>
      <c r="B2938" s="9" t="s">
        <v>12</v>
      </c>
      <c r="C2938" s="17">
        <v>2</v>
      </c>
      <c r="D2938" s="17">
        <v>2010</v>
      </c>
      <c r="E2938" s="17">
        <v>1</v>
      </c>
      <c r="F2938" s="17">
        <v>0</v>
      </c>
      <c r="G2938" s="17">
        <v>0</v>
      </c>
      <c r="H2938" s="18">
        <v>448161</v>
      </c>
    </row>
    <row r="2939" spans="1:8" ht="14.4" x14ac:dyDescent="0.3">
      <c r="A2939" s="17">
        <v>2</v>
      </c>
      <c r="B2939" s="9" t="s">
        <v>14</v>
      </c>
      <c r="C2939" s="17">
        <v>2</v>
      </c>
      <c r="D2939" s="17">
        <v>1998</v>
      </c>
      <c r="E2939" s="17">
        <v>1</v>
      </c>
      <c r="F2939" s="17">
        <v>0</v>
      </c>
      <c r="G2939" s="17">
        <v>0</v>
      </c>
      <c r="H2939" s="18">
        <v>449784</v>
      </c>
    </row>
    <row r="2940" spans="1:8" ht="14.4" x14ac:dyDescent="0.3">
      <c r="A2940" s="17">
        <v>4</v>
      </c>
      <c r="B2940" s="9" t="s">
        <v>14</v>
      </c>
      <c r="C2940" s="17">
        <v>2</v>
      </c>
      <c r="D2940" s="17">
        <v>1990</v>
      </c>
      <c r="E2940" s="17">
        <v>1</v>
      </c>
      <c r="F2940" s="17">
        <v>0</v>
      </c>
      <c r="G2940" s="17">
        <v>0</v>
      </c>
      <c r="H2940" s="18">
        <v>451544</v>
      </c>
    </row>
    <row r="2941" spans="1:8" ht="14.4" x14ac:dyDescent="0.3">
      <c r="A2941" s="17">
        <v>3</v>
      </c>
      <c r="B2941" s="9" t="s">
        <v>12</v>
      </c>
      <c r="C2941" s="17">
        <v>2</v>
      </c>
      <c r="D2941" s="17">
        <v>2011</v>
      </c>
      <c r="E2941" s="17">
        <v>1</v>
      </c>
      <c r="F2941" s="17">
        <v>0</v>
      </c>
      <c r="G2941" s="17">
        <v>0</v>
      </c>
      <c r="H2941" s="18">
        <v>453066</v>
      </c>
    </row>
    <row r="2942" spans="1:8" ht="14.4" x14ac:dyDescent="0.3">
      <c r="A2942" s="17">
        <v>1</v>
      </c>
      <c r="B2942" s="9" t="s">
        <v>10</v>
      </c>
      <c r="C2942" s="17">
        <v>1</v>
      </c>
      <c r="D2942" s="17">
        <v>1971</v>
      </c>
      <c r="E2942" s="17">
        <v>1</v>
      </c>
      <c r="F2942" s="17">
        <v>4</v>
      </c>
      <c r="G2942" s="17">
        <v>8</v>
      </c>
      <c r="H2942" s="18">
        <v>459526</v>
      </c>
    </row>
    <row r="2943" spans="1:8" ht="14.4" x14ac:dyDescent="0.3">
      <c r="A2943" s="17">
        <v>3</v>
      </c>
      <c r="B2943" s="9" t="s">
        <v>12</v>
      </c>
      <c r="C2943" s="17">
        <v>2</v>
      </c>
      <c r="D2943" s="17">
        <v>2003</v>
      </c>
      <c r="E2943" s="17">
        <v>1</v>
      </c>
      <c r="F2943" s="17">
        <v>0</v>
      </c>
      <c r="G2943" s="17">
        <v>0</v>
      </c>
      <c r="H2943" s="18">
        <v>474989</v>
      </c>
    </row>
    <row r="2944" spans="1:8" ht="14.4" x14ac:dyDescent="0.3">
      <c r="A2944" s="17">
        <v>3</v>
      </c>
      <c r="B2944" s="9" t="s">
        <v>19</v>
      </c>
      <c r="C2944" s="17">
        <v>3</v>
      </c>
      <c r="D2944" s="17">
        <v>2015</v>
      </c>
      <c r="E2944" s="17">
        <v>1</v>
      </c>
      <c r="F2944" s="17">
        <v>0</v>
      </c>
      <c r="G2944" s="17">
        <v>0</v>
      </c>
      <c r="H2944" s="18">
        <v>477589</v>
      </c>
    </row>
    <row r="2945" spans="1:8" ht="14.4" x14ac:dyDescent="0.3">
      <c r="A2945" s="17">
        <v>3</v>
      </c>
      <c r="B2945" s="9" t="s">
        <v>12</v>
      </c>
      <c r="C2945" s="17">
        <v>3</v>
      </c>
      <c r="D2945" s="17">
        <v>2010</v>
      </c>
      <c r="E2945" s="17">
        <v>1</v>
      </c>
      <c r="F2945" s="17">
        <v>0</v>
      </c>
      <c r="G2945" s="17">
        <v>0</v>
      </c>
      <c r="H2945" s="18">
        <v>479009</v>
      </c>
    </row>
    <row r="2946" spans="1:8" ht="14.4" x14ac:dyDescent="0.3">
      <c r="A2946" s="17">
        <v>4</v>
      </c>
      <c r="B2946" s="9" t="s">
        <v>12</v>
      </c>
      <c r="C2946" s="17">
        <v>3</v>
      </c>
      <c r="D2946" s="17">
        <v>1997</v>
      </c>
      <c r="E2946" s="17">
        <v>1</v>
      </c>
      <c r="F2946" s="17">
        <v>0</v>
      </c>
      <c r="G2946" s="17">
        <v>49</v>
      </c>
      <c r="H2946" s="18">
        <v>487401</v>
      </c>
    </row>
    <row r="2947" spans="1:8" ht="14.4" x14ac:dyDescent="0.3">
      <c r="A2947" s="17">
        <v>4</v>
      </c>
      <c r="B2947" s="9" t="s">
        <v>33</v>
      </c>
      <c r="C2947" s="17">
        <v>1</v>
      </c>
      <c r="D2947" s="17">
        <v>1996</v>
      </c>
      <c r="E2947" s="17">
        <v>1</v>
      </c>
      <c r="F2947" s="17">
        <v>0</v>
      </c>
      <c r="G2947" s="17">
        <v>0</v>
      </c>
      <c r="H2947" s="18">
        <v>492944</v>
      </c>
    </row>
    <row r="2948" spans="1:8" ht="14.4" x14ac:dyDescent="0.3">
      <c r="A2948" s="17">
        <v>3</v>
      </c>
      <c r="B2948" s="9" t="s">
        <v>33</v>
      </c>
      <c r="C2948" s="17">
        <v>1</v>
      </c>
      <c r="D2948" s="17">
        <v>2012</v>
      </c>
      <c r="E2948" s="17">
        <v>1</v>
      </c>
      <c r="F2948" s="17">
        <v>0</v>
      </c>
      <c r="G2948" s="17">
        <v>0</v>
      </c>
      <c r="H2948" s="18">
        <v>501810</v>
      </c>
    </row>
    <row r="2949" spans="1:8" ht="14.4" x14ac:dyDescent="0.3">
      <c r="A2949" s="17">
        <v>2</v>
      </c>
      <c r="B2949" s="9" t="s">
        <v>17</v>
      </c>
      <c r="C2949" s="17">
        <v>2</v>
      </c>
      <c r="D2949" s="17">
        <v>2011</v>
      </c>
      <c r="E2949" s="17">
        <v>1</v>
      </c>
      <c r="F2949" s="17">
        <v>0</v>
      </c>
      <c r="G2949" s="17">
        <v>0</v>
      </c>
      <c r="H2949" s="18">
        <v>504164</v>
      </c>
    </row>
    <row r="2950" spans="1:8" ht="14.4" x14ac:dyDescent="0.3">
      <c r="A2950" s="17">
        <v>5</v>
      </c>
      <c r="B2950" s="9" t="s">
        <v>14</v>
      </c>
      <c r="C2950" s="17">
        <v>2</v>
      </c>
      <c r="D2950" s="17">
        <v>2012</v>
      </c>
      <c r="E2950" s="17">
        <v>1</v>
      </c>
      <c r="F2950" s="17">
        <v>0</v>
      </c>
      <c r="G2950" s="17">
        <v>0</v>
      </c>
      <c r="H2950" s="18">
        <v>508658</v>
      </c>
    </row>
    <row r="2951" spans="1:8" ht="14.4" x14ac:dyDescent="0.3">
      <c r="A2951" s="17">
        <v>3</v>
      </c>
      <c r="B2951" s="9" t="s">
        <v>19</v>
      </c>
      <c r="C2951" s="17">
        <v>3</v>
      </c>
      <c r="D2951" s="17">
        <v>2014</v>
      </c>
      <c r="E2951" s="17">
        <v>1</v>
      </c>
      <c r="F2951" s="17">
        <v>0</v>
      </c>
      <c r="G2951" s="17">
        <v>0</v>
      </c>
      <c r="H2951" s="18">
        <v>513909</v>
      </c>
    </row>
    <row r="2952" spans="1:8" ht="14.4" x14ac:dyDescent="0.3">
      <c r="A2952" s="17">
        <v>2</v>
      </c>
      <c r="B2952" s="9" t="s">
        <v>24</v>
      </c>
      <c r="C2952" s="17">
        <v>4</v>
      </c>
      <c r="D2952" s="17">
        <v>2018</v>
      </c>
      <c r="E2952" s="17">
        <v>1</v>
      </c>
      <c r="F2952" s="17">
        <v>0</v>
      </c>
      <c r="G2952" s="17">
        <v>0</v>
      </c>
      <c r="H2952" s="18">
        <v>515126</v>
      </c>
    </row>
    <row r="2953" spans="1:8" ht="14.4" x14ac:dyDescent="0.3">
      <c r="A2953" s="17">
        <v>2</v>
      </c>
      <c r="B2953" s="9" t="s">
        <v>17</v>
      </c>
      <c r="C2953" s="17">
        <v>2</v>
      </c>
      <c r="D2953" s="17">
        <v>2010</v>
      </c>
      <c r="E2953" s="17">
        <v>1</v>
      </c>
      <c r="F2953" s="17">
        <v>0</v>
      </c>
      <c r="G2953" s="17">
        <v>0</v>
      </c>
      <c r="H2953" s="18">
        <v>515261</v>
      </c>
    </row>
    <row r="2954" spans="1:8" ht="14.4" x14ac:dyDescent="0.3">
      <c r="A2954" s="17">
        <v>3</v>
      </c>
      <c r="B2954" s="9" t="s">
        <v>19</v>
      </c>
      <c r="C2954" s="17">
        <v>3</v>
      </c>
      <c r="D2954" s="17">
        <v>2011</v>
      </c>
      <c r="E2954" s="17">
        <v>1</v>
      </c>
      <c r="F2954" s="17">
        <v>0</v>
      </c>
      <c r="G2954" s="17">
        <v>0</v>
      </c>
      <c r="H2954" s="18">
        <v>515982</v>
      </c>
    </row>
    <row r="2955" spans="1:8" ht="14.4" x14ac:dyDescent="0.3">
      <c r="A2955" s="17">
        <v>3</v>
      </c>
      <c r="B2955" s="9" t="s">
        <v>12</v>
      </c>
      <c r="C2955" s="17">
        <v>3</v>
      </c>
      <c r="D2955" s="17">
        <v>2015</v>
      </c>
      <c r="E2955" s="17">
        <v>1</v>
      </c>
      <c r="F2955" s="17">
        <v>0</v>
      </c>
      <c r="G2955" s="17">
        <v>0</v>
      </c>
      <c r="H2955" s="18">
        <v>518740</v>
      </c>
    </row>
    <row r="2956" spans="1:8" ht="14.4" x14ac:dyDescent="0.3">
      <c r="A2956" s="17">
        <v>2</v>
      </c>
      <c r="B2956" s="9" t="s">
        <v>12</v>
      </c>
      <c r="C2956" s="17">
        <v>3</v>
      </c>
      <c r="D2956" s="17">
        <v>2015</v>
      </c>
      <c r="E2956" s="17">
        <v>1</v>
      </c>
      <c r="F2956" s="17">
        <v>0</v>
      </c>
      <c r="G2956" s="17">
        <v>0</v>
      </c>
      <c r="H2956" s="18">
        <v>522196</v>
      </c>
    </row>
    <row r="2957" spans="1:8" ht="14.4" x14ac:dyDescent="0.3">
      <c r="A2957" s="17">
        <v>2</v>
      </c>
      <c r="B2957" s="9" t="s">
        <v>17</v>
      </c>
      <c r="C2957" s="17">
        <v>2</v>
      </c>
      <c r="D2957" s="17">
        <v>2010</v>
      </c>
      <c r="E2957" s="17">
        <v>1</v>
      </c>
      <c r="F2957" s="17">
        <v>0</v>
      </c>
      <c r="G2957" s="17">
        <v>0</v>
      </c>
      <c r="H2957" s="18">
        <v>536954</v>
      </c>
    </row>
    <row r="2958" spans="1:8" ht="14.4" x14ac:dyDescent="0.3">
      <c r="A2958" s="17">
        <v>6</v>
      </c>
      <c r="B2958" s="9" t="s">
        <v>10</v>
      </c>
      <c r="C2958" s="17">
        <v>1</v>
      </c>
      <c r="D2958" s="17">
        <v>1993</v>
      </c>
      <c r="E2958" s="17">
        <v>1</v>
      </c>
      <c r="F2958" s="17">
        <v>0</v>
      </c>
      <c r="G2958" s="17">
        <v>0</v>
      </c>
      <c r="H2958" s="18">
        <v>541395</v>
      </c>
    </row>
    <row r="2959" spans="1:8" ht="14.4" x14ac:dyDescent="0.3">
      <c r="A2959" s="17">
        <v>2</v>
      </c>
      <c r="B2959" s="9" t="s">
        <v>19</v>
      </c>
      <c r="C2959" s="17">
        <v>1</v>
      </c>
      <c r="D2959" s="17">
        <v>1983</v>
      </c>
      <c r="E2959" s="17">
        <v>1</v>
      </c>
      <c r="F2959" s="17">
        <v>0</v>
      </c>
      <c r="G2959" s="17">
        <v>0</v>
      </c>
      <c r="H2959" s="18">
        <v>550544</v>
      </c>
    </row>
    <row r="2960" spans="1:8" ht="14.4" x14ac:dyDescent="0.3">
      <c r="A2960" s="17">
        <v>5</v>
      </c>
      <c r="B2960" s="9" t="s">
        <v>17</v>
      </c>
      <c r="C2960" s="17">
        <v>2</v>
      </c>
      <c r="D2960" s="17">
        <v>2011</v>
      </c>
      <c r="E2960" s="17">
        <v>1</v>
      </c>
      <c r="F2960" s="17">
        <v>0</v>
      </c>
      <c r="G2960" s="17">
        <v>0</v>
      </c>
      <c r="H2960" s="18">
        <v>573778</v>
      </c>
    </row>
    <row r="2961" spans="1:8" ht="14.4" x14ac:dyDescent="0.3">
      <c r="A2961" s="17">
        <v>2</v>
      </c>
      <c r="B2961" s="9" t="s">
        <v>12</v>
      </c>
      <c r="C2961" s="17">
        <v>2</v>
      </c>
      <c r="D2961" s="17">
        <v>2004</v>
      </c>
      <c r="E2961" s="17">
        <v>1</v>
      </c>
      <c r="F2961" s="17">
        <v>0</v>
      </c>
      <c r="G2961" s="17">
        <v>0</v>
      </c>
      <c r="H2961" s="18">
        <v>576315</v>
      </c>
    </row>
    <row r="2962" spans="1:8" ht="14.4" x14ac:dyDescent="0.3">
      <c r="A2962" s="17">
        <v>2</v>
      </c>
      <c r="B2962" s="9" t="s">
        <v>33</v>
      </c>
      <c r="C2962" s="17">
        <v>2</v>
      </c>
      <c r="D2962" s="17">
        <v>2013</v>
      </c>
      <c r="E2962" s="17">
        <v>1</v>
      </c>
      <c r="F2962" s="17">
        <v>0</v>
      </c>
      <c r="G2962" s="17">
        <v>0</v>
      </c>
      <c r="H2962" s="18">
        <v>581895</v>
      </c>
    </row>
    <row r="2963" spans="1:8" ht="14.4" x14ac:dyDescent="0.3">
      <c r="A2963" s="17">
        <v>1</v>
      </c>
      <c r="B2963" s="9" t="s">
        <v>10</v>
      </c>
      <c r="C2963" s="17">
        <v>1</v>
      </c>
      <c r="D2963" s="17">
        <v>1993</v>
      </c>
      <c r="E2963" s="17">
        <v>1</v>
      </c>
      <c r="F2963" s="17">
        <v>0</v>
      </c>
      <c r="G2963" s="17">
        <v>0</v>
      </c>
      <c r="H2963" s="18">
        <v>587592</v>
      </c>
    </row>
    <row r="2964" spans="1:8" ht="14.4" x14ac:dyDescent="0.3">
      <c r="A2964" s="17">
        <v>1</v>
      </c>
      <c r="B2964" s="9" t="s">
        <v>10</v>
      </c>
      <c r="C2964" s="17">
        <v>1</v>
      </c>
      <c r="D2964" s="17">
        <v>1997</v>
      </c>
      <c r="E2964" s="17">
        <v>1</v>
      </c>
      <c r="F2964" s="17">
        <v>0</v>
      </c>
      <c r="G2964" s="17">
        <v>0</v>
      </c>
      <c r="H2964" s="18">
        <v>594132</v>
      </c>
    </row>
    <row r="2965" spans="1:8" ht="14.4" x14ac:dyDescent="0.3">
      <c r="A2965" s="17">
        <v>5</v>
      </c>
      <c r="B2965" s="9" t="s">
        <v>17</v>
      </c>
      <c r="C2965" s="17">
        <v>2</v>
      </c>
      <c r="D2965" s="17">
        <v>2011</v>
      </c>
      <c r="E2965" s="17">
        <v>1</v>
      </c>
      <c r="F2965" s="17">
        <v>0</v>
      </c>
      <c r="G2965" s="17">
        <v>0</v>
      </c>
      <c r="H2965" s="18">
        <v>595401</v>
      </c>
    </row>
    <row r="2966" spans="1:8" ht="14.4" x14ac:dyDescent="0.3">
      <c r="A2966" s="17">
        <v>1</v>
      </c>
      <c r="B2966" s="9" t="s">
        <v>23</v>
      </c>
      <c r="C2966" s="17">
        <v>4</v>
      </c>
      <c r="D2966" s="17">
        <v>1995</v>
      </c>
      <c r="E2966" s="17">
        <v>1</v>
      </c>
      <c r="F2966" s="17">
        <v>0</v>
      </c>
      <c r="G2966" s="17">
        <v>0</v>
      </c>
      <c r="H2966" s="18">
        <v>611257</v>
      </c>
    </row>
    <row r="2967" spans="1:8" ht="14.4" x14ac:dyDescent="0.3">
      <c r="A2967" s="17">
        <v>4</v>
      </c>
      <c r="B2967" s="9" t="s">
        <v>19</v>
      </c>
      <c r="C2967" s="17">
        <v>1</v>
      </c>
      <c r="D2967" s="17">
        <v>1980</v>
      </c>
      <c r="E2967" s="17">
        <v>3</v>
      </c>
      <c r="F2967" s="17">
        <v>0</v>
      </c>
      <c r="G2967" s="17">
        <v>0</v>
      </c>
      <c r="H2967" s="18">
        <v>624743</v>
      </c>
    </row>
    <row r="2968" spans="1:8" ht="14.4" x14ac:dyDescent="0.3">
      <c r="A2968" s="17">
        <v>5</v>
      </c>
      <c r="B2968" s="9" t="s">
        <v>17</v>
      </c>
      <c r="C2968" s="17">
        <v>2</v>
      </c>
      <c r="D2968" s="17">
        <v>2011</v>
      </c>
      <c r="E2968" s="17">
        <v>1</v>
      </c>
      <c r="F2968" s="17">
        <v>0</v>
      </c>
      <c r="G2968" s="17">
        <v>0</v>
      </c>
      <c r="H2968" s="18">
        <v>630909</v>
      </c>
    </row>
    <row r="2969" spans="1:8" ht="14.4" x14ac:dyDescent="0.3">
      <c r="A2969" s="17">
        <v>6</v>
      </c>
      <c r="B2969" s="9" t="s">
        <v>19</v>
      </c>
      <c r="C2969" s="17">
        <v>1</v>
      </c>
      <c r="D2969" s="17">
        <v>1980</v>
      </c>
      <c r="E2969" s="17">
        <v>3</v>
      </c>
      <c r="F2969" s="17">
        <v>0</v>
      </c>
      <c r="G2969" s="17">
        <v>0</v>
      </c>
      <c r="H2969" s="18">
        <v>635168</v>
      </c>
    </row>
    <row r="2970" spans="1:8" ht="14.4" x14ac:dyDescent="0.3">
      <c r="A2970" s="17">
        <v>4</v>
      </c>
      <c r="B2970" s="9" t="s">
        <v>17</v>
      </c>
      <c r="C2970" s="17">
        <v>2</v>
      </c>
      <c r="D2970" s="17">
        <v>2011</v>
      </c>
      <c r="E2970" s="17">
        <v>1</v>
      </c>
      <c r="F2970" s="17">
        <v>0</v>
      </c>
      <c r="G2970" s="17">
        <v>0</v>
      </c>
      <c r="H2970" s="18">
        <v>640040</v>
      </c>
    </row>
    <row r="2971" spans="1:8" ht="14.4" x14ac:dyDescent="0.3">
      <c r="A2971" s="17">
        <v>2</v>
      </c>
      <c r="B2971" s="9" t="s">
        <v>19</v>
      </c>
      <c r="C2971" s="17">
        <v>4</v>
      </c>
      <c r="D2971" s="17">
        <v>2015</v>
      </c>
      <c r="E2971" s="17">
        <v>1</v>
      </c>
      <c r="F2971" s="17">
        <v>0</v>
      </c>
      <c r="G2971" s="17">
        <v>0</v>
      </c>
      <c r="H2971" s="18">
        <v>647142</v>
      </c>
    </row>
    <row r="2972" spans="1:8" ht="14.4" x14ac:dyDescent="0.3">
      <c r="A2972" s="17">
        <v>2</v>
      </c>
      <c r="B2972" s="9" t="s">
        <v>12</v>
      </c>
      <c r="C2972" s="17">
        <v>2</v>
      </c>
      <c r="D2972" s="17">
        <v>2006</v>
      </c>
      <c r="E2972" s="17">
        <v>1</v>
      </c>
      <c r="F2972" s="17">
        <v>0</v>
      </c>
      <c r="G2972" s="17">
        <v>0</v>
      </c>
      <c r="H2972" s="18">
        <v>660394</v>
      </c>
    </row>
    <row r="2973" spans="1:8" ht="14.4" x14ac:dyDescent="0.3">
      <c r="A2973" s="17">
        <v>3</v>
      </c>
      <c r="B2973" s="9" t="s">
        <v>19</v>
      </c>
      <c r="C2973" s="17">
        <v>3</v>
      </c>
      <c r="D2973" s="17">
        <v>2011</v>
      </c>
      <c r="E2973" s="17">
        <v>1</v>
      </c>
      <c r="F2973" s="17">
        <v>0</v>
      </c>
      <c r="G2973" s="17">
        <v>0</v>
      </c>
      <c r="H2973" s="18">
        <v>664148</v>
      </c>
    </row>
    <row r="2974" spans="1:8" ht="14.4" x14ac:dyDescent="0.3">
      <c r="A2974" s="17">
        <v>2</v>
      </c>
      <c r="B2974" s="9" t="s">
        <v>24</v>
      </c>
      <c r="C2974" s="17">
        <v>3</v>
      </c>
      <c r="D2974" s="17">
        <v>2018</v>
      </c>
      <c r="E2974" s="17">
        <v>1</v>
      </c>
      <c r="F2974" s="17">
        <v>0</v>
      </c>
      <c r="G2974" s="17">
        <v>0</v>
      </c>
      <c r="H2974" s="18">
        <v>666861</v>
      </c>
    </row>
    <row r="2975" spans="1:8" ht="14.4" x14ac:dyDescent="0.3">
      <c r="A2975" s="17">
        <v>4</v>
      </c>
      <c r="B2975" s="9" t="s">
        <v>12</v>
      </c>
      <c r="C2975" s="17">
        <v>3</v>
      </c>
      <c r="D2975" s="17">
        <v>2006</v>
      </c>
      <c r="E2975" s="17">
        <v>1</v>
      </c>
      <c r="F2975" s="17">
        <v>0</v>
      </c>
      <c r="G2975" s="17">
        <v>0</v>
      </c>
      <c r="H2975" s="18">
        <v>673036</v>
      </c>
    </row>
    <row r="2976" spans="1:8" ht="14.4" x14ac:dyDescent="0.3">
      <c r="A2976" s="17">
        <v>2</v>
      </c>
      <c r="B2976" s="9" t="s">
        <v>19</v>
      </c>
      <c r="C2976" s="17">
        <v>4</v>
      </c>
      <c r="D2976" s="17">
        <v>2015</v>
      </c>
      <c r="E2976" s="17">
        <v>1</v>
      </c>
      <c r="F2976" s="17">
        <v>0</v>
      </c>
      <c r="G2976" s="17">
        <v>0</v>
      </c>
      <c r="H2976" s="18">
        <v>687731</v>
      </c>
    </row>
    <row r="2977" spans="1:8" ht="14.4" x14ac:dyDescent="0.3">
      <c r="A2977" s="17">
        <v>2</v>
      </c>
      <c r="B2977" s="9" t="s">
        <v>14</v>
      </c>
      <c r="C2977" s="17">
        <v>2</v>
      </c>
      <c r="D2977" s="17">
        <v>2014</v>
      </c>
      <c r="E2977" s="17">
        <v>1</v>
      </c>
      <c r="F2977" s="17">
        <v>0</v>
      </c>
      <c r="G2977" s="17">
        <v>0</v>
      </c>
      <c r="H2977" s="18">
        <v>693937</v>
      </c>
    </row>
    <row r="2978" spans="1:8" ht="14.4" x14ac:dyDescent="0.3">
      <c r="A2978" s="17">
        <v>5</v>
      </c>
      <c r="B2978" s="9" t="s">
        <v>33</v>
      </c>
      <c r="C2978" s="17">
        <v>4</v>
      </c>
      <c r="D2978" s="17">
        <v>1985</v>
      </c>
      <c r="E2978" s="17">
        <v>1</v>
      </c>
      <c r="F2978" s="17">
        <v>0</v>
      </c>
      <c r="G2978" s="17">
        <v>0</v>
      </c>
      <c r="H2978" s="18">
        <v>715162</v>
      </c>
    </row>
    <row r="2979" spans="1:8" ht="14.4" x14ac:dyDescent="0.3">
      <c r="A2979" s="17">
        <v>3</v>
      </c>
      <c r="B2979" s="9" t="s">
        <v>25</v>
      </c>
      <c r="C2979" s="17">
        <v>3</v>
      </c>
      <c r="D2979" s="17">
        <v>1971</v>
      </c>
      <c r="E2979" s="17">
        <v>1</v>
      </c>
      <c r="F2979" s="17">
        <v>0</v>
      </c>
      <c r="G2979" s="17">
        <v>0</v>
      </c>
      <c r="H2979" s="18">
        <v>718412</v>
      </c>
    </row>
    <row r="2980" spans="1:8" ht="14.4" x14ac:dyDescent="0.3">
      <c r="A2980" s="17">
        <v>2</v>
      </c>
      <c r="B2980" s="9" t="s">
        <v>17</v>
      </c>
      <c r="C2980" s="17">
        <v>2</v>
      </c>
      <c r="D2980" s="17">
        <v>1998</v>
      </c>
      <c r="E2980" s="17">
        <v>1</v>
      </c>
      <c r="F2980" s="17">
        <v>0</v>
      </c>
      <c r="G2980" s="17">
        <v>0</v>
      </c>
      <c r="H2980" s="18">
        <v>719997</v>
      </c>
    </row>
    <row r="2981" spans="1:8" ht="14.4" x14ac:dyDescent="0.3">
      <c r="A2981" s="17">
        <v>2</v>
      </c>
      <c r="B2981" s="9" t="s">
        <v>14</v>
      </c>
      <c r="C2981" s="17">
        <v>4</v>
      </c>
      <c r="D2981" s="17">
        <v>1986</v>
      </c>
      <c r="E2981" s="17">
        <v>1</v>
      </c>
      <c r="F2981" s="17">
        <v>0</v>
      </c>
      <c r="G2981" s="17">
        <v>0</v>
      </c>
      <c r="H2981" s="18">
        <v>721186</v>
      </c>
    </row>
    <row r="2982" spans="1:8" ht="14.4" x14ac:dyDescent="0.3">
      <c r="A2982" s="17">
        <v>2</v>
      </c>
      <c r="B2982" s="9" t="s">
        <v>33</v>
      </c>
      <c r="C2982" s="17">
        <v>2</v>
      </c>
      <c r="D2982" s="17">
        <v>1982</v>
      </c>
      <c r="E2982" s="17">
        <v>1</v>
      </c>
      <c r="F2982" s="17">
        <v>0</v>
      </c>
      <c r="G2982" s="17">
        <v>0</v>
      </c>
      <c r="H2982" s="18">
        <v>721503</v>
      </c>
    </row>
    <row r="2983" spans="1:8" ht="14.4" x14ac:dyDescent="0.3">
      <c r="A2983" s="17">
        <v>4</v>
      </c>
      <c r="B2983" s="9" t="s">
        <v>25</v>
      </c>
      <c r="C2983" s="17">
        <v>1</v>
      </c>
      <c r="D2983" s="17">
        <v>1987</v>
      </c>
      <c r="E2983" s="17">
        <v>15</v>
      </c>
      <c r="F2983" s="17">
        <v>0</v>
      </c>
      <c r="G2983" s="17">
        <v>0</v>
      </c>
      <c r="H2983" s="18">
        <v>722613</v>
      </c>
    </row>
    <row r="2984" spans="1:8" ht="14.4" x14ac:dyDescent="0.3">
      <c r="A2984" s="17">
        <v>2</v>
      </c>
      <c r="B2984" s="9" t="s">
        <v>17</v>
      </c>
      <c r="C2984" s="17">
        <v>2</v>
      </c>
      <c r="D2984" s="17">
        <v>1987</v>
      </c>
      <c r="E2984" s="17">
        <v>1</v>
      </c>
      <c r="F2984" s="17">
        <v>0</v>
      </c>
      <c r="G2984" s="17">
        <v>0</v>
      </c>
      <c r="H2984" s="18">
        <v>724515</v>
      </c>
    </row>
    <row r="2985" spans="1:8" ht="14.4" x14ac:dyDescent="0.3">
      <c r="A2985" s="17">
        <v>1</v>
      </c>
      <c r="B2985" s="9" t="s">
        <v>12</v>
      </c>
      <c r="C2985" s="17">
        <v>3</v>
      </c>
      <c r="D2985" s="17">
        <v>1988</v>
      </c>
      <c r="E2985" s="17">
        <v>1</v>
      </c>
      <c r="F2985" s="17">
        <v>0</v>
      </c>
      <c r="G2985" s="17">
        <v>0</v>
      </c>
      <c r="H2985" s="18">
        <v>725229</v>
      </c>
    </row>
    <row r="2986" spans="1:8" ht="14.4" x14ac:dyDescent="0.3">
      <c r="A2986" s="17">
        <v>2</v>
      </c>
      <c r="B2986" s="9" t="s">
        <v>19</v>
      </c>
      <c r="C2986" s="17">
        <v>1</v>
      </c>
      <c r="D2986" s="17">
        <v>2001</v>
      </c>
      <c r="E2986" s="17">
        <v>1</v>
      </c>
      <c r="F2986" s="17">
        <v>10</v>
      </c>
      <c r="G2986" s="17">
        <v>0</v>
      </c>
      <c r="H2986" s="18">
        <v>726180</v>
      </c>
    </row>
    <row r="2987" spans="1:8" ht="14.4" x14ac:dyDescent="0.3">
      <c r="A2987" s="17">
        <v>1</v>
      </c>
      <c r="B2987" s="9" t="s">
        <v>19</v>
      </c>
      <c r="C2987" s="17">
        <v>3</v>
      </c>
      <c r="D2987" s="17">
        <v>1991</v>
      </c>
      <c r="E2987" s="17">
        <v>1</v>
      </c>
      <c r="F2987" s="17">
        <v>0</v>
      </c>
      <c r="G2987" s="17">
        <v>0</v>
      </c>
      <c r="H2987" s="18">
        <v>729826</v>
      </c>
    </row>
    <row r="2988" spans="1:8" ht="14.4" x14ac:dyDescent="0.3">
      <c r="A2988" s="17">
        <v>3</v>
      </c>
      <c r="B2988" s="9" t="s">
        <v>33</v>
      </c>
      <c r="C2988" s="17">
        <v>3</v>
      </c>
      <c r="D2988" s="17">
        <v>1987</v>
      </c>
      <c r="E2988" s="17">
        <v>1</v>
      </c>
      <c r="F2988" s="17">
        <v>0</v>
      </c>
      <c r="G2988" s="17">
        <v>22</v>
      </c>
      <c r="H2988" s="18">
        <v>729984</v>
      </c>
    </row>
    <row r="2989" spans="1:8" ht="14.4" x14ac:dyDescent="0.3">
      <c r="A2989" s="17">
        <v>5</v>
      </c>
      <c r="B2989" s="9" t="s">
        <v>12</v>
      </c>
      <c r="C2989" s="17">
        <v>2</v>
      </c>
      <c r="D2989" s="17">
        <v>2007</v>
      </c>
      <c r="E2989" s="17">
        <v>1</v>
      </c>
      <c r="F2989" s="17">
        <v>0</v>
      </c>
      <c r="G2989" s="17">
        <v>0</v>
      </c>
      <c r="H2989" s="18">
        <v>731094</v>
      </c>
    </row>
    <row r="2990" spans="1:8" ht="14.4" x14ac:dyDescent="0.3">
      <c r="A2990" s="17">
        <v>4</v>
      </c>
      <c r="B2990" s="9" t="s">
        <v>19</v>
      </c>
      <c r="C2990" s="17">
        <v>3</v>
      </c>
      <c r="D2990" s="17">
        <v>1994</v>
      </c>
      <c r="E2990" s="17">
        <v>1</v>
      </c>
      <c r="F2990" s="17">
        <v>0</v>
      </c>
      <c r="G2990" s="17">
        <v>0</v>
      </c>
      <c r="H2990" s="18">
        <v>732203</v>
      </c>
    </row>
    <row r="2991" spans="1:8" ht="14.4" x14ac:dyDescent="0.3">
      <c r="A2991" s="17">
        <v>2</v>
      </c>
      <c r="B2991" s="9" t="s">
        <v>33</v>
      </c>
      <c r="C2991" s="17">
        <v>3</v>
      </c>
      <c r="D2991" s="17">
        <v>1965</v>
      </c>
      <c r="E2991" s="17">
        <v>1</v>
      </c>
      <c r="F2991" s="17">
        <v>0</v>
      </c>
      <c r="G2991" s="17">
        <v>511</v>
      </c>
      <c r="H2991" s="18">
        <v>734185</v>
      </c>
    </row>
    <row r="2992" spans="1:8" ht="14.4" x14ac:dyDescent="0.3">
      <c r="A2992" s="17">
        <v>1</v>
      </c>
      <c r="B2992" s="9" t="s">
        <v>14</v>
      </c>
      <c r="C2992" s="17">
        <v>3</v>
      </c>
      <c r="D2992" s="17">
        <v>1984</v>
      </c>
      <c r="E2992" s="17">
        <v>1</v>
      </c>
      <c r="F2992" s="17">
        <v>0</v>
      </c>
      <c r="G2992" s="17">
        <v>0</v>
      </c>
      <c r="H2992" s="18">
        <v>735215</v>
      </c>
    </row>
    <row r="2993" spans="1:8" ht="14.4" x14ac:dyDescent="0.3">
      <c r="A2993" s="17">
        <v>1</v>
      </c>
      <c r="B2993" s="9" t="s">
        <v>25</v>
      </c>
      <c r="C2993" s="17">
        <v>2</v>
      </c>
      <c r="D2993" s="17">
        <v>1992</v>
      </c>
      <c r="E2993" s="17">
        <v>1</v>
      </c>
      <c r="F2993" s="17">
        <v>0</v>
      </c>
      <c r="G2993" s="17">
        <v>0</v>
      </c>
      <c r="H2993" s="18">
        <v>737197</v>
      </c>
    </row>
    <row r="2994" spans="1:8" ht="14.4" x14ac:dyDescent="0.3">
      <c r="A2994" s="17">
        <v>3</v>
      </c>
      <c r="B2994" s="9" t="s">
        <v>12</v>
      </c>
      <c r="C2994" s="17">
        <v>3</v>
      </c>
      <c r="D2994" s="17">
        <v>1968</v>
      </c>
      <c r="E2994" s="17">
        <v>1</v>
      </c>
      <c r="F2994" s="17">
        <v>0</v>
      </c>
      <c r="G2994" s="17">
        <v>0</v>
      </c>
      <c r="H2994" s="18">
        <v>739099</v>
      </c>
    </row>
    <row r="2995" spans="1:8" ht="14.4" x14ac:dyDescent="0.3">
      <c r="A2995" s="17">
        <v>4</v>
      </c>
      <c r="B2995" s="9" t="s">
        <v>25</v>
      </c>
      <c r="C2995" s="17">
        <v>4</v>
      </c>
      <c r="D2995" s="17">
        <v>1990</v>
      </c>
      <c r="E2995" s="17">
        <v>1</v>
      </c>
      <c r="F2995" s="17">
        <v>0</v>
      </c>
      <c r="G2995" s="17">
        <v>0</v>
      </c>
      <c r="H2995" s="18">
        <v>739495</v>
      </c>
    </row>
    <row r="2996" spans="1:8" ht="14.4" x14ac:dyDescent="0.3">
      <c r="A2996" s="17">
        <v>1</v>
      </c>
      <c r="B2996" s="9" t="s">
        <v>19</v>
      </c>
      <c r="C2996" s="17">
        <v>1</v>
      </c>
      <c r="D2996" s="17">
        <v>1990</v>
      </c>
      <c r="E2996" s="17">
        <v>1</v>
      </c>
      <c r="F2996" s="17">
        <v>0</v>
      </c>
      <c r="G2996" s="17">
        <v>0</v>
      </c>
      <c r="H2996" s="18">
        <v>740209</v>
      </c>
    </row>
    <row r="2997" spans="1:8" ht="14.4" x14ac:dyDescent="0.3">
      <c r="A2997" s="17">
        <v>6</v>
      </c>
      <c r="B2997" s="9" t="s">
        <v>33</v>
      </c>
      <c r="C2997" s="17">
        <v>4</v>
      </c>
      <c r="D2997" s="17">
        <v>1975</v>
      </c>
      <c r="E2997" s="17">
        <v>1</v>
      </c>
      <c r="F2997" s="17">
        <v>0</v>
      </c>
      <c r="G2997" s="17">
        <v>44</v>
      </c>
      <c r="H2997" s="18">
        <v>740288</v>
      </c>
    </row>
    <row r="2998" spans="1:8" ht="14.4" x14ac:dyDescent="0.3">
      <c r="A2998" s="17">
        <v>2</v>
      </c>
      <c r="B2998" s="9" t="s">
        <v>33</v>
      </c>
      <c r="C2998" s="17">
        <v>1</v>
      </c>
      <c r="D2998" s="17">
        <v>1984</v>
      </c>
      <c r="E2998" s="17">
        <v>1</v>
      </c>
      <c r="F2998" s="17">
        <v>0</v>
      </c>
      <c r="G2998" s="17">
        <v>89</v>
      </c>
      <c r="H2998" s="18">
        <v>740288</v>
      </c>
    </row>
    <row r="2999" spans="1:8" ht="14.4" x14ac:dyDescent="0.3">
      <c r="A2999" s="17">
        <v>5</v>
      </c>
      <c r="B2999" s="9" t="s">
        <v>39</v>
      </c>
      <c r="C2999" s="17">
        <v>1</v>
      </c>
      <c r="D2999" s="17">
        <v>1993</v>
      </c>
      <c r="E2999" s="17">
        <v>1</v>
      </c>
      <c r="F2999" s="17">
        <v>0</v>
      </c>
      <c r="G2999" s="17">
        <v>0</v>
      </c>
      <c r="H2999" s="18">
        <v>742983</v>
      </c>
    </row>
    <row r="3000" spans="1:8" ht="14.4" x14ac:dyDescent="0.3">
      <c r="A3000" s="17">
        <v>1</v>
      </c>
      <c r="B3000" s="9" t="s">
        <v>12</v>
      </c>
      <c r="C3000" s="17">
        <v>2</v>
      </c>
      <c r="D3000" s="17">
        <v>1989</v>
      </c>
      <c r="E3000" s="17">
        <v>1</v>
      </c>
      <c r="F3000" s="17">
        <v>0</v>
      </c>
      <c r="G3000" s="17">
        <v>0</v>
      </c>
      <c r="H3000" s="18">
        <v>743696</v>
      </c>
    </row>
    <row r="3001" spans="1:8" ht="14.4" x14ac:dyDescent="0.3">
      <c r="A3001" s="17">
        <v>3</v>
      </c>
      <c r="B3001" s="9" t="s">
        <v>33</v>
      </c>
      <c r="C3001" s="17">
        <v>4</v>
      </c>
      <c r="D3001" s="17">
        <v>1967</v>
      </c>
      <c r="E3001" s="17">
        <v>1</v>
      </c>
      <c r="F3001" s="17">
        <v>0</v>
      </c>
      <c r="G3001" s="17">
        <v>0</v>
      </c>
      <c r="H3001" s="18">
        <v>744330</v>
      </c>
    </row>
    <row r="3002" spans="1:8" ht="14.4" x14ac:dyDescent="0.3">
      <c r="A3002" s="17">
        <v>1</v>
      </c>
      <c r="B3002" s="9" t="s">
        <v>12</v>
      </c>
      <c r="C3002" s="17">
        <v>2</v>
      </c>
      <c r="D3002" s="17">
        <v>2017</v>
      </c>
      <c r="E3002" s="17">
        <v>1</v>
      </c>
      <c r="F3002" s="17">
        <v>0</v>
      </c>
      <c r="G3002" s="17">
        <v>0</v>
      </c>
      <c r="H3002" s="18">
        <v>745202</v>
      </c>
    </row>
    <row r="3003" spans="1:8" ht="14.4" x14ac:dyDescent="0.3">
      <c r="A3003" s="17">
        <v>4</v>
      </c>
      <c r="B3003" s="9" t="s">
        <v>31</v>
      </c>
      <c r="C3003" s="17">
        <v>2</v>
      </c>
      <c r="D3003" s="17">
        <v>1984</v>
      </c>
      <c r="E3003" s="17">
        <v>1</v>
      </c>
      <c r="F3003" s="17">
        <v>11</v>
      </c>
      <c r="G3003" s="17">
        <v>0</v>
      </c>
      <c r="H3003" s="18">
        <v>745519</v>
      </c>
    </row>
    <row r="3004" spans="1:8" ht="14.4" x14ac:dyDescent="0.3">
      <c r="A3004" s="17">
        <v>2</v>
      </c>
      <c r="B3004" s="9" t="s">
        <v>19</v>
      </c>
      <c r="C3004" s="17">
        <v>3</v>
      </c>
      <c r="D3004" s="17">
        <v>1986</v>
      </c>
      <c r="E3004" s="17">
        <v>1</v>
      </c>
      <c r="F3004" s="17">
        <v>0</v>
      </c>
      <c r="G3004" s="17">
        <v>0</v>
      </c>
      <c r="H3004" s="18">
        <v>747818</v>
      </c>
    </row>
    <row r="3005" spans="1:8" ht="14.4" x14ac:dyDescent="0.3">
      <c r="A3005" s="17">
        <v>1</v>
      </c>
      <c r="B3005" s="9" t="s">
        <v>14</v>
      </c>
      <c r="C3005" s="17">
        <v>2</v>
      </c>
      <c r="D3005" s="17">
        <v>1987</v>
      </c>
      <c r="E3005" s="17">
        <v>1</v>
      </c>
      <c r="F3005" s="17">
        <v>0</v>
      </c>
      <c r="G3005" s="17">
        <v>0</v>
      </c>
      <c r="H3005" s="18">
        <v>748135</v>
      </c>
    </row>
    <row r="3006" spans="1:8" ht="14.4" x14ac:dyDescent="0.3">
      <c r="A3006" s="17">
        <v>5</v>
      </c>
      <c r="B3006" s="9" t="s">
        <v>12</v>
      </c>
      <c r="C3006" s="17">
        <v>2</v>
      </c>
      <c r="D3006" s="17">
        <v>1997</v>
      </c>
      <c r="E3006" s="17">
        <v>1</v>
      </c>
      <c r="F3006" s="17">
        <v>0</v>
      </c>
      <c r="G3006" s="17">
        <v>0</v>
      </c>
      <c r="H3006" s="18">
        <v>748293</v>
      </c>
    </row>
    <row r="3007" spans="1:8" ht="14.4" x14ac:dyDescent="0.3">
      <c r="A3007" s="17">
        <v>3</v>
      </c>
      <c r="B3007" s="9" t="s">
        <v>33</v>
      </c>
      <c r="C3007" s="17">
        <v>4</v>
      </c>
      <c r="D3007" s="17">
        <v>1975</v>
      </c>
      <c r="E3007" s="17">
        <v>1</v>
      </c>
      <c r="F3007" s="17">
        <v>0</v>
      </c>
      <c r="G3007" s="17">
        <v>79</v>
      </c>
      <c r="H3007" s="18">
        <v>748372</v>
      </c>
    </row>
    <row r="3008" spans="1:8" ht="14.4" x14ac:dyDescent="0.3">
      <c r="A3008" s="17">
        <v>5</v>
      </c>
      <c r="B3008" s="9" t="s">
        <v>23</v>
      </c>
      <c r="C3008" s="17">
        <v>2</v>
      </c>
      <c r="D3008" s="17">
        <v>1986</v>
      </c>
      <c r="E3008" s="17">
        <v>1</v>
      </c>
      <c r="F3008" s="17">
        <v>0</v>
      </c>
      <c r="G3008" s="17">
        <v>0</v>
      </c>
      <c r="H3008" s="18">
        <v>748769</v>
      </c>
    </row>
    <row r="3009" spans="1:8" ht="14.4" x14ac:dyDescent="0.3">
      <c r="A3009" s="17">
        <v>4</v>
      </c>
      <c r="B3009" s="9" t="s">
        <v>12</v>
      </c>
      <c r="C3009" s="17">
        <v>2</v>
      </c>
      <c r="D3009" s="17">
        <v>1989</v>
      </c>
      <c r="E3009" s="17">
        <v>1</v>
      </c>
      <c r="F3009" s="17">
        <v>0</v>
      </c>
      <c r="G3009" s="17">
        <v>0</v>
      </c>
      <c r="H3009" s="18">
        <v>751543</v>
      </c>
    </row>
    <row r="3010" spans="1:8" ht="14.4" x14ac:dyDescent="0.3">
      <c r="A3010" s="17">
        <v>5</v>
      </c>
      <c r="B3010" s="9" t="s">
        <v>33</v>
      </c>
      <c r="C3010" s="17">
        <v>2</v>
      </c>
      <c r="D3010" s="17">
        <v>2011</v>
      </c>
      <c r="E3010" s="17">
        <v>1</v>
      </c>
      <c r="F3010" s="17">
        <v>0</v>
      </c>
      <c r="G3010" s="17">
        <v>0</v>
      </c>
      <c r="H3010" s="18">
        <v>751993</v>
      </c>
    </row>
    <row r="3011" spans="1:8" ht="14.4" x14ac:dyDescent="0.3">
      <c r="A3011" s="17">
        <v>1</v>
      </c>
      <c r="B3011" s="9" t="s">
        <v>42</v>
      </c>
      <c r="C3011" s="17">
        <v>3</v>
      </c>
      <c r="D3011" s="17">
        <v>1972</v>
      </c>
      <c r="E3011" s="17">
        <v>1</v>
      </c>
      <c r="F3011" s="17">
        <v>0</v>
      </c>
      <c r="G3011" s="17">
        <v>0</v>
      </c>
      <c r="H3011" s="18">
        <v>752811</v>
      </c>
    </row>
    <row r="3012" spans="1:8" ht="14.4" x14ac:dyDescent="0.3">
      <c r="A3012" s="17">
        <v>5</v>
      </c>
      <c r="B3012" s="9" t="s">
        <v>12</v>
      </c>
      <c r="C3012" s="17">
        <v>2</v>
      </c>
      <c r="D3012" s="17">
        <v>1989</v>
      </c>
      <c r="E3012" s="17">
        <v>1</v>
      </c>
      <c r="F3012" s="17">
        <v>0</v>
      </c>
      <c r="G3012" s="17">
        <v>0</v>
      </c>
      <c r="H3012" s="18">
        <v>754079</v>
      </c>
    </row>
    <row r="3013" spans="1:8" ht="14.4" x14ac:dyDescent="0.3">
      <c r="A3013" s="17">
        <v>1</v>
      </c>
      <c r="B3013" s="9" t="s">
        <v>14</v>
      </c>
      <c r="C3013" s="17">
        <v>3</v>
      </c>
      <c r="D3013" s="17">
        <v>1994</v>
      </c>
      <c r="E3013" s="17">
        <v>1</v>
      </c>
      <c r="F3013" s="17">
        <v>0</v>
      </c>
      <c r="G3013" s="17">
        <v>0</v>
      </c>
      <c r="H3013" s="18">
        <v>754396</v>
      </c>
    </row>
    <row r="3014" spans="1:8" ht="14.4" x14ac:dyDescent="0.3">
      <c r="A3014" s="17">
        <v>2</v>
      </c>
      <c r="B3014" s="9" t="s">
        <v>23</v>
      </c>
      <c r="C3014" s="17">
        <v>2</v>
      </c>
      <c r="D3014" s="17">
        <v>1970</v>
      </c>
      <c r="E3014" s="17">
        <v>1</v>
      </c>
      <c r="F3014" s="17">
        <v>0</v>
      </c>
      <c r="G3014" s="17">
        <v>22</v>
      </c>
      <c r="H3014" s="18">
        <v>754634</v>
      </c>
    </row>
    <row r="3015" spans="1:8" ht="14.4" x14ac:dyDescent="0.3">
      <c r="A3015" s="17">
        <v>4</v>
      </c>
      <c r="B3015" s="9" t="s">
        <v>12</v>
      </c>
      <c r="C3015" s="17">
        <v>3</v>
      </c>
      <c r="D3015" s="17">
        <v>1987</v>
      </c>
      <c r="E3015" s="17">
        <v>1</v>
      </c>
      <c r="F3015" s="17">
        <v>0</v>
      </c>
      <c r="G3015" s="17">
        <v>11</v>
      </c>
      <c r="H3015" s="18">
        <v>756140</v>
      </c>
    </row>
    <row r="3016" spans="1:8" ht="14.4" x14ac:dyDescent="0.3">
      <c r="A3016" s="17">
        <v>1</v>
      </c>
      <c r="B3016" s="9" t="s">
        <v>25</v>
      </c>
      <c r="C3016" s="17">
        <v>2</v>
      </c>
      <c r="D3016" s="17">
        <v>1995</v>
      </c>
      <c r="E3016" s="17">
        <v>1</v>
      </c>
      <c r="F3016" s="17">
        <v>0</v>
      </c>
      <c r="G3016" s="17">
        <v>0</v>
      </c>
      <c r="H3016" s="18">
        <v>758280</v>
      </c>
    </row>
    <row r="3017" spans="1:8" ht="14.4" x14ac:dyDescent="0.3">
      <c r="A3017" s="17">
        <v>2</v>
      </c>
      <c r="B3017" s="9" t="s">
        <v>23</v>
      </c>
      <c r="C3017" s="17">
        <v>2</v>
      </c>
      <c r="D3017" s="17">
        <v>1987</v>
      </c>
      <c r="E3017" s="17">
        <v>1</v>
      </c>
      <c r="F3017" s="17">
        <v>0</v>
      </c>
      <c r="G3017" s="17">
        <v>0</v>
      </c>
      <c r="H3017" s="18">
        <v>758835</v>
      </c>
    </row>
    <row r="3018" spans="1:8" ht="14.4" x14ac:dyDescent="0.3">
      <c r="A3018" s="17">
        <v>2</v>
      </c>
      <c r="B3018" s="9" t="s">
        <v>33</v>
      </c>
      <c r="C3018" s="17">
        <v>3</v>
      </c>
      <c r="D3018" s="17">
        <v>1979</v>
      </c>
      <c r="E3018" s="17">
        <v>1</v>
      </c>
      <c r="F3018" s="17">
        <v>0</v>
      </c>
      <c r="G3018" s="17">
        <v>0</v>
      </c>
      <c r="H3018" s="18">
        <v>759865</v>
      </c>
    </row>
    <row r="3019" spans="1:8" ht="14.4" x14ac:dyDescent="0.3">
      <c r="A3019" s="17">
        <v>1</v>
      </c>
      <c r="B3019" s="9" t="s">
        <v>12</v>
      </c>
      <c r="C3019" s="17">
        <v>3</v>
      </c>
      <c r="D3019" s="17">
        <v>1992</v>
      </c>
      <c r="E3019" s="17">
        <v>1</v>
      </c>
      <c r="F3019" s="17">
        <v>0</v>
      </c>
      <c r="G3019" s="17">
        <v>0</v>
      </c>
      <c r="H3019" s="18">
        <v>760578</v>
      </c>
    </row>
    <row r="3020" spans="1:8" ht="14.4" x14ac:dyDescent="0.3">
      <c r="A3020" s="17">
        <v>1</v>
      </c>
      <c r="B3020" s="9" t="s">
        <v>12</v>
      </c>
      <c r="C3020" s="17">
        <v>2</v>
      </c>
      <c r="D3020" s="17">
        <v>1990</v>
      </c>
      <c r="E3020" s="17">
        <v>1</v>
      </c>
      <c r="F3020" s="17">
        <v>0</v>
      </c>
      <c r="G3020" s="17">
        <v>46</v>
      </c>
      <c r="H3020" s="18">
        <v>761847</v>
      </c>
    </row>
    <row r="3021" spans="1:8" ht="14.4" x14ac:dyDescent="0.3">
      <c r="A3021" s="17">
        <v>1</v>
      </c>
      <c r="B3021" s="9" t="s">
        <v>30</v>
      </c>
      <c r="C3021" s="17">
        <v>3</v>
      </c>
      <c r="D3021" s="17">
        <v>1994</v>
      </c>
      <c r="E3021" s="17">
        <v>1</v>
      </c>
      <c r="F3021" s="17">
        <v>0</v>
      </c>
      <c r="G3021" s="17">
        <v>0</v>
      </c>
      <c r="H3021" s="18">
        <v>762956</v>
      </c>
    </row>
    <row r="3022" spans="1:8" ht="14.4" x14ac:dyDescent="0.3">
      <c r="A3022" s="17">
        <v>2</v>
      </c>
      <c r="B3022" s="9" t="s">
        <v>33</v>
      </c>
      <c r="C3022" s="17">
        <v>4</v>
      </c>
      <c r="D3022" s="17">
        <v>1965</v>
      </c>
      <c r="E3022" s="17">
        <v>1</v>
      </c>
      <c r="F3022" s="17">
        <v>0</v>
      </c>
      <c r="G3022" s="17">
        <v>0</v>
      </c>
      <c r="H3022" s="18">
        <v>764462</v>
      </c>
    </row>
    <row r="3023" spans="1:8" ht="14.4" x14ac:dyDescent="0.3">
      <c r="A3023" s="17">
        <v>2</v>
      </c>
      <c r="B3023" s="9" t="s">
        <v>12</v>
      </c>
      <c r="C3023" s="17">
        <v>2</v>
      </c>
      <c r="D3023" s="17">
        <v>1988</v>
      </c>
      <c r="E3023" s="17">
        <v>1</v>
      </c>
      <c r="F3023" s="17">
        <v>0</v>
      </c>
      <c r="G3023" s="17">
        <v>23</v>
      </c>
      <c r="H3023" s="18">
        <v>765493</v>
      </c>
    </row>
    <row r="3024" spans="1:8" ht="14.4" x14ac:dyDescent="0.3">
      <c r="A3024" s="17">
        <v>4</v>
      </c>
      <c r="B3024" s="9" t="s">
        <v>33</v>
      </c>
      <c r="C3024" s="17">
        <v>2</v>
      </c>
      <c r="D3024" s="17">
        <v>1983</v>
      </c>
      <c r="E3024" s="17">
        <v>1</v>
      </c>
      <c r="F3024" s="17">
        <v>0</v>
      </c>
      <c r="G3024" s="17">
        <v>23</v>
      </c>
      <c r="H3024" s="18">
        <v>766919</v>
      </c>
    </row>
    <row r="3025" spans="1:8" ht="14.4" x14ac:dyDescent="0.3">
      <c r="A3025" s="17">
        <v>1</v>
      </c>
      <c r="B3025" s="9" t="s">
        <v>33</v>
      </c>
      <c r="C3025" s="17">
        <v>3</v>
      </c>
      <c r="D3025" s="17">
        <v>2008</v>
      </c>
      <c r="E3025" s="17">
        <v>1</v>
      </c>
      <c r="F3025" s="17">
        <v>0</v>
      </c>
      <c r="G3025" s="17">
        <v>0</v>
      </c>
      <c r="H3025" s="18">
        <v>767791</v>
      </c>
    </row>
    <row r="3026" spans="1:8" ht="14.4" x14ac:dyDescent="0.3">
      <c r="A3026" s="17">
        <v>5</v>
      </c>
      <c r="B3026" s="9" t="s">
        <v>12</v>
      </c>
      <c r="C3026" s="17">
        <v>2</v>
      </c>
      <c r="D3026" s="17">
        <v>2015</v>
      </c>
      <c r="E3026" s="17">
        <v>1</v>
      </c>
      <c r="F3026" s="17">
        <v>0</v>
      </c>
      <c r="G3026" s="17">
        <v>0</v>
      </c>
      <c r="H3026" s="18">
        <v>769113</v>
      </c>
    </row>
    <row r="3027" spans="1:8" ht="14.4" x14ac:dyDescent="0.3">
      <c r="A3027" s="17">
        <v>1</v>
      </c>
      <c r="B3027" s="9" t="s">
        <v>35</v>
      </c>
      <c r="C3027" s="17">
        <v>1</v>
      </c>
      <c r="D3027" s="17">
        <v>1984</v>
      </c>
      <c r="E3027" s="17">
        <v>1</v>
      </c>
      <c r="F3027" s="17">
        <v>0</v>
      </c>
      <c r="G3027" s="17">
        <v>0</v>
      </c>
      <c r="H3027" s="18">
        <v>769139</v>
      </c>
    </row>
    <row r="3028" spans="1:8" ht="14.4" x14ac:dyDescent="0.3">
      <c r="A3028" s="17">
        <v>2</v>
      </c>
      <c r="B3028" s="9" t="s">
        <v>34</v>
      </c>
      <c r="C3028" s="17">
        <v>2</v>
      </c>
      <c r="D3028" s="17">
        <v>1985</v>
      </c>
      <c r="E3028" s="17">
        <v>1</v>
      </c>
      <c r="F3028" s="17">
        <v>0</v>
      </c>
      <c r="G3028" s="17">
        <v>0</v>
      </c>
      <c r="H3028" s="18">
        <v>770724</v>
      </c>
    </row>
    <row r="3029" spans="1:8" ht="14.4" x14ac:dyDescent="0.3">
      <c r="A3029" s="17">
        <v>1</v>
      </c>
      <c r="B3029" s="9" t="s">
        <v>23</v>
      </c>
      <c r="C3029" s="17">
        <v>1</v>
      </c>
      <c r="D3029" s="17">
        <v>2003</v>
      </c>
      <c r="E3029" s="17">
        <v>1</v>
      </c>
      <c r="F3029" s="17">
        <v>0</v>
      </c>
      <c r="G3029" s="17">
        <v>23</v>
      </c>
      <c r="H3029" s="18">
        <v>772071</v>
      </c>
    </row>
    <row r="3030" spans="1:8" ht="14.4" x14ac:dyDescent="0.3">
      <c r="A3030" s="17">
        <v>5</v>
      </c>
      <c r="B3030" s="9" t="s">
        <v>14</v>
      </c>
      <c r="C3030" s="17">
        <v>1</v>
      </c>
      <c r="D3030" s="17">
        <v>1984</v>
      </c>
      <c r="E3030" s="17">
        <v>1</v>
      </c>
      <c r="F3030" s="17">
        <v>0</v>
      </c>
      <c r="G3030" s="17">
        <v>0</v>
      </c>
      <c r="H3030" s="18">
        <v>772785</v>
      </c>
    </row>
    <row r="3031" spans="1:8" ht="14.4" x14ac:dyDescent="0.3">
      <c r="A3031" s="17">
        <v>3</v>
      </c>
      <c r="B3031" s="9" t="s">
        <v>14</v>
      </c>
      <c r="C3031" s="17">
        <v>3</v>
      </c>
      <c r="D3031" s="17">
        <v>1986</v>
      </c>
      <c r="E3031" s="17">
        <v>1</v>
      </c>
      <c r="F3031" s="17">
        <v>0</v>
      </c>
      <c r="G3031" s="17">
        <v>0</v>
      </c>
      <c r="H3031" s="18">
        <v>775083</v>
      </c>
    </row>
    <row r="3032" spans="1:8" ht="14.4" x14ac:dyDescent="0.3">
      <c r="A3032" s="17">
        <v>1</v>
      </c>
      <c r="B3032" s="9" t="s">
        <v>19</v>
      </c>
      <c r="C3032" s="17">
        <v>2</v>
      </c>
      <c r="D3032" s="17">
        <v>2002</v>
      </c>
      <c r="E3032" s="17">
        <v>1</v>
      </c>
      <c r="F3032" s="17">
        <v>0</v>
      </c>
      <c r="G3032" s="17">
        <v>0</v>
      </c>
      <c r="H3032" s="18">
        <v>775638</v>
      </c>
    </row>
    <row r="3033" spans="1:8" ht="14.4" x14ac:dyDescent="0.3">
      <c r="A3033" s="17">
        <v>1</v>
      </c>
      <c r="B3033" s="9" t="s">
        <v>25</v>
      </c>
      <c r="C3033" s="17">
        <v>3</v>
      </c>
      <c r="D3033" s="17">
        <v>1969</v>
      </c>
      <c r="E3033" s="17">
        <v>1</v>
      </c>
      <c r="F3033" s="17">
        <v>0</v>
      </c>
      <c r="G3033" s="17">
        <v>0</v>
      </c>
      <c r="H3033" s="18">
        <v>776272</v>
      </c>
    </row>
    <row r="3034" spans="1:8" ht="14.4" x14ac:dyDescent="0.3">
      <c r="A3034" s="17">
        <v>1</v>
      </c>
      <c r="B3034" s="9" t="s">
        <v>19</v>
      </c>
      <c r="C3034" s="17">
        <v>3</v>
      </c>
      <c r="D3034" s="17">
        <v>1994</v>
      </c>
      <c r="E3034" s="17">
        <v>1</v>
      </c>
      <c r="F3034" s="17">
        <v>0</v>
      </c>
      <c r="G3034" s="17">
        <v>0</v>
      </c>
      <c r="H3034" s="18">
        <v>776351</v>
      </c>
    </row>
    <row r="3035" spans="1:8" ht="14.4" x14ac:dyDescent="0.3">
      <c r="A3035" s="17">
        <v>3</v>
      </c>
      <c r="B3035" s="9" t="s">
        <v>42</v>
      </c>
      <c r="C3035" s="17">
        <v>2</v>
      </c>
      <c r="D3035" s="17">
        <v>1982</v>
      </c>
      <c r="E3035" s="17">
        <v>1</v>
      </c>
      <c r="F3035" s="17">
        <v>0</v>
      </c>
      <c r="G3035" s="17">
        <v>0</v>
      </c>
      <c r="H3035" s="18">
        <v>780393</v>
      </c>
    </row>
    <row r="3036" spans="1:8" ht="14.4" x14ac:dyDescent="0.3">
      <c r="A3036" s="17">
        <v>3</v>
      </c>
      <c r="B3036" s="9" t="s">
        <v>12</v>
      </c>
      <c r="C3036" s="17">
        <v>2</v>
      </c>
      <c r="D3036" s="17">
        <v>2011</v>
      </c>
      <c r="E3036" s="17">
        <v>1</v>
      </c>
      <c r="F3036" s="17">
        <v>0</v>
      </c>
      <c r="G3036" s="17">
        <v>0</v>
      </c>
      <c r="H3036" s="18">
        <v>782533</v>
      </c>
    </row>
    <row r="3037" spans="1:8" ht="14.4" x14ac:dyDescent="0.3">
      <c r="A3037" s="17">
        <v>2</v>
      </c>
      <c r="B3037" s="9" t="s">
        <v>33</v>
      </c>
      <c r="C3037" s="17">
        <v>2</v>
      </c>
      <c r="D3037" s="17">
        <v>1973</v>
      </c>
      <c r="E3037" s="17">
        <v>1</v>
      </c>
      <c r="F3037" s="17">
        <v>0</v>
      </c>
      <c r="G3037" s="17">
        <v>0</v>
      </c>
      <c r="H3037" s="18">
        <v>783405</v>
      </c>
    </row>
    <row r="3038" spans="1:8" ht="14.4" x14ac:dyDescent="0.3">
      <c r="A3038" s="17">
        <v>3</v>
      </c>
      <c r="B3038" s="9" t="s">
        <v>19</v>
      </c>
      <c r="C3038" s="17">
        <v>3</v>
      </c>
      <c r="D3038" s="17">
        <v>1986</v>
      </c>
      <c r="E3038" s="17">
        <v>1</v>
      </c>
      <c r="F3038" s="17">
        <v>0</v>
      </c>
      <c r="G3038" s="17">
        <v>0</v>
      </c>
      <c r="H3038" s="18">
        <v>783643</v>
      </c>
    </row>
    <row r="3039" spans="1:8" ht="14.4" x14ac:dyDescent="0.3">
      <c r="A3039" s="17">
        <v>2</v>
      </c>
      <c r="B3039" s="9" t="s">
        <v>17</v>
      </c>
      <c r="C3039" s="17">
        <v>2</v>
      </c>
      <c r="D3039" s="17">
        <v>2010</v>
      </c>
      <c r="E3039" s="17">
        <v>1</v>
      </c>
      <c r="F3039" s="17">
        <v>0</v>
      </c>
      <c r="G3039" s="17">
        <v>0</v>
      </c>
      <c r="H3039" s="18">
        <v>784991</v>
      </c>
    </row>
    <row r="3040" spans="1:8" ht="14.4" x14ac:dyDescent="0.3">
      <c r="A3040" s="17">
        <v>1</v>
      </c>
      <c r="B3040" s="9" t="s">
        <v>14</v>
      </c>
      <c r="C3040" s="17">
        <v>3</v>
      </c>
      <c r="D3040" s="17">
        <v>1986</v>
      </c>
      <c r="E3040" s="17">
        <v>1</v>
      </c>
      <c r="F3040" s="17">
        <v>0</v>
      </c>
      <c r="G3040" s="17">
        <v>0</v>
      </c>
      <c r="H3040" s="18">
        <v>785466</v>
      </c>
    </row>
    <row r="3041" spans="1:8" ht="14.4" x14ac:dyDescent="0.3">
      <c r="A3041" s="17">
        <v>3</v>
      </c>
      <c r="B3041" s="9" t="s">
        <v>14</v>
      </c>
      <c r="C3041" s="17">
        <v>2</v>
      </c>
      <c r="D3041" s="17">
        <v>2003</v>
      </c>
      <c r="E3041" s="17">
        <v>1</v>
      </c>
      <c r="F3041" s="17">
        <v>0</v>
      </c>
      <c r="G3041" s="17">
        <v>0</v>
      </c>
      <c r="H3041" s="18">
        <v>786330</v>
      </c>
    </row>
    <row r="3042" spans="1:8" ht="14.4" x14ac:dyDescent="0.3">
      <c r="A3042" s="17">
        <v>1</v>
      </c>
      <c r="B3042" s="9" t="s">
        <v>31</v>
      </c>
      <c r="C3042" s="17">
        <v>2</v>
      </c>
      <c r="D3042" s="17">
        <v>1979</v>
      </c>
      <c r="E3042" s="17">
        <v>1</v>
      </c>
      <c r="F3042" s="17">
        <v>0</v>
      </c>
      <c r="G3042" s="17">
        <v>0</v>
      </c>
      <c r="H3042" s="18">
        <v>787131</v>
      </c>
    </row>
    <row r="3043" spans="1:8" ht="14.4" x14ac:dyDescent="0.3">
      <c r="A3043" s="17">
        <v>3</v>
      </c>
      <c r="B3043" s="9" t="s">
        <v>53</v>
      </c>
      <c r="C3043" s="17">
        <v>3</v>
      </c>
      <c r="D3043" s="17">
        <v>1988</v>
      </c>
      <c r="E3043" s="17">
        <v>1</v>
      </c>
      <c r="F3043" s="17">
        <v>0</v>
      </c>
      <c r="G3043" s="17">
        <v>0</v>
      </c>
      <c r="H3043" s="18">
        <v>787765</v>
      </c>
    </row>
    <row r="3044" spans="1:8" ht="14.4" x14ac:dyDescent="0.3">
      <c r="A3044" s="17">
        <v>1</v>
      </c>
      <c r="B3044" s="9" t="s">
        <v>12</v>
      </c>
      <c r="C3044" s="17">
        <v>3</v>
      </c>
      <c r="D3044" s="17">
        <v>1970</v>
      </c>
      <c r="E3044" s="17">
        <v>1</v>
      </c>
      <c r="F3044" s="17">
        <v>0</v>
      </c>
      <c r="G3044" s="17">
        <v>0</v>
      </c>
      <c r="H3044" s="18">
        <v>788082</v>
      </c>
    </row>
    <row r="3045" spans="1:8" ht="14.4" x14ac:dyDescent="0.3">
      <c r="A3045" s="17">
        <v>3</v>
      </c>
      <c r="B3045" s="9" t="s">
        <v>14</v>
      </c>
      <c r="C3045" s="17">
        <v>2</v>
      </c>
      <c r="D3045" s="17">
        <v>2012</v>
      </c>
      <c r="E3045" s="17">
        <v>1</v>
      </c>
      <c r="F3045" s="17">
        <v>0</v>
      </c>
      <c r="G3045" s="17">
        <v>0</v>
      </c>
      <c r="H3045" s="18">
        <v>790777</v>
      </c>
    </row>
    <row r="3046" spans="1:8" ht="14.4" x14ac:dyDescent="0.3">
      <c r="A3046" s="17">
        <v>2</v>
      </c>
      <c r="B3046" s="9" t="s">
        <v>23</v>
      </c>
      <c r="C3046" s="17">
        <v>3</v>
      </c>
      <c r="D3046" s="17">
        <v>1986</v>
      </c>
      <c r="E3046" s="17">
        <v>1</v>
      </c>
      <c r="F3046" s="17">
        <v>0</v>
      </c>
      <c r="G3046" s="17">
        <v>0</v>
      </c>
      <c r="H3046" s="18">
        <v>791490</v>
      </c>
    </row>
    <row r="3047" spans="1:8" ht="14.4" x14ac:dyDescent="0.3">
      <c r="A3047" s="17">
        <v>1</v>
      </c>
      <c r="B3047" s="9" t="s">
        <v>33</v>
      </c>
      <c r="C3047" s="17">
        <v>1</v>
      </c>
      <c r="D3047" s="17">
        <v>1990</v>
      </c>
      <c r="E3047" s="17">
        <v>1</v>
      </c>
      <c r="F3047" s="17">
        <v>0</v>
      </c>
      <c r="G3047" s="17">
        <v>0</v>
      </c>
      <c r="H3047" s="18">
        <v>792996</v>
      </c>
    </row>
    <row r="3048" spans="1:8" ht="14.4" x14ac:dyDescent="0.3">
      <c r="A3048" s="17">
        <v>3</v>
      </c>
      <c r="B3048" s="9" t="s">
        <v>23</v>
      </c>
      <c r="C3048" s="17">
        <v>3</v>
      </c>
      <c r="D3048" s="17">
        <v>1986</v>
      </c>
      <c r="E3048" s="17">
        <v>1</v>
      </c>
      <c r="F3048" s="17">
        <v>0</v>
      </c>
      <c r="G3048" s="17">
        <v>12</v>
      </c>
      <c r="H3048" s="18">
        <v>795215</v>
      </c>
    </row>
    <row r="3049" spans="1:8" ht="14.4" x14ac:dyDescent="0.3">
      <c r="A3049" s="17">
        <v>4</v>
      </c>
      <c r="B3049" s="9" t="s">
        <v>12</v>
      </c>
      <c r="C3049" s="17">
        <v>2</v>
      </c>
      <c r="D3049" s="17">
        <v>1989</v>
      </c>
      <c r="E3049" s="17">
        <v>1</v>
      </c>
      <c r="F3049" s="17">
        <v>0</v>
      </c>
      <c r="G3049" s="17">
        <v>0</v>
      </c>
      <c r="H3049" s="18">
        <v>797989</v>
      </c>
    </row>
    <row r="3050" spans="1:8" ht="14.4" x14ac:dyDescent="0.3">
      <c r="A3050" s="17">
        <v>2</v>
      </c>
      <c r="B3050" s="9" t="s">
        <v>33</v>
      </c>
      <c r="C3050" s="17">
        <v>3</v>
      </c>
      <c r="D3050" s="17">
        <v>1979</v>
      </c>
      <c r="E3050" s="17">
        <v>1</v>
      </c>
      <c r="F3050" s="17">
        <v>0</v>
      </c>
      <c r="G3050" s="17">
        <v>0</v>
      </c>
      <c r="H3050" s="18">
        <v>799178</v>
      </c>
    </row>
    <row r="3051" spans="1:8" ht="14.4" x14ac:dyDescent="0.3">
      <c r="A3051" s="17">
        <v>4</v>
      </c>
      <c r="B3051" s="9" t="s">
        <v>14</v>
      </c>
      <c r="C3051" s="17">
        <v>3</v>
      </c>
      <c r="D3051" s="17">
        <v>1983</v>
      </c>
      <c r="E3051" s="17">
        <v>1</v>
      </c>
      <c r="F3051" s="17">
        <v>0</v>
      </c>
      <c r="G3051" s="17">
        <v>12</v>
      </c>
      <c r="H3051" s="18">
        <v>799971</v>
      </c>
    </row>
    <row r="3052" spans="1:8" ht="14.4" x14ac:dyDescent="0.3">
      <c r="A3052" s="17">
        <v>4</v>
      </c>
      <c r="B3052" s="9" t="s">
        <v>30</v>
      </c>
      <c r="C3052" s="17">
        <v>3</v>
      </c>
      <c r="D3052" s="17">
        <v>1984</v>
      </c>
      <c r="E3052" s="17">
        <v>1</v>
      </c>
      <c r="F3052" s="17">
        <v>0</v>
      </c>
      <c r="G3052" s="17">
        <v>0</v>
      </c>
      <c r="H3052" s="18">
        <v>801635</v>
      </c>
    </row>
    <row r="3053" spans="1:8" ht="14.4" x14ac:dyDescent="0.3">
      <c r="A3053" s="17">
        <v>1</v>
      </c>
      <c r="B3053" s="9" t="s">
        <v>27</v>
      </c>
      <c r="C3053" s="17">
        <v>2</v>
      </c>
      <c r="D3053" s="17">
        <v>1989</v>
      </c>
      <c r="E3053" s="17">
        <v>1</v>
      </c>
      <c r="F3053" s="17">
        <v>0</v>
      </c>
      <c r="G3053" s="17">
        <v>0</v>
      </c>
      <c r="H3053" s="18">
        <v>802031</v>
      </c>
    </row>
    <row r="3054" spans="1:8" ht="14.4" x14ac:dyDescent="0.3">
      <c r="A3054" s="17">
        <v>2</v>
      </c>
      <c r="B3054" s="9" t="s">
        <v>14</v>
      </c>
      <c r="C3054" s="17">
        <v>2</v>
      </c>
      <c r="D3054" s="17">
        <v>2019</v>
      </c>
      <c r="E3054" s="17">
        <v>1</v>
      </c>
      <c r="F3054" s="17">
        <v>0</v>
      </c>
      <c r="G3054" s="17">
        <v>0</v>
      </c>
      <c r="H3054" s="18">
        <v>803775</v>
      </c>
    </row>
    <row r="3055" spans="1:8" ht="14.4" x14ac:dyDescent="0.3">
      <c r="A3055" s="17">
        <v>2</v>
      </c>
      <c r="B3055" s="9" t="s">
        <v>25</v>
      </c>
      <c r="C3055" s="17">
        <v>3</v>
      </c>
      <c r="D3055" s="17">
        <v>1998</v>
      </c>
      <c r="E3055" s="17">
        <v>1</v>
      </c>
      <c r="F3055" s="17">
        <v>0</v>
      </c>
      <c r="G3055" s="17">
        <v>0</v>
      </c>
      <c r="H3055" s="18">
        <v>807025</v>
      </c>
    </row>
    <row r="3056" spans="1:8" ht="14.4" x14ac:dyDescent="0.3">
      <c r="A3056" s="17">
        <v>4</v>
      </c>
      <c r="B3056" s="9" t="s">
        <v>12</v>
      </c>
      <c r="C3056" s="17">
        <v>3</v>
      </c>
      <c r="D3056" s="17">
        <v>2011</v>
      </c>
      <c r="E3056" s="17">
        <v>1</v>
      </c>
      <c r="F3056" s="17">
        <v>0</v>
      </c>
      <c r="G3056" s="17">
        <v>0</v>
      </c>
      <c r="H3056" s="18">
        <v>808670</v>
      </c>
    </row>
    <row r="3057" spans="1:8" ht="14.4" x14ac:dyDescent="0.3">
      <c r="A3057" s="17">
        <v>5</v>
      </c>
      <c r="B3057" s="9" t="s">
        <v>25</v>
      </c>
      <c r="C3057" s="17">
        <v>3</v>
      </c>
      <c r="D3057" s="17">
        <v>1994</v>
      </c>
      <c r="E3057" s="17">
        <v>1</v>
      </c>
      <c r="F3057" s="17">
        <v>0</v>
      </c>
      <c r="G3057" s="17">
        <v>0</v>
      </c>
      <c r="H3057" s="18">
        <v>810592</v>
      </c>
    </row>
    <row r="3058" spans="1:8" ht="14.4" x14ac:dyDescent="0.3">
      <c r="A3058" s="17">
        <v>3</v>
      </c>
      <c r="B3058" s="9" t="s">
        <v>33</v>
      </c>
      <c r="C3058" s="17">
        <v>2</v>
      </c>
      <c r="D3058" s="17">
        <v>1980</v>
      </c>
      <c r="E3058" s="17">
        <v>1</v>
      </c>
      <c r="F3058" s="17">
        <v>0</v>
      </c>
      <c r="G3058" s="17">
        <v>0</v>
      </c>
      <c r="H3058" s="18">
        <v>811305</v>
      </c>
    </row>
    <row r="3059" spans="1:8" ht="14.4" x14ac:dyDescent="0.3">
      <c r="A3059" s="17">
        <v>2</v>
      </c>
      <c r="B3059" s="9" t="s">
        <v>25</v>
      </c>
      <c r="C3059" s="17">
        <v>2</v>
      </c>
      <c r="D3059" s="17">
        <v>1964</v>
      </c>
      <c r="E3059" s="17">
        <v>2</v>
      </c>
      <c r="F3059" s="17">
        <v>0</v>
      </c>
      <c r="G3059" s="17">
        <v>0</v>
      </c>
      <c r="H3059" s="18">
        <v>812494</v>
      </c>
    </row>
    <row r="3060" spans="1:8" ht="14.4" x14ac:dyDescent="0.3">
      <c r="A3060" s="17">
        <v>1</v>
      </c>
      <c r="B3060" s="9" t="s">
        <v>33</v>
      </c>
      <c r="C3060" s="17">
        <v>4</v>
      </c>
      <c r="D3060" s="17">
        <v>2017</v>
      </c>
      <c r="E3060" s="17">
        <v>1</v>
      </c>
      <c r="F3060" s="17">
        <v>0</v>
      </c>
      <c r="G3060" s="17">
        <v>0</v>
      </c>
      <c r="H3060" s="18">
        <v>816457</v>
      </c>
    </row>
    <row r="3061" spans="1:8" ht="14.4" x14ac:dyDescent="0.3">
      <c r="A3061" s="17">
        <v>2</v>
      </c>
      <c r="B3061" s="9" t="s">
        <v>12</v>
      </c>
      <c r="C3061" s="17">
        <v>2</v>
      </c>
      <c r="D3061" s="17">
        <v>1998</v>
      </c>
      <c r="E3061" s="17">
        <v>1</v>
      </c>
      <c r="F3061" s="17">
        <v>0</v>
      </c>
      <c r="G3061" s="17">
        <v>0</v>
      </c>
      <c r="H3061" s="18">
        <v>818518</v>
      </c>
    </row>
    <row r="3062" spans="1:8" ht="14.4" x14ac:dyDescent="0.3">
      <c r="A3062" s="17">
        <v>2</v>
      </c>
      <c r="B3062" s="9" t="s">
        <v>14</v>
      </c>
      <c r="C3062" s="17">
        <v>3</v>
      </c>
      <c r="D3062" s="17">
        <v>1986</v>
      </c>
      <c r="E3062" s="17">
        <v>1</v>
      </c>
      <c r="F3062" s="17">
        <v>0</v>
      </c>
      <c r="G3062" s="17">
        <v>0</v>
      </c>
      <c r="H3062" s="18">
        <v>820578</v>
      </c>
    </row>
    <row r="3063" spans="1:8" ht="14.4" x14ac:dyDescent="0.3">
      <c r="A3063" s="17">
        <v>5</v>
      </c>
      <c r="B3063" s="9" t="s">
        <v>19</v>
      </c>
      <c r="C3063" s="17">
        <v>4</v>
      </c>
      <c r="D3063" s="17">
        <v>1990</v>
      </c>
      <c r="E3063" s="17">
        <v>2</v>
      </c>
      <c r="F3063" s="17">
        <v>0</v>
      </c>
      <c r="G3063" s="17">
        <v>0</v>
      </c>
      <c r="H3063" s="18">
        <v>821846</v>
      </c>
    </row>
    <row r="3064" spans="1:8" ht="14.4" x14ac:dyDescent="0.3">
      <c r="A3064" s="17">
        <v>1</v>
      </c>
      <c r="B3064" s="9" t="s">
        <v>49</v>
      </c>
      <c r="C3064" s="17">
        <v>3</v>
      </c>
      <c r="D3064" s="17">
        <v>1984</v>
      </c>
      <c r="E3064" s="17">
        <v>1</v>
      </c>
      <c r="F3064" s="17">
        <v>0</v>
      </c>
      <c r="G3064" s="17">
        <v>24</v>
      </c>
      <c r="H3064" s="18">
        <v>822956</v>
      </c>
    </row>
    <row r="3065" spans="1:8" ht="14.4" x14ac:dyDescent="0.3">
      <c r="A3065" s="17">
        <v>2</v>
      </c>
      <c r="B3065" s="9" t="s">
        <v>12</v>
      </c>
      <c r="C3065" s="17">
        <v>2</v>
      </c>
      <c r="D3065" s="17">
        <v>2019</v>
      </c>
      <c r="E3065" s="17">
        <v>1</v>
      </c>
      <c r="F3065" s="17">
        <v>0</v>
      </c>
      <c r="G3065" s="17">
        <v>0</v>
      </c>
      <c r="H3065" s="18">
        <v>823590</v>
      </c>
    </row>
    <row r="3066" spans="1:8" ht="14.4" x14ac:dyDescent="0.3">
      <c r="A3066" s="17">
        <v>1</v>
      </c>
      <c r="B3066" s="9" t="s">
        <v>14</v>
      </c>
      <c r="C3066" s="17">
        <v>3</v>
      </c>
      <c r="D3066" s="17">
        <v>1989</v>
      </c>
      <c r="E3066" s="17">
        <v>1</v>
      </c>
      <c r="F3066" s="17">
        <v>0</v>
      </c>
      <c r="G3066" s="17">
        <v>0</v>
      </c>
      <c r="H3066" s="18">
        <v>825175</v>
      </c>
    </row>
    <row r="3067" spans="1:8" ht="14.4" x14ac:dyDescent="0.3">
      <c r="A3067" s="17">
        <v>1</v>
      </c>
      <c r="B3067" s="9" t="s">
        <v>19</v>
      </c>
      <c r="C3067" s="17">
        <v>3</v>
      </c>
      <c r="D3067" s="17">
        <v>1993</v>
      </c>
      <c r="E3067" s="17">
        <v>1</v>
      </c>
      <c r="F3067" s="17">
        <v>0</v>
      </c>
      <c r="G3067" s="17">
        <v>0</v>
      </c>
      <c r="H3067" s="18">
        <v>826761</v>
      </c>
    </row>
    <row r="3068" spans="1:8" ht="14.4" x14ac:dyDescent="0.3">
      <c r="A3068" s="17">
        <v>3</v>
      </c>
      <c r="B3068" s="9" t="s">
        <v>33</v>
      </c>
      <c r="C3068" s="17">
        <v>3</v>
      </c>
      <c r="D3068" s="17">
        <v>1964</v>
      </c>
      <c r="E3068" s="17">
        <v>1</v>
      </c>
      <c r="F3068" s="17">
        <v>0</v>
      </c>
      <c r="G3068" s="17">
        <v>0</v>
      </c>
      <c r="H3068" s="18">
        <v>827791</v>
      </c>
    </row>
    <row r="3069" spans="1:8" ht="14.4" x14ac:dyDescent="0.3">
      <c r="A3069" s="17">
        <v>2</v>
      </c>
      <c r="B3069" s="9" t="s">
        <v>33</v>
      </c>
      <c r="C3069" s="17">
        <v>4</v>
      </c>
      <c r="D3069" s="17">
        <v>1985</v>
      </c>
      <c r="E3069" s="17">
        <v>1</v>
      </c>
      <c r="F3069" s="17">
        <v>0</v>
      </c>
      <c r="G3069" s="17">
        <v>0</v>
      </c>
      <c r="H3069" s="18">
        <v>829535</v>
      </c>
    </row>
    <row r="3070" spans="1:8" ht="14.4" x14ac:dyDescent="0.3">
      <c r="A3070" s="17">
        <v>3</v>
      </c>
      <c r="B3070" s="9" t="s">
        <v>31</v>
      </c>
      <c r="C3070" s="17">
        <v>3</v>
      </c>
      <c r="D3070" s="17">
        <v>1979</v>
      </c>
      <c r="E3070" s="17">
        <v>1</v>
      </c>
      <c r="F3070" s="17">
        <v>0</v>
      </c>
      <c r="G3070" s="17">
        <v>0</v>
      </c>
      <c r="H3070" s="18">
        <v>831754</v>
      </c>
    </row>
    <row r="3071" spans="1:8" ht="14.4" x14ac:dyDescent="0.3">
      <c r="A3071" s="17">
        <v>2</v>
      </c>
      <c r="B3071" s="9" t="s">
        <v>17</v>
      </c>
      <c r="C3071" s="17">
        <v>2</v>
      </c>
      <c r="D3071" s="17">
        <v>2011</v>
      </c>
      <c r="E3071" s="17">
        <v>1</v>
      </c>
      <c r="F3071" s="17">
        <v>0</v>
      </c>
      <c r="G3071" s="17">
        <v>0</v>
      </c>
      <c r="H3071" s="18">
        <v>832539</v>
      </c>
    </row>
    <row r="3072" spans="1:8" ht="14.4" x14ac:dyDescent="0.3">
      <c r="A3072" s="17">
        <v>2</v>
      </c>
      <c r="B3072" s="9" t="s">
        <v>19</v>
      </c>
      <c r="C3072" s="17">
        <v>3</v>
      </c>
      <c r="D3072" s="17">
        <v>2018</v>
      </c>
      <c r="E3072" s="17">
        <v>1</v>
      </c>
      <c r="F3072" s="17">
        <v>0</v>
      </c>
      <c r="G3072" s="17">
        <v>0</v>
      </c>
      <c r="H3072" s="18">
        <v>833339</v>
      </c>
    </row>
    <row r="3073" spans="1:8" ht="14.4" x14ac:dyDescent="0.3">
      <c r="A3073" s="17">
        <v>1</v>
      </c>
      <c r="B3073" s="9" t="s">
        <v>17</v>
      </c>
      <c r="C3073" s="17">
        <v>1</v>
      </c>
      <c r="D3073" s="17">
        <v>1992</v>
      </c>
      <c r="E3073" s="17">
        <v>1</v>
      </c>
      <c r="F3073" s="17">
        <v>0</v>
      </c>
      <c r="G3073" s="17">
        <v>0</v>
      </c>
      <c r="H3073" s="18">
        <v>833815</v>
      </c>
    </row>
    <row r="3074" spans="1:8" ht="14.4" x14ac:dyDescent="0.3">
      <c r="A3074" s="17">
        <v>4</v>
      </c>
      <c r="B3074" s="9" t="s">
        <v>31</v>
      </c>
      <c r="C3074" s="17">
        <v>3</v>
      </c>
      <c r="D3074" s="17">
        <v>1984</v>
      </c>
      <c r="E3074" s="17">
        <v>1</v>
      </c>
      <c r="F3074" s="17">
        <v>0</v>
      </c>
      <c r="G3074" s="17">
        <v>0</v>
      </c>
      <c r="H3074" s="18">
        <v>834449</v>
      </c>
    </row>
    <row r="3075" spans="1:8" ht="14.4" x14ac:dyDescent="0.3">
      <c r="A3075" s="17">
        <v>3</v>
      </c>
      <c r="B3075" s="9" t="s">
        <v>33</v>
      </c>
      <c r="C3075" s="17">
        <v>2</v>
      </c>
      <c r="D3075" s="17">
        <v>1976</v>
      </c>
      <c r="E3075" s="17">
        <v>1</v>
      </c>
      <c r="F3075" s="17">
        <v>12</v>
      </c>
      <c r="G3075" s="17">
        <v>37</v>
      </c>
      <c r="H3075" s="18">
        <v>834766</v>
      </c>
    </row>
    <row r="3076" spans="1:8" ht="14.4" x14ac:dyDescent="0.3">
      <c r="A3076" s="17">
        <v>1</v>
      </c>
      <c r="B3076" s="9" t="s">
        <v>19</v>
      </c>
      <c r="C3076" s="17">
        <v>3</v>
      </c>
      <c r="D3076" s="17">
        <v>2014</v>
      </c>
      <c r="E3076" s="17">
        <v>1</v>
      </c>
      <c r="F3076" s="17">
        <v>0</v>
      </c>
      <c r="G3076" s="17">
        <v>0</v>
      </c>
      <c r="H3076" s="18">
        <v>835241</v>
      </c>
    </row>
    <row r="3077" spans="1:8" ht="14.4" x14ac:dyDescent="0.3">
      <c r="A3077" s="17">
        <v>4</v>
      </c>
      <c r="B3077" s="9" t="s">
        <v>33</v>
      </c>
      <c r="C3077" s="17">
        <v>3</v>
      </c>
      <c r="D3077" s="17">
        <v>1994</v>
      </c>
      <c r="E3077" s="17">
        <v>1</v>
      </c>
      <c r="F3077" s="17">
        <v>0</v>
      </c>
      <c r="G3077" s="17">
        <v>0</v>
      </c>
      <c r="H3077" s="18">
        <v>835875</v>
      </c>
    </row>
    <row r="3078" spans="1:8" ht="14.4" x14ac:dyDescent="0.3">
      <c r="A3078" s="17">
        <v>4</v>
      </c>
      <c r="B3078" s="9" t="s">
        <v>33</v>
      </c>
      <c r="C3078" s="17">
        <v>2</v>
      </c>
      <c r="D3078" s="17">
        <v>1976</v>
      </c>
      <c r="E3078" s="17">
        <v>1</v>
      </c>
      <c r="F3078" s="17">
        <v>0</v>
      </c>
      <c r="G3078" s="17">
        <v>37</v>
      </c>
      <c r="H3078" s="18">
        <v>835955</v>
      </c>
    </row>
    <row r="3079" spans="1:8" ht="14.4" x14ac:dyDescent="0.3">
      <c r="A3079" s="17">
        <v>4</v>
      </c>
      <c r="B3079" s="9" t="s">
        <v>12</v>
      </c>
      <c r="C3079" s="17">
        <v>3</v>
      </c>
      <c r="D3079" s="17">
        <v>1987</v>
      </c>
      <c r="E3079" s="17">
        <v>1</v>
      </c>
      <c r="F3079" s="17">
        <v>0</v>
      </c>
      <c r="G3079" s="17">
        <v>0</v>
      </c>
      <c r="H3079" s="18">
        <v>836668</v>
      </c>
    </row>
    <row r="3080" spans="1:8" ht="14.4" x14ac:dyDescent="0.3">
      <c r="A3080" s="17">
        <v>2</v>
      </c>
      <c r="B3080" s="9" t="s">
        <v>19</v>
      </c>
      <c r="C3080" s="17">
        <v>4</v>
      </c>
      <c r="D3080" s="17">
        <v>2015</v>
      </c>
      <c r="E3080" s="17">
        <v>1</v>
      </c>
      <c r="F3080" s="17">
        <v>0</v>
      </c>
      <c r="G3080" s="17">
        <v>0</v>
      </c>
      <c r="H3080" s="18">
        <v>839284</v>
      </c>
    </row>
    <row r="3081" spans="1:8" ht="14.4" x14ac:dyDescent="0.3">
      <c r="A3081" s="17">
        <v>1</v>
      </c>
      <c r="B3081" s="9" t="s">
        <v>27</v>
      </c>
      <c r="C3081" s="17">
        <v>3</v>
      </c>
      <c r="D3081" s="17">
        <v>1990</v>
      </c>
      <c r="E3081" s="17">
        <v>1</v>
      </c>
      <c r="F3081" s="17">
        <v>0</v>
      </c>
      <c r="G3081" s="17">
        <v>0</v>
      </c>
      <c r="H3081" s="18">
        <v>840473</v>
      </c>
    </row>
    <row r="3082" spans="1:8" ht="14.4" x14ac:dyDescent="0.3">
      <c r="A3082" s="17">
        <v>6</v>
      </c>
      <c r="B3082" s="9" t="s">
        <v>19</v>
      </c>
      <c r="C3082" s="17">
        <v>4</v>
      </c>
      <c r="D3082" s="17">
        <v>1990</v>
      </c>
      <c r="E3082" s="17">
        <v>1</v>
      </c>
      <c r="F3082" s="17">
        <v>0</v>
      </c>
      <c r="G3082" s="17">
        <v>0</v>
      </c>
      <c r="H3082" s="18">
        <v>841582</v>
      </c>
    </row>
    <row r="3083" spans="1:8" ht="14.4" x14ac:dyDescent="0.3">
      <c r="A3083" s="17">
        <v>1</v>
      </c>
      <c r="B3083" s="9" t="s">
        <v>14</v>
      </c>
      <c r="C3083" s="17">
        <v>3</v>
      </c>
      <c r="D3083" s="17">
        <v>1991</v>
      </c>
      <c r="E3083" s="17">
        <v>1</v>
      </c>
      <c r="F3083" s="17">
        <v>0</v>
      </c>
      <c r="G3083" s="17">
        <v>0</v>
      </c>
      <c r="H3083" s="18">
        <v>842216</v>
      </c>
    </row>
    <row r="3084" spans="1:8" ht="14.4" x14ac:dyDescent="0.3">
      <c r="A3084" s="17">
        <v>4</v>
      </c>
      <c r="B3084" s="9" t="s">
        <v>12</v>
      </c>
      <c r="C3084" s="17">
        <v>1</v>
      </c>
      <c r="D3084" s="17">
        <v>1995</v>
      </c>
      <c r="E3084" s="17">
        <v>1</v>
      </c>
      <c r="F3084" s="17">
        <v>0</v>
      </c>
      <c r="G3084" s="17">
        <v>0</v>
      </c>
      <c r="H3084" s="18">
        <v>844515</v>
      </c>
    </row>
    <row r="3085" spans="1:8" ht="14.4" x14ac:dyDescent="0.3">
      <c r="A3085" s="17">
        <v>2</v>
      </c>
      <c r="B3085" s="9" t="s">
        <v>12</v>
      </c>
      <c r="C3085" s="17">
        <v>1</v>
      </c>
      <c r="D3085" s="17">
        <v>1991</v>
      </c>
      <c r="E3085" s="17">
        <v>1</v>
      </c>
      <c r="F3085" s="17">
        <v>0</v>
      </c>
      <c r="G3085" s="17">
        <v>0</v>
      </c>
      <c r="H3085" s="18">
        <v>844753</v>
      </c>
    </row>
    <row r="3086" spans="1:8" ht="14.4" x14ac:dyDescent="0.3">
      <c r="A3086" s="17">
        <v>3</v>
      </c>
      <c r="B3086" s="9" t="s">
        <v>30</v>
      </c>
      <c r="C3086" s="17">
        <v>3</v>
      </c>
      <c r="D3086" s="17">
        <v>1984</v>
      </c>
      <c r="E3086" s="17">
        <v>1</v>
      </c>
      <c r="F3086" s="17">
        <v>0</v>
      </c>
      <c r="G3086" s="17">
        <v>38</v>
      </c>
      <c r="H3086" s="18">
        <v>845070</v>
      </c>
    </row>
    <row r="3087" spans="1:8" ht="14.4" x14ac:dyDescent="0.3">
      <c r="A3087" s="17">
        <v>3</v>
      </c>
      <c r="B3087" s="9" t="s">
        <v>12</v>
      </c>
      <c r="C3087" s="17">
        <v>2</v>
      </c>
      <c r="D3087" s="17">
        <v>1995</v>
      </c>
      <c r="E3087" s="17">
        <v>1</v>
      </c>
      <c r="F3087" s="17">
        <v>0</v>
      </c>
      <c r="G3087" s="17">
        <v>0</v>
      </c>
      <c r="H3087" s="18">
        <v>845387</v>
      </c>
    </row>
    <row r="3088" spans="1:8" ht="14.4" x14ac:dyDescent="0.3">
      <c r="A3088" s="17">
        <v>3</v>
      </c>
      <c r="B3088" s="9" t="s">
        <v>19</v>
      </c>
      <c r="C3088" s="17">
        <v>2</v>
      </c>
      <c r="D3088" s="17">
        <v>2007</v>
      </c>
      <c r="E3088" s="17">
        <v>2</v>
      </c>
      <c r="F3088" s="17">
        <v>0</v>
      </c>
      <c r="G3088" s="17">
        <v>0</v>
      </c>
      <c r="H3088" s="18">
        <v>849667</v>
      </c>
    </row>
    <row r="3089" spans="1:8" ht="14.4" x14ac:dyDescent="0.3">
      <c r="A3089" s="17">
        <v>1</v>
      </c>
      <c r="B3089" s="9" t="s">
        <v>19</v>
      </c>
      <c r="C3089" s="17">
        <v>2</v>
      </c>
      <c r="D3089" s="17">
        <v>2016</v>
      </c>
      <c r="E3089" s="17">
        <v>2</v>
      </c>
      <c r="F3089" s="17">
        <v>0</v>
      </c>
      <c r="G3089" s="17">
        <v>0</v>
      </c>
      <c r="H3089" s="18">
        <v>851490</v>
      </c>
    </row>
    <row r="3090" spans="1:8" ht="14.4" x14ac:dyDescent="0.3">
      <c r="A3090" s="17">
        <v>1</v>
      </c>
      <c r="B3090" s="9" t="s">
        <v>12</v>
      </c>
      <c r="C3090" s="17">
        <v>1</v>
      </c>
      <c r="D3090" s="17">
        <v>1996</v>
      </c>
      <c r="E3090" s="17">
        <v>1</v>
      </c>
      <c r="F3090" s="17">
        <v>0</v>
      </c>
      <c r="G3090" s="17">
        <v>0</v>
      </c>
      <c r="H3090" s="18">
        <v>851886</v>
      </c>
    </row>
    <row r="3091" spans="1:8" ht="14.4" x14ac:dyDescent="0.3">
      <c r="A3091" s="17">
        <v>1</v>
      </c>
      <c r="B3091" s="9" t="s">
        <v>31</v>
      </c>
      <c r="C3091" s="17">
        <v>4</v>
      </c>
      <c r="D3091" s="17">
        <v>1976</v>
      </c>
      <c r="E3091" s="17">
        <v>1</v>
      </c>
      <c r="F3091" s="17">
        <v>0</v>
      </c>
      <c r="G3091" s="17">
        <v>0</v>
      </c>
      <c r="H3091" s="18">
        <v>858306</v>
      </c>
    </row>
    <row r="3092" spans="1:8" ht="14.4" x14ac:dyDescent="0.3">
      <c r="A3092" s="17">
        <v>2</v>
      </c>
      <c r="B3092" s="9" t="s">
        <v>34</v>
      </c>
      <c r="C3092" s="17">
        <v>2</v>
      </c>
      <c r="D3092" s="17">
        <v>1985</v>
      </c>
      <c r="E3092" s="17">
        <v>1</v>
      </c>
      <c r="F3092" s="17">
        <v>0</v>
      </c>
      <c r="G3092" s="17">
        <v>0</v>
      </c>
      <c r="H3092" s="18">
        <v>858623</v>
      </c>
    </row>
    <row r="3093" spans="1:8" ht="14.4" x14ac:dyDescent="0.3">
      <c r="A3093" s="17">
        <v>2</v>
      </c>
      <c r="B3093" s="9" t="s">
        <v>19</v>
      </c>
      <c r="C3093" s="17">
        <v>4</v>
      </c>
      <c r="D3093" s="17">
        <v>2015</v>
      </c>
      <c r="E3093" s="17">
        <v>1</v>
      </c>
      <c r="F3093" s="17">
        <v>0</v>
      </c>
      <c r="G3093" s="17">
        <v>0</v>
      </c>
      <c r="H3093" s="18">
        <v>858861</v>
      </c>
    </row>
    <row r="3094" spans="1:8" ht="14.4" x14ac:dyDescent="0.3">
      <c r="A3094" s="17">
        <v>4</v>
      </c>
      <c r="B3094" s="9" t="s">
        <v>23</v>
      </c>
      <c r="C3094" s="17">
        <v>2</v>
      </c>
      <c r="D3094" s="17">
        <v>1986</v>
      </c>
      <c r="E3094" s="17">
        <v>1</v>
      </c>
      <c r="F3094" s="17">
        <v>0</v>
      </c>
      <c r="G3094" s="17">
        <v>0</v>
      </c>
      <c r="H3094" s="18">
        <v>863854</v>
      </c>
    </row>
    <row r="3095" spans="1:8" ht="14.4" x14ac:dyDescent="0.3">
      <c r="A3095" s="17">
        <v>1</v>
      </c>
      <c r="B3095" s="9" t="s">
        <v>12</v>
      </c>
      <c r="C3095" s="17">
        <v>2</v>
      </c>
      <c r="D3095" s="17">
        <v>1989</v>
      </c>
      <c r="E3095" s="17">
        <v>1</v>
      </c>
      <c r="F3095" s="17">
        <v>0</v>
      </c>
      <c r="G3095" s="17">
        <v>0</v>
      </c>
      <c r="H3095" s="18">
        <v>864013</v>
      </c>
    </row>
    <row r="3096" spans="1:8" ht="14.4" x14ac:dyDescent="0.3">
      <c r="A3096" s="17">
        <v>1</v>
      </c>
      <c r="B3096" s="9" t="s">
        <v>19</v>
      </c>
      <c r="C3096" s="17">
        <v>1</v>
      </c>
      <c r="D3096" s="17">
        <v>1998</v>
      </c>
      <c r="E3096" s="17">
        <v>2</v>
      </c>
      <c r="F3096" s="17">
        <v>0</v>
      </c>
      <c r="G3096" s="17">
        <v>0</v>
      </c>
      <c r="H3096" s="18">
        <v>865202</v>
      </c>
    </row>
    <row r="3097" spans="1:8" ht="14.4" x14ac:dyDescent="0.3">
      <c r="A3097" s="17">
        <v>5</v>
      </c>
      <c r="B3097" s="9" t="s">
        <v>30</v>
      </c>
      <c r="C3097" s="17">
        <v>3</v>
      </c>
      <c r="D3097" s="17">
        <v>1984</v>
      </c>
      <c r="E3097" s="17">
        <v>1</v>
      </c>
      <c r="F3097" s="17">
        <v>0</v>
      </c>
      <c r="G3097" s="17">
        <v>0</v>
      </c>
      <c r="H3097" s="18">
        <v>867738</v>
      </c>
    </row>
    <row r="3098" spans="1:8" ht="14.4" x14ac:dyDescent="0.3">
      <c r="A3098" s="17">
        <v>2</v>
      </c>
      <c r="B3098" s="9" t="s">
        <v>19</v>
      </c>
      <c r="C3098" s="17">
        <v>4</v>
      </c>
      <c r="D3098" s="17">
        <v>2015</v>
      </c>
      <c r="E3098" s="17">
        <v>1</v>
      </c>
      <c r="F3098" s="17">
        <v>0</v>
      </c>
      <c r="G3098" s="17">
        <v>0</v>
      </c>
      <c r="H3098" s="18">
        <v>868134</v>
      </c>
    </row>
    <row r="3099" spans="1:8" ht="14.4" x14ac:dyDescent="0.3">
      <c r="A3099" s="17">
        <v>5</v>
      </c>
      <c r="B3099" s="9" t="s">
        <v>17</v>
      </c>
      <c r="C3099" s="17">
        <v>2</v>
      </c>
      <c r="D3099" s="17">
        <v>2011</v>
      </c>
      <c r="E3099" s="17">
        <v>1</v>
      </c>
      <c r="F3099" s="17">
        <v>0</v>
      </c>
      <c r="G3099" s="17">
        <v>0</v>
      </c>
      <c r="H3099" s="18">
        <v>881593</v>
      </c>
    </row>
    <row r="3100" spans="1:8" ht="14.4" x14ac:dyDescent="0.3">
      <c r="A3100" s="17">
        <v>1</v>
      </c>
      <c r="B3100" s="9" t="s">
        <v>23</v>
      </c>
      <c r="C3100" s="17">
        <v>1</v>
      </c>
      <c r="D3100" s="17">
        <v>1993</v>
      </c>
      <c r="E3100" s="17">
        <v>1</v>
      </c>
      <c r="F3100" s="17">
        <v>0</v>
      </c>
      <c r="G3100" s="17">
        <v>0</v>
      </c>
      <c r="H3100" s="18">
        <v>897812</v>
      </c>
    </row>
    <row r="3101" spans="1:8" ht="14.4" x14ac:dyDescent="0.3">
      <c r="A3101" s="17">
        <v>1</v>
      </c>
      <c r="B3101" s="9" t="s">
        <v>10</v>
      </c>
      <c r="C3101" s="17">
        <v>1</v>
      </c>
      <c r="D3101" s="17">
        <v>1989</v>
      </c>
      <c r="E3101" s="17">
        <v>3</v>
      </c>
      <c r="F3101" s="17">
        <v>0</v>
      </c>
      <c r="G3101" s="17">
        <v>0</v>
      </c>
      <c r="H3101" s="18">
        <v>900784</v>
      </c>
    </row>
    <row r="3102" spans="1:8" ht="14.4" x14ac:dyDescent="0.3">
      <c r="A3102" s="17">
        <v>2</v>
      </c>
      <c r="B3102" s="9" t="s">
        <v>19</v>
      </c>
      <c r="C3102" s="17">
        <v>4</v>
      </c>
      <c r="D3102" s="17">
        <v>2015</v>
      </c>
      <c r="E3102" s="17">
        <v>1</v>
      </c>
      <c r="F3102" s="17">
        <v>0</v>
      </c>
      <c r="G3102" s="17">
        <v>0</v>
      </c>
      <c r="H3102" s="18">
        <v>900900</v>
      </c>
    </row>
    <row r="3103" spans="1:8" ht="14.4" x14ac:dyDescent="0.3">
      <c r="A3103" s="17">
        <v>3</v>
      </c>
      <c r="B3103" s="9" t="s">
        <v>19</v>
      </c>
      <c r="C3103" s="17">
        <v>3</v>
      </c>
      <c r="D3103" s="17">
        <v>2015</v>
      </c>
      <c r="E3103" s="17">
        <v>1</v>
      </c>
      <c r="F3103" s="17">
        <v>0</v>
      </c>
      <c r="G3103" s="17">
        <v>0</v>
      </c>
      <c r="H3103" s="18">
        <v>927884</v>
      </c>
    </row>
    <row r="3104" spans="1:8" ht="14.4" x14ac:dyDescent="0.3">
      <c r="A3104" s="17">
        <v>5</v>
      </c>
      <c r="B3104" s="9" t="s">
        <v>17</v>
      </c>
      <c r="C3104" s="17">
        <v>2</v>
      </c>
      <c r="D3104" s="17">
        <v>2011</v>
      </c>
      <c r="E3104" s="17">
        <v>1</v>
      </c>
      <c r="F3104" s="17">
        <v>0</v>
      </c>
      <c r="G3104" s="17">
        <v>0</v>
      </c>
      <c r="H3104" s="18">
        <v>966433</v>
      </c>
    </row>
    <row r="3105" spans="1:8" ht="14.4" x14ac:dyDescent="0.3">
      <c r="A3105" s="17">
        <v>5</v>
      </c>
      <c r="B3105" s="9" t="s">
        <v>17</v>
      </c>
      <c r="C3105" s="17">
        <v>2</v>
      </c>
      <c r="D3105" s="17">
        <v>2011</v>
      </c>
      <c r="E3105" s="17">
        <v>1</v>
      </c>
      <c r="F3105" s="17">
        <v>0</v>
      </c>
      <c r="G3105" s="17">
        <v>0</v>
      </c>
      <c r="H3105" s="18">
        <v>967384</v>
      </c>
    </row>
    <row r="3106" spans="1:8" ht="14.4" x14ac:dyDescent="0.3">
      <c r="A3106" s="17">
        <v>4</v>
      </c>
      <c r="B3106" s="9" t="s">
        <v>12</v>
      </c>
      <c r="C3106" s="17">
        <v>2</v>
      </c>
      <c r="D3106" s="17">
        <v>2009</v>
      </c>
      <c r="E3106" s="17">
        <v>1</v>
      </c>
      <c r="F3106" s="17">
        <v>0</v>
      </c>
      <c r="G3106" s="17">
        <v>0</v>
      </c>
      <c r="H3106" s="18">
        <v>985360</v>
      </c>
    </row>
    <row r="3107" spans="1:8" ht="14.4" x14ac:dyDescent="0.3">
      <c r="A3107" s="17">
        <v>1</v>
      </c>
      <c r="B3107" s="9" t="s">
        <v>12</v>
      </c>
      <c r="C3107" s="17">
        <v>3</v>
      </c>
      <c r="D3107" s="17">
        <v>1999</v>
      </c>
      <c r="E3107" s="17">
        <v>1</v>
      </c>
      <c r="F3107" s="17">
        <v>0</v>
      </c>
      <c r="G3107" s="17">
        <v>0</v>
      </c>
      <c r="H3107" s="18">
        <v>1006887</v>
      </c>
    </row>
    <row r="3108" spans="1:8" ht="14.4" x14ac:dyDescent="0.3">
      <c r="A3108" s="17">
        <v>3</v>
      </c>
      <c r="B3108" s="9" t="s">
        <v>39</v>
      </c>
      <c r="C3108" s="17">
        <v>1</v>
      </c>
      <c r="D3108" s="17">
        <v>1993</v>
      </c>
      <c r="E3108" s="17">
        <v>1</v>
      </c>
      <c r="F3108" s="17">
        <v>0</v>
      </c>
      <c r="G3108" s="17">
        <v>0</v>
      </c>
      <c r="H3108" s="18">
        <v>1019574</v>
      </c>
    </row>
    <row r="3109" spans="1:8" ht="14.4" x14ac:dyDescent="0.3">
      <c r="A3109" s="17">
        <v>1</v>
      </c>
      <c r="B3109" s="9" t="s">
        <v>10</v>
      </c>
      <c r="C3109" s="17">
        <v>1</v>
      </c>
      <c r="D3109" s="17">
        <v>1989</v>
      </c>
      <c r="E3109" s="17">
        <v>1</v>
      </c>
      <c r="F3109" s="17">
        <v>0</v>
      </c>
      <c r="G3109" s="17">
        <v>0</v>
      </c>
      <c r="H3109" s="18">
        <v>1036813</v>
      </c>
    </row>
    <row r="3110" spans="1:8" ht="14.4" x14ac:dyDescent="0.3">
      <c r="A3110" s="17">
        <v>5</v>
      </c>
      <c r="B3110" s="9" t="s">
        <v>17</v>
      </c>
      <c r="C3110" s="17">
        <v>2</v>
      </c>
      <c r="D3110" s="17">
        <v>2011</v>
      </c>
      <c r="E3110" s="17">
        <v>1</v>
      </c>
      <c r="F3110" s="17">
        <v>0</v>
      </c>
      <c r="G3110" s="17">
        <v>0</v>
      </c>
      <c r="H3110" s="18">
        <v>1043378</v>
      </c>
    </row>
    <row r="3111" spans="1:8" ht="14.4" x14ac:dyDescent="0.3">
      <c r="A3111" s="17">
        <v>2</v>
      </c>
      <c r="B3111" s="9" t="s">
        <v>24</v>
      </c>
      <c r="C3111" s="17">
        <v>3</v>
      </c>
      <c r="D3111" s="17">
        <v>1971</v>
      </c>
      <c r="E3111" s="17">
        <v>4</v>
      </c>
      <c r="F3111" s="17">
        <v>0</v>
      </c>
      <c r="G3111" s="17">
        <v>0</v>
      </c>
      <c r="H3111" s="18">
        <v>1058006</v>
      </c>
    </row>
    <row r="3112" spans="1:8" ht="14.4" x14ac:dyDescent="0.3">
      <c r="A3112" s="17">
        <v>4</v>
      </c>
      <c r="B3112" s="9" t="s">
        <v>39</v>
      </c>
      <c r="C3112" s="17">
        <v>1</v>
      </c>
      <c r="D3112" s="17">
        <v>1993</v>
      </c>
      <c r="E3112" s="17">
        <v>1</v>
      </c>
      <c r="F3112" s="17">
        <v>0</v>
      </c>
      <c r="G3112" s="17">
        <v>0</v>
      </c>
      <c r="H3112" s="18">
        <v>1070201</v>
      </c>
    </row>
    <row r="3113" spans="1:8" ht="14.4" x14ac:dyDescent="0.3">
      <c r="A3113" s="17">
        <v>3</v>
      </c>
      <c r="B3113" s="9" t="s">
        <v>14</v>
      </c>
      <c r="C3113" s="17">
        <v>1</v>
      </c>
      <c r="D3113" s="17">
        <v>2003</v>
      </c>
      <c r="E3113" s="17">
        <v>1</v>
      </c>
      <c r="F3113" s="17">
        <v>0</v>
      </c>
      <c r="G3113" s="17">
        <v>0</v>
      </c>
      <c r="H3113" s="18">
        <v>1084007</v>
      </c>
    </row>
    <row r="3114" spans="1:8" ht="14.4" x14ac:dyDescent="0.3">
      <c r="A3114" s="17">
        <v>2</v>
      </c>
      <c r="B3114" s="9" t="s">
        <v>40</v>
      </c>
      <c r="C3114" s="17">
        <v>4</v>
      </c>
      <c r="D3114" s="17">
        <v>1970</v>
      </c>
      <c r="E3114" s="17">
        <v>1</v>
      </c>
      <c r="F3114" s="17">
        <v>0</v>
      </c>
      <c r="G3114" s="17">
        <v>0</v>
      </c>
      <c r="H3114" s="18">
        <v>1127301</v>
      </c>
    </row>
    <row r="3115" spans="1:8" ht="14.4" x14ac:dyDescent="0.3">
      <c r="A3115" s="17">
        <v>5</v>
      </c>
      <c r="B3115" s="9" t="s">
        <v>33</v>
      </c>
      <c r="C3115" s="17">
        <v>3</v>
      </c>
      <c r="D3115" s="17">
        <v>1996</v>
      </c>
      <c r="E3115" s="17">
        <v>1</v>
      </c>
      <c r="F3115" s="17">
        <v>0</v>
      </c>
      <c r="G3115" s="17">
        <v>0</v>
      </c>
      <c r="H3115" s="18">
        <v>1129336</v>
      </c>
    </row>
    <row r="3116" spans="1:8" ht="14.4" x14ac:dyDescent="0.3">
      <c r="A3116" s="17">
        <v>2</v>
      </c>
      <c r="B3116" s="9" t="s">
        <v>19</v>
      </c>
      <c r="C3116" s="17">
        <v>3</v>
      </c>
      <c r="D3116" s="17">
        <v>2000</v>
      </c>
      <c r="E3116" s="17">
        <v>1</v>
      </c>
      <c r="F3116" s="17">
        <v>0</v>
      </c>
      <c r="G3116" s="17">
        <v>0</v>
      </c>
      <c r="H3116" s="18">
        <v>1171898</v>
      </c>
    </row>
    <row r="3117" spans="1:8" ht="14.4" x14ac:dyDescent="0.3">
      <c r="A3117" s="17">
        <v>2</v>
      </c>
      <c r="B3117" s="9" t="s">
        <v>31</v>
      </c>
      <c r="C3117" s="17">
        <v>4</v>
      </c>
      <c r="D3117" s="17">
        <v>1994</v>
      </c>
      <c r="E3117" s="17">
        <v>2</v>
      </c>
      <c r="F3117" s="17">
        <v>0</v>
      </c>
      <c r="G3117" s="17">
        <v>0</v>
      </c>
      <c r="H3117" s="18">
        <v>1176472</v>
      </c>
    </row>
    <row r="3118" spans="1:8" ht="14.4" x14ac:dyDescent="0.3">
      <c r="A3118" s="17">
        <v>1</v>
      </c>
      <c r="B3118" s="9" t="s">
        <v>25</v>
      </c>
      <c r="C3118" s="17">
        <v>2</v>
      </c>
      <c r="D3118" s="17">
        <v>1964</v>
      </c>
      <c r="E3118" s="17">
        <v>3</v>
      </c>
      <c r="F3118" s="17">
        <v>0</v>
      </c>
      <c r="G3118" s="17">
        <v>0</v>
      </c>
      <c r="H3118" s="18">
        <v>1191538</v>
      </c>
    </row>
    <row r="3119" spans="1:8" ht="14.4" x14ac:dyDescent="0.3">
      <c r="A3119" s="17">
        <v>2</v>
      </c>
      <c r="B3119" s="9" t="s">
        <v>25</v>
      </c>
      <c r="C3119" s="17">
        <v>3</v>
      </c>
      <c r="D3119" s="17">
        <v>1994</v>
      </c>
      <c r="E3119" s="17">
        <v>1</v>
      </c>
      <c r="F3119" s="17">
        <v>0</v>
      </c>
      <c r="G3119" s="17">
        <v>0</v>
      </c>
      <c r="H3119" s="18">
        <v>1192347</v>
      </c>
    </row>
    <row r="3120" spans="1:8" ht="14.4" x14ac:dyDescent="0.3">
      <c r="A3120" s="17">
        <v>2</v>
      </c>
      <c r="B3120" s="9" t="s">
        <v>54</v>
      </c>
      <c r="C3120" s="17">
        <v>1</v>
      </c>
      <c r="D3120" s="17">
        <v>1983</v>
      </c>
      <c r="E3120" s="17">
        <v>2</v>
      </c>
      <c r="F3120" s="17">
        <v>0</v>
      </c>
      <c r="G3120" s="17">
        <v>0</v>
      </c>
      <c r="H3120" s="18">
        <v>1201693</v>
      </c>
    </row>
    <row r="3121" spans="1:8" ht="14.4" x14ac:dyDescent="0.3">
      <c r="A3121" s="17">
        <v>2</v>
      </c>
      <c r="B3121" s="9" t="s">
        <v>55</v>
      </c>
      <c r="C3121" s="17">
        <v>1</v>
      </c>
      <c r="D3121" s="17">
        <v>1983</v>
      </c>
      <c r="E3121" s="17">
        <v>2</v>
      </c>
      <c r="F3121" s="17">
        <v>0</v>
      </c>
      <c r="G3121" s="17">
        <v>0</v>
      </c>
      <c r="H3121" s="18">
        <v>1203391</v>
      </c>
    </row>
    <row r="3122" spans="1:8" ht="14.4" x14ac:dyDescent="0.3">
      <c r="A3122" s="17">
        <v>2</v>
      </c>
      <c r="B3122" s="9" t="s">
        <v>14</v>
      </c>
      <c r="C3122" s="17">
        <v>3</v>
      </c>
      <c r="D3122" s="17">
        <v>1998</v>
      </c>
      <c r="E3122" s="17">
        <v>1</v>
      </c>
      <c r="F3122" s="17">
        <v>0</v>
      </c>
      <c r="G3122" s="17">
        <v>0</v>
      </c>
      <c r="H3122" s="18">
        <v>1223972</v>
      </c>
    </row>
    <row r="3123" spans="1:8" ht="14.4" x14ac:dyDescent="0.3">
      <c r="A3123" s="17">
        <v>4</v>
      </c>
      <c r="B3123" s="9" t="s">
        <v>33</v>
      </c>
      <c r="C3123" s="17">
        <v>1</v>
      </c>
      <c r="D3123" s="17">
        <v>1998</v>
      </c>
      <c r="E3123" s="17">
        <v>1</v>
      </c>
      <c r="F3123" s="17">
        <v>0</v>
      </c>
      <c r="G3123" s="17">
        <v>0</v>
      </c>
      <c r="H3123" s="18">
        <v>1275642</v>
      </c>
    </row>
    <row r="3124" spans="1:8" ht="14.4" x14ac:dyDescent="0.3">
      <c r="A3124" s="17">
        <v>2</v>
      </c>
      <c r="B3124" s="9" t="s">
        <v>14</v>
      </c>
      <c r="C3124" s="17">
        <v>2</v>
      </c>
      <c r="D3124" s="17">
        <v>2009</v>
      </c>
      <c r="E3124" s="17">
        <v>1</v>
      </c>
      <c r="F3124" s="17">
        <v>0</v>
      </c>
      <c r="G3124" s="17">
        <v>0</v>
      </c>
      <c r="H3124" s="18">
        <v>1277235</v>
      </c>
    </row>
    <row r="3125" spans="1:8" ht="14.4" x14ac:dyDescent="0.3">
      <c r="A3125" s="17">
        <v>2</v>
      </c>
      <c r="B3125" s="9" t="s">
        <v>19</v>
      </c>
      <c r="C3125" s="17">
        <v>4</v>
      </c>
      <c r="D3125" s="17">
        <v>2015</v>
      </c>
      <c r="E3125" s="17">
        <v>1</v>
      </c>
      <c r="F3125" s="17">
        <v>0</v>
      </c>
      <c r="G3125" s="17">
        <v>0</v>
      </c>
      <c r="H3125" s="18">
        <v>1281871</v>
      </c>
    </row>
    <row r="3126" spans="1:8" ht="14.4" x14ac:dyDescent="0.3">
      <c r="A3126" s="17">
        <v>1</v>
      </c>
      <c r="B3126" s="9" t="s">
        <v>33</v>
      </c>
      <c r="C3126" s="17">
        <v>4</v>
      </c>
      <c r="D3126" s="17">
        <v>1995</v>
      </c>
      <c r="E3126" s="17">
        <v>1</v>
      </c>
      <c r="F3126" s="17">
        <v>0</v>
      </c>
      <c r="G3126" s="17">
        <v>0</v>
      </c>
      <c r="H3126" s="18">
        <v>1285676</v>
      </c>
    </row>
    <row r="3127" spans="1:8" ht="14.4" x14ac:dyDescent="0.3">
      <c r="A3127" s="17">
        <v>2</v>
      </c>
      <c r="B3127" s="9" t="s">
        <v>19</v>
      </c>
      <c r="C3127" s="17">
        <v>4</v>
      </c>
      <c r="D3127" s="17">
        <v>2015</v>
      </c>
      <c r="E3127" s="17">
        <v>1</v>
      </c>
      <c r="F3127" s="17">
        <v>0</v>
      </c>
      <c r="G3127" s="17">
        <v>0</v>
      </c>
      <c r="H3127" s="18">
        <v>1306006</v>
      </c>
    </row>
    <row r="3128" spans="1:8" ht="14.4" x14ac:dyDescent="0.3">
      <c r="A3128" s="17">
        <v>5</v>
      </c>
      <c r="B3128" s="9" t="s">
        <v>17</v>
      </c>
      <c r="C3128" s="17">
        <v>2</v>
      </c>
      <c r="D3128" s="17">
        <v>2012</v>
      </c>
      <c r="E3128" s="17">
        <v>1</v>
      </c>
      <c r="F3128" s="17">
        <v>0</v>
      </c>
      <c r="G3128" s="17">
        <v>0</v>
      </c>
      <c r="H3128" s="18">
        <v>1307980</v>
      </c>
    </row>
    <row r="3129" spans="1:8" ht="14.4" x14ac:dyDescent="0.3">
      <c r="A3129" s="17">
        <v>5</v>
      </c>
      <c r="B3129" s="9" t="s">
        <v>12</v>
      </c>
      <c r="C3129" s="17">
        <v>2</v>
      </c>
      <c r="D3129" s="17">
        <v>2010</v>
      </c>
      <c r="E3129" s="17">
        <v>1</v>
      </c>
      <c r="F3129" s="17">
        <v>0</v>
      </c>
      <c r="G3129" s="17">
        <v>0</v>
      </c>
      <c r="H3129" s="18">
        <v>1313648</v>
      </c>
    </row>
    <row r="3130" spans="1:8" ht="14.4" x14ac:dyDescent="0.3">
      <c r="A3130" s="17">
        <v>2</v>
      </c>
      <c r="B3130" s="9" t="s">
        <v>24</v>
      </c>
      <c r="C3130" s="17">
        <v>3</v>
      </c>
      <c r="D3130" s="17">
        <v>1984</v>
      </c>
      <c r="E3130" s="17">
        <v>5</v>
      </c>
      <c r="F3130" s="17">
        <v>0</v>
      </c>
      <c r="G3130" s="17">
        <v>0</v>
      </c>
      <c r="H3130" s="18">
        <v>1335526</v>
      </c>
    </row>
    <row r="3131" spans="1:8" ht="14.4" x14ac:dyDescent="0.3">
      <c r="A3131" s="17">
        <v>4</v>
      </c>
      <c r="B3131" s="9" t="s">
        <v>27</v>
      </c>
      <c r="C3131" s="17">
        <v>2</v>
      </c>
      <c r="D3131" s="17">
        <v>1971</v>
      </c>
      <c r="E3131" s="17">
        <v>1</v>
      </c>
      <c r="F3131" s="17">
        <v>0</v>
      </c>
      <c r="G3131" s="17">
        <v>0</v>
      </c>
      <c r="H3131" s="18">
        <v>1348604</v>
      </c>
    </row>
    <row r="3132" spans="1:8" ht="14.4" x14ac:dyDescent="0.3">
      <c r="A3132" s="17">
        <v>1</v>
      </c>
      <c r="B3132" s="9" t="s">
        <v>31</v>
      </c>
      <c r="C3132" s="17">
        <v>4</v>
      </c>
      <c r="D3132" s="17">
        <v>1976</v>
      </c>
      <c r="E3132" s="17">
        <v>2</v>
      </c>
      <c r="F3132" s="17">
        <v>0</v>
      </c>
      <c r="G3132" s="17">
        <v>4</v>
      </c>
      <c r="H3132" s="18">
        <v>1375553</v>
      </c>
    </row>
    <row r="3133" spans="1:8" ht="14.4" x14ac:dyDescent="0.3">
      <c r="A3133" s="17">
        <v>5</v>
      </c>
      <c r="B3133" s="9" t="s">
        <v>33</v>
      </c>
      <c r="C3133" s="17">
        <v>3</v>
      </c>
      <c r="D3133" s="17">
        <v>2010</v>
      </c>
      <c r="E3133" s="17">
        <v>1</v>
      </c>
      <c r="F3133" s="17">
        <v>0</v>
      </c>
      <c r="G3133" s="17">
        <v>0</v>
      </c>
      <c r="H3133" s="18">
        <v>1378997</v>
      </c>
    </row>
    <row r="3134" spans="1:8" ht="14.4" x14ac:dyDescent="0.3">
      <c r="A3134" s="17">
        <v>1</v>
      </c>
      <c r="B3134" s="9" t="s">
        <v>14</v>
      </c>
      <c r="C3134" s="17">
        <v>3</v>
      </c>
      <c r="D3134" s="17">
        <v>1988</v>
      </c>
      <c r="E3134" s="17">
        <v>1</v>
      </c>
      <c r="F3134" s="17">
        <v>0</v>
      </c>
      <c r="G3134" s="17">
        <v>0</v>
      </c>
      <c r="H3134" s="18">
        <v>1383055</v>
      </c>
    </row>
    <row r="3135" spans="1:8" ht="14.4" x14ac:dyDescent="0.3">
      <c r="A3135" s="17">
        <v>3</v>
      </c>
      <c r="B3135" s="9" t="s">
        <v>19</v>
      </c>
      <c r="C3135" s="17">
        <v>3</v>
      </c>
      <c r="D3135" s="17">
        <v>2011</v>
      </c>
      <c r="E3135" s="17">
        <v>1</v>
      </c>
      <c r="F3135" s="17">
        <v>0</v>
      </c>
      <c r="G3135" s="17">
        <v>0</v>
      </c>
      <c r="H3135" s="18">
        <v>1393707</v>
      </c>
    </row>
    <row r="3136" spans="1:8" ht="14.4" x14ac:dyDescent="0.3">
      <c r="A3136" s="17">
        <v>5</v>
      </c>
      <c r="B3136" s="9" t="s">
        <v>14</v>
      </c>
      <c r="C3136" s="17">
        <v>3</v>
      </c>
      <c r="D3136" s="17">
        <v>2011</v>
      </c>
      <c r="E3136" s="17">
        <v>1</v>
      </c>
      <c r="F3136" s="17">
        <v>0</v>
      </c>
      <c r="G3136" s="17">
        <v>0</v>
      </c>
      <c r="H3136" s="18">
        <v>1422980</v>
      </c>
    </row>
    <row r="3137" spans="1:8" ht="14.4" x14ac:dyDescent="0.3">
      <c r="A3137" s="17">
        <v>3</v>
      </c>
      <c r="B3137" s="9" t="s">
        <v>23</v>
      </c>
      <c r="C3137" s="17">
        <v>4</v>
      </c>
      <c r="D3137" s="17">
        <v>2008</v>
      </c>
      <c r="E3137" s="17">
        <v>1</v>
      </c>
      <c r="F3137" s="17">
        <v>0</v>
      </c>
      <c r="G3137" s="17">
        <v>0</v>
      </c>
      <c r="H3137" s="18">
        <v>1473284</v>
      </c>
    </row>
    <row r="3138" spans="1:8" ht="14.4" x14ac:dyDescent="0.3">
      <c r="A3138" s="17">
        <v>3</v>
      </c>
      <c r="B3138" s="9" t="s">
        <v>19</v>
      </c>
      <c r="C3138" s="17">
        <v>4</v>
      </c>
      <c r="D3138" s="17">
        <v>2015</v>
      </c>
      <c r="E3138" s="17">
        <v>1</v>
      </c>
      <c r="F3138" s="17">
        <v>0</v>
      </c>
      <c r="G3138" s="17">
        <v>0</v>
      </c>
      <c r="H3138" s="18">
        <v>1478516</v>
      </c>
    </row>
    <row r="3139" spans="1:8" ht="14.4" x14ac:dyDescent="0.3">
      <c r="A3139" s="17">
        <v>1</v>
      </c>
      <c r="B3139" s="9" t="s">
        <v>10</v>
      </c>
      <c r="C3139" s="17">
        <v>4</v>
      </c>
      <c r="D3139" s="17">
        <v>2005</v>
      </c>
      <c r="E3139" s="17">
        <v>1</v>
      </c>
      <c r="F3139" s="17">
        <v>0</v>
      </c>
      <c r="G3139" s="17">
        <v>0</v>
      </c>
      <c r="H3139" s="18">
        <v>1486600</v>
      </c>
    </row>
    <row r="3140" spans="1:8" ht="14.4" x14ac:dyDescent="0.3">
      <c r="A3140" s="17">
        <v>5</v>
      </c>
      <c r="B3140" s="9" t="s">
        <v>17</v>
      </c>
      <c r="C3140" s="17">
        <v>2</v>
      </c>
      <c r="D3140" s="17">
        <v>2011</v>
      </c>
      <c r="E3140" s="17">
        <v>1</v>
      </c>
      <c r="F3140" s="17">
        <v>0</v>
      </c>
      <c r="G3140" s="17">
        <v>0</v>
      </c>
      <c r="H3140" s="18">
        <v>1561580</v>
      </c>
    </row>
    <row r="3141" spans="1:8" ht="14.4" x14ac:dyDescent="0.3">
      <c r="A3141" s="17">
        <v>4</v>
      </c>
      <c r="B3141" s="9" t="s">
        <v>29</v>
      </c>
      <c r="C3141" s="17">
        <v>3</v>
      </c>
      <c r="D3141" s="17">
        <v>1986</v>
      </c>
      <c r="E3141" s="17">
        <v>31</v>
      </c>
      <c r="F3141" s="17">
        <v>0</v>
      </c>
      <c r="G3141" s="17">
        <v>0</v>
      </c>
      <c r="H3141" s="18">
        <v>1566236</v>
      </c>
    </row>
    <row r="3142" spans="1:8" ht="14.4" x14ac:dyDescent="0.3">
      <c r="A3142" s="17">
        <v>5</v>
      </c>
      <c r="B3142" s="9" t="s">
        <v>25</v>
      </c>
      <c r="C3142" s="17">
        <v>1</v>
      </c>
      <c r="D3142" s="17">
        <v>1995</v>
      </c>
      <c r="E3142" s="17">
        <v>1</v>
      </c>
      <c r="F3142" s="17">
        <v>0</v>
      </c>
      <c r="G3142" s="17">
        <v>0</v>
      </c>
      <c r="H3142" s="18">
        <v>1589638</v>
      </c>
    </row>
    <row r="3143" spans="1:8" ht="14.4" x14ac:dyDescent="0.3">
      <c r="A3143" s="17">
        <v>1</v>
      </c>
      <c r="B3143" s="9" t="s">
        <v>12</v>
      </c>
      <c r="C3143" s="17">
        <v>3</v>
      </c>
      <c r="D3143" s="17">
        <v>2015</v>
      </c>
      <c r="E3143" s="17">
        <v>1</v>
      </c>
      <c r="F3143" s="17">
        <v>0</v>
      </c>
      <c r="G3143" s="17">
        <v>0</v>
      </c>
      <c r="H3143" s="18">
        <v>1593601</v>
      </c>
    </row>
    <row r="3144" spans="1:8" ht="14.4" x14ac:dyDescent="0.3">
      <c r="A3144" s="17">
        <v>1</v>
      </c>
      <c r="B3144" s="9" t="s">
        <v>27</v>
      </c>
      <c r="C3144" s="17">
        <v>2</v>
      </c>
      <c r="D3144" s="17">
        <v>1991</v>
      </c>
      <c r="E3144" s="17">
        <v>1</v>
      </c>
      <c r="F3144" s="17">
        <v>12</v>
      </c>
      <c r="G3144" s="17">
        <v>0</v>
      </c>
      <c r="H3144" s="18">
        <v>1617696</v>
      </c>
    </row>
    <row r="3145" spans="1:8" ht="14.4" x14ac:dyDescent="0.3">
      <c r="A3145" s="17">
        <v>1</v>
      </c>
      <c r="B3145" s="9" t="s">
        <v>12</v>
      </c>
      <c r="C3145" s="17">
        <v>1</v>
      </c>
      <c r="D3145" s="17">
        <v>1996</v>
      </c>
      <c r="E3145" s="17">
        <v>1</v>
      </c>
      <c r="F3145" s="17">
        <v>12</v>
      </c>
      <c r="G3145" s="17">
        <v>36</v>
      </c>
      <c r="H3145" s="18">
        <v>1618489</v>
      </c>
    </row>
    <row r="3146" spans="1:8" ht="14.4" x14ac:dyDescent="0.3">
      <c r="A3146" s="17">
        <v>6</v>
      </c>
      <c r="B3146" s="9" t="s">
        <v>29</v>
      </c>
      <c r="C3146" s="17">
        <v>3</v>
      </c>
      <c r="D3146" s="17">
        <v>1986</v>
      </c>
      <c r="E3146" s="17">
        <v>31</v>
      </c>
      <c r="F3146" s="17">
        <v>0</v>
      </c>
      <c r="G3146" s="17">
        <v>0</v>
      </c>
      <c r="H3146" s="18">
        <v>1618616</v>
      </c>
    </row>
    <row r="3147" spans="1:8" ht="14.4" x14ac:dyDescent="0.3">
      <c r="A3147" s="17">
        <v>3</v>
      </c>
      <c r="B3147" s="9" t="s">
        <v>33</v>
      </c>
      <c r="C3147" s="17">
        <v>3</v>
      </c>
      <c r="D3147" s="17">
        <v>2004</v>
      </c>
      <c r="E3147" s="17">
        <v>1</v>
      </c>
      <c r="F3147" s="17">
        <v>0</v>
      </c>
      <c r="G3147" s="17">
        <v>36</v>
      </c>
      <c r="H3147" s="18">
        <v>1622927</v>
      </c>
    </row>
    <row r="3148" spans="1:8" ht="14.4" x14ac:dyDescent="0.3">
      <c r="A3148" s="17">
        <v>1</v>
      </c>
      <c r="B3148" s="9" t="s">
        <v>14</v>
      </c>
      <c r="C3148" s="17">
        <v>3</v>
      </c>
      <c r="D3148" s="17">
        <v>2003</v>
      </c>
      <c r="E3148" s="17">
        <v>1</v>
      </c>
      <c r="F3148" s="17">
        <v>0</v>
      </c>
      <c r="G3148" s="17">
        <v>0</v>
      </c>
      <c r="H3148" s="18">
        <v>1627366</v>
      </c>
    </row>
    <row r="3149" spans="1:8" ht="14.4" x14ac:dyDescent="0.3">
      <c r="A3149" s="17">
        <v>2</v>
      </c>
      <c r="B3149" s="9" t="s">
        <v>14</v>
      </c>
      <c r="C3149" s="17">
        <v>3</v>
      </c>
      <c r="D3149" s="17">
        <v>2010</v>
      </c>
      <c r="E3149" s="17">
        <v>1</v>
      </c>
      <c r="F3149" s="17">
        <v>0</v>
      </c>
      <c r="G3149" s="17">
        <v>0</v>
      </c>
      <c r="H3149" s="18">
        <v>1630853</v>
      </c>
    </row>
    <row r="3150" spans="1:8" ht="14.4" x14ac:dyDescent="0.3">
      <c r="A3150" s="17">
        <v>5</v>
      </c>
      <c r="B3150" s="9" t="s">
        <v>10</v>
      </c>
      <c r="C3150" s="17">
        <v>1</v>
      </c>
      <c r="D3150" s="17">
        <v>1973</v>
      </c>
      <c r="E3150" s="17">
        <v>2</v>
      </c>
      <c r="F3150" s="17">
        <v>3</v>
      </c>
      <c r="G3150" s="17">
        <v>0</v>
      </c>
      <c r="H3150" s="18">
        <v>1655144</v>
      </c>
    </row>
    <row r="3151" spans="1:8" ht="14.4" x14ac:dyDescent="0.3">
      <c r="A3151" s="17">
        <v>1</v>
      </c>
      <c r="B3151" s="9" t="s">
        <v>19</v>
      </c>
      <c r="C3151" s="17">
        <v>3</v>
      </c>
      <c r="D3151" s="17">
        <v>1997</v>
      </c>
      <c r="E3151" s="17">
        <v>1</v>
      </c>
      <c r="F3151" s="17">
        <v>0</v>
      </c>
      <c r="G3151" s="17">
        <v>0</v>
      </c>
      <c r="H3151" s="18">
        <v>1678568</v>
      </c>
    </row>
    <row r="3152" spans="1:8" ht="14.4" x14ac:dyDescent="0.3">
      <c r="A3152" s="17">
        <v>5</v>
      </c>
      <c r="B3152" s="9" t="s">
        <v>29</v>
      </c>
      <c r="C3152" s="17">
        <v>3</v>
      </c>
      <c r="D3152" s="17">
        <v>1986</v>
      </c>
      <c r="E3152" s="17">
        <v>31</v>
      </c>
      <c r="F3152" s="17">
        <v>0</v>
      </c>
      <c r="G3152" s="17">
        <v>0</v>
      </c>
      <c r="H3152" s="18">
        <v>1689260</v>
      </c>
    </row>
    <row r="3153" spans="1:8" ht="14.4" x14ac:dyDescent="0.3">
      <c r="A3153" s="17">
        <v>3</v>
      </c>
      <c r="B3153" s="9" t="s">
        <v>19</v>
      </c>
      <c r="C3153" s="17">
        <v>4</v>
      </c>
      <c r="D3153" s="17">
        <v>2015</v>
      </c>
      <c r="E3153" s="17">
        <v>1</v>
      </c>
      <c r="F3153" s="17">
        <v>12</v>
      </c>
      <c r="G3153" s="17">
        <v>12</v>
      </c>
      <c r="H3153" s="18">
        <v>1689664</v>
      </c>
    </row>
    <row r="3154" spans="1:8" ht="14.4" x14ac:dyDescent="0.3">
      <c r="A3154" s="17">
        <v>1</v>
      </c>
      <c r="B3154" s="9" t="s">
        <v>10</v>
      </c>
      <c r="C3154" s="17">
        <v>1</v>
      </c>
      <c r="D3154" s="17">
        <v>1973</v>
      </c>
      <c r="E3154" s="17">
        <v>2</v>
      </c>
      <c r="F3154" s="17">
        <v>2</v>
      </c>
      <c r="G3154" s="17">
        <v>0</v>
      </c>
      <c r="H3154" s="18">
        <v>1692878</v>
      </c>
    </row>
    <row r="3155" spans="1:8" ht="14.4" x14ac:dyDescent="0.3">
      <c r="A3155" s="17">
        <v>1</v>
      </c>
      <c r="B3155" s="9" t="s">
        <v>33</v>
      </c>
      <c r="C3155" s="17">
        <v>2</v>
      </c>
      <c r="D3155" s="17">
        <v>2020</v>
      </c>
      <c r="E3155" s="17">
        <v>1</v>
      </c>
      <c r="F3155" s="17">
        <v>0</v>
      </c>
      <c r="G3155" s="17">
        <v>0</v>
      </c>
      <c r="H3155" s="18">
        <v>1694261</v>
      </c>
    </row>
    <row r="3156" spans="1:8" ht="14.4" x14ac:dyDescent="0.3">
      <c r="A3156" s="17">
        <v>3</v>
      </c>
      <c r="B3156" s="9" t="s">
        <v>10</v>
      </c>
      <c r="C3156" s="17">
        <v>1</v>
      </c>
      <c r="D3156" s="17">
        <v>1973</v>
      </c>
      <c r="E3156" s="17">
        <v>2</v>
      </c>
      <c r="F3156" s="17">
        <v>3</v>
      </c>
      <c r="G3156" s="17">
        <v>0</v>
      </c>
      <c r="H3156" s="18">
        <v>1700977</v>
      </c>
    </row>
    <row r="3157" spans="1:8" ht="14.4" x14ac:dyDescent="0.3">
      <c r="A3157" s="17">
        <v>1</v>
      </c>
      <c r="B3157" s="9" t="s">
        <v>29</v>
      </c>
      <c r="C3157" s="17">
        <v>3</v>
      </c>
      <c r="D3157" s="17">
        <v>1986</v>
      </c>
      <c r="E3157" s="17">
        <v>31</v>
      </c>
      <c r="F3157" s="17">
        <v>0</v>
      </c>
      <c r="G3157" s="17">
        <v>0</v>
      </c>
      <c r="H3157" s="18">
        <v>1709592</v>
      </c>
    </row>
    <row r="3158" spans="1:8" ht="14.4" x14ac:dyDescent="0.3">
      <c r="A3158" s="17">
        <v>2</v>
      </c>
      <c r="B3158" s="9" t="s">
        <v>12</v>
      </c>
      <c r="C3158" s="17">
        <v>3</v>
      </c>
      <c r="D3158" s="17">
        <v>2003</v>
      </c>
      <c r="E3158" s="17">
        <v>1</v>
      </c>
      <c r="F3158" s="17">
        <v>0</v>
      </c>
      <c r="G3158" s="17">
        <v>0</v>
      </c>
      <c r="H3158" s="18">
        <v>1713125</v>
      </c>
    </row>
    <row r="3159" spans="1:8" ht="14.4" x14ac:dyDescent="0.3">
      <c r="A3159" s="17">
        <v>4</v>
      </c>
      <c r="B3159" s="9" t="s">
        <v>19</v>
      </c>
      <c r="C3159" s="17">
        <v>4</v>
      </c>
      <c r="D3159" s="17">
        <v>2015</v>
      </c>
      <c r="E3159" s="17">
        <v>2</v>
      </c>
      <c r="F3159" s="17">
        <v>0</v>
      </c>
      <c r="G3159" s="17">
        <v>0</v>
      </c>
      <c r="H3159" s="18">
        <v>1722795</v>
      </c>
    </row>
    <row r="3160" spans="1:8" ht="14.4" x14ac:dyDescent="0.3">
      <c r="A3160" s="17">
        <v>3</v>
      </c>
      <c r="B3160" s="9" t="s">
        <v>14</v>
      </c>
      <c r="C3160" s="17">
        <v>3</v>
      </c>
      <c r="D3160" s="17">
        <v>1996</v>
      </c>
      <c r="E3160" s="17">
        <v>1</v>
      </c>
      <c r="F3160" s="17">
        <v>0</v>
      </c>
      <c r="G3160" s="17">
        <v>0</v>
      </c>
      <c r="H3160" s="18">
        <v>1733016</v>
      </c>
    </row>
    <row r="3161" spans="1:8" ht="14.4" x14ac:dyDescent="0.3">
      <c r="A3161" s="17">
        <v>3</v>
      </c>
      <c r="B3161" s="9" t="s">
        <v>19</v>
      </c>
      <c r="C3161" s="17">
        <v>4</v>
      </c>
      <c r="D3161" s="17">
        <v>2015</v>
      </c>
      <c r="E3161" s="17">
        <v>1</v>
      </c>
      <c r="F3161" s="17">
        <v>26</v>
      </c>
      <c r="G3161" s="17">
        <v>65</v>
      </c>
      <c r="H3161" s="18">
        <v>1743561</v>
      </c>
    </row>
    <row r="3162" spans="1:8" ht="14.4" x14ac:dyDescent="0.3">
      <c r="A3162" s="17">
        <v>1</v>
      </c>
      <c r="B3162" s="9" t="s">
        <v>30</v>
      </c>
      <c r="C3162" s="17">
        <v>2</v>
      </c>
      <c r="D3162" s="17">
        <v>1982</v>
      </c>
      <c r="E3162" s="17">
        <v>1</v>
      </c>
      <c r="F3162" s="17">
        <v>0</v>
      </c>
      <c r="G3162" s="17">
        <v>2</v>
      </c>
      <c r="H3162" s="18">
        <v>1749513</v>
      </c>
    </row>
    <row r="3163" spans="1:8" ht="14.4" x14ac:dyDescent="0.3">
      <c r="A3163" s="17">
        <v>4</v>
      </c>
      <c r="B3163" s="9" t="s">
        <v>10</v>
      </c>
      <c r="C3163" s="17">
        <v>1</v>
      </c>
      <c r="D3163" s="17">
        <v>1973</v>
      </c>
      <c r="E3163" s="17">
        <v>2</v>
      </c>
      <c r="F3163" s="17">
        <v>2</v>
      </c>
      <c r="G3163" s="17">
        <v>0</v>
      </c>
      <c r="H3163" s="18">
        <v>1769898</v>
      </c>
    </row>
    <row r="3164" spans="1:8" ht="14.4" x14ac:dyDescent="0.3">
      <c r="A3164" s="17">
        <v>2</v>
      </c>
      <c r="B3164" s="9" t="s">
        <v>10</v>
      </c>
      <c r="C3164" s="17">
        <v>1</v>
      </c>
      <c r="D3164" s="17">
        <v>1973</v>
      </c>
      <c r="E3164" s="17">
        <v>2</v>
      </c>
      <c r="F3164" s="17">
        <v>2</v>
      </c>
      <c r="G3164" s="17">
        <v>0</v>
      </c>
      <c r="H3164" s="18">
        <v>1778513</v>
      </c>
    </row>
    <row r="3165" spans="1:8" ht="14.4" x14ac:dyDescent="0.3">
      <c r="A3165" s="17">
        <v>3</v>
      </c>
      <c r="B3165" s="9" t="s">
        <v>30</v>
      </c>
      <c r="C3165" s="17">
        <v>2</v>
      </c>
      <c r="D3165" s="17">
        <v>1982</v>
      </c>
      <c r="E3165" s="17">
        <v>1</v>
      </c>
      <c r="F3165" s="17">
        <v>0</v>
      </c>
      <c r="G3165" s="17">
        <v>2</v>
      </c>
      <c r="H3165" s="18">
        <v>1802288</v>
      </c>
    </row>
    <row r="3166" spans="1:8" ht="14.4" x14ac:dyDescent="0.3">
      <c r="A3166" s="17">
        <v>2</v>
      </c>
      <c r="B3166" s="9" t="s">
        <v>29</v>
      </c>
      <c r="C3166" s="17">
        <v>3</v>
      </c>
      <c r="D3166" s="17">
        <v>1986</v>
      </c>
      <c r="E3166" s="17">
        <v>31</v>
      </c>
      <c r="F3166" s="17">
        <v>0</v>
      </c>
      <c r="G3166" s="17">
        <v>0</v>
      </c>
      <c r="H3166" s="18">
        <v>1854327</v>
      </c>
    </row>
    <row r="3167" spans="1:8" ht="14.4" x14ac:dyDescent="0.3">
      <c r="A3167" s="17">
        <v>6</v>
      </c>
      <c r="B3167" s="9" t="s">
        <v>10</v>
      </c>
      <c r="C3167" s="17">
        <v>1</v>
      </c>
      <c r="D3167" s="17">
        <v>1973</v>
      </c>
      <c r="E3167" s="17">
        <v>2</v>
      </c>
      <c r="F3167" s="17">
        <v>3</v>
      </c>
      <c r="G3167" s="17">
        <v>0</v>
      </c>
      <c r="H3167" s="18">
        <v>1882757</v>
      </c>
    </row>
    <row r="3168" spans="1:8" ht="14.4" x14ac:dyDescent="0.3">
      <c r="A3168" s="17">
        <v>3</v>
      </c>
      <c r="B3168" s="9" t="s">
        <v>29</v>
      </c>
      <c r="C3168" s="17">
        <v>3</v>
      </c>
      <c r="D3168" s="17">
        <v>1986</v>
      </c>
      <c r="E3168" s="17">
        <v>31</v>
      </c>
      <c r="F3168" s="17">
        <v>0</v>
      </c>
      <c r="G3168" s="17">
        <v>0</v>
      </c>
      <c r="H3168" s="18">
        <v>1885686</v>
      </c>
    </row>
    <row r="3169" spans="1:8" ht="14.4" x14ac:dyDescent="0.3">
      <c r="A3169" s="17">
        <v>2</v>
      </c>
      <c r="B3169" s="9" t="s">
        <v>12</v>
      </c>
      <c r="C3169" s="17">
        <v>2</v>
      </c>
      <c r="D3169" s="17">
        <v>2004</v>
      </c>
      <c r="E3169" s="17">
        <v>1</v>
      </c>
      <c r="F3169" s="17">
        <v>0</v>
      </c>
      <c r="G3169" s="17">
        <v>0</v>
      </c>
      <c r="H3169" s="18">
        <v>1934538</v>
      </c>
    </row>
    <row r="3170" spans="1:8" ht="14.4" x14ac:dyDescent="0.3">
      <c r="A3170" s="17">
        <v>4</v>
      </c>
      <c r="B3170" s="9" t="s">
        <v>33</v>
      </c>
      <c r="C3170" s="17">
        <v>2</v>
      </c>
      <c r="D3170" s="17">
        <v>1983</v>
      </c>
      <c r="E3170" s="17">
        <v>1</v>
      </c>
      <c r="F3170" s="17">
        <v>0</v>
      </c>
      <c r="G3170" s="17">
        <v>0</v>
      </c>
      <c r="H3170" s="18">
        <v>1937312</v>
      </c>
    </row>
    <row r="3171" spans="1:8" ht="14.4" x14ac:dyDescent="0.3">
      <c r="A3171" s="17">
        <v>3</v>
      </c>
      <c r="B3171" s="9" t="s">
        <v>19</v>
      </c>
      <c r="C3171" s="17">
        <v>2</v>
      </c>
      <c r="D3171" s="17">
        <v>2015</v>
      </c>
      <c r="E3171" s="17">
        <v>1</v>
      </c>
      <c r="F3171" s="17">
        <v>0</v>
      </c>
      <c r="G3171" s="17">
        <v>0</v>
      </c>
      <c r="H3171" s="18">
        <v>1942567</v>
      </c>
    </row>
    <row r="3172" spans="1:8" ht="14.4" x14ac:dyDescent="0.3">
      <c r="A3172" s="17">
        <v>1</v>
      </c>
      <c r="B3172" s="9" t="s">
        <v>12</v>
      </c>
      <c r="C3172" s="17">
        <v>3</v>
      </c>
      <c r="D3172" s="17">
        <v>2000</v>
      </c>
      <c r="E3172" s="17">
        <v>1</v>
      </c>
      <c r="F3172" s="17">
        <v>0</v>
      </c>
      <c r="G3172" s="17">
        <v>0</v>
      </c>
      <c r="H3172" s="18">
        <v>1968850</v>
      </c>
    </row>
    <row r="3173" spans="1:8" ht="14.4" x14ac:dyDescent="0.3">
      <c r="A3173" s="17">
        <v>1</v>
      </c>
      <c r="B3173" s="9" t="s">
        <v>31</v>
      </c>
      <c r="C3173" s="17">
        <v>3</v>
      </c>
      <c r="D3173" s="17">
        <v>1978</v>
      </c>
      <c r="E3173" s="17">
        <v>2</v>
      </c>
      <c r="F3173" s="17">
        <v>0</v>
      </c>
      <c r="G3173" s="17">
        <v>0</v>
      </c>
      <c r="H3173" s="18">
        <v>2036585</v>
      </c>
    </row>
    <row r="3174" spans="1:8" ht="14.4" x14ac:dyDescent="0.3">
      <c r="A3174" s="17">
        <v>3</v>
      </c>
      <c r="B3174" s="9" t="s">
        <v>25</v>
      </c>
      <c r="C3174" s="17">
        <v>3</v>
      </c>
      <c r="D3174" s="17">
        <v>2011</v>
      </c>
      <c r="E3174" s="17">
        <v>1</v>
      </c>
      <c r="F3174" s="17">
        <v>0</v>
      </c>
      <c r="G3174" s="17">
        <v>0</v>
      </c>
      <c r="H3174" s="18">
        <v>2037108</v>
      </c>
    </row>
    <row r="3175" spans="1:8" ht="14.4" x14ac:dyDescent="0.3">
      <c r="A3175" s="17">
        <v>4</v>
      </c>
      <c r="B3175" s="9" t="s">
        <v>30</v>
      </c>
      <c r="C3175" s="17">
        <v>2</v>
      </c>
      <c r="D3175" s="17">
        <v>1982</v>
      </c>
      <c r="E3175" s="17">
        <v>1</v>
      </c>
      <c r="F3175" s="17">
        <v>0</v>
      </c>
      <c r="G3175" s="17">
        <v>3</v>
      </c>
      <c r="H3175" s="18">
        <v>2040841</v>
      </c>
    </row>
    <row r="3176" spans="1:8" ht="14.4" x14ac:dyDescent="0.3">
      <c r="A3176" s="17">
        <v>2</v>
      </c>
      <c r="B3176" s="9" t="s">
        <v>30</v>
      </c>
      <c r="C3176" s="17">
        <v>2</v>
      </c>
      <c r="D3176" s="17">
        <v>1982</v>
      </c>
      <c r="E3176" s="17">
        <v>1</v>
      </c>
      <c r="F3176" s="17">
        <v>0</v>
      </c>
      <c r="G3176" s="17">
        <v>2</v>
      </c>
      <c r="H3176" s="18">
        <v>2072545</v>
      </c>
    </row>
    <row r="3177" spans="1:8" ht="14.4" x14ac:dyDescent="0.3">
      <c r="A3177" s="17">
        <v>5</v>
      </c>
      <c r="B3177" s="9" t="s">
        <v>30</v>
      </c>
      <c r="C3177" s="17">
        <v>2</v>
      </c>
      <c r="D3177" s="17">
        <v>1982</v>
      </c>
      <c r="E3177" s="17">
        <v>1</v>
      </c>
      <c r="F3177" s="17">
        <v>0</v>
      </c>
      <c r="G3177" s="17">
        <v>2</v>
      </c>
      <c r="H3177" s="18">
        <v>2086077</v>
      </c>
    </row>
    <row r="3178" spans="1:8" ht="14.4" x14ac:dyDescent="0.3">
      <c r="A3178" s="17">
        <v>6</v>
      </c>
      <c r="B3178" s="9" t="s">
        <v>33</v>
      </c>
      <c r="C3178" s="17">
        <v>4</v>
      </c>
      <c r="D3178" s="17">
        <v>1992</v>
      </c>
      <c r="E3178" s="17">
        <v>1</v>
      </c>
      <c r="F3178" s="17">
        <v>0</v>
      </c>
      <c r="G3178" s="17">
        <v>28</v>
      </c>
      <c r="H3178" s="18">
        <v>2099993</v>
      </c>
    </row>
    <row r="3179" spans="1:8" ht="14.4" x14ac:dyDescent="0.3">
      <c r="A3179" s="17">
        <v>6</v>
      </c>
      <c r="B3179" s="9" t="s">
        <v>30</v>
      </c>
      <c r="C3179" s="17">
        <v>2</v>
      </c>
      <c r="D3179" s="17">
        <v>1982</v>
      </c>
      <c r="E3179" s="17">
        <v>1</v>
      </c>
      <c r="F3179" s="17">
        <v>0</v>
      </c>
      <c r="G3179" s="17">
        <v>2</v>
      </c>
      <c r="H3179" s="18">
        <v>2111595</v>
      </c>
    </row>
    <row r="3180" spans="1:8" ht="14.4" x14ac:dyDescent="0.3">
      <c r="A3180" s="17">
        <v>1</v>
      </c>
      <c r="B3180" s="9" t="s">
        <v>24</v>
      </c>
      <c r="C3180" s="17">
        <v>4</v>
      </c>
      <c r="D3180" s="17">
        <v>2020</v>
      </c>
      <c r="E3180" s="17">
        <v>1</v>
      </c>
      <c r="F3180" s="17">
        <v>0</v>
      </c>
      <c r="G3180" s="17">
        <v>0</v>
      </c>
      <c r="H3180" s="18">
        <v>2145964</v>
      </c>
    </row>
    <row r="3181" spans="1:8" ht="14.4" x14ac:dyDescent="0.3">
      <c r="A3181" s="17">
        <v>1</v>
      </c>
      <c r="B3181" s="9" t="s">
        <v>12</v>
      </c>
      <c r="C3181" s="17">
        <v>3</v>
      </c>
      <c r="D3181" s="17">
        <v>2004</v>
      </c>
      <c r="E3181" s="17">
        <v>1</v>
      </c>
      <c r="F3181" s="17">
        <v>0</v>
      </c>
      <c r="G3181" s="17">
        <v>0</v>
      </c>
      <c r="H3181" s="18">
        <v>2158091</v>
      </c>
    </row>
    <row r="3182" spans="1:8" ht="14.4" x14ac:dyDescent="0.3">
      <c r="A3182" s="17">
        <v>2</v>
      </c>
      <c r="B3182" s="9" t="s">
        <v>14</v>
      </c>
      <c r="C3182" s="17">
        <v>3</v>
      </c>
      <c r="D3182" s="17">
        <v>2019</v>
      </c>
      <c r="E3182" s="17">
        <v>1</v>
      </c>
      <c r="F3182" s="17">
        <v>0</v>
      </c>
      <c r="G3182" s="17">
        <v>0</v>
      </c>
      <c r="H3182" s="18">
        <v>2266281</v>
      </c>
    </row>
    <row r="3183" spans="1:8" ht="14.4" x14ac:dyDescent="0.3">
      <c r="A3183" s="17">
        <v>2</v>
      </c>
      <c r="B3183" s="9" t="s">
        <v>33</v>
      </c>
      <c r="C3183" s="17">
        <v>4</v>
      </c>
      <c r="D3183" s="17">
        <v>2020</v>
      </c>
      <c r="E3183" s="17">
        <v>1</v>
      </c>
      <c r="F3183" s="17">
        <v>0</v>
      </c>
      <c r="G3183" s="17">
        <v>11</v>
      </c>
      <c r="H3183" s="18">
        <v>2285303</v>
      </c>
    </row>
    <row r="3184" spans="1:8" ht="14.4" x14ac:dyDescent="0.3">
      <c r="A3184" s="17">
        <v>1</v>
      </c>
      <c r="B3184" s="9" t="s">
        <v>33</v>
      </c>
      <c r="C3184" s="17">
        <v>2</v>
      </c>
      <c r="D3184" s="17">
        <v>2019</v>
      </c>
      <c r="E3184" s="17">
        <v>1</v>
      </c>
      <c r="F3184" s="17">
        <v>0</v>
      </c>
      <c r="G3184" s="17">
        <v>0</v>
      </c>
      <c r="H3184" s="18">
        <v>2289583</v>
      </c>
    </row>
    <row r="3185" spans="1:8" ht="14.4" x14ac:dyDescent="0.3">
      <c r="A3185" s="17">
        <v>1</v>
      </c>
      <c r="B3185" s="9" t="s">
        <v>33</v>
      </c>
      <c r="C3185" s="17">
        <v>2</v>
      </c>
      <c r="D3185" s="17">
        <v>1973</v>
      </c>
      <c r="E3185" s="17">
        <v>1</v>
      </c>
      <c r="F3185" s="17">
        <v>0</v>
      </c>
      <c r="G3185" s="17">
        <v>165</v>
      </c>
      <c r="H3185" s="18">
        <v>2378056</v>
      </c>
    </row>
    <row r="3186" spans="1:8" ht="14.4" x14ac:dyDescent="0.3">
      <c r="A3186" s="17">
        <v>2</v>
      </c>
      <c r="B3186" s="9" t="s">
        <v>46</v>
      </c>
      <c r="C3186" s="17">
        <v>3</v>
      </c>
      <c r="D3186" s="17">
        <v>1981</v>
      </c>
      <c r="E3186" s="17">
        <v>1</v>
      </c>
      <c r="F3186" s="17">
        <v>0</v>
      </c>
      <c r="G3186" s="17">
        <v>0</v>
      </c>
      <c r="H3186" s="18">
        <v>2381419</v>
      </c>
    </row>
    <row r="3187" spans="1:8" ht="14.4" x14ac:dyDescent="0.3">
      <c r="A3187" s="17">
        <v>4</v>
      </c>
      <c r="B3187" s="9" t="s">
        <v>14</v>
      </c>
      <c r="C3187" s="17">
        <v>3</v>
      </c>
      <c r="D3187" s="17">
        <v>2004</v>
      </c>
      <c r="E3187" s="17">
        <v>1</v>
      </c>
      <c r="F3187" s="17">
        <v>0</v>
      </c>
      <c r="G3187" s="17">
        <v>0</v>
      </c>
      <c r="H3187" s="18">
        <v>2407522</v>
      </c>
    </row>
    <row r="3188" spans="1:8" ht="14.4" x14ac:dyDescent="0.3">
      <c r="A3188" s="17">
        <v>4</v>
      </c>
      <c r="B3188" s="9" t="s">
        <v>10</v>
      </c>
      <c r="C3188" s="17">
        <v>1</v>
      </c>
      <c r="D3188" s="17">
        <v>1979</v>
      </c>
      <c r="E3188" s="17">
        <v>1</v>
      </c>
      <c r="F3188" s="17">
        <v>0</v>
      </c>
      <c r="G3188" s="17">
        <v>0</v>
      </c>
      <c r="H3188" s="18">
        <v>2423499</v>
      </c>
    </row>
    <row r="3189" spans="1:8" ht="14.4" x14ac:dyDescent="0.3">
      <c r="A3189" s="17">
        <v>1</v>
      </c>
      <c r="B3189" s="9" t="s">
        <v>10</v>
      </c>
      <c r="C3189" s="17">
        <v>1</v>
      </c>
      <c r="D3189" s="17">
        <v>1979</v>
      </c>
      <c r="E3189" s="17">
        <v>1</v>
      </c>
      <c r="F3189" s="17">
        <v>0</v>
      </c>
      <c r="G3189" s="17">
        <v>0</v>
      </c>
      <c r="H3189" s="18">
        <v>2527329</v>
      </c>
    </row>
    <row r="3190" spans="1:8" ht="14.4" x14ac:dyDescent="0.3">
      <c r="A3190" s="17">
        <v>3</v>
      </c>
      <c r="B3190" s="9" t="s">
        <v>14</v>
      </c>
      <c r="C3190" s="17">
        <v>3</v>
      </c>
      <c r="D3190" s="17">
        <v>2003</v>
      </c>
      <c r="E3190" s="17">
        <v>1</v>
      </c>
      <c r="F3190" s="17">
        <v>0</v>
      </c>
      <c r="G3190" s="17">
        <v>0</v>
      </c>
      <c r="H3190" s="18">
        <v>2551339</v>
      </c>
    </row>
    <row r="3191" spans="1:8" ht="14.4" x14ac:dyDescent="0.3">
      <c r="A3191" s="17">
        <v>1</v>
      </c>
      <c r="B3191" s="9" t="s">
        <v>19</v>
      </c>
      <c r="C3191" s="17">
        <v>2</v>
      </c>
      <c r="D3191" s="17">
        <v>1976</v>
      </c>
      <c r="E3191" s="17">
        <v>2</v>
      </c>
      <c r="F3191" s="17">
        <v>7</v>
      </c>
      <c r="G3191" s="17">
        <v>27</v>
      </c>
      <c r="H3191" s="18">
        <v>2620856</v>
      </c>
    </row>
    <row r="3192" spans="1:8" ht="14.4" x14ac:dyDescent="0.3">
      <c r="A3192" s="17">
        <v>6</v>
      </c>
      <c r="B3192" s="9" t="s">
        <v>10</v>
      </c>
      <c r="C3192" s="17">
        <v>1</v>
      </c>
      <c r="D3192" s="17">
        <v>1979</v>
      </c>
      <c r="E3192" s="17">
        <v>1</v>
      </c>
      <c r="F3192" s="17">
        <v>0</v>
      </c>
      <c r="G3192" s="17">
        <v>0</v>
      </c>
      <c r="H3192" s="18">
        <v>2648861</v>
      </c>
    </row>
    <row r="3193" spans="1:8" ht="14.4" x14ac:dyDescent="0.3">
      <c r="A3193" s="17">
        <v>3</v>
      </c>
      <c r="B3193" s="9" t="s">
        <v>10</v>
      </c>
      <c r="C3193" s="17">
        <v>1</v>
      </c>
      <c r="D3193" s="17">
        <v>1979</v>
      </c>
      <c r="E3193" s="17">
        <v>1</v>
      </c>
      <c r="F3193" s="17">
        <v>0</v>
      </c>
      <c r="G3193" s="17">
        <v>0</v>
      </c>
      <c r="H3193" s="18">
        <v>2666034</v>
      </c>
    </row>
    <row r="3194" spans="1:8" ht="14.4" x14ac:dyDescent="0.3">
      <c r="A3194" s="17">
        <v>5</v>
      </c>
      <c r="B3194" s="9" t="s">
        <v>10</v>
      </c>
      <c r="C3194" s="17">
        <v>1</v>
      </c>
      <c r="D3194" s="17">
        <v>1979</v>
      </c>
      <c r="E3194" s="17">
        <v>1</v>
      </c>
      <c r="F3194" s="17">
        <v>0</v>
      </c>
      <c r="G3194" s="17">
        <v>0</v>
      </c>
      <c r="H3194" s="18">
        <v>2790471</v>
      </c>
    </row>
    <row r="3195" spans="1:8" ht="14.4" x14ac:dyDescent="0.3">
      <c r="A3195" s="17">
        <v>2</v>
      </c>
      <c r="B3195" s="9" t="s">
        <v>12</v>
      </c>
      <c r="C3195" s="17">
        <v>1</v>
      </c>
      <c r="D3195" s="17">
        <v>1999</v>
      </c>
      <c r="E3195" s="17">
        <v>1</v>
      </c>
      <c r="F3195" s="17">
        <v>0</v>
      </c>
      <c r="G3195" s="17">
        <v>21</v>
      </c>
      <c r="H3195" s="18">
        <v>2828393</v>
      </c>
    </row>
    <row r="3196" spans="1:8" ht="14.4" x14ac:dyDescent="0.3">
      <c r="A3196" s="17">
        <v>2</v>
      </c>
      <c r="B3196" s="9" t="s">
        <v>19</v>
      </c>
      <c r="C3196" s="17">
        <v>2</v>
      </c>
      <c r="D3196" s="17">
        <v>1993</v>
      </c>
      <c r="E3196" s="17">
        <v>1</v>
      </c>
      <c r="F3196" s="17">
        <v>0</v>
      </c>
      <c r="G3196" s="17">
        <v>0</v>
      </c>
      <c r="H3196" s="18">
        <v>2831951</v>
      </c>
    </row>
    <row r="3197" spans="1:8" ht="14.4" x14ac:dyDescent="0.3">
      <c r="A3197" s="17">
        <v>2</v>
      </c>
      <c r="B3197" s="9" t="s">
        <v>14</v>
      </c>
      <c r="C3197" s="17">
        <v>2</v>
      </c>
      <c r="D3197" s="17">
        <v>2001</v>
      </c>
      <c r="E3197" s="17">
        <v>1</v>
      </c>
      <c r="F3197" s="17">
        <v>0</v>
      </c>
      <c r="G3197" s="17">
        <v>0</v>
      </c>
      <c r="H3197" s="18">
        <v>2863822</v>
      </c>
    </row>
    <row r="3198" spans="1:8" ht="14.4" x14ac:dyDescent="0.3">
      <c r="A3198" s="17">
        <v>2</v>
      </c>
      <c r="B3198" s="9" t="s">
        <v>19</v>
      </c>
      <c r="C3198" s="17">
        <v>3</v>
      </c>
      <c r="D3198" s="17">
        <v>1996</v>
      </c>
      <c r="E3198" s="17">
        <v>1</v>
      </c>
      <c r="F3198" s="17">
        <v>0</v>
      </c>
      <c r="G3198" s="17">
        <v>0</v>
      </c>
      <c r="H3198" s="18">
        <v>2882844</v>
      </c>
    </row>
    <row r="3199" spans="1:8" ht="14.4" x14ac:dyDescent="0.3">
      <c r="A3199" s="17">
        <v>1</v>
      </c>
      <c r="B3199" s="9" t="s">
        <v>27</v>
      </c>
      <c r="C3199" s="17">
        <v>3</v>
      </c>
      <c r="D3199" s="17">
        <v>1993</v>
      </c>
      <c r="E3199" s="17">
        <v>1</v>
      </c>
      <c r="F3199" s="17">
        <v>0</v>
      </c>
      <c r="G3199" s="17">
        <v>0</v>
      </c>
      <c r="H3199" s="18">
        <v>2919938</v>
      </c>
    </row>
    <row r="3200" spans="1:8" ht="14.4" x14ac:dyDescent="0.3">
      <c r="A3200" s="17">
        <v>4</v>
      </c>
      <c r="B3200" s="9" t="s">
        <v>14</v>
      </c>
      <c r="C3200" s="17">
        <v>3</v>
      </c>
      <c r="D3200" s="17">
        <v>1996</v>
      </c>
      <c r="E3200" s="17">
        <v>1</v>
      </c>
      <c r="F3200" s="17">
        <v>0</v>
      </c>
      <c r="G3200" s="17">
        <v>0</v>
      </c>
      <c r="H3200" s="18">
        <v>3064508</v>
      </c>
    </row>
    <row r="3201" spans="1:8" ht="14.4" x14ac:dyDescent="0.3">
      <c r="A3201" s="17">
        <v>3</v>
      </c>
      <c r="B3201" s="9" t="s">
        <v>33</v>
      </c>
      <c r="C3201" s="17">
        <v>3</v>
      </c>
      <c r="D3201" s="17">
        <v>1997</v>
      </c>
      <c r="E3201" s="17">
        <v>1</v>
      </c>
      <c r="F3201" s="17">
        <v>0</v>
      </c>
      <c r="G3201" s="17">
        <v>11</v>
      </c>
      <c r="H3201" s="18">
        <v>3107974</v>
      </c>
    </row>
    <row r="3202" spans="1:8" ht="14.4" x14ac:dyDescent="0.3">
      <c r="A3202" s="17">
        <v>3</v>
      </c>
      <c r="B3202" s="9" t="s">
        <v>24</v>
      </c>
      <c r="C3202" s="17">
        <v>3</v>
      </c>
      <c r="D3202" s="17">
        <v>1979</v>
      </c>
      <c r="E3202" s="17">
        <v>2</v>
      </c>
      <c r="F3202" s="17">
        <v>0</v>
      </c>
      <c r="G3202" s="17">
        <v>0</v>
      </c>
      <c r="H3202" s="18">
        <v>3119732</v>
      </c>
    </row>
    <row r="3203" spans="1:8" ht="14.4" x14ac:dyDescent="0.3">
      <c r="A3203" s="17">
        <v>1</v>
      </c>
      <c r="B3203" s="9" t="s">
        <v>24</v>
      </c>
      <c r="C3203" s="17">
        <v>3</v>
      </c>
      <c r="D3203" s="17">
        <v>1995</v>
      </c>
      <c r="E3203" s="17">
        <v>6</v>
      </c>
      <c r="F3203" s="17">
        <v>0</v>
      </c>
      <c r="G3203" s="17">
        <v>0</v>
      </c>
      <c r="H3203" s="18">
        <v>3163153</v>
      </c>
    </row>
    <row r="3204" spans="1:8" ht="14.4" x14ac:dyDescent="0.3">
      <c r="A3204" s="17">
        <v>1</v>
      </c>
      <c r="B3204" s="9" t="s">
        <v>19</v>
      </c>
      <c r="C3204" s="17">
        <v>3</v>
      </c>
      <c r="D3204" s="17">
        <v>2014</v>
      </c>
      <c r="E3204" s="17">
        <v>2</v>
      </c>
      <c r="F3204" s="17">
        <v>0</v>
      </c>
      <c r="G3204" s="17">
        <v>0</v>
      </c>
      <c r="H3204" s="18">
        <v>3169448</v>
      </c>
    </row>
    <row r="3205" spans="1:8" ht="14.4" x14ac:dyDescent="0.3">
      <c r="A3205" s="17">
        <v>4</v>
      </c>
      <c r="B3205" s="9" t="s">
        <v>33</v>
      </c>
      <c r="C3205" s="17">
        <v>4</v>
      </c>
      <c r="D3205" s="17">
        <v>1995</v>
      </c>
      <c r="E3205" s="17">
        <v>1</v>
      </c>
      <c r="F3205" s="17">
        <v>0</v>
      </c>
      <c r="G3205" s="17">
        <v>36</v>
      </c>
      <c r="H3205" s="18">
        <v>3170717</v>
      </c>
    </row>
    <row r="3206" spans="1:8" ht="14.4" x14ac:dyDescent="0.3">
      <c r="A3206" s="17">
        <v>2</v>
      </c>
      <c r="B3206" s="9" t="s">
        <v>33</v>
      </c>
      <c r="C3206" s="17">
        <v>3</v>
      </c>
      <c r="D3206" s="17">
        <v>2019</v>
      </c>
      <c r="E3206" s="17">
        <v>1</v>
      </c>
      <c r="F3206" s="17">
        <v>0</v>
      </c>
      <c r="G3206" s="17">
        <v>0</v>
      </c>
      <c r="H3206" s="18">
        <v>3178326</v>
      </c>
    </row>
    <row r="3207" spans="1:8" ht="14.4" x14ac:dyDescent="0.3">
      <c r="A3207" s="17">
        <v>1</v>
      </c>
      <c r="B3207" s="9" t="s">
        <v>14</v>
      </c>
      <c r="C3207" s="17">
        <v>3</v>
      </c>
      <c r="D3207" s="17">
        <v>2009</v>
      </c>
      <c r="E3207" s="17">
        <v>1</v>
      </c>
      <c r="F3207" s="17">
        <v>0</v>
      </c>
      <c r="G3207" s="17">
        <v>0</v>
      </c>
      <c r="H3207" s="18">
        <v>3265512</v>
      </c>
    </row>
    <row r="3208" spans="1:8" ht="14.4" x14ac:dyDescent="0.3">
      <c r="A3208" s="17">
        <v>1</v>
      </c>
      <c r="B3208" s="9" t="s">
        <v>19</v>
      </c>
      <c r="C3208" s="17">
        <v>2</v>
      </c>
      <c r="D3208" s="17">
        <v>2020</v>
      </c>
      <c r="E3208" s="17">
        <v>1</v>
      </c>
      <c r="F3208" s="17">
        <v>0</v>
      </c>
      <c r="G3208" s="17">
        <v>0</v>
      </c>
      <c r="H3208" s="18">
        <v>3302605</v>
      </c>
    </row>
    <row r="3209" spans="1:8" ht="14.4" x14ac:dyDescent="0.3">
      <c r="A3209" s="17">
        <v>3</v>
      </c>
      <c r="B3209" s="9" t="s">
        <v>12</v>
      </c>
      <c r="C3209" s="17">
        <v>3</v>
      </c>
      <c r="D3209" s="17">
        <v>2015</v>
      </c>
      <c r="E3209" s="17">
        <v>1</v>
      </c>
      <c r="F3209" s="17">
        <v>0</v>
      </c>
      <c r="G3209" s="17">
        <v>0</v>
      </c>
      <c r="H3209" s="18">
        <v>3316602</v>
      </c>
    </row>
    <row r="3210" spans="1:8" ht="14.4" x14ac:dyDescent="0.3">
      <c r="A3210" s="17">
        <v>2</v>
      </c>
      <c r="B3210" s="9" t="s">
        <v>33</v>
      </c>
      <c r="C3210" s="17">
        <v>3</v>
      </c>
      <c r="D3210" s="17">
        <v>2019</v>
      </c>
      <c r="E3210" s="17">
        <v>1</v>
      </c>
      <c r="F3210" s="17">
        <v>0</v>
      </c>
      <c r="G3210" s="17">
        <v>0</v>
      </c>
      <c r="H3210" s="18">
        <v>3353649</v>
      </c>
    </row>
    <row r="3211" spans="1:8" ht="14.4" x14ac:dyDescent="0.3">
      <c r="A3211" s="17">
        <v>5</v>
      </c>
      <c r="B3211" s="9" t="s">
        <v>14</v>
      </c>
      <c r="C3211" s="17">
        <v>3</v>
      </c>
      <c r="D3211" s="17">
        <v>1997</v>
      </c>
      <c r="E3211" s="17">
        <v>1</v>
      </c>
      <c r="F3211" s="17">
        <v>0</v>
      </c>
      <c r="G3211" s="17">
        <v>0</v>
      </c>
      <c r="H3211" s="18">
        <v>3360901</v>
      </c>
    </row>
    <row r="3212" spans="1:8" ht="14.4" x14ac:dyDescent="0.3">
      <c r="A3212" s="17">
        <v>2</v>
      </c>
      <c r="B3212" s="9" t="s">
        <v>19</v>
      </c>
      <c r="C3212" s="17">
        <v>4</v>
      </c>
      <c r="D3212" s="17">
        <v>2015</v>
      </c>
      <c r="E3212" s="17">
        <v>1</v>
      </c>
      <c r="F3212" s="17">
        <v>0</v>
      </c>
      <c r="G3212" s="17">
        <v>0</v>
      </c>
      <c r="H3212" s="18">
        <v>3374573</v>
      </c>
    </row>
    <row r="3213" spans="1:8" ht="14.4" x14ac:dyDescent="0.3">
      <c r="A3213" s="17">
        <v>1</v>
      </c>
      <c r="B3213" s="9" t="s">
        <v>19</v>
      </c>
      <c r="C3213" s="17">
        <v>1</v>
      </c>
      <c r="D3213" s="17">
        <v>2020</v>
      </c>
      <c r="E3213" s="17">
        <v>1</v>
      </c>
      <c r="F3213" s="17">
        <v>0</v>
      </c>
      <c r="G3213" s="17">
        <v>0</v>
      </c>
      <c r="H3213" s="18">
        <v>3386304</v>
      </c>
    </row>
    <row r="3214" spans="1:8" ht="14.4" x14ac:dyDescent="0.3">
      <c r="A3214" s="17">
        <v>4</v>
      </c>
      <c r="B3214" s="9" t="s">
        <v>24</v>
      </c>
      <c r="C3214" s="17">
        <v>3</v>
      </c>
      <c r="D3214" s="17">
        <v>1995</v>
      </c>
      <c r="E3214" s="17">
        <v>6</v>
      </c>
      <c r="F3214" s="17">
        <v>0</v>
      </c>
      <c r="G3214" s="17">
        <v>0</v>
      </c>
      <c r="H3214" s="18">
        <v>3392317</v>
      </c>
    </row>
    <row r="3215" spans="1:8" ht="14.4" x14ac:dyDescent="0.3">
      <c r="A3215" s="17">
        <v>4</v>
      </c>
      <c r="B3215" s="9" t="s">
        <v>33</v>
      </c>
      <c r="C3215" s="17">
        <v>1</v>
      </c>
      <c r="D3215" s="17">
        <v>1998</v>
      </c>
      <c r="E3215" s="17">
        <v>1</v>
      </c>
      <c r="F3215" s="17">
        <v>0</v>
      </c>
      <c r="G3215" s="17">
        <v>0</v>
      </c>
      <c r="H3215" s="18">
        <v>3393627</v>
      </c>
    </row>
    <row r="3216" spans="1:8" ht="14.4" x14ac:dyDescent="0.3">
      <c r="A3216" s="17">
        <v>2</v>
      </c>
      <c r="B3216" s="9" t="s">
        <v>24</v>
      </c>
      <c r="C3216" s="17">
        <v>3</v>
      </c>
      <c r="D3216" s="17">
        <v>1995</v>
      </c>
      <c r="E3216" s="17">
        <v>6</v>
      </c>
      <c r="F3216" s="17">
        <v>0</v>
      </c>
      <c r="G3216" s="17">
        <v>0</v>
      </c>
      <c r="H3216" s="18">
        <v>3423676</v>
      </c>
    </row>
    <row r="3217" spans="1:8" ht="14.4" x14ac:dyDescent="0.3">
      <c r="A3217" s="17">
        <v>2</v>
      </c>
      <c r="B3217" s="9" t="s">
        <v>33</v>
      </c>
      <c r="C3217" s="17">
        <v>1</v>
      </c>
      <c r="D3217" s="17">
        <v>2020</v>
      </c>
      <c r="E3217" s="17">
        <v>1</v>
      </c>
      <c r="F3217" s="17">
        <v>0</v>
      </c>
      <c r="G3217" s="17">
        <v>0</v>
      </c>
      <c r="H3217" s="18">
        <v>3452565</v>
      </c>
    </row>
    <row r="3218" spans="1:8" ht="14.4" x14ac:dyDescent="0.3">
      <c r="A3218" s="17">
        <v>6</v>
      </c>
      <c r="B3218" s="9" t="s">
        <v>24</v>
      </c>
      <c r="C3218" s="17">
        <v>3</v>
      </c>
      <c r="D3218" s="17">
        <v>1995</v>
      </c>
      <c r="E3218" s="17">
        <v>6</v>
      </c>
      <c r="F3218" s="17">
        <v>0</v>
      </c>
      <c r="G3218" s="17">
        <v>0</v>
      </c>
      <c r="H3218" s="18">
        <v>3486739</v>
      </c>
    </row>
    <row r="3219" spans="1:8" ht="14.4" x14ac:dyDescent="0.3">
      <c r="A3219" s="17">
        <v>4</v>
      </c>
      <c r="B3219" s="9" t="s">
        <v>24</v>
      </c>
      <c r="C3219" s="17">
        <v>3</v>
      </c>
      <c r="D3219" s="17">
        <v>1979</v>
      </c>
      <c r="E3219" s="17">
        <v>2</v>
      </c>
      <c r="F3219" s="17">
        <v>0</v>
      </c>
      <c r="G3219" s="17">
        <v>0</v>
      </c>
      <c r="H3219" s="18">
        <v>3515342</v>
      </c>
    </row>
    <row r="3220" spans="1:8" ht="14.4" x14ac:dyDescent="0.3">
      <c r="A3220" s="17">
        <v>3</v>
      </c>
      <c r="B3220" s="9" t="s">
        <v>14</v>
      </c>
      <c r="C3220" s="17">
        <v>3</v>
      </c>
      <c r="D3220" s="17">
        <v>2010</v>
      </c>
      <c r="E3220" s="17">
        <v>1</v>
      </c>
      <c r="F3220" s="17">
        <v>0</v>
      </c>
      <c r="G3220" s="17">
        <v>0</v>
      </c>
      <c r="H3220" s="18">
        <v>3542414</v>
      </c>
    </row>
    <row r="3221" spans="1:8" ht="14.4" x14ac:dyDescent="0.3">
      <c r="A3221" s="17">
        <v>2</v>
      </c>
      <c r="B3221" s="9" t="s">
        <v>19</v>
      </c>
      <c r="C3221" s="17">
        <v>4</v>
      </c>
      <c r="D3221" s="17">
        <v>2015</v>
      </c>
      <c r="E3221" s="17">
        <v>1</v>
      </c>
      <c r="F3221" s="17">
        <v>0</v>
      </c>
      <c r="G3221" s="17">
        <v>0</v>
      </c>
      <c r="H3221" s="18">
        <v>3661812</v>
      </c>
    </row>
    <row r="3222" spans="1:8" ht="14.4" x14ac:dyDescent="0.3">
      <c r="A3222" s="17">
        <v>2</v>
      </c>
      <c r="B3222" s="9" t="s">
        <v>24</v>
      </c>
      <c r="C3222" s="17">
        <v>3</v>
      </c>
      <c r="D3222" s="17">
        <v>1979</v>
      </c>
      <c r="E3222" s="17">
        <v>2</v>
      </c>
      <c r="F3222" s="17">
        <v>0</v>
      </c>
      <c r="G3222" s="17">
        <v>0</v>
      </c>
      <c r="H3222" s="18">
        <v>3696605</v>
      </c>
    </row>
    <row r="3223" spans="1:8" ht="14.4" x14ac:dyDescent="0.3">
      <c r="A3223" s="17">
        <v>2</v>
      </c>
      <c r="B3223" s="9" t="s">
        <v>19</v>
      </c>
      <c r="C3223" s="17">
        <v>4</v>
      </c>
      <c r="D3223" s="17">
        <v>2016</v>
      </c>
      <c r="E3223" s="17">
        <v>1</v>
      </c>
      <c r="F3223" s="17">
        <v>0</v>
      </c>
      <c r="G3223" s="17">
        <v>0</v>
      </c>
      <c r="H3223" s="18">
        <v>3712934</v>
      </c>
    </row>
    <row r="3224" spans="1:8" ht="14.4" x14ac:dyDescent="0.3">
      <c r="A3224" s="17">
        <v>3</v>
      </c>
      <c r="B3224" s="9" t="s">
        <v>14</v>
      </c>
      <c r="C3224" s="17">
        <v>2</v>
      </c>
      <c r="D3224" s="17">
        <v>2009</v>
      </c>
      <c r="E3224" s="17">
        <v>1</v>
      </c>
      <c r="F3224" s="17">
        <v>0</v>
      </c>
      <c r="G3224" s="17">
        <v>0</v>
      </c>
      <c r="H3224" s="18">
        <v>3722493</v>
      </c>
    </row>
    <row r="3225" spans="1:8" ht="14.4" x14ac:dyDescent="0.3">
      <c r="A3225" s="17">
        <v>6</v>
      </c>
      <c r="B3225" s="9" t="s">
        <v>33</v>
      </c>
      <c r="C3225" s="17">
        <v>1</v>
      </c>
      <c r="D3225" s="17">
        <v>2010</v>
      </c>
      <c r="E3225" s="17">
        <v>1</v>
      </c>
      <c r="F3225" s="17">
        <v>0</v>
      </c>
      <c r="G3225" s="17">
        <v>0</v>
      </c>
      <c r="H3225" s="18">
        <v>3746223</v>
      </c>
    </row>
    <row r="3226" spans="1:8" ht="14.4" x14ac:dyDescent="0.3">
      <c r="A3226" s="17">
        <v>5</v>
      </c>
      <c r="B3226" s="9" t="s">
        <v>24</v>
      </c>
      <c r="C3226" s="17">
        <v>3</v>
      </c>
      <c r="D3226" s="17">
        <v>1995</v>
      </c>
      <c r="E3226" s="17">
        <v>6</v>
      </c>
      <c r="F3226" s="17">
        <v>0</v>
      </c>
      <c r="G3226" s="17">
        <v>0</v>
      </c>
      <c r="H3226" s="18">
        <v>3748296</v>
      </c>
    </row>
    <row r="3227" spans="1:8" ht="14.4" x14ac:dyDescent="0.3">
      <c r="A3227" s="17">
        <v>3</v>
      </c>
      <c r="B3227" s="9" t="s">
        <v>24</v>
      </c>
      <c r="C3227" s="17">
        <v>3</v>
      </c>
      <c r="D3227" s="17">
        <v>1995</v>
      </c>
      <c r="E3227" s="17">
        <v>6</v>
      </c>
      <c r="F3227" s="17">
        <v>0</v>
      </c>
      <c r="G3227" s="17">
        <v>0</v>
      </c>
      <c r="H3227" s="18">
        <v>3771040</v>
      </c>
    </row>
    <row r="3228" spans="1:8" ht="14.4" x14ac:dyDescent="0.3">
      <c r="A3228" s="17">
        <v>5</v>
      </c>
      <c r="B3228" s="9" t="s">
        <v>24</v>
      </c>
      <c r="C3228" s="17">
        <v>3</v>
      </c>
      <c r="D3228" s="17">
        <v>1979</v>
      </c>
      <c r="E3228" s="17">
        <v>2</v>
      </c>
      <c r="F3228" s="17">
        <v>0</v>
      </c>
      <c r="G3228" s="17">
        <v>0</v>
      </c>
      <c r="H3228" s="18">
        <v>3774487</v>
      </c>
    </row>
    <row r="3229" spans="1:8" ht="14.4" x14ac:dyDescent="0.3">
      <c r="A3229" s="17">
        <v>1</v>
      </c>
      <c r="B3229" s="9" t="s">
        <v>48</v>
      </c>
      <c r="C3229" s="17">
        <v>3</v>
      </c>
      <c r="D3229" s="17">
        <v>1975</v>
      </c>
      <c r="E3229" s="17">
        <v>1</v>
      </c>
      <c r="F3229" s="17">
        <v>5</v>
      </c>
      <c r="G3229" s="17">
        <v>17</v>
      </c>
      <c r="H3229" s="18">
        <v>3774757</v>
      </c>
    </row>
    <row r="3230" spans="1:8" ht="14.4" x14ac:dyDescent="0.3">
      <c r="A3230" s="17">
        <v>2</v>
      </c>
      <c r="B3230" s="9" t="s">
        <v>33</v>
      </c>
      <c r="C3230" s="17">
        <v>2</v>
      </c>
      <c r="D3230" s="17">
        <v>1982</v>
      </c>
      <c r="E3230" s="17">
        <v>1</v>
      </c>
      <c r="F3230" s="17">
        <v>0</v>
      </c>
      <c r="G3230" s="17">
        <v>93</v>
      </c>
      <c r="H3230" s="18">
        <v>3844506</v>
      </c>
    </row>
    <row r="3231" spans="1:8" ht="14.4" x14ac:dyDescent="0.3">
      <c r="A3231" s="17">
        <v>2</v>
      </c>
      <c r="B3231" s="9" t="s">
        <v>33</v>
      </c>
      <c r="C3231" s="17">
        <v>4</v>
      </c>
      <c r="D3231" s="17">
        <v>1996</v>
      </c>
      <c r="E3231" s="17">
        <v>1</v>
      </c>
      <c r="F3231" s="17">
        <v>0</v>
      </c>
      <c r="G3231" s="17">
        <v>0</v>
      </c>
      <c r="H3231" s="18">
        <v>3916236</v>
      </c>
    </row>
    <row r="3232" spans="1:8" ht="14.4" x14ac:dyDescent="0.3">
      <c r="A3232" s="17">
        <v>1</v>
      </c>
      <c r="B3232" s="9" t="s">
        <v>33</v>
      </c>
      <c r="C3232" s="17">
        <v>4</v>
      </c>
      <c r="D3232" s="17">
        <v>2002</v>
      </c>
      <c r="E3232" s="17">
        <v>1</v>
      </c>
      <c r="F3232" s="17">
        <v>0</v>
      </c>
      <c r="G3232" s="17">
        <v>0</v>
      </c>
      <c r="H3232" s="18">
        <v>4018482</v>
      </c>
    </row>
    <row r="3233" spans="1:8" ht="14.4" x14ac:dyDescent="0.3">
      <c r="A3233" s="17">
        <v>2</v>
      </c>
      <c r="B3233" s="9" t="s">
        <v>19</v>
      </c>
      <c r="C3233" s="17">
        <v>4</v>
      </c>
      <c r="D3233" s="17">
        <v>2015</v>
      </c>
      <c r="E3233" s="17">
        <v>1</v>
      </c>
      <c r="F3233" s="17">
        <v>0</v>
      </c>
      <c r="G3233" s="17">
        <v>0</v>
      </c>
      <c r="H3233" s="18">
        <v>4031163</v>
      </c>
    </row>
    <row r="3234" spans="1:8" ht="14.4" x14ac:dyDescent="0.3">
      <c r="A3234" s="17">
        <v>1</v>
      </c>
      <c r="B3234" s="9" t="s">
        <v>33</v>
      </c>
      <c r="C3234" s="17">
        <v>2</v>
      </c>
      <c r="D3234" s="17">
        <v>1980</v>
      </c>
      <c r="E3234" s="17">
        <v>1</v>
      </c>
      <c r="F3234" s="17">
        <v>0</v>
      </c>
      <c r="G3234" s="17">
        <v>30</v>
      </c>
      <c r="H3234" s="18">
        <v>4047411</v>
      </c>
    </row>
    <row r="3235" spans="1:8" ht="14.4" x14ac:dyDescent="0.3">
      <c r="A3235" s="17">
        <v>2</v>
      </c>
      <c r="B3235" s="9" t="s">
        <v>19</v>
      </c>
      <c r="C3235" s="17">
        <v>4</v>
      </c>
      <c r="D3235" s="17">
        <v>1994</v>
      </c>
      <c r="E3235" s="17">
        <v>1</v>
      </c>
      <c r="F3235" s="17">
        <v>0</v>
      </c>
      <c r="G3235" s="17">
        <v>0</v>
      </c>
      <c r="H3235" s="18">
        <v>4088230</v>
      </c>
    </row>
    <row r="3236" spans="1:8" ht="14.4" x14ac:dyDescent="0.3">
      <c r="A3236" s="17">
        <v>6</v>
      </c>
      <c r="B3236" s="9" t="s">
        <v>12</v>
      </c>
      <c r="C3236" s="17">
        <v>1</v>
      </c>
      <c r="D3236" s="17">
        <v>1990</v>
      </c>
      <c r="E3236" s="17">
        <v>1</v>
      </c>
      <c r="F3236" s="17">
        <v>0</v>
      </c>
      <c r="G3236" s="17">
        <v>0</v>
      </c>
      <c r="H3236" s="18">
        <v>4095493</v>
      </c>
    </row>
    <row r="3237" spans="1:8" ht="14.4" x14ac:dyDescent="0.3">
      <c r="A3237" s="17">
        <v>6</v>
      </c>
      <c r="B3237" s="9" t="s">
        <v>33</v>
      </c>
      <c r="C3237" s="17">
        <v>2</v>
      </c>
      <c r="D3237" s="17">
        <v>1978</v>
      </c>
      <c r="E3237" s="17">
        <v>1</v>
      </c>
      <c r="F3237" s="17">
        <v>0</v>
      </c>
      <c r="G3237" s="17">
        <v>0</v>
      </c>
      <c r="H3237" s="18">
        <v>4160753</v>
      </c>
    </row>
    <row r="3238" spans="1:8" ht="14.4" x14ac:dyDescent="0.3">
      <c r="A3238" s="17">
        <v>3</v>
      </c>
      <c r="B3238" s="9" t="s">
        <v>19</v>
      </c>
      <c r="C3238" s="17">
        <v>4</v>
      </c>
      <c r="D3238" s="17">
        <v>2015</v>
      </c>
      <c r="E3238" s="17">
        <v>1</v>
      </c>
      <c r="F3238" s="17">
        <v>0</v>
      </c>
      <c r="G3238" s="17">
        <v>0</v>
      </c>
      <c r="H3238" s="18">
        <v>4176209</v>
      </c>
    </row>
    <row r="3239" spans="1:8" ht="14.4" x14ac:dyDescent="0.3">
      <c r="A3239" s="17">
        <v>2</v>
      </c>
      <c r="B3239" s="9" t="s">
        <v>19</v>
      </c>
      <c r="C3239" s="17">
        <v>4</v>
      </c>
      <c r="D3239" s="17">
        <v>2016</v>
      </c>
      <c r="E3239" s="17">
        <v>1</v>
      </c>
      <c r="F3239" s="17">
        <v>0</v>
      </c>
      <c r="G3239" s="17">
        <v>0</v>
      </c>
      <c r="H3239" s="18">
        <v>4188891</v>
      </c>
    </row>
    <row r="3240" spans="1:8" ht="14.4" x14ac:dyDescent="0.3">
      <c r="A3240" s="17">
        <v>5</v>
      </c>
      <c r="B3240" s="9" t="s">
        <v>19</v>
      </c>
      <c r="C3240" s="17">
        <v>4</v>
      </c>
      <c r="D3240" s="17">
        <v>1990</v>
      </c>
      <c r="E3240" s="17">
        <v>21</v>
      </c>
      <c r="F3240" s="17">
        <v>0</v>
      </c>
      <c r="G3240" s="17">
        <v>0</v>
      </c>
      <c r="H3240" s="18">
        <v>4305779</v>
      </c>
    </row>
    <row r="3241" spans="1:8" ht="14.4" x14ac:dyDescent="0.3">
      <c r="A3241" s="17">
        <v>1</v>
      </c>
      <c r="B3241" s="9" t="s">
        <v>12</v>
      </c>
      <c r="C3241" s="17">
        <v>2</v>
      </c>
      <c r="D3241" s="17">
        <v>2020</v>
      </c>
      <c r="E3241" s="17">
        <v>1</v>
      </c>
      <c r="F3241" s="17">
        <v>0</v>
      </c>
      <c r="G3241" s="17">
        <v>0</v>
      </c>
      <c r="H3241" s="18">
        <v>4312932</v>
      </c>
    </row>
    <row r="3242" spans="1:8" ht="14.4" x14ac:dyDescent="0.3">
      <c r="A3242" s="17">
        <v>6</v>
      </c>
      <c r="B3242" s="9" t="s">
        <v>19</v>
      </c>
      <c r="C3242" s="17">
        <v>4</v>
      </c>
      <c r="D3242" s="17">
        <v>1990</v>
      </c>
      <c r="E3242" s="17">
        <v>21</v>
      </c>
      <c r="F3242" s="17">
        <v>0</v>
      </c>
      <c r="G3242" s="17">
        <v>0</v>
      </c>
      <c r="H3242" s="18">
        <v>4339585</v>
      </c>
    </row>
    <row r="3243" spans="1:8" ht="14.4" x14ac:dyDescent="0.3">
      <c r="A3243" s="17">
        <v>3</v>
      </c>
      <c r="B3243" s="9" t="s">
        <v>12</v>
      </c>
      <c r="C3243" s="17">
        <v>3</v>
      </c>
      <c r="D3243" s="17">
        <v>2004</v>
      </c>
      <c r="E3243" s="17">
        <v>1</v>
      </c>
      <c r="F3243" s="17">
        <v>0</v>
      </c>
      <c r="G3243" s="17">
        <v>33</v>
      </c>
      <c r="H3243" s="18">
        <v>4387992</v>
      </c>
    </row>
    <row r="3244" spans="1:8" ht="14.4" x14ac:dyDescent="0.3">
      <c r="A3244" s="17">
        <v>6</v>
      </c>
      <c r="B3244" s="9" t="s">
        <v>33</v>
      </c>
      <c r="C3244" s="17">
        <v>2</v>
      </c>
      <c r="D3244" s="17">
        <v>1998</v>
      </c>
      <c r="E3244" s="17">
        <v>1</v>
      </c>
      <c r="F3244" s="17">
        <v>0</v>
      </c>
      <c r="G3244" s="17">
        <v>0</v>
      </c>
      <c r="H3244" s="18">
        <v>4453619</v>
      </c>
    </row>
    <row r="3245" spans="1:8" ht="14.4" x14ac:dyDescent="0.3">
      <c r="A3245" s="17">
        <v>1</v>
      </c>
      <c r="B3245" s="9" t="s">
        <v>19</v>
      </c>
      <c r="C3245" s="17">
        <v>3</v>
      </c>
      <c r="D3245" s="17">
        <v>2005</v>
      </c>
      <c r="E3245" s="17">
        <v>1</v>
      </c>
      <c r="F3245" s="17">
        <v>0</v>
      </c>
      <c r="G3245" s="17">
        <v>0</v>
      </c>
      <c r="H3245" s="18">
        <v>4574887</v>
      </c>
    </row>
    <row r="3246" spans="1:8" ht="14.4" x14ac:dyDescent="0.3">
      <c r="A3246" s="17">
        <v>4</v>
      </c>
      <c r="B3246" s="9" t="s">
        <v>14</v>
      </c>
      <c r="C3246" s="17">
        <v>3</v>
      </c>
      <c r="D3246" s="17">
        <v>1997</v>
      </c>
      <c r="E3246" s="17">
        <v>1</v>
      </c>
      <c r="F3246" s="17">
        <v>0</v>
      </c>
      <c r="G3246" s="17">
        <v>0</v>
      </c>
      <c r="H3246" s="18">
        <v>4648123</v>
      </c>
    </row>
    <row r="3247" spans="1:8" ht="14.4" x14ac:dyDescent="0.3">
      <c r="A3247" s="17">
        <v>3</v>
      </c>
      <c r="B3247" s="9" t="s">
        <v>19</v>
      </c>
      <c r="C3247" s="17">
        <v>3</v>
      </c>
      <c r="D3247" s="17">
        <v>2009</v>
      </c>
      <c r="E3247" s="17">
        <v>2</v>
      </c>
      <c r="F3247" s="17">
        <v>0</v>
      </c>
      <c r="G3247" s="17">
        <v>0</v>
      </c>
      <c r="H3247" s="18">
        <v>4653830</v>
      </c>
    </row>
    <row r="3248" spans="1:8" ht="14.4" x14ac:dyDescent="0.3">
      <c r="A3248" s="17">
        <v>4</v>
      </c>
      <c r="B3248" s="9" t="s">
        <v>19</v>
      </c>
      <c r="C3248" s="17">
        <v>4</v>
      </c>
      <c r="D3248" s="17">
        <v>1990</v>
      </c>
      <c r="E3248" s="17">
        <v>21</v>
      </c>
      <c r="F3248" s="17">
        <v>0</v>
      </c>
      <c r="G3248" s="17">
        <v>0</v>
      </c>
      <c r="H3248" s="18">
        <v>4679357</v>
      </c>
    </row>
    <row r="3249" spans="1:8" ht="14.4" x14ac:dyDescent="0.3">
      <c r="A3249" s="17">
        <v>1</v>
      </c>
      <c r="B3249" s="9" t="s">
        <v>12</v>
      </c>
      <c r="C3249" s="17">
        <v>3</v>
      </c>
      <c r="D3249" s="17">
        <v>2003</v>
      </c>
      <c r="E3249" s="17">
        <v>1</v>
      </c>
      <c r="F3249" s="17">
        <v>0</v>
      </c>
      <c r="G3249" s="17">
        <v>0</v>
      </c>
      <c r="H3249" s="18">
        <v>4704239</v>
      </c>
    </row>
    <row r="3250" spans="1:8" ht="14.4" x14ac:dyDescent="0.3">
      <c r="A3250" s="17">
        <v>4</v>
      </c>
      <c r="B3250" s="9" t="s">
        <v>33</v>
      </c>
      <c r="C3250" s="17">
        <v>2</v>
      </c>
      <c r="D3250" s="17">
        <v>2013</v>
      </c>
      <c r="E3250" s="17">
        <v>1</v>
      </c>
      <c r="F3250" s="17">
        <v>0</v>
      </c>
      <c r="G3250" s="17">
        <v>0</v>
      </c>
      <c r="H3250" s="18">
        <v>4881972</v>
      </c>
    </row>
    <row r="3251" spans="1:8" ht="14.4" x14ac:dyDescent="0.3">
      <c r="A3251" s="17">
        <v>3</v>
      </c>
      <c r="B3251" s="9" t="s">
        <v>19</v>
      </c>
      <c r="C3251" s="17">
        <v>4</v>
      </c>
      <c r="D3251" s="17">
        <v>2015</v>
      </c>
      <c r="E3251" s="17">
        <v>1</v>
      </c>
      <c r="F3251" s="17">
        <v>0</v>
      </c>
      <c r="G3251" s="17">
        <v>0</v>
      </c>
      <c r="H3251" s="18">
        <v>4921570</v>
      </c>
    </row>
    <row r="3252" spans="1:8" ht="14.4" x14ac:dyDescent="0.3">
      <c r="A3252" s="17">
        <v>3</v>
      </c>
      <c r="B3252" s="9" t="s">
        <v>14</v>
      </c>
      <c r="C3252" s="17">
        <v>3</v>
      </c>
      <c r="D3252" s="17">
        <v>2005</v>
      </c>
      <c r="E3252" s="17">
        <v>1</v>
      </c>
      <c r="F3252" s="17">
        <v>0</v>
      </c>
      <c r="G3252" s="17">
        <v>0</v>
      </c>
      <c r="H3252" s="18">
        <v>4921570</v>
      </c>
    </row>
    <row r="3253" spans="1:8" ht="14.4" x14ac:dyDescent="0.3">
      <c r="A3253" s="17">
        <v>2</v>
      </c>
      <c r="B3253" s="9" t="s">
        <v>14</v>
      </c>
      <c r="C3253" s="17">
        <v>2</v>
      </c>
      <c r="D3253" s="17">
        <v>2009</v>
      </c>
      <c r="E3253" s="17">
        <v>1</v>
      </c>
      <c r="F3253" s="17">
        <v>0</v>
      </c>
      <c r="G3253" s="17">
        <v>0</v>
      </c>
      <c r="H3253" s="18">
        <v>5045216</v>
      </c>
    </row>
    <row r="3254" spans="1:8" ht="14.4" x14ac:dyDescent="0.3">
      <c r="A3254" s="17">
        <v>3</v>
      </c>
      <c r="B3254" s="9" t="s">
        <v>33</v>
      </c>
      <c r="C3254" s="17">
        <v>3</v>
      </c>
      <c r="D3254" s="17">
        <v>2004</v>
      </c>
      <c r="E3254" s="17">
        <v>1</v>
      </c>
      <c r="F3254" s="17">
        <v>0</v>
      </c>
      <c r="G3254" s="17">
        <v>0</v>
      </c>
      <c r="H3254" s="18">
        <v>5049020</v>
      </c>
    </row>
    <row r="3255" spans="1:8" ht="14.4" x14ac:dyDescent="0.3">
      <c r="A3255" s="17">
        <v>1</v>
      </c>
      <c r="B3255" s="9" t="s">
        <v>10</v>
      </c>
      <c r="C3255" s="17">
        <v>4</v>
      </c>
      <c r="D3255" s="17">
        <v>2005</v>
      </c>
      <c r="E3255" s="17">
        <v>1</v>
      </c>
      <c r="F3255" s="17">
        <v>0</v>
      </c>
      <c r="G3255" s="17">
        <v>0</v>
      </c>
      <c r="H3255" s="18">
        <v>5093723</v>
      </c>
    </row>
    <row r="3256" spans="1:8" ht="14.4" x14ac:dyDescent="0.3">
      <c r="A3256" s="17">
        <v>3</v>
      </c>
      <c r="B3256" s="9" t="s">
        <v>14</v>
      </c>
      <c r="C3256" s="17">
        <v>3</v>
      </c>
      <c r="D3256" s="17">
        <v>1991</v>
      </c>
      <c r="E3256" s="17">
        <v>1</v>
      </c>
      <c r="F3256" s="17">
        <v>0</v>
      </c>
      <c r="G3256" s="17">
        <v>0</v>
      </c>
      <c r="H3256" s="18">
        <v>5801197</v>
      </c>
    </row>
    <row r="3257" spans="1:8" ht="14.4" x14ac:dyDescent="0.3">
      <c r="A3257" s="17">
        <v>3</v>
      </c>
      <c r="B3257" s="9" t="s">
        <v>19</v>
      </c>
      <c r="C3257" s="17">
        <v>2</v>
      </c>
      <c r="D3257" s="17">
        <v>1991</v>
      </c>
      <c r="E3257" s="17">
        <v>1</v>
      </c>
      <c r="F3257" s="17">
        <v>0</v>
      </c>
      <c r="G3257" s="17">
        <v>0</v>
      </c>
      <c r="H3257" s="18">
        <v>5905504</v>
      </c>
    </row>
    <row r="3258" spans="1:8" ht="14.4" x14ac:dyDescent="0.3">
      <c r="A3258" s="17">
        <v>1</v>
      </c>
      <c r="B3258" s="9" t="s">
        <v>12</v>
      </c>
      <c r="C3258" s="17">
        <v>1</v>
      </c>
      <c r="D3258" s="17">
        <v>1996</v>
      </c>
      <c r="E3258" s="17">
        <v>1</v>
      </c>
      <c r="F3258" s="17">
        <v>0</v>
      </c>
      <c r="G3258" s="17">
        <v>0</v>
      </c>
      <c r="H3258" s="18">
        <v>6042782</v>
      </c>
    </row>
    <row r="3259" spans="1:8" ht="14.4" x14ac:dyDescent="0.3">
      <c r="A3259" s="17">
        <v>4</v>
      </c>
      <c r="B3259" s="9" t="s">
        <v>19</v>
      </c>
      <c r="C3259" s="17">
        <v>3</v>
      </c>
      <c r="D3259" s="17">
        <v>2016</v>
      </c>
      <c r="E3259" s="17">
        <v>1</v>
      </c>
      <c r="F3259" s="17">
        <v>0</v>
      </c>
      <c r="G3259" s="17">
        <v>0</v>
      </c>
      <c r="H3259" s="18">
        <v>6413085</v>
      </c>
    </row>
    <row r="3260" spans="1:8" ht="14.4" x14ac:dyDescent="0.3">
      <c r="A3260" s="17">
        <v>4</v>
      </c>
      <c r="B3260" s="9" t="s">
        <v>12</v>
      </c>
      <c r="C3260" s="17">
        <v>2</v>
      </c>
      <c r="D3260" s="17">
        <v>2013</v>
      </c>
      <c r="E3260" s="17">
        <v>1</v>
      </c>
      <c r="F3260" s="17">
        <v>0</v>
      </c>
      <c r="G3260" s="17">
        <v>0</v>
      </c>
      <c r="H3260" s="18">
        <v>6480361</v>
      </c>
    </row>
    <row r="3261" spans="1:8" ht="14.4" x14ac:dyDescent="0.3">
      <c r="A3261" s="17">
        <v>1</v>
      </c>
      <c r="B3261" s="9" t="s">
        <v>14</v>
      </c>
      <c r="C3261" s="17">
        <v>2</v>
      </c>
      <c r="D3261" s="17">
        <v>2000</v>
      </c>
      <c r="E3261" s="17">
        <v>1</v>
      </c>
      <c r="F3261" s="17">
        <v>0</v>
      </c>
      <c r="G3261" s="17">
        <v>0</v>
      </c>
      <c r="H3261" s="18">
        <v>6622331</v>
      </c>
    </row>
    <row r="3262" spans="1:8" ht="14.4" x14ac:dyDescent="0.3">
      <c r="A3262" s="17">
        <v>2</v>
      </c>
      <c r="B3262" s="9" t="s">
        <v>14</v>
      </c>
      <c r="C3262" s="17">
        <v>2</v>
      </c>
      <c r="D3262" s="17">
        <v>2009</v>
      </c>
      <c r="E3262" s="17">
        <v>1</v>
      </c>
      <c r="F3262" s="17">
        <v>0</v>
      </c>
      <c r="G3262" s="17">
        <v>0</v>
      </c>
      <c r="H3262" s="18">
        <v>6733929</v>
      </c>
    </row>
    <row r="3263" spans="1:8" ht="14.4" x14ac:dyDescent="0.3">
      <c r="A3263" s="17">
        <v>1</v>
      </c>
      <c r="B3263" s="9" t="s">
        <v>33</v>
      </c>
      <c r="C3263" s="17">
        <v>4</v>
      </c>
      <c r="D3263" s="17">
        <v>2016</v>
      </c>
      <c r="E3263" s="17">
        <v>1</v>
      </c>
      <c r="F3263" s="17">
        <v>0</v>
      </c>
      <c r="G3263" s="17">
        <v>0</v>
      </c>
      <c r="H3263" s="18">
        <v>7163518</v>
      </c>
    </row>
    <row r="3264" spans="1:8" ht="14.4" x14ac:dyDescent="0.3">
      <c r="A3264" s="17">
        <v>4</v>
      </c>
      <c r="B3264" s="9" t="s">
        <v>33</v>
      </c>
      <c r="C3264" s="17">
        <v>4</v>
      </c>
      <c r="D3264" s="17">
        <v>1977</v>
      </c>
      <c r="E3264" s="17">
        <v>1</v>
      </c>
      <c r="F3264" s="17">
        <v>0</v>
      </c>
      <c r="G3264" s="17">
        <v>78</v>
      </c>
      <c r="H3264" s="18">
        <v>7364839</v>
      </c>
    </row>
    <row r="3265" spans="1:8" ht="14.4" x14ac:dyDescent="0.3">
      <c r="A3265" s="17">
        <v>2</v>
      </c>
      <c r="B3265" s="9" t="s">
        <v>33</v>
      </c>
      <c r="C3265" s="17">
        <v>3</v>
      </c>
      <c r="D3265" s="17">
        <v>1979</v>
      </c>
      <c r="E3265" s="17">
        <v>1</v>
      </c>
      <c r="F3265" s="17">
        <v>0</v>
      </c>
      <c r="G3265" s="17">
        <v>0</v>
      </c>
      <c r="H3265" s="18">
        <v>7436965</v>
      </c>
    </row>
    <row r="3266" spans="1:8" ht="14.4" x14ac:dyDescent="0.3">
      <c r="A3266" s="17">
        <v>3</v>
      </c>
      <c r="B3266" s="9" t="s">
        <v>19</v>
      </c>
      <c r="C3266" s="17">
        <v>4</v>
      </c>
      <c r="D3266" s="17">
        <v>2015</v>
      </c>
      <c r="E3266" s="17">
        <v>1</v>
      </c>
      <c r="F3266" s="17">
        <v>0</v>
      </c>
      <c r="G3266" s="17">
        <v>0</v>
      </c>
      <c r="H3266" s="18">
        <v>7513848</v>
      </c>
    </row>
    <row r="3267" spans="1:8" ht="14.4" x14ac:dyDescent="0.3">
      <c r="A3267" s="17">
        <v>2</v>
      </c>
      <c r="B3267" s="9" t="s">
        <v>25</v>
      </c>
      <c r="C3267" s="17">
        <v>4</v>
      </c>
      <c r="D3267" s="17">
        <v>2005</v>
      </c>
      <c r="E3267" s="17">
        <v>3</v>
      </c>
      <c r="F3267" s="17">
        <v>0</v>
      </c>
      <c r="G3267" s="17">
        <v>0</v>
      </c>
      <c r="H3267" s="18">
        <v>7582011</v>
      </c>
    </row>
    <row r="3268" spans="1:8" ht="14.4" x14ac:dyDescent="0.3">
      <c r="A3268" s="17">
        <v>6</v>
      </c>
      <c r="B3268" s="9" t="s">
        <v>33</v>
      </c>
      <c r="C3268" s="17">
        <v>2</v>
      </c>
      <c r="D3268" s="17">
        <v>1998</v>
      </c>
      <c r="E3268" s="17">
        <v>1</v>
      </c>
      <c r="F3268" s="17">
        <v>0</v>
      </c>
      <c r="G3268" s="17">
        <v>23</v>
      </c>
      <c r="H3268" s="18">
        <v>7597863</v>
      </c>
    </row>
    <row r="3269" spans="1:8" ht="14.4" x14ac:dyDescent="0.3">
      <c r="A3269" s="17">
        <v>1</v>
      </c>
      <c r="B3269" s="9" t="s">
        <v>23</v>
      </c>
      <c r="C3269" s="17">
        <v>2</v>
      </c>
      <c r="D3269" s="17">
        <v>2007</v>
      </c>
      <c r="E3269" s="17">
        <v>1</v>
      </c>
      <c r="F3269" s="17">
        <v>0</v>
      </c>
      <c r="G3269" s="17">
        <v>0</v>
      </c>
      <c r="H3269" s="18">
        <v>7606582</v>
      </c>
    </row>
    <row r="3270" spans="1:8" ht="14.4" x14ac:dyDescent="0.3">
      <c r="A3270" s="17">
        <v>5</v>
      </c>
      <c r="B3270" s="9" t="s">
        <v>33</v>
      </c>
      <c r="C3270" s="17">
        <v>3</v>
      </c>
      <c r="D3270" s="17">
        <v>1989</v>
      </c>
      <c r="E3270" s="17">
        <v>1</v>
      </c>
      <c r="F3270" s="17">
        <v>0</v>
      </c>
      <c r="G3270" s="17">
        <v>0</v>
      </c>
      <c r="H3270" s="18">
        <v>7661271</v>
      </c>
    </row>
    <row r="3271" spans="1:8" ht="14.4" x14ac:dyDescent="0.3">
      <c r="A3271" s="17">
        <v>1</v>
      </c>
      <c r="B3271" s="9" t="s">
        <v>28</v>
      </c>
      <c r="C3271" s="17">
        <v>3</v>
      </c>
      <c r="D3271" s="17">
        <v>1993</v>
      </c>
      <c r="E3271" s="17">
        <v>1</v>
      </c>
      <c r="F3271" s="17">
        <v>0</v>
      </c>
      <c r="G3271" s="17">
        <v>0</v>
      </c>
      <c r="H3271" s="18">
        <v>7700901</v>
      </c>
    </row>
    <row r="3272" spans="1:8" ht="14.4" x14ac:dyDescent="0.3">
      <c r="A3272" s="17">
        <v>4</v>
      </c>
      <c r="B3272" s="9" t="s">
        <v>19</v>
      </c>
      <c r="C3272" s="17">
        <v>4</v>
      </c>
      <c r="D3272" s="17">
        <v>2015</v>
      </c>
      <c r="E3272" s="17">
        <v>1</v>
      </c>
      <c r="F3272" s="17">
        <v>0</v>
      </c>
      <c r="G3272" s="17">
        <v>0</v>
      </c>
      <c r="H3272" s="18">
        <v>7771443</v>
      </c>
    </row>
    <row r="3273" spans="1:8" ht="14.4" x14ac:dyDescent="0.3">
      <c r="A3273" s="17">
        <v>1</v>
      </c>
      <c r="B3273" s="9" t="s">
        <v>14</v>
      </c>
      <c r="C3273" s="17">
        <v>2</v>
      </c>
      <c r="D3273" s="17">
        <v>1988</v>
      </c>
      <c r="E3273" s="17">
        <v>1</v>
      </c>
      <c r="F3273" s="17">
        <v>0</v>
      </c>
      <c r="G3273" s="17">
        <v>0</v>
      </c>
      <c r="H3273" s="18">
        <v>7904599</v>
      </c>
    </row>
    <row r="3274" spans="1:8" ht="14.4" x14ac:dyDescent="0.3">
      <c r="A3274" s="17">
        <v>4</v>
      </c>
      <c r="B3274" s="9" t="s">
        <v>12</v>
      </c>
      <c r="C3274" s="17">
        <v>2</v>
      </c>
      <c r="D3274" s="17">
        <v>1989</v>
      </c>
      <c r="E3274" s="17">
        <v>1</v>
      </c>
      <c r="F3274" s="17">
        <v>0</v>
      </c>
      <c r="G3274" s="17">
        <v>12</v>
      </c>
      <c r="H3274" s="18">
        <v>7997334</v>
      </c>
    </row>
    <row r="3275" spans="1:8" ht="14.4" x14ac:dyDescent="0.3">
      <c r="A3275" s="17">
        <v>1</v>
      </c>
      <c r="B3275" s="9" t="s">
        <v>27</v>
      </c>
      <c r="C3275" s="17">
        <v>2</v>
      </c>
      <c r="D3275" s="17">
        <v>1989</v>
      </c>
      <c r="E3275" s="17">
        <v>1</v>
      </c>
      <c r="F3275" s="17">
        <v>0</v>
      </c>
      <c r="G3275" s="17">
        <v>0</v>
      </c>
      <c r="H3275" s="18">
        <v>8027452</v>
      </c>
    </row>
    <row r="3276" spans="1:8" ht="14.4" x14ac:dyDescent="0.3">
      <c r="A3276" s="17">
        <v>3</v>
      </c>
      <c r="B3276" s="9" t="s">
        <v>12</v>
      </c>
      <c r="C3276" s="17">
        <v>1</v>
      </c>
      <c r="D3276" s="17">
        <v>1986</v>
      </c>
      <c r="E3276" s="17">
        <v>1</v>
      </c>
      <c r="F3276" s="17">
        <v>0</v>
      </c>
      <c r="G3276" s="17">
        <v>0</v>
      </c>
      <c r="H3276" s="18">
        <v>8037756</v>
      </c>
    </row>
    <row r="3277" spans="1:8" ht="14.4" x14ac:dyDescent="0.3">
      <c r="A3277" s="17">
        <v>1</v>
      </c>
      <c r="B3277" s="9" t="s">
        <v>33</v>
      </c>
      <c r="C3277" s="17">
        <v>1</v>
      </c>
      <c r="D3277" s="17">
        <v>1979</v>
      </c>
      <c r="E3277" s="17">
        <v>1</v>
      </c>
      <c r="F3277" s="17">
        <v>0</v>
      </c>
      <c r="G3277" s="17">
        <v>24</v>
      </c>
      <c r="H3277" s="18">
        <v>8174876</v>
      </c>
    </row>
    <row r="3278" spans="1:8" ht="14.4" x14ac:dyDescent="0.3">
      <c r="A3278" s="17">
        <v>1</v>
      </c>
      <c r="B3278" s="9" t="s">
        <v>12</v>
      </c>
      <c r="C3278" s="17">
        <v>3</v>
      </c>
      <c r="D3278" s="17">
        <v>2008</v>
      </c>
      <c r="E3278" s="17">
        <v>1</v>
      </c>
      <c r="F3278" s="17">
        <v>0</v>
      </c>
      <c r="G3278" s="17">
        <v>0</v>
      </c>
      <c r="H3278" s="18">
        <v>8193106</v>
      </c>
    </row>
    <row r="3279" spans="1:8" ht="14.4" x14ac:dyDescent="0.3">
      <c r="A3279" s="17">
        <v>1</v>
      </c>
      <c r="B3279" s="9" t="s">
        <v>19</v>
      </c>
      <c r="C3279" s="17">
        <v>3</v>
      </c>
      <c r="D3279" s="17">
        <v>2013</v>
      </c>
      <c r="E3279" s="17">
        <v>1</v>
      </c>
      <c r="F3279" s="17">
        <v>0</v>
      </c>
      <c r="G3279" s="17">
        <v>0</v>
      </c>
      <c r="H3279" s="18">
        <v>8238284</v>
      </c>
    </row>
    <row r="3280" spans="1:8" ht="14.4" x14ac:dyDescent="0.3">
      <c r="A3280" s="17">
        <v>4</v>
      </c>
      <c r="B3280" s="9" t="s">
        <v>19</v>
      </c>
      <c r="C3280" s="17">
        <v>4</v>
      </c>
      <c r="D3280" s="17">
        <v>2015</v>
      </c>
      <c r="E3280" s="17">
        <v>1</v>
      </c>
      <c r="F3280" s="17">
        <v>0</v>
      </c>
      <c r="G3280" s="17">
        <v>0</v>
      </c>
      <c r="H3280" s="18">
        <v>8239869</v>
      </c>
    </row>
    <row r="3281" spans="1:8" ht="14.4" x14ac:dyDescent="0.3">
      <c r="A3281" s="17">
        <v>2</v>
      </c>
      <c r="B3281" s="9" t="s">
        <v>12</v>
      </c>
      <c r="C3281" s="17">
        <v>3</v>
      </c>
      <c r="D3281" s="17">
        <v>1997</v>
      </c>
      <c r="E3281" s="17">
        <v>1</v>
      </c>
      <c r="F3281" s="17">
        <v>0</v>
      </c>
      <c r="G3281" s="17">
        <v>25</v>
      </c>
      <c r="H3281" s="18">
        <v>8266818</v>
      </c>
    </row>
    <row r="3282" spans="1:8" ht="14.4" x14ac:dyDescent="0.3">
      <c r="A3282" s="17">
        <v>3</v>
      </c>
      <c r="B3282" s="9" t="s">
        <v>19</v>
      </c>
      <c r="C3282" s="17">
        <v>4</v>
      </c>
      <c r="D3282" s="17">
        <v>2015</v>
      </c>
      <c r="E3282" s="17">
        <v>1</v>
      </c>
      <c r="F3282" s="17">
        <v>0</v>
      </c>
      <c r="G3282" s="17">
        <v>0</v>
      </c>
      <c r="H3282" s="18">
        <v>8277121</v>
      </c>
    </row>
    <row r="3283" spans="1:8" ht="14.4" x14ac:dyDescent="0.3">
      <c r="A3283" s="17">
        <v>2</v>
      </c>
      <c r="B3283" s="9" t="s">
        <v>33</v>
      </c>
      <c r="C3283" s="17">
        <v>1</v>
      </c>
      <c r="D3283" s="17">
        <v>1976</v>
      </c>
      <c r="E3283" s="17">
        <v>1</v>
      </c>
      <c r="F3283" s="17">
        <v>0</v>
      </c>
      <c r="G3283" s="17">
        <v>38</v>
      </c>
      <c r="H3283" s="18">
        <v>8490331</v>
      </c>
    </row>
    <row r="3284" spans="1:8" ht="14.4" x14ac:dyDescent="0.3">
      <c r="A3284" s="17">
        <v>1</v>
      </c>
      <c r="B3284" s="9" t="s">
        <v>19</v>
      </c>
      <c r="C3284" s="17">
        <v>3</v>
      </c>
      <c r="D3284" s="17">
        <v>1995</v>
      </c>
      <c r="E3284" s="17">
        <v>1</v>
      </c>
      <c r="F3284" s="17">
        <v>0</v>
      </c>
      <c r="G3284" s="17">
        <v>0</v>
      </c>
      <c r="H3284" s="18">
        <v>8520450</v>
      </c>
    </row>
    <row r="3285" spans="1:8" ht="14.4" x14ac:dyDescent="0.3">
      <c r="A3285" s="17">
        <v>3</v>
      </c>
      <c r="B3285" s="9" t="s">
        <v>14</v>
      </c>
      <c r="C3285" s="17">
        <v>2</v>
      </c>
      <c r="D3285" s="17">
        <v>2009</v>
      </c>
      <c r="E3285" s="17">
        <v>1</v>
      </c>
      <c r="F3285" s="17">
        <v>0</v>
      </c>
      <c r="G3285" s="17">
        <v>0</v>
      </c>
      <c r="H3285" s="18">
        <v>8583065</v>
      </c>
    </row>
    <row r="3286" spans="1:8" ht="14.4" x14ac:dyDescent="0.3">
      <c r="A3286" s="17">
        <v>2</v>
      </c>
      <c r="B3286" s="9" t="s">
        <v>10</v>
      </c>
      <c r="C3286" s="17">
        <v>4</v>
      </c>
      <c r="D3286" s="17">
        <v>1989</v>
      </c>
      <c r="E3286" s="17">
        <v>5</v>
      </c>
      <c r="F3286" s="17">
        <v>13</v>
      </c>
      <c r="G3286" s="17">
        <v>0</v>
      </c>
      <c r="H3286" s="18">
        <v>8641717</v>
      </c>
    </row>
    <row r="3287" spans="1:8" ht="14.4" x14ac:dyDescent="0.3">
      <c r="A3287" s="17">
        <v>6</v>
      </c>
      <c r="B3287" s="9" t="s">
        <v>12</v>
      </c>
      <c r="C3287" s="17">
        <v>2</v>
      </c>
      <c r="D3287" s="17">
        <v>2011</v>
      </c>
      <c r="E3287" s="17">
        <v>1</v>
      </c>
      <c r="F3287" s="17">
        <v>0</v>
      </c>
      <c r="G3287" s="17">
        <v>0</v>
      </c>
      <c r="H3287" s="18">
        <v>8652814</v>
      </c>
    </row>
    <row r="3288" spans="1:8" ht="14.4" x14ac:dyDescent="0.3">
      <c r="A3288" s="17">
        <v>2</v>
      </c>
      <c r="B3288" s="9" t="s">
        <v>52</v>
      </c>
      <c r="C3288" s="17">
        <v>4</v>
      </c>
      <c r="D3288" s="17">
        <v>1986</v>
      </c>
      <c r="E3288" s="17">
        <v>2</v>
      </c>
      <c r="F3288" s="17">
        <v>0</v>
      </c>
      <c r="G3288" s="17">
        <v>0</v>
      </c>
      <c r="H3288" s="18">
        <v>8675007</v>
      </c>
    </row>
    <row r="3289" spans="1:8" ht="14.4" x14ac:dyDescent="0.3">
      <c r="A3289" s="17">
        <v>2</v>
      </c>
      <c r="B3289" s="9" t="s">
        <v>51</v>
      </c>
      <c r="C3289" s="17">
        <v>3</v>
      </c>
      <c r="D3289" s="17">
        <v>1985</v>
      </c>
      <c r="E3289" s="17">
        <v>2</v>
      </c>
      <c r="F3289" s="17">
        <v>0</v>
      </c>
      <c r="G3289" s="17">
        <v>0</v>
      </c>
      <c r="H3289" s="18">
        <v>9541131</v>
      </c>
    </row>
    <row r="3290" spans="1:8" ht="14.4" x14ac:dyDescent="0.3">
      <c r="A3290" s="17">
        <v>2</v>
      </c>
      <c r="B3290" s="9" t="s">
        <v>54</v>
      </c>
      <c r="C3290" s="17">
        <v>2</v>
      </c>
      <c r="D3290" s="17">
        <v>1982</v>
      </c>
      <c r="E3290" s="17">
        <v>2</v>
      </c>
      <c r="F3290" s="17">
        <v>0</v>
      </c>
      <c r="G3290" s="17">
        <v>0</v>
      </c>
      <c r="H3290" s="18">
        <v>10714814</v>
      </c>
    </row>
    <row r="3291" spans="1:8" ht="14.4" x14ac:dyDescent="0.3">
      <c r="A3291" s="17">
        <v>3</v>
      </c>
      <c r="B3291" s="9" t="s">
        <v>14</v>
      </c>
      <c r="C3291" s="17">
        <v>2</v>
      </c>
      <c r="D3291" s="17">
        <v>2005</v>
      </c>
      <c r="E3291" s="17">
        <v>1</v>
      </c>
      <c r="F3291" s="17">
        <v>0</v>
      </c>
      <c r="G3291" s="17">
        <v>0</v>
      </c>
      <c r="H3291" s="18">
        <v>11421809</v>
      </c>
    </row>
    <row r="3292" spans="1:8" ht="14.4" x14ac:dyDescent="0.3">
      <c r="A3292" s="17">
        <v>2</v>
      </c>
      <c r="B3292" s="9" t="s">
        <v>33</v>
      </c>
      <c r="C3292" s="17">
        <v>3</v>
      </c>
      <c r="D3292" s="17">
        <v>2001</v>
      </c>
      <c r="E3292" s="17">
        <v>1</v>
      </c>
      <c r="F3292" s="17">
        <v>0</v>
      </c>
      <c r="G3292" s="17">
        <v>0</v>
      </c>
      <c r="H3292" s="18">
        <v>11943530</v>
      </c>
    </row>
    <row r="3293" spans="1:8" ht="14.4" x14ac:dyDescent="0.3">
      <c r="A3293" s="17">
        <v>5</v>
      </c>
      <c r="B3293" s="9" t="s">
        <v>12</v>
      </c>
      <c r="C3293" s="17">
        <v>3</v>
      </c>
      <c r="D3293" s="17">
        <v>1999</v>
      </c>
      <c r="E3293" s="17">
        <v>1</v>
      </c>
      <c r="F3293" s="17">
        <v>0</v>
      </c>
      <c r="G3293" s="17">
        <v>0</v>
      </c>
      <c r="H3293" s="18">
        <v>12000604</v>
      </c>
    </row>
    <row r="3294" spans="1:8" ht="14.4" x14ac:dyDescent="0.3">
      <c r="A3294" s="17">
        <v>2</v>
      </c>
      <c r="B3294" s="9" t="s">
        <v>24</v>
      </c>
      <c r="C3294" s="17">
        <v>3</v>
      </c>
      <c r="D3294" s="17">
        <v>1996</v>
      </c>
      <c r="E3294" s="17">
        <v>1</v>
      </c>
      <c r="F3294" s="17">
        <v>0</v>
      </c>
      <c r="G3294" s="17">
        <v>0</v>
      </c>
      <c r="H3294" s="18">
        <v>12367096</v>
      </c>
    </row>
    <row r="3295" spans="1:8" ht="14.4" x14ac:dyDescent="0.3">
      <c r="A3295" s="17">
        <v>2</v>
      </c>
      <c r="B3295" s="9" t="s">
        <v>19</v>
      </c>
      <c r="C3295" s="17">
        <v>4</v>
      </c>
      <c r="D3295" s="17">
        <v>2016</v>
      </c>
      <c r="E3295" s="17">
        <v>1</v>
      </c>
      <c r="F3295" s="17">
        <v>0</v>
      </c>
      <c r="G3295" s="17">
        <v>0</v>
      </c>
      <c r="H3295" s="18">
        <v>12433516</v>
      </c>
    </row>
    <row r="3296" spans="1:8" ht="14.4" x14ac:dyDescent="0.3">
      <c r="A3296" s="17">
        <v>3</v>
      </c>
      <c r="B3296" s="9" t="s">
        <v>19</v>
      </c>
      <c r="C3296" s="17">
        <v>4</v>
      </c>
      <c r="D3296" s="17">
        <v>2015</v>
      </c>
      <c r="E3296" s="17">
        <v>1</v>
      </c>
      <c r="F3296" s="17">
        <v>0</v>
      </c>
      <c r="G3296" s="17">
        <v>0</v>
      </c>
      <c r="H3296" s="18">
        <v>12506593</v>
      </c>
    </row>
    <row r="3297" spans="1:8" ht="14.4" x14ac:dyDescent="0.3">
      <c r="A3297" s="17">
        <v>3</v>
      </c>
      <c r="B3297" s="9" t="s">
        <v>19</v>
      </c>
      <c r="C3297" s="17">
        <v>4</v>
      </c>
      <c r="D3297" s="17">
        <v>2015</v>
      </c>
      <c r="E3297" s="17">
        <v>1</v>
      </c>
      <c r="F3297" s="17">
        <v>0</v>
      </c>
      <c r="G3297" s="17">
        <v>0</v>
      </c>
      <c r="H3297" s="18">
        <v>12933963</v>
      </c>
    </row>
    <row r="3298" spans="1:8" ht="14.4" x14ac:dyDescent="0.3">
      <c r="A3298" s="17">
        <v>2</v>
      </c>
      <c r="B3298" s="9" t="s">
        <v>24</v>
      </c>
      <c r="C3298" s="17">
        <v>3</v>
      </c>
      <c r="D3298" s="17">
        <v>1996</v>
      </c>
      <c r="E3298" s="17">
        <v>1</v>
      </c>
      <c r="F3298" s="17">
        <v>0</v>
      </c>
      <c r="G3298" s="17">
        <v>0</v>
      </c>
      <c r="H3298" s="18">
        <v>13037192</v>
      </c>
    </row>
    <row r="3299" spans="1:8" ht="14.4" x14ac:dyDescent="0.3">
      <c r="A3299" s="17">
        <v>3</v>
      </c>
      <c r="B3299" s="9" t="s">
        <v>66</v>
      </c>
      <c r="C3299" s="17">
        <v>3</v>
      </c>
      <c r="D3299" s="17">
        <v>2013</v>
      </c>
      <c r="E3299" s="17">
        <v>1</v>
      </c>
      <c r="F3299" s="17">
        <v>0</v>
      </c>
      <c r="G3299" s="17">
        <v>0</v>
      </c>
      <c r="H3299" s="18">
        <v>13384699</v>
      </c>
    </row>
    <row r="3300" spans="1:8" ht="14.4" x14ac:dyDescent="0.3">
      <c r="A3300" s="17">
        <v>1</v>
      </c>
      <c r="B3300" s="9" t="s">
        <v>19</v>
      </c>
      <c r="C3300" s="17">
        <v>1</v>
      </c>
      <c r="D3300" s="17">
        <v>2020</v>
      </c>
      <c r="E3300" s="17">
        <v>1</v>
      </c>
      <c r="F3300" s="17">
        <v>0</v>
      </c>
      <c r="G3300" s="17">
        <v>0</v>
      </c>
      <c r="H3300" s="18">
        <v>13494490</v>
      </c>
    </row>
    <row r="3301" spans="1:8" ht="14.4" x14ac:dyDescent="0.3">
      <c r="A3301" s="17">
        <v>3</v>
      </c>
      <c r="B3301" s="9" t="s">
        <v>19</v>
      </c>
      <c r="C3301" s="17">
        <v>4</v>
      </c>
      <c r="D3301" s="17">
        <v>2015</v>
      </c>
      <c r="E3301" s="17">
        <v>1</v>
      </c>
      <c r="F3301" s="17">
        <v>13</v>
      </c>
      <c r="G3301" s="17">
        <v>13</v>
      </c>
      <c r="H3301" s="18">
        <v>13855916</v>
      </c>
    </row>
    <row r="3302" spans="1:8" ht="14.4" x14ac:dyDescent="0.3">
      <c r="A3302" s="17">
        <v>2</v>
      </c>
      <c r="B3302" s="9" t="s">
        <v>33</v>
      </c>
      <c r="C3302" s="17">
        <v>1</v>
      </c>
      <c r="D3302" s="17">
        <v>2017</v>
      </c>
      <c r="E3302" s="17">
        <v>1</v>
      </c>
      <c r="F3302" s="17">
        <v>0</v>
      </c>
      <c r="G3302" s="17">
        <v>0</v>
      </c>
      <c r="H3302" s="18">
        <v>14288797</v>
      </c>
    </row>
    <row r="3303" spans="1:8" ht="14.4" x14ac:dyDescent="0.3">
      <c r="A3303" s="17">
        <v>2</v>
      </c>
      <c r="B3303" s="9" t="s">
        <v>24</v>
      </c>
      <c r="C3303" s="17">
        <v>3</v>
      </c>
      <c r="D3303" s="17">
        <v>1996</v>
      </c>
      <c r="E3303" s="17">
        <v>1</v>
      </c>
      <c r="F3303" s="17">
        <v>10</v>
      </c>
      <c r="G3303" s="17">
        <v>0</v>
      </c>
      <c r="H3303" s="18">
        <v>14333378</v>
      </c>
    </row>
    <row r="3304" spans="1:8" ht="14.4" x14ac:dyDescent="0.3">
      <c r="A3304" s="17">
        <v>2</v>
      </c>
      <c r="B3304" s="9" t="s">
        <v>19</v>
      </c>
      <c r="C3304" s="17">
        <v>4</v>
      </c>
      <c r="D3304" s="17">
        <v>2016</v>
      </c>
      <c r="E3304" s="17">
        <v>1</v>
      </c>
      <c r="F3304" s="17">
        <v>0</v>
      </c>
      <c r="G3304" s="17">
        <v>0</v>
      </c>
      <c r="H3304" s="18">
        <v>14333378</v>
      </c>
    </row>
    <row r="3305" spans="1:8" ht="14.4" x14ac:dyDescent="0.3">
      <c r="A3305" s="17">
        <v>3</v>
      </c>
      <c r="B3305" s="9" t="s">
        <v>19</v>
      </c>
      <c r="C3305" s="17">
        <v>4</v>
      </c>
      <c r="D3305" s="17">
        <v>2015</v>
      </c>
      <c r="E3305" s="17">
        <v>1</v>
      </c>
      <c r="F3305" s="17">
        <v>0</v>
      </c>
      <c r="G3305" s="17">
        <v>0</v>
      </c>
      <c r="H3305" s="18">
        <v>14450683</v>
      </c>
    </row>
    <row r="3306" spans="1:8" ht="14.4" x14ac:dyDescent="0.3">
      <c r="A3306" s="17">
        <v>2</v>
      </c>
      <c r="B3306" s="9" t="s">
        <v>19</v>
      </c>
      <c r="C3306" s="17">
        <v>4</v>
      </c>
      <c r="D3306" s="17">
        <v>2016</v>
      </c>
      <c r="E3306" s="17">
        <v>1</v>
      </c>
      <c r="F3306" s="17">
        <v>0</v>
      </c>
      <c r="G3306" s="17">
        <v>0</v>
      </c>
      <c r="H3306" s="18">
        <v>14529943</v>
      </c>
    </row>
    <row r="3307" spans="1:8" ht="14.4" x14ac:dyDescent="0.3">
      <c r="A3307" s="17">
        <v>3</v>
      </c>
      <c r="B3307" s="9" t="s">
        <v>19</v>
      </c>
      <c r="C3307" s="17">
        <v>3</v>
      </c>
      <c r="D3307" s="17">
        <v>2016</v>
      </c>
      <c r="E3307" s="17">
        <v>1</v>
      </c>
      <c r="F3307" s="17">
        <v>0</v>
      </c>
      <c r="G3307" s="17">
        <v>0</v>
      </c>
      <c r="H3307" s="18">
        <v>14628225</v>
      </c>
    </row>
    <row r="3308" spans="1:8" ht="14.4" x14ac:dyDescent="0.3">
      <c r="A3308" s="17">
        <v>3</v>
      </c>
      <c r="B3308" s="9" t="s">
        <v>19</v>
      </c>
      <c r="C3308" s="17">
        <v>4</v>
      </c>
      <c r="D3308" s="17">
        <v>2015</v>
      </c>
      <c r="E3308" s="17">
        <v>1</v>
      </c>
      <c r="F3308" s="17">
        <v>0</v>
      </c>
      <c r="G3308" s="17">
        <v>0</v>
      </c>
      <c r="H3308" s="18">
        <v>14900880</v>
      </c>
    </row>
    <row r="3309" spans="1:8" ht="14.4" x14ac:dyDescent="0.3">
      <c r="A3309" s="17">
        <v>3</v>
      </c>
      <c r="B3309" s="9" t="s">
        <v>23</v>
      </c>
      <c r="C3309" s="17">
        <v>4</v>
      </c>
      <c r="D3309" s="17">
        <v>2016</v>
      </c>
      <c r="E3309" s="17">
        <v>1</v>
      </c>
      <c r="F3309" s="17">
        <v>0</v>
      </c>
      <c r="G3309" s="17">
        <v>0</v>
      </c>
      <c r="H3309" s="18">
        <v>14980140</v>
      </c>
    </row>
    <row r="3310" spans="1:8" ht="14.4" x14ac:dyDescent="0.3">
      <c r="A3310" s="17">
        <v>1</v>
      </c>
      <c r="B3310" s="9" t="s">
        <v>19</v>
      </c>
      <c r="C3310" s="17">
        <v>1</v>
      </c>
      <c r="D3310" s="17">
        <v>2020</v>
      </c>
      <c r="E3310" s="17">
        <v>2</v>
      </c>
      <c r="F3310" s="17">
        <v>0</v>
      </c>
      <c r="G3310" s="17">
        <v>0</v>
      </c>
      <c r="H3310" s="18">
        <v>15038792</v>
      </c>
    </row>
    <row r="3311" spans="1:8" ht="14.4" x14ac:dyDescent="0.3">
      <c r="A3311" s="17">
        <v>2</v>
      </c>
      <c r="B3311" s="9" t="s">
        <v>19</v>
      </c>
      <c r="C3311" s="17">
        <v>4</v>
      </c>
      <c r="D3311" s="17">
        <v>2016</v>
      </c>
      <c r="E3311" s="17">
        <v>2</v>
      </c>
      <c r="F3311" s="17">
        <v>0</v>
      </c>
      <c r="G3311" s="17">
        <v>0</v>
      </c>
      <c r="H3311" s="18">
        <v>15390706</v>
      </c>
    </row>
    <row r="3312" spans="1:8" ht="14.4" x14ac:dyDescent="0.3">
      <c r="A3312" s="17">
        <v>2</v>
      </c>
      <c r="B3312" s="9" t="s">
        <v>19</v>
      </c>
      <c r="C3312" s="17">
        <v>4</v>
      </c>
      <c r="D3312" s="17">
        <v>2016</v>
      </c>
      <c r="E3312" s="17">
        <v>2</v>
      </c>
      <c r="F3312" s="17">
        <v>0</v>
      </c>
      <c r="G3312" s="17">
        <v>0</v>
      </c>
      <c r="H3312" s="18">
        <v>15403388</v>
      </c>
    </row>
    <row r="3313" spans="1:8" ht="14.4" x14ac:dyDescent="0.3">
      <c r="A3313" s="17">
        <v>3</v>
      </c>
      <c r="B3313" s="9" t="s">
        <v>12</v>
      </c>
      <c r="C3313" s="17">
        <v>2</v>
      </c>
      <c r="D3313" s="17">
        <v>2011</v>
      </c>
      <c r="E3313" s="17">
        <v>1</v>
      </c>
      <c r="F3313" s="17">
        <v>0</v>
      </c>
      <c r="G3313" s="17">
        <v>0</v>
      </c>
      <c r="H3313" s="18">
        <v>15682066</v>
      </c>
    </row>
    <row r="3314" spans="1:8" ht="14.4" x14ac:dyDescent="0.3">
      <c r="A3314" s="17">
        <v>4</v>
      </c>
      <c r="B3314" s="9" t="s">
        <v>23</v>
      </c>
      <c r="C3314" s="17">
        <v>4</v>
      </c>
      <c r="D3314" s="17">
        <v>2016</v>
      </c>
      <c r="E3314" s="17">
        <v>1</v>
      </c>
      <c r="F3314" s="17">
        <v>0</v>
      </c>
      <c r="G3314" s="17">
        <v>0</v>
      </c>
      <c r="H3314" s="18">
        <v>15802858</v>
      </c>
    </row>
    <row r="3315" spans="1:8" ht="14.4" x14ac:dyDescent="0.3">
      <c r="A3315" s="17">
        <v>3</v>
      </c>
      <c r="B3315" s="9" t="s">
        <v>25</v>
      </c>
      <c r="C3315" s="17">
        <v>3</v>
      </c>
      <c r="D3315" s="17">
        <v>2016</v>
      </c>
      <c r="E3315" s="17">
        <v>1</v>
      </c>
      <c r="F3315" s="17">
        <v>0</v>
      </c>
      <c r="G3315" s="17">
        <v>0</v>
      </c>
      <c r="H3315" s="18">
        <v>15813955</v>
      </c>
    </row>
    <row r="3316" spans="1:8" ht="14.4" x14ac:dyDescent="0.3">
      <c r="A3316" s="17">
        <v>2</v>
      </c>
      <c r="B3316" s="9" t="s">
        <v>19</v>
      </c>
      <c r="C3316" s="17">
        <v>4</v>
      </c>
      <c r="D3316" s="17">
        <v>2016</v>
      </c>
      <c r="E3316" s="17">
        <v>1</v>
      </c>
      <c r="F3316" s="17">
        <v>0</v>
      </c>
      <c r="G3316" s="17">
        <v>0</v>
      </c>
      <c r="H3316" s="18">
        <v>15899556</v>
      </c>
    </row>
    <row r="3317" spans="1:8" ht="14.4" x14ac:dyDescent="0.3">
      <c r="A3317" s="17">
        <v>2</v>
      </c>
      <c r="B3317" s="9" t="s">
        <v>19</v>
      </c>
      <c r="C3317" s="17">
        <v>4</v>
      </c>
      <c r="D3317" s="17">
        <v>2016</v>
      </c>
      <c r="E3317" s="17">
        <v>1</v>
      </c>
      <c r="F3317" s="17">
        <v>0</v>
      </c>
      <c r="G3317" s="17">
        <v>0</v>
      </c>
      <c r="H3317" s="18">
        <v>16075513</v>
      </c>
    </row>
    <row r="3318" spans="1:8" ht="14.4" x14ac:dyDescent="0.3">
      <c r="A3318" s="17">
        <v>6</v>
      </c>
      <c r="B3318" s="9" t="s">
        <v>33</v>
      </c>
      <c r="C3318" s="17">
        <v>2</v>
      </c>
      <c r="D3318" s="17">
        <v>1998</v>
      </c>
      <c r="E3318" s="17">
        <v>1</v>
      </c>
      <c r="F3318" s="17">
        <v>12</v>
      </c>
      <c r="G3318" s="17">
        <v>110</v>
      </c>
      <c r="H3318" s="18">
        <v>16162699</v>
      </c>
    </row>
    <row r="3319" spans="1:8" ht="14.4" x14ac:dyDescent="0.3">
      <c r="A3319" s="17">
        <v>3</v>
      </c>
      <c r="B3319" s="9" t="s">
        <v>19</v>
      </c>
      <c r="C3319" s="17">
        <v>4</v>
      </c>
      <c r="D3319" s="17">
        <v>2015</v>
      </c>
      <c r="E3319" s="17">
        <v>1</v>
      </c>
      <c r="F3319" s="17">
        <v>0</v>
      </c>
      <c r="G3319" s="17">
        <v>0</v>
      </c>
      <c r="H3319" s="18">
        <v>16324389</v>
      </c>
    </row>
    <row r="3320" spans="1:8" ht="14.4" x14ac:dyDescent="0.3">
      <c r="A3320" s="17">
        <v>1</v>
      </c>
      <c r="B3320" s="9" t="s">
        <v>19</v>
      </c>
      <c r="C3320" s="17">
        <v>1</v>
      </c>
      <c r="D3320" s="17">
        <v>2003</v>
      </c>
      <c r="E3320" s="17">
        <v>1</v>
      </c>
      <c r="F3320" s="17">
        <v>0</v>
      </c>
      <c r="G3320" s="17">
        <v>0</v>
      </c>
      <c r="H3320" s="18">
        <v>16417916</v>
      </c>
    </row>
    <row r="3321" spans="1:8" ht="14.4" x14ac:dyDescent="0.3">
      <c r="A3321" s="17">
        <v>2</v>
      </c>
      <c r="B3321" s="9" t="s">
        <v>19</v>
      </c>
      <c r="C3321" s="17">
        <v>4</v>
      </c>
      <c r="D3321" s="17">
        <v>2016</v>
      </c>
      <c r="E3321" s="17">
        <v>2</v>
      </c>
      <c r="F3321" s="17">
        <v>0</v>
      </c>
      <c r="G3321" s="17">
        <v>0</v>
      </c>
      <c r="H3321" s="18">
        <v>16463887</v>
      </c>
    </row>
    <row r="3322" spans="1:8" ht="14.4" x14ac:dyDescent="0.3">
      <c r="A3322" s="17">
        <v>3</v>
      </c>
      <c r="B3322" s="9" t="s">
        <v>19</v>
      </c>
      <c r="C3322" s="17">
        <v>4</v>
      </c>
      <c r="D3322" s="17">
        <v>2015</v>
      </c>
      <c r="E3322" s="17">
        <v>1</v>
      </c>
      <c r="F3322" s="17">
        <v>0</v>
      </c>
      <c r="G3322" s="17">
        <v>0</v>
      </c>
      <c r="H3322" s="18">
        <v>16803120</v>
      </c>
    </row>
    <row r="3323" spans="1:8" ht="14.4" x14ac:dyDescent="0.3">
      <c r="A3323" s="17">
        <v>2</v>
      </c>
      <c r="B3323" s="9" t="s">
        <v>12</v>
      </c>
      <c r="C3323" s="17">
        <v>3</v>
      </c>
      <c r="D3323" s="17">
        <v>2007</v>
      </c>
      <c r="E3323" s="17">
        <v>1</v>
      </c>
      <c r="F3323" s="17">
        <v>0</v>
      </c>
      <c r="G3323" s="17">
        <v>90</v>
      </c>
      <c r="H3323" s="18">
        <v>17131256</v>
      </c>
    </row>
    <row r="3324" spans="1:8" ht="14.4" x14ac:dyDescent="0.3">
      <c r="A3324" s="17">
        <v>3</v>
      </c>
      <c r="B3324" s="9" t="s">
        <v>19</v>
      </c>
      <c r="C3324" s="17">
        <v>4</v>
      </c>
      <c r="D3324" s="17">
        <v>2015</v>
      </c>
      <c r="E3324" s="17">
        <v>1</v>
      </c>
      <c r="F3324" s="17">
        <v>0</v>
      </c>
      <c r="G3324" s="17">
        <v>0</v>
      </c>
      <c r="H3324" s="18">
        <v>17265998</v>
      </c>
    </row>
    <row r="3325" spans="1:8" ht="14.4" x14ac:dyDescent="0.3">
      <c r="A3325" s="17">
        <v>2</v>
      </c>
      <c r="B3325" s="9" t="s">
        <v>12</v>
      </c>
      <c r="C3325" s="17">
        <v>2</v>
      </c>
      <c r="D3325" s="17">
        <v>2005</v>
      </c>
      <c r="E3325" s="17">
        <v>1</v>
      </c>
      <c r="F3325" s="17">
        <v>0</v>
      </c>
      <c r="G3325" s="17">
        <v>0</v>
      </c>
      <c r="H3325" s="18">
        <v>19581658</v>
      </c>
    </row>
    <row r="3326" spans="1:8" ht="14.4" x14ac:dyDescent="0.3">
      <c r="A3326" s="17">
        <v>5</v>
      </c>
      <c r="B3326" s="9" t="s">
        <v>14</v>
      </c>
      <c r="C3326" s="17">
        <v>3</v>
      </c>
      <c r="D3326" s="17">
        <v>2012</v>
      </c>
      <c r="E3326" s="17">
        <v>1</v>
      </c>
      <c r="F3326" s="17">
        <v>0</v>
      </c>
      <c r="G3326" s="17">
        <v>0</v>
      </c>
      <c r="H3326" s="18">
        <v>20329397</v>
      </c>
    </row>
    <row r="3327" spans="1:8" ht="14.4" x14ac:dyDescent="0.3">
      <c r="A3327" s="17">
        <v>5</v>
      </c>
      <c r="B3327" s="9" t="s">
        <v>23</v>
      </c>
      <c r="C3327" s="17">
        <v>4</v>
      </c>
      <c r="D3327" s="17">
        <v>2016</v>
      </c>
      <c r="E3327" s="17">
        <v>1</v>
      </c>
      <c r="F3327" s="17">
        <v>0</v>
      </c>
      <c r="G3327" s="17">
        <v>0</v>
      </c>
      <c r="H3327" s="18">
        <v>21849604</v>
      </c>
    </row>
    <row r="3328" spans="1:8" ht="14.4" x14ac:dyDescent="0.3">
      <c r="A3328" s="17">
        <v>1</v>
      </c>
      <c r="B3328" s="9" t="s">
        <v>19</v>
      </c>
      <c r="C3328" s="17">
        <v>3</v>
      </c>
      <c r="D3328" s="17">
        <v>2014</v>
      </c>
      <c r="E3328" s="17">
        <v>2</v>
      </c>
      <c r="F3328" s="17">
        <v>22</v>
      </c>
      <c r="G3328" s="17">
        <v>0</v>
      </c>
      <c r="H3328" s="18">
        <v>22598611</v>
      </c>
    </row>
    <row r="3329" spans="1:8" ht="14.4" x14ac:dyDescent="0.3">
      <c r="A3329" s="17">
        <v>2</v>
      </c>
      <c r="B3329" s="9" t="s">
        <v>33</v>
      </c>
      <c r="C3329" s="17">
        <v>4</v>
      </c>
      <c r="D3329" s="17">
        <v>1995</v>
      </c>
      <c r="E3329" s="17">
        <v>1</v>
      </c>
      <c r="F3329" s="17">
        <v>0</v>
      </c>
      <c r="G3329" s="17">
        <v>0</v>
      </c>
      <c r="H3329" s="18">
        <v>22876813</v>
      </c>
    </row>
    <row r="3330" spans="1:8" ht="14.4" x14ac:dyDescent="0.3">
      <c r="A3330" s="17">
        <v>3</v>
      </c>
      <c r="B3330" s="9" t="s">
        <v>14</v>
      </c>
      <c r="C3330" s="17">
        <v>2</v>
      </c>
      <c r="D3330" s="17">
        <v>2006</v>
      </c>
      <c r="E3330" s="17">
        <v>1</v>
      </c>
      <c r="F3330" s="17">
        <v>0</v>
      </c>
      <c r="G3330" s="17">
        <v>0</v>
      </c>
      <c r="H3330" s="18">
        <v>25342592</v>
      </c>
    </row>
    <row r="3331" spans="1:8" ht="14.4" x14ac:dyDescent="0.3">
      <c r="A3331" s="17">
        <v>5</v>
      </c>
      <c r="B3331" s="9" t="s">
        <v>33</v>
      </c>
      <c r="C3331" s="17">
        <v>3</v>
      </c>
      <c r="D3331" s="17">
        <v>2004</v>
      </c>
      <c r="E3331" s="17">
        <v>1</v>
      </c>
      <c r="F3331" s="17">
        <v>0</v>
      </c>
      <c r="G3331" s="17">
        <v>37</v>
      </c>
      <c r="H3331" s="18">
        <v>28198805</v>
      </c>
    </row>
    <row r="3332" spans="1:8" ht="14.4" x14ac:dyDescent="0.3">
      <c r="A3332" s="17">
        <v>3</v>
      </c>
      <c r="B3332" s="9" t="s">
        <v>19</v>
      </c>
      <c r="C3332" s="17">
        <v>4</v>
      </c>
      <c r="D3332" s="17">
        <v>2015</v>
      </c>
      <c r="E3332" s="17">
        <v>1</v>
      </c>
      <c r="F3332" s="17">
        <v>0</v>
      </c>
      <c r="G3332" s="17">
        <v>0</v>
      </c>
      <c r="H3332" s="18">
        <v>28803084</v>
      </c>
    </row>
    <row r="3333" spans="1:8" ht="14.4" x14ac:dyDescent="0.3">
      <c r="A3333" s="17">
        <v>3</v>
      </c>
      <c r="B3333" s="9" t="s">
        <v>19</v>
      </c>
      <c r="C3333" s="17">
        <v>4</v>
      </c>
      <c r="D3333" s="17">
        <v>2015</v>
      </c>
      <c r="E3333" s="17">
        <v>1</v>
      </c>
      <c r="F3333" s="17">
        <v>0</v>
      </c>
      <c r="G3333" s="17">
        <v>0</v>
      </c>
      <c r="H3333" s="18">
        <v>28917218</v>
      </c>
    </row>
    <row r="3334" spans="1:8" ht="14.4" x14ac:dyDescent="0.3">
      <c r="A3334" s="17">
        <v>1</v>
      </c>
      <c r="B3334" s="9" t="s">
        <v>10</v>
      </c>
      <c r="C3334" s="17">
        <v>1</v>
      </c>
      <c r="D3334" s="17">
        <v>1999</v>
      </c>
      <c r="E3334" s="17">
        <v>2</v>
      </c>
      <c r="F3334" s="17">
        <v>0</v>
      </c>
      <c r="G3334" s="17">
        <v>0</v>
      </c>
      <c r="H3334" s="18">
        <v>30432669</v>
      </c>
    </row>
    <row r="3335" spans="1:8" ht="14.4" x14ac:dyDescent="0.3">
      <c r="A3335" s="17">
        <v>2</v>
      </c>
      <c r="B3335" s="9" t="s">
        <v>19</v>
      </c>
      <c r="C3335" s="17">
        <v>3</v>
      </c>
      <c r="D3335" s="17">
        <v>2000</v>
      </c>
      <c r="E3335" s="17">
        <v>1</v>
      </c>
      <c r="F3335" s="17">
        <v>0</v>
      </c>
      <c r="G3335" s="17">
        <v>0</v>
      </c>
      <c r="H3335" s="18">
        <v>30762391</v>
      </c>
    </row>
    <row r="3336" spans="1:8" ht="14.4" x14ac:dyDescent="0.3">
      <c r="A3336" s="17">
        <v>1</v>
      </c>
      <c r="B3336" s="9" t="s">
        <v>19</v>
      </c>
      <c r="C3336" s="17">
        <v>3</v>
      </c>
      <c r="D3336" s="17">
        <v>1995</v>
      </c>
      <c r="E3336" s="17">
        <v>1</v>
      </c>
      <c r="F3336" s="17">
        <v>0</v>
      </c>
      <c r="G3336" s="17">
        <v>0</v>
      </c>
      <c r="H3336" s="18">
        <v>33346267</v>
      </c>
    </row>
    <row r="3337" spans="1:8" ht="14.4" x14ac:dyDescent="0.3">
      <c r="A3337" s="17">
        <v>2</v>
      </c>
      <c r="B3337" s="9" t="s">
        <v>10</v>
      </c>
      <c r="C3337" s="17">
        <v>1</v>
      </c>
      <c r="D3337" s="17">
        <v>2004</v>
      </c>
      <c r="E3337" s="17">
        <v>2</v>
      </c>
      <c r="F3337" s="17">
        <v>0</v>
      </c>
      <c r="G3337" s="17">
        <v>0</v>
      </c>
      <c r="H3337" s="18">
        <v>52567926</v>
      </c>
    </row>
    <row r="3338" spans="1:8" ht="14.4" x14ac:dyDescent="0.3">
      <c r="A3338" s="17">
        <v>2</v>
      </c>
      <c r="B3338" s="9" t="s">
        <v>24</v>
      </c>
      <c r="C3338" s="17">
        <v>3</v>
      </c>
      <c r="D3338" s="17">
        <v>1998</v>
      </c>
      <c r="E3338" s="17">
        <v>1</v>
      </c>
      <c r="F3338" s="17">
        <v>0</v>
      </c>
      <c r="G3338" s="17">
        <v>0</v>
      </c>
      <c r="H3338" s="18">
        <v>55436663</v>
      </c>
    </row>
    <row r="3339" spans="1:8" ht="14.4" x14ac:dyDescent="0.3">
      <c r="A3339" s="17">
        <v>1</v>
      </c>
      <c r="B3339" s="9" t="s">
        <v>19</v>
      </c>
      <c r="C3339" s="17">
        <v>3</v>
      </c>
      <c r="D3339" s="17">
        <v>2004</v>
      </c>
      <c r="E3339" s="17">
        <v>1</v>
      </c>
      <c r="F3339" s="17">
        <v>0</v>
      </c>
      <c r="G3339" s="17">
        <v>0</v>
      </c>
      <c r="H3339" s="18">
        <v>56691507</v>
      </c>
    </row>
    <row r="3340" spans="1:8" ht="14.4" x14ac:dyDescent="0.3">
      <c r="A3340" s="17">
        <v>2</v>
      </c>
      <c r="B3340" s="9" t="s">
        <v>24</v>
      </c>
      <c r="C3340" s="17">
        <v>3</v>
      </c>
      <c r="D3340" s="17">
        <v>2004</v>
      </c>
      <c r="E3340" s="17">
        <v>1</v>
      </c>
      <c r="F3340" s="17">
        <v>0</v>
      </c>
      <c r="G3340" s="17">
        <v>38</v>
      </c>
      <c r="H3340" s="18">
        <v>68683545</v>
      </c>
    </row>
    <row r="3341" spans="1:8" ht="14.4" x14ac:dyDescent="0.3">
      <c r="A3341" s="17">
        <v>3</v>
      </c>
      <c r="B3341" s="9" t="s">
        <v>19</v>
      </c>
      <c r="C3341" s="17">
        <v>4</v>
      </c>
      <c r="D3341" s="17">
        <v>2015</v>
      </c>
      <c r="E3341" s="17">
        <v>1</v>
      </c>
      <c r="F3341" s="17">
        <v>0</v>
      </c>
      <c r="G3341" s="17">
        <v>0</v>
      </c>
      <c r="H3341" s="18">
        <v>72903348</v>
      </c>
    </row>
    <row r="3342" spans="1:8" ht="14.4" x14ac:dyDescent="0.3">
      <c r="A3342" s="17">
        <v>2</v>
      </c>
      <c r="B3342" s="9" t="s">
        <v>19</v>
      </c>
      <c r="C3342" s="17">
        <v>1</v>
      </c>
      <c r="D3342" s="17">
        <v>1987</v>
      </c>
      <c r="E3342" s="17">
        <v>1</v>
      </c>
      <c r="F3342" s="17">
        <v>0</v>
      </c>
      <c r="G3342" s="17">
        <v>0</v>
      </c>
      <c r="H3342" s="18">
        <v>73149054</v>
      </c>
    </row>
    <row r="3343" spans="1:8" ht="14.4" x14ac:dyDescent="0.3">
      <c r="A3343" s="17">
        <v>3</v>
      </c>
      <c r="B3343" s="9" t="s">
        <v>12</v>
      </c>
      <c r="C3343" s="17">
        <v>2</v>
      </c>
      <c r="D3343" s="17">
        <v>1989</v>
      </c>
      <c r="E3343" s="17">
        <v>1</v>
      </c>
      <c r="F3343" s="17">
        <v>11</v>
      </c>
      <c r="G3343" s="17">
        <v>0</v>
      </c>
      <c r="H3343" s="18">
        <v>76993164</v>
      </c>
    </row>
    <row r="3344" spans="1:8" ht="14.4" x14ac:dyDescent="0.3">
      <c r="A3344" s="17">
        <v>1</v>
      </c>
      <c r="B3344" s="9" t="s">
        <v>33</v>
      </c>
      <c r="C3344" s="17">
        <v>2</v>
      </c>
      <c r="D3344" s="17">
        <v>2020</v>
      </c>
      <c r="E3344" s="17">
        <v>1</v>
      </c>
      <c r="F3344" s="17">
        <v>0</v>
      </c>
      <c r="G3344" s="17">
        <v>0</v>
      </c>
      <c r="H3344" s="18">
        <v>78110730</v>
      </c>
    </row>
    <row r="3345" spans="1:8" ht="14.4" x14ac:dyDescent="0.3">
      <c r="A3345" s="17">
        <v>1</v>
      </c>
      <c r="B3345" s="9" t="s">
        <v>19</v>
      </c>
      <c r="C3345" s="17">
        <v>3</v>
      </c>
      <c r="D3345" s="17">
        <v>1995</v>
      </c>
      <c r="E3345" s="17">
        <v>1</v>
      </c>
      <c r="F3345" s="17">
        <v>11</v>
      </c>
      <c r="G3345" s="17">
        <v>59</v>
      </c>
      <c r="H3345" s="18">
        <v>78721032</v>
      </c>
    </row>
    <row r="3346" spans="1:8" ht="14.4" x14ac:dyDescent="0.3">
      <c r="A3346" s="17">
        <v>4</v>
      </c>
      <c r="B3346" s="9" t="s">
        <v>26</v>
      </c>
      <c r="C3346" s="17">
        <v>3</v>
      </c>
      <c r="D3346" s="17">
        <v>1993</v>
      </c>
      <c r="E3346" s="17">
        <v>31</v>
      </c>
      <c r="F3346" s="17">
        <v>0</v>
      </c>
      <c r="G3346" s="17">
        <v>0</v>
      </c>
      <c r="H3346" s="18">
        <v>84389979</v>
      </c>
    </row>
    <row r="3347" spans="1:8" ht="14.4" x14ac:dyDescent="0.3">
      <c r="A3347" s="17">
        <v>5</v>
      </c>
      <c r="B3347" s="9" t="s">
        <v>26</v>
      </c>
      <c r="C3347" s="17">
        <v>3</v>
      </c>
      <c r="D3347" s="17">
        <v>1993</v>
      </c>
      <c r="E3347" s="17">
        <v>31</v>
      </c>
      <c r="F3347" s="17">
        <v>0</v>
      </c>
      <c r="G3347" s="17">
        <v>0</v>
      </c>
      <c r="H3347" s="18">
        <v>89584748</v>
      </c>
    </row>
    <row r="3348" spans="1:8" ht="14.4" x14ac:dyDescent="0.3">
      <c r="A3348" s="17">
        <v>1</v>
      </c>
      <c r="B3348" s="9" t="s">
        <v>26</v>
      </c>
      <c r="C3348" s="17">
        <v>3</v>
      </c>
      <c r="D3348" s="17">
        <v>1993</v>
      </c>
      <c r="E3348" s="17">
        <v>31</v>
      </c>
      <c r="F3348" s="17">
        <v>0</v>
      </c>
      <c r="G3348" s="17">
        <v>0</v>
      </c>
      <c r="H3348" s="18">
        <v>90630980</v>
      </c>
    </row>
    <row r="3349" spans="1:8" ht="14.4" x14ac:dyDescent="0.3">
      <c r="A3349" s="17">
        <v>3</v>
      </c>
      <c r="B3349" s="9" t="s">
        <v>26</v>
      </c>
      <c r="C3349" s="17">
        <v>3</v>
      </c>
      <c r="D3349" s="17">
        <v>1993</v>
      </c>
      <c r="E3349" s="17">
        <v>31</v>
      </c>
      <c r="F3349" s="17">
        <v>0</v>
      </c>
      <c r="G3349" s="17">
        <v>0</v>
      </c>
      <c r="H3349" s="18">
        <v>91558942</v>
      </c>
    </row>
    <row r="3350" spans="1:8" ht="14.4" x14ac:dyDescent="0.3">
      <c r="A3350" s="17">
        <v>6</v>
      </c>
      <c r="B3350" s="9" t="s">
        <v>26</v>
      </c>
      <c r="C3350" s="17">
        <v>3</v>
      </c>
      <c r="D3350" s="17">
        <v>1993</v>
      </c>
      <c r="E3350" s="17">
        <v>31</v>
      </c>
      <c r="F3350" s="17">
        <v>0</v>
      </c>
      <c r="G3350" s="17">
        <v>0</v>
      </c>
      <c r="H3350" s="18">
        <v>95598307</v>
      </c>
    </row>
    <row r="3351" spans="1:8" ht="14.4" x14ac:dyDescent="0.3">
      <c r="A3351" s="17">
        <v>2</v>
      </c>
      <c r="B3351" s="9" t="s">
        <v>26</v>
      </c>
      <c r="C3351" s="17">
        <v>3</v>
      </c>
      <c r="D3351" s="17">
        <v>1993</v>
      </c>
      <c r="E3351" s="17">
        <v>31</v>
      </c>
      <c r="F3351" s="17">
        <v>0</v>
      </c>
      <c r="G3351" s="17">
        <v>0</v>
      </c>
      <c r="H3351" s="18">
        <v>98937152</v>
      </c>
    </row>
    <row r="3352" spans="1:8" ht="14.4" x14ac:dyDescent="0.3">
      <c r="A3352" s="17">
        <v>2</v>
      </c>
      <c r="B3352" s="9" t="s">
        <v>33</v>
      </c>
      <c r="C3352" s="17">
        <v>3</v>
      </c>
      <c r="D3352" s="17">
        <v>2001</v>
      </c>
      <c r="E3352" s="17">
        <v>1</v>
      </c>
      <c r="F3352" s="17">
        <v>0</v>
      </c>
      <c r="G3352" s="17">
        <v>471</v>
      </c>
      <c r="H3352" s="18">
        <v>127652985</v>
      </c>
    </row>
    <row r="3353" spans="1:8" ht="14.4" x14ac:dyDescent="0.3">
      <c r="A3353" s="17">
        <v>2</v>
      </c>
      <c r="B3353" s="9" t="s">
        <v>39</v>
      </c>
      <c r="C3353" s="17">
        <v>1</v>
      </c>
      <c r="D3353" s="17">
        <v>1993</v>
      </c>
      <c r="E3353" s="17">
        <v>1</v>
      </c>
      <c r="F3353" s="17">
        <v>0</v>
      </c>
      <c r="G3353" s="17">
        <v>3</v>
      </c>
      <c r="H3353" s="18">
        <v>130098949</v>
      </c>
    </row>
    <row r="3354" spans="1:8" ht="14.4" x14ac:dyDescent="0.3">
      <c r="A3354" s="17">
        <v>3</v>
      </c>
      <c r="B3354" s="9" t="s">
        <v>19</v>
      </c>
      <c r="C3354" s="17">
        <v>4</v>
      </c>
      <c r="D3354" s="17">
        <v>2015</v>
      </c>
      <c r="E3354" s="17">
        <v>1</v>
      </c>
      <c r="F3354" s="17">
        <v>21</v>
      </c>
      <c r="G3354" s="17">
        <v>216</v>
      </c>
      <c r="H3354" s="18">
        <v>142858224</v>
      </c>
    </row>
    <row r="3355" spans="1:8" ht="14.4" x14ac:dyDescent="0.3">
      <c r="A3355" s="17">
        <v>2</v>
      </c>
      <c r="B3355" s="9" t="s">
        <v>19</v>
      </c>
      <c r="C3355" s="17">
        <v>4</v>
      </c>
      <c r="D3355" s="17">
        <v>2015</v>
      </c>
      <c r="E3355" s="17">
        <v>16</v>
      </c>
      <c r="F3355" s="17">
        <v>0</v>
      </c>
      <c r="G3355" s="17">
        <v>0</v>
      </c>
      <c r="H3355" s="18">
        <v>158393184</v>
      </c>
    </row>
    <row r="3356" spans="1:8" ht="14.4" x14ac:dyDescent="0.3">
      <c r="A3356" s="17">
        <v>3</v>
      </c>
      <c r="B3356" s="9" t="s">
        <v>33</v>
      </c>
      <c r="C3356" s="17">
        <v>1</v>
      </c>
      <c r="D3356" s="17">
        <v>1995</v>
      </c>
      <c r="E3356" s="17">
        <v>1</v>
      </c>
      <c r="F3356" s="17">
        <v>0</v>
      </c>
      <c r="G3356" s="17">
        <v>0</v>
      </c>
      <c r="H3356" s="18">
        <v>164844948</v>
      </c>
    </row>
    <row r="3357" spans="1:8" ht="14.4" x14ac:dyDescent="0.3">
      <c r="A3357" s="17">
        <v>2</v>
      </c>
      <c r="B3357" s="9" t="s">
        <v>37</v>
      </c>
      <c r="C3357" s="17">
        <v>1</v>
      </c>
      <c r="D3357" s="17">
        <v>2013</v>
      </c>
      <c r="E3357" s="17">
        <v>1</v>
      </c>
      <c r="F3357" s="17">
        <v>0</v>
      </c>
      <c r="G3357" s="17">
        <v>0</v>
      </c>
      <c r="H3357" s="18">
        <v>177745305</v>
      </c>
    </row>
    <row r="3358" spans="1:8" ht="14.4" x14ac:dyDescent="0.3">
      <c r="A3358" s="17">
        <v>1</v>
      </c>
      <c r="B3358" s="9" t="s">
        <v>10</v>
      </c>
      <c r="C3358" s="17">
        <v>4</v>
      </c>
      <c r="D3358" s="17">
        <v>2002</v>
      </c>
      <c r="E3358" s="17">
        <v>2</v>
      </c>
      <c r="F3358" s="17">
        <v>0</v>
      </c>
      <c r="G3358" s="17">
        <v>0</v>
      </c>
      <c r="H3358" s="18">
        <v>183566160</v>
      </c>
    </row>
    <row r="3359" spans="1:8" ht="14.4" x14ac:dyDescent="0.3">
      <c r="A3359" s="17">
        <v>4</v>
      </c>
      <c r="B3359" s="9" t="s">
        <v>19</v>
      </c>
      <c r="C3359" s="17">
        <v>4</v>
      </c>
      <c r="D3359" s="17">
        <v>2015</v>
      </c>
      <c r="E3359" s="17">
        <v>2</v>
      </c>
      <c r="F3359" s="17">
        <v>0</v>
      </c>
      <c r="G3359" s="17">
        <v>0</v>
      </c>
      <c r="H3359" s="18">
        <v>305816784</v>
      </c>
    </row>
    <row r="3360" spans="1:8" ht="14.4" x14ac:dyDescent="0.3">
      <c r="A3360" s="17">
        <v>3</v>
      </c>
      <c r="B3360" s="9" t="s">
        <v>24</v>
      </c>
      <c r="C3360" s="17">
        <v>3</v>
      </c>
      <c r="D3360" s="17">
        <v>1989</v>
      </c>
      <c r="E3360" s="17">
        <v>1</v>
      </c>
      <c r="F3360" s="17">
        <v>11</v>
      </c>
      <c r="G3360" s="17">
        <v>358</v>
      </c>
      <c r="H3360" s="18">
        <v>426463185</v>
      </c>
    </row>
    <row r="3361" spans="1:8" ht="14.4" x14ac:dyDescent="0.3">
      <c r="A3361" s="17">
        <v>4</v>
      </c>
      <c r="B3361" s="9" t="s">
        <v>24</v>
      </c>
      <c r="C3361" s="17">
        <v>3</v>
      </c>
      <c r="D3361" s="17">
        <v>1989</v>
      </c>
      <c r="E3361" s="17">
        <v>1</v>
      </c>
      <c r="F3361" s="17">
        <v>13</v>
      </c>
      <c r="G3361" s="17">
        <v>260</v>
      </c>
      <c r="H3361" s="18">
        <v>533869996</v>
      </c>
    </row>
    <row r="3362" spans="1:8" ht="14.4" x14ac:dyDescent="0.3">
      <c r="A3362" s="17">
        <v>2</v>
      </c>
      <c r="B3362" s="9" t="s">
        <v>37</v>
      </c>
      <c r="C3362" s="17">
        <v>2</v>
      </c>
      <c r="D3362" s="17">
        <v>2009</v>
      </c>
      <c r="E3362" s="17">
        <v>7</v>
      </c>
      <c r="F3362" s="17">
        <v>0</v>
      </c>
      <c r="G3362" s="17">
        <v>0</v>
      </c>
      <c r="H3362" s="18">
        <v>624505392</v>
      </c>
    </row>
    <row r="3363" spans="1:8" ht="14.4" x14ac:dyDescent="0.3">
      <c r="A3363" s="17">
        <v>2</v>
      </c>
      <c r="B3363" s="9" t="s">
        <v>24</v>
      </c>
      <c r="C3363" s="17">
        <v>3</v>
      </c>
      <c r="D3363" s="17">
        <v>1989</v>
      </c>
      <c r="E3363" s="17">
        <v>1</v>
      </c>
      <c r="F3363" s="17">
        <v>0</v>
      </c>
      <c r="G3363" s="17">
        <v>0</v>
      </c>
      <c r="H3363" s="18">
        <v>743300280</v>
      </c>
    </row>
    <row r="3364" spans="1:8" ht="14.4" x14ac:dyDescent="0.3">
      <c r="A3364" s="17">
        <v>2</v>
      </c>
      <c r="B3364" s="9" t="s">
        <v>24</v>
      </c>
      <c r="C3364" s="17">
        <v>4</v>
      </c>
      <c r="D3364" s="17">
        <v>2016</v>
      </c>
      <c r="E3364" s="17">
        <v>18</v>
      </c>
      <c r="F3364" s="17">
        <v>0</v>
      </c>
      <c r="G3364" s="17">
        <v>0</v>
      </c>
      <c r="H3364" s="18">
        <v>1120498620</v>
      </c>
    </row>
    <row r="3365" spans="1:8" ht="14.4" x14ac:dyDescent="0.3">
      <c r="A3365" s="17">
        <v>2</v>
      </c>
      <c r="B3365" s="9" t="s">
        <v>24</v>
      </c>
      <c r="C3365" s="17">
        <v>4</v>
      </c>
      <c r="D3365" s="17">
        <v>2016</v>
      </c>
      <c r="E3365" s="17">
        <v>18</v>
      </c>
      <c r="F3365" s="17">
        <v>0</v>
      </c>
      <c r="G3365" s="17">
        <v>0</v>
      </c>
      <c r="H3365" s="18">
        <v>1132181544</v>
      </c>
    </row>
    <row r="3366" spans="1:8" ht="14.4" x14ac:dyDescent="0.3">
      <c r="A3366" s="17">
        <v>5</v>
      </c>
      <c r="B3366" s="9" t="s">
        <v>24</v>
      </c>
      <c r="C3366" s="17">
        <v>3</v>
      </c>
      <c r="D3366" s="17">
        <v>1989</v>
      </c>
      <c r="E3366" s="17">
        <v>1</v>
      </c>
      <c r="F3366" s="17">
        <v>11</v>
      </c>
      <c r="G3366" s="17">
        <v>3831</v>
      </c>
      <c r="H3366" s="18">
        <v>3086384400</v>
      </c>
    </row>
    <row r="3367" spans="1:8" ht="14.4" x14ac:dyDescent="0.3">
      <c r="A3367" s="17">
        <v>2</v>
      </c>
      <c r="B3367" s="9" t="s">
        <v>24</v>
      </c>
      <c r="C3367" s="17">
        <v>3</v>
      </c>
      <c r="D3367" s="17">
        <v>1989</v>
      </c>
      <c r="E3367" s="17">
        <v>1</v>
      </c>
      <c r="F3367" s="17">
        <v>0</v>
      </c>
      <c r="G3367" s="17">
        <v>0</v>
      </c>
      <c r="H3367" s="18">
        <v>7877651400</v>
      </c>
    </row>
  </sheetData>
  <phoneticPr fontId="12" type="noConversion"/>
  <conditionalFormatting sqref="A2:H3367">
    <cfRule type="expression" dxfId="47" priority="1">
      <formula>MOD(ROW(),5)=0</formula>
    </cfRule>
  </conditionalFormatting>
  <pageMargins left="0.7" right="0.7" top="0.75" bottom="0.75" header="0.3" footer="0.3"/>
  <pageSetup paperSize="9" orientation="portrait"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22DF8-0E3E-45F3-8DAA-A0FBD8657DB3}">
  <dimension ref="A1:Q3033"/>
  <sheetViews>
    <sheetView zoomScaleNormal="100" workbookViewId="0">
      <selection activeCell="I31" sqref="I31"/>
    </sheetView>
  </sheetViews>
  <sheetFormatPr defaultRowHeight="13.8" x14ac:dyDescent="0.3"/>
  <cols>
    <col min="1" max="1" width="11.21875" bestFit="1" customWidth="1"/>
    <col min="3" max="3" width="11.88671875" bestFit="1" customWidth="1"/>
    <col min="5" max="5" width="12.77734375" bestFit="1" customWidth="1"/>
    <col min="7" max="7" width="11.6640625" bestFit="1" customWidth="1"/>
    <col min="8" max="8" width="15.5546875" bestFit="1" customWidth="1"/>
    <col min="9" max="9" width="13.21875" customWidth="1"/>
    <col min="11" max="11" width="12" bestFit="1" customWidth="1"/>
    <col min="12" max="12" width="12.33203125" bestFit="1" customWidth="1"/>
    <col min="13" max="13" width="13.44140625" bestFit="1" customWidth="1"/>
  </cols>
  <sheetData>
    <row r="1" spans="1:17" ht="28.8" x14ac:dyDescent="0.3">
      <c r="A1" s="10" t="s">
        <v>1</v>
      </c>
      <c r="B1" s="13" t="s">
        <v>2</v>
      </c>
      <c r="C1" s="10" t="s">
        <v>3</v>
      </c>
      <c r="D1" s="10" t="s">
        <v>4</v>
      </c>
      <c r="E1" s="10" t="s">
        <v>5</v>
      </c>
      <c r="F1" s="10" t="s">
        <v>6</v>
      </c>
      <c r="G1" s="10" t="s">
        <v>7</v>
      </c>
      <c r="H1" s="11" t="s">
        <v>8</v>
      </c>
      <c r="M1" t="s">
        <v>79</v>
      </c>
      <c r="N1" t="s">
        <v>80</v>
      </c>
      <c r="P1" t="s">
        <v>79</v>
      </c>
      <c r="Q1" t="s">
        <v>80</v>
      </c>
    </row>
    <row r="2" spans="1:17" ht="14.4" x14ac:dyDescent="0.3">
      <c r="A2" s="17">
        <v>1</v>
      </c>
      <c r="B2" s="9" t="s">
        <v>10</v>
      </c>
      <c r="C2" s="17">
        <v>4</v>
      </c>
      <c r="D2" s="17">
        <v>1970</v>
      </c>
      <c r="E2" s="17">
        <v>2</v>
      </c>
      <c r="F2" s="17">
        <v>0</v>
      </c>
      <c r="G2" s="17">
        <v>0</v>
      </c>
      <c r="H2" s="18">
        <v>11</v>
      </c>
      <c r="J2" t="s">
        <v>74</v>
      </c>
      <c r="K2">
        <f>AVERAGE(Table145[Property Damage])</f>
        <v>6545849.1385224275</v>
      </c>
      <c r="M2" s="21">
        <f t="shared" ref="M2:M37" si="0">M3/2</f>
        <v>0.14551915228366852</v>
      </c>
      <c r="N2" s="22">
        <f>_xlfn.GAMMA.DIST(M2,$K$7,$K$8,TRUE)</f>
        <v>0.96066421472575791</v>
      </c>
      <c r="P2">
        <v>1</v>
      </c>
      <c r="Q2">
        <f>_xlfn.GAMMA.DIST(P2,$K$7,$K$8,FALSE)</f>
        <v>1.651906027095073E-3</v>
      </c>
    </row>
    <row r="3" spans="1:17" ht="14.4" x14ac:dyDescent="0.3">
      <c r="A3" s="17">
        <v>2</v>
      </c>
      <c r="B3" s="9" t="s">
        <v>10</v>
      </c>
      <c r="C3" s="17">
        <v>4</v>
      </c>
      <c r="D3" s="17">
        <v>1970</v>
      </c>
      <c r="E3" s="17">
        <v>2</v>
      </c>
      <c r="F3" s="17">
        <v>0</v>
      </c>
      <c r="G3" s="17">
        <v>0</v>
      </c>
      <c r="H3" s="18">
        <v>11</v>
      </c>
      <c r="J3" t="s">
        <v>75</v>
      </c>
      <c r="K3">
        <f>_xlfn.STDEV.S(Table145[Property Damage])</f>
        <v>158116231.40205002</v>
      </c>
      <c r="M3" s="24">
        <f t="shared" si="0"/>
        <v>0.29103830456733704</v>
      </c>
      <c r="N3" s="22">
        <f t="shared" ref="N3:N38" si="1">_xlfn.GAMMA.DIST(M3,$K$7,$K$8,TRUE)</f>
        <v>0.96180613067352838</v>
      </c>
      <c r="P3">
        <v>2</v>
      </c>
      <c r="Q3">
        <f t="shared" ref="Q3:Q66" si="2">_xlfn.GAMMA.DIST(P3,$K$7,$K$8,FALSE)</f>
        <v>8.2693480166442135E-4</v>
      </c>
    </row>
    <row r="4" spans="1:17" ht="14.4" x14ac:dyDescent="0.3">
      <c r="A4" s="17">
        <v>4</v>
      </c>
      <c r="B4" s="9" t="s">
        <v>10</v>
      </c>
      <c r="C4" s="17">
        <v>4</v>
      </c>
      <c r="D4" s="17">
        <v>1970</v>
      </c>
      <c r="E4" s="17">
        <v>2</v>
      </c>
      <c r="F4" s="17">
        <v>0</v>
      </c>
      <c r="G4" s="17">
        <v>0</v>
      </c>
      <c r="H4" s="18">
        <v>11</v>
      </c>
      <c r="J4" t="s">
        <v>76</v>
      </c>
      <c r="K4">
        <f>K3^2</f>
        <v>2.5000742632786628E+16</v>
      </c>
      <c r="M4" s="24">
        <f t="shared" si="0"/>
        <v>0.58207660913467407</v>
      </c>
      <c r="N4" s="22">
        <f t="shared" si="1"/>
        <v>0.96294940398628803</v>
      </c>
      <c r="P4">
        <v>3</v>
      </c>
      <c r="Q4">
        <f t="shared" si="2"/>
        <v>5.5167310114503162E-4</v>
      </c>
    </row>
    <row r="5" spans="1:17" ht="14.4" x14ac:dyDescent="0.3">
      <c r="A5" s="17">
        <v>5</v>
      </c>
      <c r="B5" s="9" t="s">
        <v>10</v>
      </c>
      <c r="C5" s="17">
        <v>4</v>
      </c>
      <c r="D5" s="17">
        <v>1970</v>
      </c>
      <c r="E5" s="17">
        <v>2</v>
      </c>
      <c r="F5" s="17">
        <v>0</v>
      </c>
      <c r="G5" s="17">
        <v>0</v>
      </c>
      <c r="H5" s="18">
        <v>11</v>
      </c>
      <c r="M5" s="24">
        <f t="shared" si="0"/>
        <v>1.1641532182693481</v>
      </c>
      <c r="N5" s="22">
        <f t="shared" si="1"/>
        <v>0.9640940362774375</v>
      </c>
      <c r="P5">
        <v>4</v>
      </c>
      <c r="Q5">
        <f t="shared" si="2"/>
        <v>4.1395887829482291E-4</v>
      </c>
    </row>
    <row r="6" spans="1:17" ht="14.4" x14ac:dyDescent="0.3">
      <c r="A6" s="17">
        <v>4</v>
      </c>
      <c r="B6" s="9" t="s">
        <v>29</v>
      </c>
      <c r="C6" s="17">
        <v>3</v>
      </c>
      <c r="D6" s="17">
        <v>1988</v>
      </c>
      <c r="E6" s="17">
        <v>31</v>
      </c>
      <c r="F6" s="17">
        <v>0</v>
      </c>
      <c r="G6" s="17">
        <v>0</v>
      </c>
      <c r="H6" s="18">
        <v>11</v>
      </c>
      <c r="M6" s="23">
        <f t="shared" si="0"/>
        <v>2.3283064365386963</v>
      </c>
      <c r="N6" s="22">
        <f t="shared" si="1"/>
        <v>0.96524002916223206</v>
      </c>
      <c r="P6">
        <v>5</v>
      </c>
      <c r="Q6">
        <f t="shared" si="2"/>
        <v>3.3129377834805525E-4</v>
      </c>
    </row>
    <row r="7" spans="1:17" ht="14.4" x14ac:dyDescent="0.3">
      <c r="A7" s="17">
        <v>3</v>
      </c>
      <c r="B7" s="9" t="s">
        <v>10</v>
      </c>
      <c r="C7" s="17">
        <v>4</v>
      </c>
      <c r="D7" s="17">
        <v>1970</v>
      </c>
      <c r="E7" s="17">
        <v>2</v>
      </c>
      <c r="F7" s="17">
        <v>0</v>
      </c>
      <c r="G7" s="17">
        <v>0</v>
      </c>
      <c r="H7" s="18">
        <v>12</v>
      </c>
      <c r="J7" t="s">
        <v>77</v>
      </c>
      <c r="K7">
        <f>(K2^2)/K4</f>
        <v>1.7138747265892267E-3</v>
      </c>
      <c r="M7" s="23">
        <f t="shared" si="0"/>
        <v>4.6566128730773926</v>
      </c>
      <c r="N7" s="22">
        <f t="shared" si="1"/>
        <v>0.96638738425772064</v>
      </c>
      <c r="P7">
        <v>6</v>
      </c>
      <c r="Q7">
        <f t="shared" si="2"/>
        <v>2.7616442991149537E-4</v>
      </c>
    </row>
    <row r="8" spans="1:17" ht="14.4" x14ac:dyDescent="0.3">
      <c r="A8" s="17">
        <v>6</v>
      </c>
      <c r="B8" s="9" t="s">
        <v>29</v>
      </c>
      <c r="C8" s="17">
        <v>3</v>
      </c>
      <c r="D8" s="17">
        <v>1988</v>
      </c>
      <c r="E8" s="17">
        <v>31</v>
      </c>
      <c r="F8" s="17">
        <v>0</v>
      </c>
      <c r="G8" s="17">
        <v>0</v>
      </c>
      <c r="H8" s="18">
        <v>12</v>
      </c>
      <c r="J8" t="s">
        <v>78</v>
      </c>
      <c r="K8">
        <f>K4/K2</f>
        <v>3819327653.8649287</v>
      </c>
      <c r="M8" s="23">
        <f t="shared" si="0"/>
        <v>9.3132257461547852</v>
      </c>
      <c r="N8" s="22">
        <f t="shared" si="1"/>
        <v>0.96753610318262062</v>
      </c>
      <c r="P8">
        <v>7</v>
      </c>
      <c r="Q8">
        <f t="shared" si="2"/>
        <v>2.3677491490880465E-4</v>
      </c>
    </row>
    <row r="9" spans="1:17" ht="14.4" x14ac:dyDescent="0.3">
      <c r="A9" s="17">
        <v>1</v>
      </c>
      <c r="B9" s="9" t="s">
        <v>29</v>
      </c>
      <c r="C9" s="17">
        <v>3</v>
      </c>
      <c r="D9" s="17">
        <v>1988</v>
      </c>
      <c r="E9" s="17">
        <v>31</v>
      </c>
      <c r="F9" s="17">
        <v>0</v>
      </c>
      <c r="G9" s="17">
        <v>0</v>
      </c>
      <c r="H9" s="18">
        <v>12</v>
      </c>
      <c r="M9" s="23">
        <f t="shared" si="0"/>
        <v>18.62645149230957</v>
      </c>
      <c r="N9" s="22">
        <f t="shared" si="1"/>
        <v>0.96868618755706737</v>
      </c>
      <c r="P9">
        <v>8</v>
      </c>
      <c r="Q9">
        <f t="shared" si="2"/>
        <v>2.0722546987315491E-4</v>
      </c>
    </row>
    <row r="10" spans="1:17" ht="14.4" x14ac:dyDescent="0.3">
      <c r="A10" s="17">
        <v>3</v>
      </c>
      <c r="B10" s="9" t="s">
        <v>29</v>
      </c>
      <c r="C10" s="17">
        <v>3</v>
      </c>
      <c r="D10" s="17">
        <v>1988</v>
      </c>
      <c r="E10" s="17">
        <v>31</v>
      </c>
      <c r="F10" s="17">
        <v>0</v>
      </c>
      <c r="G10" s="17">
        <v>0</v>
      </c>
      <c r="H10" s="18">
        <v>12</v>
      </c>
      <c r="M10" s="23">
        <f t="shared" si="0"/>
        <v>37.252902984619141</v>
      </c>
      <c r="N10" s="22">
        <f t="shared" si="1"/>
        <v>0.96983763900210618</v>
      </c>
      <c r="P10">
        <v>9</v>
      </c>
      <c r="Q10">
        <f t="shared" si="2"/>
        <v>1.8423760505519371E-4</v>
      </c>
    </row>
    <row r="11" spans="1:17" ht="14.4" x14ac:dyDescent="0.3">
      <c r="A11" s="17">
        <v>6</v>
      </c>
      <c r="B11" s="9" t="s">
        <v>10</v>
      </c>
      <c r="C11" s="17">
        <v>4</v>
      </c>
      <c r="D11" s="17">
        <v>1970</v>
      </c>
      <c r="E11" s="17">
        <v>2</v>
      </c>
      <c r="F11" s="17">
        <v>0</v>
      </c>
      <c r="G11" s="17">
        <v>0</v>
      </c>
      <c r="H11" s="18">
        <v>13</v>
      </c>
      <c r="J11" t="s">
        <v>81</v>
      </c>
      <c r="K11" s="25">
        <f>334/3366</f>
        <v>9.9227569815805106E-2</v>
      </c>
      <c r="M11" s="23">
        <f t="shared" si="0"/>
        <v>74.505805969238281</v>
      </c>
      <c r="N11" s="22">
        <f t="shared" si="1"/>
        <v>0.97099045913867688</v>
      </c>
      <c r="P11">
        <v>10</v>
      </c>
      <c r="Q11">
        <f t="shared" si="2"/>
        <v>1.6584378899915517E-4</v>
      </c>
    </row>
    <row r="12" spans="1:17" ht="14.4" x14ac:dyDescent="0.3">
      <c r="A12" s="17">
        <v>5</v>
      </c>
      <c r="B12" s="9" t="s">
        <v>17</v>
      </c>
      <c r="C12" s="17">
        <v>2</v>
      </c>
      <c r="D12" s="17">
        <v>1988</v>
      </c>
      <c r="E12" s="17">
        <v>1</v>
      </c>
      <c r="F12" s="17">
        <v>0</v>
      </c>
      <c r="G12" s="17">
        <v>0</v>
      </c>
      <c r="H12" s="18">
        <v>23</v>
      </c>
      <c r="M12" s="23">
        <f t="shared" si="0"/>
        <v>149.01161193847656</v>
      </c>
      <c r="N12" s="22">
        <f t="shared" si="1"/>
        <v>0.97214464958557567</v>
      </c>
      <c r="P12">
        <v>11</v>
      </c>
      <c r="Q12">
        <f t="shared" si="2"/>
        <v>1.5079171063911545E-4</v>
      </c>
    </row>
    <row r="13" spans="1:17" ht="14.4" x14ac:dyDescent="0.3">
      <c r="A13" s="17">
        <v>1</v>
      </c>
      <c r="B13" s="9" t="s">
        <v>61</v>
      </c>
      <c r="C13" s="17">
        <v>4</v>
      </c>
      <c r="D13" s="17">
        <v>1973</v>
      </c>
      <c r="E13" s="17">
        <v>1</v>
      </c>
      <c r="F13" s="17">
        <v>0</v>
      </c>
      <c r="G13" s="17">
        <v>0</v>
      </c>
      <c r="H13" s="18">
        <v>24</v>
      </c>
      <c r="M13" s="23">
        <f t="shared" si="0"/>
        <v>298.02322387695313</v>
      </c>
      <c r="N13" s="22">
        <f t="shared" si="1"/>
        <v>0.97330021195537264</v>
      </c>
      <c r="P13">
        <v>12</v>
      </c>
      <c r="Q13">
        <f t="shared" si="2"/>
        <v>1.3824634938723468E-4</v>
      </c>
    </row>
    <row r="14" spans="1:17" ht="14.4" x14ac:dyDescent="0.3">
      <c r="A14" s="17">
        <v>4</v>
      </c>
      <c r="B14" s="9" t="s">
        <v>17</v>
      </c>
      <c r="C14" s="17">
        <v>2</v>
      </c>
      <c r="D14" s="17">
        <v>1988</v>
      </c>
      <c r="E14" s="17">
        <v>1</v>
      </c>
      <c r="F14" s="17">
        <v>0</v>
      </c>
      <c r="G14" s="17">
        <v>0</v>
      </c>
      <c r="H14" s="18">
        <v>24</v>
      </c>
      <c r="M14" s="23">
        <f t="shared" si="0"/>
        <v>596.04644775390625</v>
      </c>
      <c r="N14" s="22">
        <f t="shared" si="1"/>
        <v>0.97445714784623516</v>
      </c>
      <c r="P14">
        <v>13</v>
      </c>
      <c r="Q14">
        <f t="shared" si="2"/>
        <v>1.2762952220760236E-4</v>
      </c>
    </row>
    <row r="15" spans="1:17" ht="14.4" x14ac:dyDescent="0.3">
      <c r="A15" s="17">
        <v>3</v>
      </c>
      <c r="B15" s="9" t="s">
        <v>17</v>
      </c>
      <c r="C15" s="17">
        <v>2</v>
      </c>
      <c r="D15" s="17">
        <v>1988</v>
      </c>
      <c r="E15" s="17">
        <v>1</v>
      </c>
      <c r="F15" s="17">
        <v>0</v>
      </c>
      <c r="G15" s="17">
        <v>0</v>
      </c>
      <c r="H15" s="18">
        <v>24</v>
      </c>
      <c r="M15" s="23">
        <f t="shared" si="0"/>
        <v>1192.0928955078125</v>
      </c>
      <c r="N15" s="22">
        <f t="shared" si="1"/>
        <v>0.97561545882555123</v>
      </c>
      <c r="P15">
        <v>14</v>
      </c>
      <c r="Q15">
        <f t="shared" si="2"/>
        <v>1.1852818125250683E-4</v>
      </c>
    </row>
    <row r="16" spans="1:17" ht="14.4" x14ac:dyDescent="0.3">
      <c r="A16" s="17">
        <v>6</v>
      </c>
      <c r="B16" s="9" t="s">
        <v>61</v>
      </c>
      <c r="C16" s="17">
        <v>4</v>
      </c>
      <c r="D16" s="17">
        <v>1973</v>
      </c>
      <c r="E16" s="17">
        <v>1</v>
      </c>
      <c r="F16" s="17">
        <v>0</v>
      </c>
      <c r="G16" s="17">
        <v>0</v>
      </c>
      <c r="H16" s="18">
        <v>25</v>
      </c>
      <c r="M16" s="23">
        <f t="shared" si="0"/>
        <v>2384.185791015625</v>
      </c>
      <c r="N16" s="22">
        <f t="shared" si="1"/>
        <v>0.97677514639713747</v>
      </c>
      <c r="P16">
        <v>15</v>
      </c>
      <c r="Q16">
        <f t="shared" si="2"/>
        <v>1.1063938426927505E-4</v>
      </c>
    </row>
    <row r="17" spans="1:17" ht="14.4" x14ac:dyDescent="0.3">
      <c r="A17" s="17">
        <v>6</v>
      </c>
      <c r="B17" s="9" t="s">
        <v>17</v>
      </c>
      <c r="C17" s="17">
        <v>2</v>
      </c>
      <c r="D17" s="17">
        <v>1988</v>
      </c>
      <c r="E17" s="17">
        <v>1</v>
      </c>
      <c r="F17" s="17">
        <v>0</v>
      </c>
      <c r="G17" s="17">
        <v>0</v>
      </c>
      <c r="H17" s="18">
        <v>26</v>
      </c>
      <c r="M17" s="23">
        <f t="shared" si="0"/>
        <v>4768.37158203125</v>
      </c>
      <c r="N17" s="22">
        <f t="shared" si="1"/>
        <v>0.97793621193557301</v>
      </c>
      <c r="P17">
        <v>16</v>
      </c>
      <c r="Q17">
        <f t="shared" si="2"/>
        <v>1.0373589641576026E-4</v>
      </c>
    </row>
    <row r="18" spans="1:17" ht="14.4" x14ac:dyDescent="0.3">
      <c r="A18" s="17">
        <v>4</v>
      </c>
      <c r="B18" s="9" t="s">
        <v>17</v>
      </c>
      <c r="C18" s="17">
        <v>2</v>
      </c>
      <c r="D18" s="17">
        <v>1988</v>
      </c>
      <c r="E18" s="17">
        <v>1</v>
      </c>
      <c r="F18" s="17">
        <v>0</v>
      </c>
      <c r="G18" s="17">
        <v>0</v>
      </c>
      <c r="H18" s="18">
        <v>43</v>
      </c>
      <c r="M18" s="23">
        <f t="shared" si="0"/>
        <v>9536.7431640625</v>
      </c>
      <c r="N18" s="22">
        <f t="shared" si="1"/>
        <v>0.97909865655470951</v>
      </c>
      <c r="P18">
        <v>17</v>
      </c>
      <c r="Q18">
        <f t="shared" si="2"/>
        <v>9.7643929807209268E-5</v>
      </c>
    </row>
    <row r="19" spans="1:17" ht="14.4" x14ac:dyDescent="0.3">
      <c r="A19" s="17">
        <v>1</v>
      </c>
      <c r="B19" s="9" t="s">
        <v>53</v>
      </c>
      <c r="C19" s="17">
        <v>2</v>
      </c>
      <c r="D19" s="17">
        <v>1978</v>
      </c>
      <c r="E19" s="17">
        <v>1</v>
      </c>
      <c r="F19" s="17">
        <v>0</v>
      </c>
      <c r="G19" s="17">
        <v>0</v>
      </c>
      <c r="H19" s="18">
        <v>45</v>
      </c>
      <c r="M19" s="23">
        <f t="shared" si="0"/>
        <v>19073.486328125</v>
      </c>
      <c r="N19" s="22">
        <f t="shared" si="1"/>
        <v>0.98026248084437828</v>
      </c>
      <c r="P19">
        <v>18</v>
      </c>
      <c r="Q19">
        <f t="shared" si="2"/>
        <v>9.2228301475624574E-5</v>
      </c>
    </row>
    <row r="20" spans="1:17" ht="14.4" x14ac:dyDescent="0.3">
      <c r="A20" s="17">
        <v>6</v>
      </c>
      <c r="B20" s="9" t="s">
        <v>17</v>
      </c>
      <c r="C20" s="17">
        <v>2</v>
      </c>
      <c r="D20" s="17">
        <v>1988</v>
      </c>
      <c r="E20" s="17">
        <v>1</v>
      </c>
      <c r="F20" s="17">
        <v>0</v>
      </c>
      <c r="G20" s="17">
        <v>0</v>
      </c>
      <c r="H20" s="18">
        <v>46</v>
      </c>
      <c r="M20" s="23">
        <f t="shared" si="0"/>
        <v>38146.97265625</v>
      </c>
      <c r="N20" s="22">
        <f t="shared" si="1"/>
        <v>0.98142768434318062</v>
      </c>
      <c r="P20">
        <v>19</v>
      </c>
      <c r="Q20">
        <f t="shared" si="2"/>
        <v>8.7382277177437006E-5</v>
      </c>
    </row>
    <row r="21" spans="1:17" ht="14.4" x14ac:dyDescent="0.3">
      <c r="A21" s="17">
        <v>3</v>
      </c>
      <c r="B21" s="9" t="s">
        <v>17</v>
      </c>
      <c r="C21" s="17">
        <v>2</v>
      </c>
      <c r="D21" s="17">
        <v>1988</v>
      </c>
      <c r="E21" s="17">
        <v>1</v>
      </c>
      <c r="F21" s="17">
        <v>0</v>
      </c>
      <c r="G21" s="17">
        <v>0</v>
      </c>
      <c r="H21" s="18">
        <v>51</v>
      </c>
      <c r="M21" s="23">
        <f t="shared" si="0"/>
        <v>76293.9453125</v>
      </c>
      <c r="N21" s="22">
        <f t="shared" si="1"/>
        <v>0.98259426448283249</v>
      </c>
      <c r="P21">
        <v>20</v>
      </c>
      <c r="Q21">
        <f t="shared" si="2"/>
        <v>8.3020461328114789E-5</v>
      </c>
    </row>
    <row r="22" spans="1:17" ht="14.4" x14ac:dyDescent="0.3">
      <c r="A22" s="17">
        <v>1</v>
      </c>
      <c r="B22" s="9" t="s">
        <v>10</v>
      </c>
      <c r="C22" s="17">
        <v>1</v>
      </c>
      <c r="D22" s="17">
        <v>1989</v>
      </c>
      <c r="E22" s="17">
        <v>1</v>
      </c>
      <c r="F22" s="17">
        <v>0</v>
      </c>
      <c r="G22" s="17">
        <v>0</v>
      </c>
      <c r="H22" s="18">
        <v>65</v>
      </c>
      <c r="M22" s="23">
        <f t="shared" si="0"/>
        <v>152587.890625</v>
      </c>
      <c r="N22" s="22">
        <f t="shared" si="1"/>
        <v>0.98376221447442302</v>
      </c>
      <c r="P22">
        <v>21</v>
      </c>
      <c r="Q22">
        <f t="shared" si="2"/>
        <v>7.9073717892046421E-5</v>
      </c>
    </row>
    <row r="23" spans="1:17" ht="14.4" x14ac:dyDescent="0.3">
      <c r="A23" s="17">
        <v>2</v>
      </c>
      <c r="B23" s="9" t="s">
        <v>24</v>
      </c>
      <c r="C23" s="17">
        <v>3</v>
      </c>
      <c r="D23" s="17">
        <v>1986</v>
      </c>
      <c r="E23" s="17">
        <v>1</v>
      </c>
      <c r="F23" s="17">
        <v>0</v>
      </c>
      <c r="G23" s="17">
        <v>0</v>
      </c>
      <c r="H23" s="18">
        <v>68</v>
      </c>
      <c r="M23" s="23">
        <f t="shared" si="0"/>
        <v>305175.78125</v>
      </c>
      <c r="N23" s="22">
        <f t="shared" si="1"/>
        <v>0.98493151907622245</v>
      </c>
      <c r="P23">
        <v>22</v>
      </c>
      <c r="Q23">
        <f t="shared" si="2"/>
        <v>7.5485476145874735E-5</v>
      </c>
    </row>
    <row r="24" spans="1:17" ht="14.4" x14ac:dyDescent="0.3">
      <c r="A24" s="17">
        <v>2</v>
      </c>
      <c r="B24" s="9" t="s">
        <v>24</v>
      </c>
      <c r="C24" s="17">
        <v>4</v>
      </c>
      <c r="D24" s="17">
        <v>1987</v>
      </c>
      <c r="E24" s="17">
        <v>2</v>
      </c>
      <c r="F24" s="17">
        <v>0</v>
      </c>
      <c r="G24" s="17">
        <v>0</v>
      </c>
      <c r="H24" s="18">
        <v>77</v>
      </c>
      <c r="M24" s="23">
        <f t="shared" si="0"/>
        <v>610351.5625</v>
      </c>
      <c r="N24" s="22">
        <f t="shared" si="1"/>
        <v>0.98610214612051739</v>
      </c>
      <c r="P24">
        <v>23</v>
      </c>
      <c r="Q24">
        <f t="shared" si="2"/>
        <v>7.2208999918468335E-5</v>
      </c>
    </row>
    <row r="25" spans="1:17" ht="14.4" x14ac:dyDescent="0.3">
      <c r="A25" s="17">
        <v>1</v>
      </c>
      <c r="B25" s="9" t="s">
        <v>10</v>
      </c>
      <c r="C25" s="17">
        <v>1</v>
      </c>
      <c r="D25" s="17">
        <v>1986</v>
      </c>
      <c r="E25" s="17">
        <v>1</v>
      </c>
      <c r="F25" s="17">
        <v>0</v>
      </c>
      <c r="G25" s="17">
        <v>0</v>
      </c>
      <c r="H25" s="18">
        <v>101</v>
      </c>
      <c r="M25" s="23">
        <f t="shared" si="0"/>
        <v>1220703.125</v>
      </c>
      <c r="N25" s="22">
        <f t="shared" si="1"/>
        <v>0.98727402955226584</v>
      </c>
      <c r="P25">
        <v>24</v>
      </c>
      <c r="Q25">
        <f t="shared" si="2"/>
        <v>6.9205339351625196E-5</v>
      </c>
    </row>
    <row r="26" spans="1:17" ht="14.4" x14ac:dyDescent="0.3">
      <c r="A26" s="17">
        <v>3</v>
      </c>
      <c r="B26" s="9" t="s">
        <v>17</v>
      </c>
      <c r="C26" s="17">
        <v>3</v>
      </c>
      <c r="D26" s="17">
        <v>2016</v>
      </c>
      <c r="E26" s="17">
        <v>1</v>
      </c>
      <c r="F26" s="17">
        <v>0</v>
      </c>
      <c r="G26" s="17">
        <v>0</v>
      </c>
      <c r="H26" s="18">
        <v>141</v>
      </c>
      <c r="M26" s="23">
        <f t="shared" si="0"/>
        <v>2441406.25</v>
      </c>
      <c r="N26" s="22">
        <f t="shared" si="1"/>
        <v>0.98844703548662982</v>
      </c>
      <c r="P26">
        <v>25</v>
      </c>
      <c r="Q26">
        <f t="shared" si="2"/>
        <v>6.6441774115534149E-5</v>
      </c>
    </row>
    <row r="27" spans="1:17" ht="14.4" x14ac:dyDescent="0.3">
      <c r="A27" s="17">
        <v>3</v>
      </c>
      <c r="B27" s="9" t="s">
        <v>17</v>
      </c>
      <c r="C27" s="17">
        <v>2</v>
      </c>
      <c r="D27" s="17">
        <v>2017</v>
      </c>
      <c r="E27" s="17">
        <v>1</v>
      </c>
      <c r="F27" s="17">
        <v>0</v>
      </c>
      <c r="G27" s="17">
        <v>0</v>
      </c>
      <c r="H27" s="18">
        <v>141</v>
      </c>
      <c r="M27" s="23">
        <f t="shared" si="0"/>
        <v>4882812.5</v>
      </c>
      <c r="N27" s="22">
        <f t="shared" si="1"/>
        <v>0.9896208943255913</v>
      </c>
      <c r="P27">
        <v>26</v>
      </c>
      <c r="Q27">
        <f t="shared" si="2"/>
        <v>6.3890615792028073E-5</v>
      </c>
    </row>
    <row r="28" spans="1:17" ht="14.4" x14ac:dyDescent="0.3">
      <c r="A28" s="17">
        <v>3</v>
      </c>
      <c r="B28" s="9" t="s">
        <v>17</v>
      </c>
      <c r="C28" s="17">
        <v>2</v>
      </c>
      <c r="D28" s="17">
        <v>2020</v>
      </c>
      <c r="E28" s="17">
        <v>1</v>
      </c>
      <c r="F28" s="17">
        <v>0</v>
      </c>
      <c r="G28" s="17">
        <v>0</v>
      </c>
      <c r="H28" s="18">
        <v>144</v>
      </c>
      <c r="M28" s="23">
        <f t="shared" si="0"/>
        <v>9765625</v>
      </c>
      <c r="N28" s="22">
        <f t="shared" si="1"/>
        <v>0.99079506515887505</v>
      </c>
      <c r="P28">
        <v>27</v>
      </c>
      <c r="Q28">
        <f t="shared" si="2"/>
        <v>6.1528276327727719E-5</v>
      </c>
    </row>
    <row r="29" spans="1:17" ht="14.4" x14ac:dyDescent="0.3">
      <c r="A29" s="17">
        <v>3</v>
      </c>
      <c r="B29" s="9" t="s">
        <v>17</v>
      </c>
      <c r="C29" s="17">
        <v>1</v>
      </c>
      <c r="D29" s="17">
        <v>2017</v>
      </c>
      <c r="E29" s="17">
        <v>1</v>
      </c>
      <c r="F29" s="17">
        <v>0</v>
      </c>
      <c r="G29" s="17">
        <v>0</v>
      </c>
      <c r="H29" s="18">
        <v>145</v>
      </c>
      <c r="M29" s="23">
        <f t="shared" si="0"/>
        <v>19531250</v>
      </c>
      <c r="N29" s="22">
        <f t="shared" si="1"/>
        <v>0.99196846555886609</v>
      </c>
      <c r="P29">
        <v>28</v>
      </c>
      <c r="Q29">
        <f t="shared" si="2"/>
        <v>5.9334536053743296E-5</v>
      </c>
    </row>
    <row r="30" spans="1:17" ht="14.4" x14ac:dyDescent="0.3">
      <c r="A30" s="17">
        <v>3</v>
      </c>
      <c r="B30" s="9" t="s">
        <v>17</v>
      </c>
      <c r="C30" s="17">
        <v>1</v>
      </c>
      <c r="D30" s="17">
        <v>2017</v>
      </c>
      <c r="E30" s="17">
        <v>1</v>
      </c>
      <c r="F30" s="17">
        <v>0</v>
      </c>
      <c r="G30" s="17">
        <v>0</v>
      </c>
      <c r="H30" s="18">
        <v>145</v>
      </c>
      <c r="M30" s="23">
        <f t="shared" si="0"/>
        <v>39062500</v>
      </c>
      <c r="N30" s="22">
        <f t="shared" si="1"/>
        <v>0.99313893577671808</v>
      </c>
      <c r="P30">
        <v>29</v>
      </c>
      <c r="Q30">
        <f t="shared" si="2"/>
        <v>5.7291963110991862E-5</v>
      </c>
    </row>
    <row r="31" spans="1:17" ht="14.4" x14ac:dyDescent="0.3">
      <c r="A31" s="17">
        <v>3</v>
      </c>
      <c r="B31" s="9" t="s">
        <v>12</v>
      </c>
      <c r="C31" s="17">
        <v>1</v>
      </c>
      <c r="D31" s="17">
        <v>2019</v>
      </c>
      <c r="E31" s="17">
        <v>1</v>
      </c>
      <c r="F31" s="17">
        <v>0</v>
      </c>
      <c r="G31" s="17">
        <v>0</v>
      </c>
      <c r="H31" s="18">
        <v>147</v>
      </c>
      <c r="M31" s="23">
        <f t="shared" si="0"/>
        <v>78125000</v>
      </c>
      <c r="N31" s="22">
        <f t="shared" si="1"/>
        <v>0.99430218672588899</v>
      </c>
      <c r="P31">
        <v>30</v>
      </c>
      <c r="Q31">
        <f t="shared" si="2"/>
        <v>5.5385448960743222E-5</v>
      </c>
    </row>
    <row r="32" spans="1:17" ht="14.4" x14ac:dyDescent="0.3">
      <c r="A32" s="17">
        <v>4</v>
      </c>
      <c r="B32" s="9" t="s">
        <v>12</v>
      </c>
      <c r="C32" s="17">
        <v>1</v>
      </c>
      <c r="D32" s="17">
        <v>2020</v>
      </c>
      <c r="E32" s="17">
        <v>1</v>
      </c>
      <c r="F32" s="17">
        <v>0</v>
      </c>
      <c r="G32" s="17">
        <v>0</v>
      </c>
      <c r="H32" s="18">
        <v>147</v>
      </c>
      <c r="M32" s="23">
        <f t="shared" si="0"/>
        <v>156250000</v>
      </c>
      <c r="N32" s="22">
        <f t="shared" si="1"/>
        <v>0.99544977578262017</v>
      </c>
      <c r="P32">
        <v>31</v>
      </c>
      <c r="Q32">
        <f t="shared" si="2"/>
        <v>5.3601833773258881E-5</v>
      </c>
    </row>
    <row r="33" spans="1:17" ht="14.4" x14ac:dyDescent="0.3">
      <c r="A33" s="17">
        <v>3</v>
      </c>
      <c r="B33" s="9" t="s">
        <v>12</v>
      </c>
      <c r="C33" s="17">
        <v>1</v>
      </c>
      <c r="D33" s="17">
        <v>2020</v>
      </c>
      <c r="E33" s="17">
        <v>1</v>
      </c>
      <c r="F33" s="17">
        <v>0</v>
      </c>
      <c r="G33" s="17">
        <v>0</v>
      </c>
      <c r="H33" s="18">
        <v>148</v>
      </c>
      <c r="M33" s="23">
        <f t="shared" si="0"/>
        <v>312500000</v>
      </c>
      <c r="N33" s="22">
        <f t="shared" si="1"/>
        <v>0.99656537367439813</v>
      </c>
      <c r="P33">
        <v>32</v>
      </c>
      <c r="Q33">
        <f t="shared" si="2"/>
        <v>5.1929602037954019E-5</v>
      </c>
    </row>
    <row r="34" spans="1:17" ht="14.4" x14ac:dyDescent="0.3">
      <c r="A34" s="17">
        <v>3</v>
      </c>
      <c r="B34" s="9" t="s">
        <v>14</v>
      </c>
      <c r="C34" s="17">
        <v>3</v>
      </c>
      <c r="D34" s="17">
        <v>2020</v>
      </c>
      <c r="E34" s="17">
        <v>1</v>
      </c>
      <c r="F34" s="17">
        <v>0</v>
      </c>
      <c r="G34" s="17">
        <v>0</v>
      </c>
      <c r="H34" s="18">
        <v>148</v>
      </c>
      <c r="M34" s="23">
        <f t="shared" si="0"/>
        <v>625000000</v>
      </c>
      <c r="N34" s="22">
        <f t="shared" si="1"/>
        <v>0.99761849704133165</v>
      </c>
      <c r="P34">
        <v>33</v>
      </c>
      <c r="Q34">
        <f t="shared" si="2"/>
        <v>5.0358633502850467E-5</v>
      </c>
    </row>
    <row r="35" spans="1:17" ht="14.4" x14ac:dyDescent="0.3">
      <c r="A35" s="17">
        <v>3</v>
      </c>
      <c r="B35" s="9" t="s">
        <v>17</v>
      </c>
      <c r="C35" s="17">
        <v>3</v>
      </c>
      <c r="D35" s="17">
        <v>2019</v>
      </c>
      <c r="E35" s="17">
        <v>1</v>
      </c>
      <c r="F35" s="17">
        <v>0</v>
      </c>
      <c r="G35" s="17">
        <v>0</v>
      </c>
      <c r="H35" s="18">
        <v>150</v>
      </c>
      <c r="M35" s="23">
        <f t="shared" si="0"/>
        <v>1250000000</v>
      </c>
      <c r="N35" s="22">
        <f t="shared" si="1"/>
        <v>0.99855624358454431</v>
      </c>
      <c r="P35">
        <v>34</v>
      </c>
      <c r="Q35">
        <f t="shared" si="2"/>
        <v>4.8879998054485544E-5</v>
      </c>
    </row>
    <row r="36" spans="1:17" ht="14.4" x14ac:dyDescent="0.3">
      <c r="A36" s="17">
        <v>5</v>
      </c>
      <c r="B36" s="9" t="s">
        <v>23</v>
      </c>
      <c r="C36" s="17">
        <v>4</v>
      </c>
      <c r="D36" s="17">
        <v>2020</v>
      </c>
      <c r="E36" s="17">
        <v>1</v>
      </c>
      <c r="F36" s="17">
        <v>0</v>
      </c>
      <c r="G36" s="17">
        <v>0</v>
      </c>
      <c r="H36" s="18">
        <v>150</v>
      </c>
      <c r="M36" s="23">
        <f t="shared" si="0"/>
        <v>2500000000</v>
      </c>
      <c r="N36" s="22">
        <f t="shared" si="1"/>
        <v>0.99930010560667326</v>
      </c>
      <c r="P36">
        <v>35</v>
      </c>
      <c r="Q36">
        <f t="shared" si="2"/>
        <v>4.7485785752112969E-5</v>
      </c>
    </row>
    <row r="37" spans="1:17" ht="14.4" x14ac:dyDescent="0.3">
      <c r="A37" s="17">
        <v>3</v>
      </c>
      <c r="B37" s="9" t="s">
        <v>29</v>
      </c>
      <c r="C37" s="17">
        <v>1</v>
      </c>
      <c r="D37" s="17">
        <v>1988</v>
      </c>
      <c r="E37" s="17">
        <v>28</v>
      </c>
      <c r="F37" s="17">
        <v>0</v>
      </c>
      <c r="G37" s="17">
        <v>0</v>
      </c>
      <c r="H37" s="18">
        <v>151</v>
      </c>
      <c r="M37" s="23">
        <f t="shared" si="0"/>
        <v>5000000000</v>
      </c>
      <c r="N37" s="22">
        <f t="shared" si="1"/>
        <v>0.99977062680209772</v>
      </c>
      <c r="P37">
        <v>36</v>
      </c>
      <c r="Q37">
        <f t="shared" si="2"/>
        <v>4.6168965182143324E-5</v>
      </c>
    </row>
    <row r="38" spans="1:17" ht="14.4" x14ac:dyDescent="0.3">
      <c r="A38" s="17">
        <v>4</v>
      </c>
      <c r="B38" s="9" t="s">
        <v>23</v>
      </c>
      <c r="C38" s="17">
        <v>1</v>
      </c>
      <c r="D38" s="17">
        <v>1988</v>
      </c>
      <c r="E38" s="17">
        <v>1</v>
      </c>
      <c r="F38" s="17">
        <v>0</v>
      </c>
      <c r="G38" s="17">
        <v>0</v>
      </c>
      <c r="H38" s="18">
        <v>151</v>
      </c>
      <c r="M38" s="23">
        <v>10000000000</v>
      </c>
      <c r="N38" s="22">
        <f t="shared" si="1"/>
        <v>0.99996332255183895</v>
      </c>
      <c r="P38">
        <v>37</v>
      </c>
      <c r="Q38">
        <f t="shared" si="2"/>
        <v>4.4923264776123678E-5</v>
      </c>
    </row>
    <row r="39" spans="1:17" ht="14.4" x14ac:dyDescent="0.3">
      <c r="A39" s="17">
        <v>2</v>
      </c>
      <c r="B39" s="9" t="s">
        <v>44</v>
      </c>
      <c r="C39" s="17">
        <v>2</v>
      </c>
      <c r="D39" s="17">
        <v>1975</v>
      </c>
      <c r="E39" s="17">
        <v>1</v>
      </c>
      <c r="F39" s="17">
        <v>0</v>
      </c>
      <c r="G39" s="17">
        <v>0</v>
      </c>
      <c r="H39" s="18">
        <v>152</v>
      </c>
      <c r="P39">
        <v>38</v>
      </c>
      <c r="Q39">
        <f t="shared" si="2"/>
        <v>4.374307286306735E-5</v>
      </c>
    </row>
    <row r="40" spans="1:17" ht="14.4" x14ac:dyDescent="0.3">
      <c r="A40" s="17">
        <v>3</v>
      </c>
      <c r="B40" s="9" t="s">
        <v>23</v>
      </c>
      <c r="C40" s="17">
        <v>4</v>
      </c>
      <c r="D40" s="17">
        <v>2020</v>
      </c>
      <c r="E40" s="17">
        <v>1</v>
      </c>
      <c r="F40" s="17">
        <v>0</v>
      </c>
      <c r="G40" s="17">
        <v>0</v>
      </c>
      <c r="H40" s="18">
        <v>152</v>
      </c>
      <c r="P40">
        <v>39</v>
      </c>
      <c r="Q40">
        <f t="shared" si="2"/>
        <v>4.2623353094304922E-5</v>
      </c>
    </row>
    <row r="41" spans="1:17" ht="14.4" x14ac:dyDescent="0.3">
      <c r="A41" s="17">
        <v>5</v>
      </c>
      <c r="B41" s="9" t="s">
        <v>44</v>
      </c>
      <c r="C41" s="17">
        <v>2</v>
      </c>
      <c r="D41" s="17">
        <v>1975</v>
      </c>
      <c r="E41" s="17">
        <v>1</v>
      </c>
      <c r="F41" s="17">
        <v>0</v>
      </c>
      <c r="G41" s="17">
        <v>0</v>
      </c>
      <c r="H41" s="18">
        <v>154</v>
      </c>
      <c r="P41">
        <v>40</v>
      </c>
      <c r="Q41">
        <f t="shared" si="2"/>
        <v>4.1559572551263961E-5</v>
      </c>
    </row>
    <row r="42" spans="1:17" ht="14.4" x14ac:dyDescent="0.3">
      <c r="A42" s="17">
        <v>3</v>
      </c>
      <c r="B42" s="9" t="s">
        <v>12</v>
      </c>
      <c r="C42" s="17">
        <v>3</v>
      </c>
      <c r="D42" s="17">
        <v>2016</v>
      </c>
      <c r="E42" s="17">
        <v>1</v>
      </c>
      <c r="F42" s="17">
        <v>0</v>
      </c>
      <c r="G42" s="17">
        <v>0</v>
      </c>
      <c r="H42" s="18">
        <v>154</v>
      </c>
      <c r="J42" t="s">
        <v>82</v>
      </c>
      <c r="P42">
        <v>41</v>
      </c>
      <c r="Q42">
        <f t="shared" si="2"/>
        <v>4.0547640371282968E-5</v>
      </c>
    </row>
    <row r="43" spans="1:17" ht="14.4" x14ac:dyDescent="0.3">
      <c r="A43" s="17">
        <v>4</v>
      </c>
      <c r="B43" s="9" t="s">
        <v>44</v>
      </c>
      <c r="C43" s="17">
        <v>2</v>
      </c>
      <c r="D43" s="17">
        <v>1975</v>
      </c>
      <c r="E43" s="17">
        <v>1</v>
      </c>
      <c r="F43" s="17">
        <v>0</v>
      </c>
      <c r="G43" s="17">
        <v>0</v>
      </c>
      <c r="H43" s="18">
        <v>155</v>
      </c>
      <c r="P43">
        <v>42</v>
      </c>
      <c r="Q43">
        <f t="shared" si="2"/>
        <v>3.9583855138845867E-5</v>
      </c>
    </row>
    <row r="44" spans="1:17" ht="14.4" x14ac:dyDescent="0.3">
      <c r="A44" s="17">
        <v>4</v>
      </c>
      <c r="B44" s="9" t="s">
        <v>30</v>
      </c>
      <c r="C44" s="17">
        <v>2</v>
      </c>
      <c r="D44" s="17">
        <v>1982</v>
      </c>
      <c r="E44" s="17">
        <v>2</v>
      </c>
      <c r="F44" s="17">
        <v>0</v>
      </c>
      <c r="G44" s="17">
        <v>0</v>
      </c>
      <c r="H44" s="18">
        <v>155</v>
      </c>
      <c r="P44">
        <v>43</v>
      </c>
      <c r="Q44">
        <f t="shared" si="2"/>
        <v>3.8664859615628158E-5</v>
      </c>
    </row>
    <row r="45" spans="1:17" ht="14.4" x14ac:dyDescent="0.3">
      <c r="A45" s="17">
        <v>4</v>
      </c>
      <c r="B45" s="9" t="s">
        <v>17</v>
      </c>
      <c r="C45" s="17">
        <v>3</v>
      </c>
      <c r="D45" s="17">
        <v>2019</v>
      </c>
      <c r="E45" s="17">
        <v>1</v>
      </c>
      <c r="F45" s="17">
        <v>0</v>
      </c>
      <c r="G45" s="17">
        <v>0</v>
      </c>
      <c r="H45" s="18">
        <v>155</v>
      </c>
      <c r="P45">
        <v>44</v>
      </c>
      <c r="Q45">
        <f t="shared" si="2"/>
        <v>3.7787601642078838E-5</v>
      </c>
    </row>
    <row r="46" spans="1:17" ht="14.4" x14ac:dyDescent="0.3">
      <c r="A46" s="17">
        <v>3</v>
      </c>
      <c r="B46" s="9" t="s">
        <v>23</v>
      </c>
      <c r="C46" s="17">
        <v>2</v>
      </c>
      <c r="D46" s="17">
        <v>2020</v>
      </c>
      <c r="E46" s="17">
        <v>1</v>
      </c>
      <c r="F46" s="17">
        <v>0</v>
      </c>
      <c r="G46" s="17">
        <v>0</v>
      </c>
      <c r="H46" s="18">
        <v>155</v>
      </c>
      <c r="P46">
        <v>45</v>
      </c>
      <c r="Q46">
        <f t="shared" si="2"/>
        <v>3.6949300250737692E-5</v>
      </c>
    </row>
    <row r="47" spans="1:17" ht="14.4" x14ac:dyDescent="0.3">
      <c r="A47" s="17">
        <v>3</v>
      </c>
      <c r="B47" s="9" t="s">
        <v>30</v>
      </c>
      <c r="C47" s="17">
        <v>2</v>
      </c>
      <c r="D47" s="17">
        <v>1982</v>
      </c>
      <c r="E47" s="17">
        <v>2</v>
      </c>
      <c r="F47" s="17">
        <v>0</v>
      </c>
      <c r="G47" s="17">
        <v>0</v>
      </c>
      <c r="H47" s="18">
        <v>156</v>
      </c>
      <c r="P47">
        <v>46</v>
      </c>
      <c r="Q47">
        <f t="shared" si="2"/>
        <v>3.614741619837663E-5</v>
      </c>
    </row>
    <row r="48" spans="1:17" ht="14.4" x14ac:dyDescent="0.3">
      <c r="A48" s="17">
        <v>5</v>
      </c>
      <c r="B48" s="9" t="s">
        <v>29</v>
      </c>
      <c r="C48" s="17">
        <v>2</v>
      </c>
      <c r="D48" s="17">
        <v>1978</v>
      </c>
      <c r="E48" s="17">
        <v>13</v>
      </c>
      <c r="F48" s="17">
        <v>0</v>
      </c>
      <c r="G48" s="17">
        <v>0</v>
      </c>
      <c r="H48" s="18">
        <v>157</v>
      </c>
      <c r="P48">
        <v>47</v>
      </c>
      <c r="Q48">
        <f t="shared" si="2"/>
        <v>3.5379626258991173E-5</v>
      </c>
    </row>
    <row r="49" spans="1:17" ht="14.4" x14ac:dyDescent="0.3">
      <c r="A49" s="17">
        <v>2</v>
      </c>
      <c r="B49" s="9" t="s">
        <v>23</v>
      </c>
      <c r="C49" s="17">
        <v>1</v>
      </c>
      <c r="D49" s="17">
        <v>1988</v>
      </c>
      <c r="E49" s="17">
        <v>1</v>
      </c>
      <c r="F49" s="17">
        <v>0</v>
      </c>
      <c r="G49" s="17">
        <v>0</v>
      </c>
      <c r="H49" s="18">
        <v>157</v>
      </c>
      <c r="P49">
        <v>48</v>
      </c>
      <c r="Q49">
        <f t="shared" si="2"/>
        <v>3.4643800729308976E-5</v>
      </c>
    </row>
    <row r="50" spans="1:17" ht="14.4" x14ac:dyDescent="0.3">
      <c r="A50" s="17">
        <v>5</v>
      </c>
      <c r="B50" s="9" t="s">
        <v>17</v>
      </c>
      <c r="C50" s="17">
        <v>1</v>
      </c>
      <c r="D50" s="17">
        <v>2017</v>
      </c>
      <c r="E50" s="17">
        <v>1</v>
      </c>
      <c r="F50" s="17">
        <v>0</v>
      </c>
      <c r="G50" s="17">
        <v>0</v>
      </c>
      <c r="H50" s="18">
        <v>157</v>
      </c>
      <c r="P50">
        <v>49</v>
      </c>
      <c r="Q50">
        <f t="shared" si="2"/>
        <v>3.3937983687988389E-5</v>
      </c>
    </row>
    <row r="51" spans="1:17" ht="14.4" x14ac:dyDescent="0.3">
      <c r="A51" s="17">
        <v>4</v>
      </c>
      <c r="B51" s="9" t="s">
        <v>17</v>
      </c>
      <c r="C51" s="17">
        <v>3</v>
      </c>
      <c r="D51" s="17">
        <v>2019</v>
      </c>
      <c r="E51" s="17">
        <v>1</v>
      </c>
      <c r="F51" s="17">
        <v>0</v>
      </c>
      <c r="G51" s="17">
        <v>0</v>
      </c>
      <c r="H51" s="18">
        <v>157</v>
      </c>
      <c r="P51">
        <v>50</v>
      </c>
      <c r="Q51">
        <f t="shared" si="2"/>
        <v>3.3260375623078272E-5</v>
      </c>
    </row>
    <row r="52" spans="1:17" ht="14.4" x14ac:dyDescent="0.3">
      <c r="A52" s="17">
        <v>1</v>
      </c>
      <c r="B52" s="9" t="s">
        <v>29</v>
      </c>
      <c r="C52" s="17">
        <v>1</v>
      </c>
      <c r="D52" s="17">
        <v>1988</v>
      </c>
      <c r="E52" s="17">
        <v>28</v>
      </c>
      <c r="F52" s="17">
        <v>0</v>
      </c>
      <c r="G52" s="17">
        <v>0</v>
      </c>
      <c r="H52" s="18">
        <v>158</v>
      </c>
      <c r="P52">
        <v>51</v>
      </c>
      <c r="Q52">
        <f t="shared" si="2"/>
        <v>3.2609318102757249E-5</v>
      </c>
    </row>
    <row r="53" spans="1:17" ht="14.4" x14ac:dyDescent="0.3">
      <c r="A53" s="17">
        <v>1</v>
      </c>
      <c r="B53" s="9" t="s">
        <v>44</v>
      </c>
      <c r="C53" s="17">
        <v>2</v>
      </c>
      <c r="D53" s="17">
        <v>1975</v>
      </c>
      <c r="E53" s="17">
        <v>1</v>
      </c>
      <c r="F53" s="17">
        <v>0</v>
      </c>
      <c r="G53" s="17">
        <v>0</v>
      </c>
      <c r="H53" s="18">
        <v>158</v>
      </c>
      <c r="P53">
        <v>52</v>
      </c>
      <c r="Q53">
        <f t="shared" si="2"/>
        <v>3.1983280214358541E-5</v>
      </c>
    </row>
    <row r="54" spans="1:17" ht="14.4" x14ac:dyDescent="0.3">
      <c r="A54" s="17">
        <v>6</v>
      </c>
      <c r="B54" s="9" t="s">
        <v>23</v>
      </c>
      <c r="C54" s="17">
        <v>1</v>
      </c>
      <c r="D54" s="17">
        <v>1988</v>
      </c>
      <c r="E54" s="17">
        <v>1</v>
      </c>
      <c r="F54" s="17">
        <v>0</v>
      </c>
      <c r="G54" s="17">
        <v>0</v>
      </c>
      <c r="H54" s="18">
        <v>158</v>
      </c>
      <c r="P54">
        <v>53</v>
      </c>
      <c r="Q54">
        <f t="shared" si="2"/>
        <v>3.1380846538186373E-5</v>
      </c>
    </row>
    <row r="55" spans="1:17" ht="14.4" x14ac:dyDescent="0.3">
      <c r="A55" s="17">
        <v>3</v>
      </c>
      <c r="B55" s="9" t="s">
        <v>29</v>
      </c>
      <c r="C55" s="17">
        <v>2</v>
      </c>
      <c r="D55" s="17">
        <v>1978</v>
      </c>
      <c r="E55" s="17">
        <v>13</v>
      </c>
      <c r="F55" s="17">
        <v>0</v>
      </c>
      <c r="G55" s="17">
        <v>0</v>
      </c>
      <c r="H55" s="18">
        <v>159</v>
      </c>
      <c r="P55">
        <v>54</v>
      </c>
      <c r="Q55">
        <f t="shared" si="2"/>
        <v>3.0800706457214928E-5</v>
      </c>
    </row>
    <row r="56" spans="1:17" ht="14.4" x14ac:dyDescent="0.3">
      <c r="A56" s="17">
        <v>6</v>
      </c>
      <c r="B56" s="9" t="s">
        <v>23</v>
      </c>
      <c r="C56" s="17">
        <v>1</v>
      </c>
      <c r="D56" s="17">
        <v>1977</v>
      </c>
      <c r="E56" s="17">
        <v>1</v>
      </c>
      <c r="F56" s="17">
        <v>0</v>
      </c>
      <c r="G56" s="17">
        <v>0</v>
      </c>
      <c r="H56" s="18">
        <v>159</v>
      </c>
      <c r="P56">
        <v>55</v>
      </c>
      <c r="Q56">
        <f t="shared" si="2"/>
        <v>3.0241644632687549E-5</v>
      </c>
    </row>
    <row r="57" spans="1:17" ht="14.4" x14ac:dyDescent="0.3">
      <c r="A57" s="17">
        <v>5</v>
      </c>
      <c r="B57" s="9" t="s">
        <v>23</v>
      </c>
      <c r="C57" s="17">
        <v>1</v>
      </c>
      <c r="D57" s="17">
        <v>1988</v>
      </c>
      <c r="E57" s="17">
        <v>1</v>
      </c>
      <c r="F57" s="17">
        <v>0</v>
      </c>
      <c r="G57" s="17">
        <v>0</v>
      </c>
      <c r="H57" s="18">
        <v>159</v>
      </c>
      <c r="P57">
        <v>56</v>
      </c>
      <c r="Q57">
        <f t="shared" si="2"/>
        <v>2.9702532499911754E-5</v>
      </c>
    </row>
    <row r="58" spans="1:17" ht="14.4" x14ac:dyDescent="0.3">
      <c r="A58" s="17">
        <v>6</v>
      </c>
      <c r="B58" s="9" t="s">
        <v>17</v>
      </c>
      <c r="C58" s="17">
        <v>4</v>
      </c>
      <c r="D58" s="17">
        <v>2020</v>
      </c>
      <c r="E58" s="17">
        <v>1</v>
      </c>
      <c r="F58" s="17">
        <v>0</v>
      </c>
      <c r="G58" s="17">
        <v>0</v>
      </c>
      <c r="H58" s="18">
        <v>160</v>
      </c>
      <c r="P58">
        <v>57</v>
      </c>
      <c r="Q58">
        <f t="shared" si="2"/>
        <v>2.9182320658991902E-5</v>
      </c>
    </row>
    <row r="59" spans="1:17" ht="14.4" x14ac:dyDescent="0.3">
      <c r="A59" s="17">
        <v>1</v>
      </c>
      <c r="B59" s="9" t="s">
        <v>12</v>
      </c>
      <c r="C59" s="17">
        <v>1</v>
      </c>
      <c r="D59" s="17">
        <v>1977</v>
      </c>
      <c r="E59" s="17">
        <v>1</v>
      </c>
      <c r="F59" s="17">
        <v>0</v>
      </c>
      <c r="G59" s="17">
        <v>0</v>
      </c>
      <c r="H59" s="18">
        <v>161</v>
      </c>
      <c r="P59">
        <v>58</v>
      </c>
      <c r="Q59">
        <f t="shared" si="2"/>
        <v>2.8680032052514373E-5</v>
      </c>
    </row>
    <row r="60" spans="1:17" ht="14.4" x14ac:dyDescent="0.3">
      <c r="A60" s="17">
        <v>2</v>
      </c>
      <c r="B60" s="9" t="s">
        <v>29</v>
      </c>
      <c r="C60" s="17">
        <v>2</v>
      </c>
      <c r="D60" s="17">
        <v>1978</v>
      </c>
      <c r="E60" s="17">
        <v>13</v>
      </c>
      <c r="F60" s="17">
        <v>0</v>
      </c>
      <c r="G60" s="17">
        <v>0</v>
      </c>
      <c r="H60" s="18">
        <v>162</v>
      </c>
      <c r="P60">
        <v>59</v>
      </c>
      <c r="Q60">
        <f t="shared" si="2"/>
        <v>2.8194755836839648E-5</v>
      </c>
    </row>
    <row r="61" spans="1:17" ht="14.4" x14ac:dyDescent="0.3">
      <c r="A61" s="17">
        <v>3</v>
      </c>
      <c r="B61" s="9" t="s">
        <v>23</v>
      </c>
      <c r="C61" s="17">
        <v>1</v>
      </c>
      <c r="D61" s="17">
        <v>1988</v>
      </c>
      <c r="E61" s="17">
        <v>1</v>
      </c>
      <c r="F61" s="17">
        <v>0</v>
      </c>
      <c r="G61" s="17">
        <v>0</v>
      </c>
      <c r="H61" s="18">
        <v>162</v>
      </c>
      <c r="P61">
        <v>60</v>
      </c>
      <c r="Q61">
        <f t="shared" si="2"/>
        <v>2.7725641866098991E-5</v>
      </c>
    </row>
    <row r="62" spans="1:17" ht="14.4" x14ac:dyDescent="0.3">
      <c r="A62" s="17">
        <v>3</v>
      </c>
      <c r="B62" s="9" t="s">
        <v>17</v>
      </c>
      <c r="C62" s="17">
        <v>1</v>
      </c>
      <c r="D62" s="17">
        <v>2017</v>
      </c>
      <c r="E62" s="17">
        <v>1</v>
      </c>
      <c r="F62" s="17">
        <v>0</v>
      </c>
      <c r="G62" s="17">
        <v>0</v>
      </c>
      <c r="H62" s="18">
        <v>163</v>
      </c>
      <c r="P62">
        <v>61</v>
      </c>
      <c r="Q62">
        <f t="shared" si="2"/>
        <v>2.7271895718601677E-5</v>
      </c>
    </row>
    <row r="63" spans="1:17" ht="14.4" x14ac:dyDescent="0.3">
      <c r="A63" s="17">
        <v>5</v>
      </c>
      <c r="B63" s="9" t="s">
        <v>12</v>
      </c>
      <c r="C63" s="17">
        <v>1</v>
      </c>
      <c r="D63" s="17">
        <v>2020</v>
      </c>
      <c r="E63" s="17">
        <v>1</v>
      </c>
      <c r="F63" s="17">
        <v>0</v>
      </c>
      <c r="G63" s="17">
        <v>0</v>
      </c>
      <c r="H63" s="18">
        <v>163</v>
      </c>
      <c r="P63">
        <v>62</v>
      </c>
      <c r="Q63">
        <f t="shared" si="2"/>
        <v>2.6832774204426903E-5</v>
      </c>
    </row>
    <row r="64" spans="1:17" ht="14.4" x14ac:dyDescent="0.3">
      <c r="A64" s="17">
        <v>1</v>
      </c>
      <c r="B64" s="9" t="s">
        <v>10</v>
      </c>
      <c r="C64" s="17">
        <v>4</v>
      </c>
      <c r="D64" s="17">
        <v>1969</v>
      </c>
      <c r="E64" s="17">
        <v>1</v>
      </c>
      <c r="F64" s="17">
        <v>0</v>
      </c>
      <c r="G64" s="17">
        <v>0</v>
      </c>
      <c r="H64" s="18">
        <v>164</v>
      </c>
      <c r="P64">
        <v>63</v>
      </c>
      <c r="Q64">
        <f t="shared" si="2"/>
        <v>2.6407581300747849E-5</v>
      </c>
    </row>
    <row r="65" spans="1:17" ht="14.4" x14ac:dyDescent="0.3">
      <c r="A65" s="17">
        <v>5</v>
      </c>
      <c r="B65" s="9" t="s">
        <v>30</v>
      </c>
      <c r="C65" s="17">
        <v>2</v>
      </c>
      <c r="D65" s="17">
        <v>1982</v>
      </c>
      <c r="E65" s="17">
        <v>2</v>
      </c>
      <c r="F65" s="17">
        <v>0</v>
      </c>
      <c r="G65" s="17">
        <v>0</v>
      </c>
      <c r="H65" s="18">
        <v>164</v>
      </c>
      <c r="P65">
        <v>64</v>
      </c>
      <c r="Q65">
        <f t="shared" si="2"/>
        <v>2.5995664468115415E-5</v>
      </c>
    </row>
    <row r="66" spans="1:17" ht="14.4" x14ac:dyDescent="0.3">
      <c r="A66" s="17">
        <v>3</v>
      </c>
      <c r="B66" s="9" t="s">
        <v>23</v>
      </c>
      <c r="C66" s="17">
        <v>2</v>
      </c>
      <c r="D66" s="17">
        <v>2020</v>
      </c>
      <c r="E66" s="17">
        <v>1</v>
      </c>
      <c r="F66" s="17">
        <v>0</v>
      </c>
      <c r="G66" s="17">
        <v>0</v>
      </c>
      <c r="H66" s="18">
        <v>165</v>
      </c>
      <c r="P66">
        <v>65</v>
      </c>
      <c r="Q66">
        <f t="shared" si="2"/>
        <v>2.559641130668478E-5</v>
      </c>
    </row>
    <row r="67" spans="1:17" ht="14.4" x14ac:dyDescent="0.3">
      <c r="A67" s="17">
        <v>6</v>
      </c>
      <c r="B67" s="9" t="s">
        <v>29</v>
      </c>
      <c r="C67" s="17">
        <v>2</v>
      </c>
      <c r="D67" s="17">
        <v>1978</v>
      </c>
      <c r="E67" s="17">
        <v>13</v>
      </c>
      <c r="F67" s="17">
        <v>0</v>
      </c>
      <c r="G67" s="17">
        <v>0</v>
      </c>
      <c r="H67" s="18">
        <v>166</v>
      </c>
      <c r="P67">
        <v>66</v>
      </c>
      <c r="Q67">
        <f t="shared" ref="Q67:Q130" si="3">_xlfn.GAMMA.DIST(P67,$K$7,$K$8,FALSE)</f>
        <v>2.520924651633852E-5</v>
      </c>
    </row>
    <row r="68" spans="1:17" ht="14.4" x14ac:dyDescent="0.3">
      <c r="A68" s="17">
        <v>6</v>
      </c>
      <c r="B68" s="9" t="s">
        <v>30</v>
      </c>
      <c r="C68" s="17">
        <v>2</v>
      </c>
      <c r="D68" s="17">
        <v>1982</v>
      </c>
      <c r="E68" s="17">
        <v>2</v>
      </c>
      <c r="F68" s="17">
        <v>0</v>
      </c>
      <c r="G68" s="17">
        <v>0</v>
      </c>
      <c r="H68" s="18">
        <v>166</v>
      </c>
      <c r="P68">
        <v>67</v>
      </c>
      <c r="Q68">
        <f t="shared" si="3"/>
        <v>2.4833629128963326E-5</v>
      </c>
    </row>
    <row r="69" spans="1:17" ht="14.4" x14ac:dyDescent="0.3">
      <c r="A69" s="17">
        <v>5</v>
      </c>
      <c r="B69" s="9" t="s">
        <v>12</v>
      </c>
      <c r="C69" s="17">
        <v>3</v>
      </c>
      <c r="D69" s="17">
        <v>2016</v>
      </c>
      <c r="E69" s="17">
        <v>1</v>
      </c>
      <c r="F69" s="17">
        <v>0</v>
      </c>
      <c r="G69" s="17">
        <v>0</v>
      </c>
      <c r="H69" s="18">
        <v>166</v>
      </c>
      <c r="P69">
        <v>68</v>
      </c>
      <c r="Q69">
        <f t="shared" si="3"/>
        <v>2.446904998487093E-5</v>
      </c>
    </row>
    <row r="70" spans="1:17" ht="14.4" x14ac:dyDescent="0.3">
      <c r="A70" s="17">
        <v>4</v>
      </c>
      <c r="B70" s="9" t="s">
        <v>12</v>
      </c>
      <c r="C70" s="17">
        <v>3</v>
      </c>
      <c r="D70" s="17">
        <v>2019</v>
      </c>
      <c r="E70" s="17">
        <v>1</v>
      </c>
      <c r="F70" s="17">
        <v>0</v>
      </c>
      <c r="G70" s="17">
        <v>0</v>
      </c>
      <c r="H70" s="18">
        <v>166</v>
      </c>
      <c r="P70">
        <v>69</v>
      </c>
      <c r="Q70">
        <f t="shared" si="3"/>
        <v>2.4115029428600817E-5</v>
      </c>
    </row>
    <row r="71" spans="1:17" ht="14.4" x14ac:dyDescent="0.3">
      <c r="A71" s="17">
        <v>3</v>
      </c>
      <c r="B71" s="9" t="s">
        <v>17</v>
      </c>
      <c r="C71" s="17">
        <v>1</v>
      </c>
      <c r="D71" s="17">
        <v>2020</v>
      </c>
      <c r="E71" s="17">
        <v>1</v>
      </c>
      <c r="F71" s="17">
        <v>0</v>
      </c>
      <c r="G71" s="17">
        <v>0</v>
      </c>
      <c r="H71" s="18">
        <v>166</v>
      </c>
      <c r="P71">
        <v>70</v>
      </c>
      <c r="Q71">
        <f t="shared" si="3"/>
        <v>2.3771115202171604E-5</v>
      </c>
    </row>
    <row r="72" spans="1:17" ht="14.4" x14ac:dyDescent="0.3">
      <c r="A72" s="17">
        <v>3</v>
      </c>
      <c r="B72" s="9" t="s">
        <v>14</v>
      </c>
      <c r="C72" s="17">
        <v>3</v>
      </c>
      <c r="D72" s="17">
        <v>2020</v>
      </c>
      <c r="E72" s="17">
        <v>1</v>
      </c>
      <c r="F72" s="17">
        <v>0</v>
      </c>
      <c r="G72" s="17">
        <v>0</v>
      </c>
      <c r="H72" s="18">
        <v>166</v>
      </c>
      <c r="P72">
        <v>71</v>
      </c>
      <c r="Q72">
        <f t="shared" si="3"/>
        <v>2.3436880516318804E-5</v>
      </c>
    </row>
    <row r="73" spans="1:17" ht="14.4" x14ac:dyDescent="0.3">
      <c r="A73" s="17">
        <v>6</v>
      </c>
      <c r="B73" s="9" t="s">
        <v>25</v>
      </c>
      <c r="C73" s="17">
        <v>4</v>
      </c>
      <c r="D73" s="17">
        <v>1977</v>
      </c>
      <c r="E73" s="17">
        <v>1</v>
      </c>
      <c r="F73" s="17">
        <v>0</v>
      </c>
      <c r="G73" s="17">
        <v>0</v>
      </c>
      <c r="H73" s="18">
        <v>167</v>
      </c>
      <c r="P73">
        <v>72</v>
      </c>
      <c r="Q73">
        <f t="shared" si="3"/>
        <v>2.3111922282418859E-5</v>
      </c>
    </row>
    <row r="74" spans="1:17" ht="14.4" x14ac:dyDescent="0.3">
      <c r="A74" s="17">
        <v>6</v>
      </c>
      <c r="B74" s="9" t="s">
        <v>23</v>
      </c>
      <c r="C74" s="17">
        <v>2</v>
      </c>
      <c r="D74" s="17">
        <v>2020</v>
      </c>
      <c r="E74" s="17">
        <v>1</v>
      </c>
      <c r="F74" s="17">
        <v>0</v>
      </c>
      <c r="G74" s="17">
        <v>0</v>
      </c>
      <c r="H74" s="18">
        <v>167</v>
      </c>
      <c r="P74">
        <v>73</v>
      </c>
      <c r="Q74">
        <f t="shared" si="3"/>
        <v>2.2795859489694674E-5</v>
      </c>
    </row>
    <row r="75" spans="1:17" ht="14.4" x14ac:dyDescent="0.3">
      <c r="A75" s="17">
        <v>5</v>
      </c>
      <c r="B75" s="9" t="s">
        <v>25</v>
      </c>
      <c r="C75" s="17">
        <v>4</v>
      </c>
      <c r="D75" s="17">
        <v>1977</v>
      </c>
      <c r="E75" s="17">
        <v>1</v>
      </c>
      <c r="F75" s="17">
        <v>0</v>
      </c>
      <c r="G75" s="17">
        <v>0</v>
      </c>
      <c r="H75" s="18">
        <v>168</v>
      </c>
      <c r="P75">
        <v>74</v>
      </c>
      <c r="Q75">
        <f t="shared" si="3"/>
        <v>2.2488331713963069E-5</v>
      </c>
    </row>
    <row r="76" spans="1:17" ht="14.4" x14ac:dyDescent="0.3">
      <c r="A76" s="17">
        <v>1</v>
      </c>
      <c r="B76" s="9" t="s">
        <v>30</v>
      </c>
      <c r="C76" s="17">
        <v>2</v>
      </c>
      <c r="D76" s="17">
        <v>1982</v>
      </c>
      <c r="E76" s="17">
        <v>2</v>
      </c>
      <c r="F76" s="17">
        <v>0</v>
      </c>
      <c r="G76" s="17">
        <v>0</v>
      </c>
      <c r="H76" s="18">
        <v>168</v>
      </c>
      <c r="P76">
        <v>75</v>
      </c>
      <c r="Q76">
        <f t="shared" si="3"/>
        <v>2.2188997745649723E-5</v>
      </c>
    </row>
    <row r="77" spans="1:17" ht="14.4" x14ac:dyDescent="0.3">
      <c r="A77" s="17">
        <v>5</v>
      </c>
      <c r="B77" s="9" t="s">
        <v>17</v>
      </c>
      <c r="C77" s="17">
        <v>2</v>
      </c>
      <c r="D77" s="17">
        <v>2020</v>
      </c>
      <c r="E77" s="17">
        <v>1</v>
      </c>
      <c r="F77" s="17">
        <v>0</v>
      </c>
      <c r="G77" s="17">
        <v>0</v>
      </c>
      <c r="H77" s="18">
        <v>168</v>
      </c>
      <c r="P77">
        <v>76</v>
      </c>
      <c r="Q77">
        <f t="shared" si="3"/>
        <v>2.1897534326089028E-5</v>
      </c>
    </row>
    <row r="78" spans="1:17" ht="14.4" x14ac:dyDescent="0.3">
      <c r="A78" s="17">
        <v>4</v>
      </c>
      <c r="B78" s="9" t="s">
        <v>12</v>
      </c>
      <c r="C78" s="17">
        <v>2</v>
      </c>
      <c r="D78" s="17">
        <v>2020</v>
      </c>
      <c r="E78" s="17">
        <v>1</v>
      </c>
      <c r="F78" s="17">
        <v>0</v>
      </c>
      <c r="G78" s="17">
        <v>0</v>
      </c>
      <c r="H78" s="18">
        <v>168</v>
      </c>
      <c r="P78">
        <v>77</v>
      </c>
      <c r="Q78">
        <f t="shared" si="3"/>
        <v>2.1613634982267096E-5</v>
      </c>
    </row>
    <row r="79" spans="1:17" ht="14.4" x14ac:dyDescent="0.3">
      <c r="A79" s="17">
        <v>3</v>
      </c>
      <c r="B79" s="9" t="s">
        <v>12</v>
      </c>
      <c r="C79" s="17">
        <v>1</v>
      </c>
      <c r="D79" s="17">
        <v>2020</v>
      </c>
      <c r="E79" s="17">
        <v>1</v>
      </c>
      <c r="F79" s="17">
        <v>0</v>
      </c>
      <c r="G79" s="17">
        <v>0</v>
      </c>
      <c r="H79" s="18">
        <v>168</v>
      </c>
      <c r="P79">
        <v>78</v>
      </c>
      <c r="Q79">
        <f t="shared" si="3"/>
        <v>2.1337008951175277E-5</v>
      </c>
    </row>
    <row r="80" spans="1:17" ht="14.4" x14ac:dyDescent="0.3">
      <c r="A80" s="17">
        <v>3</v>
      </c>
      <c r="B80" s="9" t="s">
        <v>23</v>
      </c>
      <c r="C80" s="17">
        <v>1</v>
      </c>
      <c r="D80" s="17">
        <v>1977</v>
      </c>
      <c r="E80" s="17">
        <v>1</v>
      </c>
      <c r="F80" s="17">
        <v>0</v>
      </c>
      <c r="G80" s="17">
        <v>0</v>
      </c>
      <c r="H80" s="18">
        <v>169</v>
      </c>
      <c r="P80">
        <v>79</v>
      </c>
      <c r="Q80">
        <f t="shared" si="3"/>
        <v>2.1067380185835952E-5</v>
      </c>
    </row>
    <row r="81" spans="1:17" ht="14.4" x14ac:dyDescent="0.3">
      <c r="A81" s="17">
        <v>3</v>
      </c>
      <c r="B81" s="9" t="s">
        <v>25</v>
      </c>
      <c r="C81" s="17">
        <v>4</v>
      </c>
      <c r="D81" s="17">
        <v>1977</v>
      </c>
      <c r="E81" s="17">
        <v>1</v>
      </c>
      <c r="F81" s="17">
        <v>0</v>
      </c>
      <c r="G81" s="17">
        <v>0</v>
      </c>
      <c r="H81" s="18">
        <v>169</v>
      </c>
      <c r="P81">
        <v>80</v>
      </c>
      <c r="Q81">
        <f t="shared" si="3"/>
        <v>2.0804486435855852E-5</v>
      </c>
    </row>
    <row r="82" spans="1:17" ht="14.4" x14ac:dyDescent="0.3">
      <c r="A82" s="17">
        <v>2</v>
      </c>
      <c r="B82" s="9" t="s">
        <v>29</v>
      </c>
      <c r="C82" s="17">
        <v>1</v>
      </c>
      <c r="D82" s="17">
        <v>1988</v>
      </c>
      <c r="E82" s="17">
        <v>28</v>
      </c>
      <c r="F82" s="17">
        <v>0</v>
      </c>
      <c r="G82" s="17">
        <v>0</v>
      </c>
      <c r="H82" s="18">
        <v>170</v>
      </c>
      <c r="P82">
        <v>81</v>
      </c>
      <c r="Q82">
        <f t="shared" si="3"/>
        <v>2.0548078396067887E-5</v>
      </c>
    </row>
    <row r="83" spans="1:17" ht="14.4" x14ac:dyDescent="0.3">
      <c r="A83" s="17">
        <v>2</v>
      </c>
      <c r="B83" s="9" t="s">
        <v>30</v>
      </c>
      <c r="C83" s="17">
        <v>2</v>
      </c>
      <c r="D83" s="17">
        <v>1982</v>
      </c>
      <c r="E83" s="17">
        <v>2</v>
      </c>
      <c r="F83" s="17">
        <v>0</v>
      </c>
      <c r="G83" s="17">
        <v>0</v>
      </c>
      <c r="H83" s="18">
        <v>170</v>
      </c>
      <c r="P83">
        <v>82</v>
      </c>
      <c r="Q83">
        <f t="shared" si="3"/>
        <v>2.0297918917450279E-5</v>
      </c>
    </row>
    <row r="84" spans="1:17" ht="14.4" x14ac:dyDescent="0.3">
      <c r="A84" s="17">
        <v>5</v>
      </c>
      <c r="B84" s="9" t="s">
        <v>12</v>
      </c>
      <c r="C84" s="17">
        <v>3</v>
      </c>
      <c r="D84" s="17">
        <v>2019</v>
      </c>
      <c r="E84" s="17">
        <v>1</v>
      </c>
      <c r="F84" s="17">
        <v>0</v>
      </c>
      <c r="G84" s="17">
        <v>0</v>
      </c>
      <c r="H84" s="18">
        <v>170</v>
      </c>
      <c r="P84">
        <v>83</v>
      </c>
      <c r="Q84">
        <f t="shared" si="3"/>
        <v>2.005378227507202E-5</v>
      </c>
    </row>
    <row r="85" spans="1:17" ht="14.4" x14ac:dyDescent="0.3">
      <c r="A85" s="17">
        <v>5</v>
      </c>
      <c r="B85" s="9" t="s">
        <v>23</v>
      </c>
      <c r="C85" s="17">
        <v>1</v>
      </c>
      <c r="D85" s="17">
        <v>1977</v>
      </c>
      <c r="E85" s="17">
        <v>1</v>
      </c>
      <c r="F85" s="17">
        <v>0</v>
      </c>
      <c r="G85" s="17">
        <v>0</v>
      </c>
      <c r="H85" s="18">
        <v>171</v>
      </c>
      <c r="P85">
        <v>84</v>
      </c>
      <c r="Q85">
        <f t="shared" si="3"/>
        <v>1.981545348831353E-5</v>
      </c>
    </row>
    <row r="86" spans="1:17" ht="14.4" x14ac:dyDescent="0.3">
      <c r="A86" s="17">
        <v>5</v>
      </c>
      <c r="B86" s="9" t="s">
        <v>12</v>
      </c>
      <c r="C86" s="17">
        <v>1</v>
      </c>
      <c r="D86" s="17">
        <v>1977</v>
      </c>
      <c r="E86" s="17">
        <v>1</v>
      </c>
      <c r="F86" s="17">
        <v>0</v>
      </c>
      <c r="G86" s="17">
        <v>0</v>
      </c>
      <c r="H86" s="18">
        <v>171</v>
      </c>
      <c r="P86">
        <v>85</v>
      </c>
      <c r="Q86">
        <f t="shared" si="3"/>
        <v>1.9582727689058547E-5</v>
      </c>
    </row>
    <row r="87" spans="1:17" ht="14.4" x14ac:dyDescent="0.3">
      <c r="A87" s="17">
        <v>6</v>
      </c>
      <c r="B87" s="9" t="s">
        <v>44</v>
      </c>
      <c r="C87" s="17">
        <v>2</v>
      </c>
      <c r="D87" s="17">
        <v>1975</v>
      </c>
      <c r="E87" s="17">
        <v>1</v>
      </c>
      <c r="F87" s="17">
        <v>0</v>
      </c>
      <c r="G87" s="17">
        <v>0</v>
      </c>
      <c r="H87" s="18">
        <v>174</v>
      </c>
      <c r="P87">
        <v>86</v>
      </c>
      <c r="Q87">
        <f t="shared" si="3"/>
        <v>1.9355409533953475E-5</v>
      </c>
    </row>
    <row r="88" spans="1:17" ht="14.4" x14ac:dyDescent="0.3">
      <c r="A88" s="17">
        <v>4</v>
      </c>
      <c r="B88" s="9" t="s">
        <v>12</v>
      </c>
      <c r="C88" s="17">
        <v>1</v>
      </c>
      <c r="D88" s="17">
        <v>1977</v>
      </c>
      <c r="E88" s="17">
        <v>1</v>
      </c>
      <c r="F88" s="17">
        <v>0</v>
      </c>
      <c r="G88" s="17">
        <v>0</v>
      </c>
      <c r="H88" s="18">
        <v>174</v>
      </c>
      <c r="P88">
        <v>87</v>
      </c>
      <c r="Q88">
        <f t="shared" si="3"/>
        <v>1.913331265718943E-5</v>
      </c>
    </row>
    <row r="89" spans="1:17" ht="14.4" x14ac:dyDescent="0.3">
      <c r="A89" s="17">
        <v>5</v>
      </c>
      <c r="B89" s="9" t="s">
        <v>29</v>
      </c>
      <c r="C89" s="17">
        <v>1</v>
      </c>
      <c r="D89" s="17">
        <v>1988</v>
      </c>
      <c r="E89" s="17">
        <v>28</v>
      </c>
      <c r="F89" s="17">
        <v>0</v>
      </c>
      <c r="G89" s="17">
        <v>0</v>
      </c>
      <c r="H89" s="18">
        <v>176</v>
      </c>
      <c r="P89">
        <v>88</v>
      </c>
      <c r="Q89">
        <f t="shared" si="3"/>
        <v>1.8916259160584262E-5</v>
      </c>
    </row>
    <row r="90" spans="1:17" ht="14.4" x14ac:dyDescent="0.3">
      <c r="A90" s="17">
        <v>1</v>
      </c>
      <c r="B90" s="9" t="s">
        <v>25</v>
      </c>
      <c r="C90" s="17">
        <v>4</v>
      </c>
      <c r="D90" s="17">
        <v>1977</v>
      </c>
      <c r="E90" s="17">
        <v>1</v>
      </c>
      <c r="F90" s="17">
        <v>0</v>
      </c>
      <c r="G90" s="17">
        <v>0</v>
      </c>
      <c r="H90" s="18">
        <v>177</v>
      </c>
      <c r="P90">
        <v>89</v>
      </c>
      <c r="Q90">
        <f t="shared" si="3"/>
        <v>1.8704079138031658E-5</v>
      </c>
    </row>
    <row r="91" spans="1:17" ht="14.4" x14ac:dyDescent="0.3">
      <c r="A91" s="17">
        <v>6</v>
      </c>
      <c r="B91" s="9" t="s">
        <v>12</v>
      </c>
      <c r="C91" s="17">
        <v>1</v>
      </c>
      <c r="D91" s="17">
        <v>1977</v>
      </c>
      <c r="E91" s="17">
        <v>1</v>
      </c>
      <c r="F91" s="17">
        <v>0</v>
      </c>
      <c r="G91" s="17">
        <v>0</v>
      </c>
      <c r="H91" s="18">
        <v>178</v>
      </c>
      <c r="P91">
        <v>90</v>
      </c>
      <c r="Q91">
        <f t="shared" si="3"/>
        <v>1.8496610231644814E-5</v>
      </c>
    </row>
    <row r="92" spans="1:17" ht="14.4" x14ac:dyDescent="0.3">
      <c r="A92" s="17">
        <v>3</v>
      </c>
      <c r="B92" s="9" t="s">
        <v>12</v>
      </c>
      <c r="C92" s="17">
        <v>1</v>
      </c>
      <c r="D92" s="17">
        <v>1977</v>
      </c>
      <c r="E92" s="17">
        <v>1</v>
      </c>
      <c r="F92" s="17">
        <v>0</v>
      </c>
      <c r="G92" s="17">
        <v>0</v>
      </c>
      <c r="H92" s="18">
        <v>178</v>
      </c>
      <c r="P92">
        <v>91</v>
      </c>
      <c r="Q92">
        <f t="shared" si="3"/>
        <v>1.8293697217157336E-5</v>
      </c>
    </row>
    <row r="93" spans="1:17" ht="14.4" x14ac:dyDescent="0.3">
      <c r="A93" s="17">
        <v>4</v>
      </c>
      <c r="B93" s="9" t="s">
        <v>29</v>
      </c>
      <c r="C93" s="17">
        <v>1</v>
      </c>
      <c r="D93" s="17">
        <v>1988</v>
      </c>
      <c r="E93" s="17">
        <v>28</v>
      </c>
      <c r="F93" s="17">
        <v>0</v>
      </c>
      <c r="G93" s="17">
        <v>0</v>
      </c>
      <c r="H93" s="18">
        <v>180</v>
      </c>
      <c r="P93">
        <v>92</v>
      </c>
      <c r="Q93">
        <f t="shared" si="3"/>
        <v>1.8095191616355702E-5</v>
      </c>
    </row>
    <row r="94" spans="1:17" ht="14.4" x14ac:dyDescent="0.3">
      <c r="A94" s="17">
        <v>3</v>
      </c>
      <c r="B94" s="9" t="s">
        <v>44</v>
      </c>
      <c r="C94" s="17">
        <v>2</v>
      </c>
      <c r="D94" s="17">
        <v>1975</v>
      </c>
      <c r="E94" s="17">
        <v>1</v>
      </c>
      <c r="F94" s="17">
        <v>0</v>
      </c>
      <c r="G94" s="17">
        <v>0</v>
      </c>
      <c r="H94" s="18">
        <v>180</v>
      </c>
      <c r="P94">
        <v>93</v>
      </c>
      <c r="Q94">
        <f t="shared" si="3"/>
        <v>1.7900951334509214E-5</v>
      </c>
    </row>
    <row r="95" spans="1:17" ht="14.4" x14ac:dyDescent="0.3">
      <c r="A95" s="17">
        <v>2</v>
      </c>
      <c r="B95" s="9" t="s">
        <v>25</v>
      </c>
      <c r="C95" s="17">
        <v>4</v>
      </c>
      <c r="D95" s="17">
        <v>1977</v>
      </c>
      <c r="E95" s="17">
        <v>1</v>
      </c>
      <c r="F95" s="17">
        <v>0</v>
      </c>
      <c r="G95" s="17">
        <v>0</v>
      </c>
      <c r="H95" s="18">
        <v>180</v>
      </c>
      <c r="P95">
        <v>94</v>
      </c>
      <c r="Q95">
        <f t="shared" si="3"/>
        <v>1.7710840320936273E-5</v>
      </c>
    </row>
    <row r="96" spans="1:17" ht="14.4" x14ac:dyDescent="0.3">
      <c r="A96" s="17">
        <v>1</v>
      </c>
      <c r="B96" s="9" t="s">
        <v>23</v>
      </c>
      <c r="C96" s="17">
        <v>1</v>
      </c>
      <c r="D96" s="17">
        <v>1988</v>
      </c>
      <c r="E96" s="17">
        <v>1</v>
      </c>
      <c r="F96" s="17">
        <v>0</v>
      </c>
      <c r="G96" s="17">
        <v>0</v>
      </c>
      <c r="H96" s="18">
        <v>180</v>
      </c>
      <c r="P96">
        <v>95</v>
      </c>
      <c r="Q96">
        <f t="shared" si="3"/>
        <v>1.7524728251002688E-5</v>
      </c>
    </row>
    <row r="97" spans="1:17" ht="14.4" x14ac:dyDescent="0.3">
      <c r="A97" s="17">
        <v>1</v>
      </c>
      <c r="B97" s="9" t="s">
        <v>29</v>
      </c>
      <c r="C97" s="17">
        <v>2</v>
      </c>
      <c r="D97" s="17">
        <v>1978</v>
      </c>
      <c r="E97" s="17">
        <v>13</v>
      </c>
      <c r="F97" s="17">
        <v>0</v>
      </c>
      <c r="G97" s="17">
        <v>0</v>
      </c>
      <c r="H97" s="18">
        <v>181</v>
      </c>
      <c r="P97">
        <v>96</v>
      </c>
      <c r="Q97">
        <f t="shared" si="3"/>
        <v>1.7342490227989578E-5</v>
      </c>
    </row>
    <row r="98" spans="1:17" ht="14.4" x14ac:dyDescent="0.3">
      <c r="A98" s="17">
        <v>1</v>
      </c>
      <c r="B98" s="9" t="s">
        <v>23</v>
      </c>
      <c r="C98" s="17">
        <v>1</v>
      </c>
      <c r="D98" s="17">
        <v>1977</v>
      </c>
      <c r="E98" s="17">
        <v>1</v>
      </c>
      <c r="F98" s="17">
        <v>0</v>
      </c>
      <c r="G98" s="17">
        <v>0</v>
      </c>
      <c r="H98" s="18">
        <v>181</v>
      </c>
      <c r="P98">
        <v>97</v>
      </c>
      <c r="Q98">
        <f t="shared" si="3"/>
        <v>1.7164006503397312E-5</v>
      </c>
    </row>
    <row r="99" spans="1:17" ht="14.4" x14ac:dyDescent="0.3">
      <c r="A99" s="17">
        <v>4</v>
      </c>
      <c r="B99" s="9" t="s">
        <v>23</v>
      </c>
      <c r="C99" s="17">
        <v>1</v>
      </c>
      <c r="D99" s="17">
        <v>1977</v>
      </c>
      <c r="E99" s="17">
        <v>1</v>
      </c>
      <c r="F99" s="17">
        <v>0</v>
      </c>
      <c r="G99" s="17">
        <v>0</v>
      </c>
      <c r="H99" s="18">
        <v>181</v>
      </c>
      <c r="P99">
        <v>98</v>
      </c>
      <c r="Q99">
        <f t="shared" si="3"/>
        <v>1.6989162214369008E-5</v>
      </c>
    </row>
    <row r="100" spans="1:17" ht="14.4" x14ac:dyDescent="0.3">
      <c r="A100" s="17">
        <v>6</v>
      </c>
      <c r="B100" s="9" t="s">
        <v>29</v>
      </c>
      <c r="C100" s="17">
        <v>1</v>
      </c>
      <c r="D100" s="17">
        <v>1988</v>
      </c>
      <c r="E100" s="17">
        <v>28</v>
      </c>
      <c r="F100" s="17">
        <v>0</v>
      </c>
      <c r="G100" s="17">
        <v>0</v>
      </c>
      <c r="H100" s="18">
        <v>182</v>
      </c>
      <c r="P100">
        <v>99</v>
      </c>
      <c r="Q100">
        <f t="shared" si="3"/>
        <v>1.6817847137023292E-5</v>
      </c>
    </row>
    <row r="101" spans="1:17" ht="14.4" x14ac:dyDescent="0.3">
      <c r="A101" s="17">
        <v>4</v>
      </c>
      <c r="B101" s="9" t="s">
        <v>29</v>
      </c>
      <c r="C101" s="17">
        <v>2</v>
      </c>
      <c r="D101" s="17">
        <v>1978</v>
      </c>
      <c r="E101" s="17">
        <v>13</v>
      </c>
      <c r="F101" s="17">
        <v>0</v>
      </c>
      <c r="G101" s="17">
        <v>0</v>
      </c>
      <c r="H101" s="18">
        <v>184</v>
      </c>
      <c r="P101">
        <v>100</v>
      </c>
      <c r="Q101">
        <f t="shared" si="3"/>
        <v>1.6649955454583035E-5</v>
      </c>
    </row>
    <row r="102" spans="1:17" ht="14.4" x14ac:dyDescent="0.3">
      <c r="A102" s="17">
        <v>2</v>
      </c>
      <c r="B102" s="9" t="s">
        <v>23</v>
      </c>
      <c r="C102" s="17">
        <v>1</v>
      </c>
      <c r="D102" s="17">
        <v>1977</v>
      </c>
      <c r="E102" s="17">
        <v>1</v>
      </c>
      <c r="F102" s="17">
        <v>0</v>
      </c>
      <c r="G102" s="17">
        <v>0</v>
      </c>
      <c r="H102" s="18">
        <v>184</v>
      </c>
      <c r="P102">
        <v>101</v>
      </c>
      <c r="Q102">
        <f t="shared" si="3"/>
        <v>1.648538553927479E-5</v>
      </c>
    </row>
    <row r="103" spans="1:17" ht="14.4" x14ac:dyDescent="0.3">
      <c r="A103" s="17">
        <v>2</v>
      </c>
      <c r="B103" s="9" t="s">
        <v>12</v>
      </c>
      <c r="C103" s="17">
        <v>1</v>
      </c>
      <c r="D103" s="17">
        <v>1977</v>
      </c>
      <c r="E103" s="17">
        <v>1</v>
      </c>
      <c r="F103" s="17">
        <v>0</v>
      </c>
      <c r="G103" s="17">
        <v>0</v>
      </c>
      <c r="H103" s="18">
        <v>184</v>
      </c>
      <c r="P103">
        <v>102</v>
      </c>
      <c r="Q103">
        <f t="shared" si="3"/>
        <v>1.6324039747054116E-5</v>
      </c>
    </row>
    <row r="104" spans="1:17" ht="14.4" x14ac:dyDescent="0.3">
      <c r="A104" s="17">
        <v>4</v>
      </c>
      <c r="B104" s="9" t="s">
        <v>25</v>
      </c>
      <c r="C104" s="17">
        <v>4</v>
      </c>
      <c r="D104" s="17">
        <v>1977</v>
      </c>
      <c r="E104" s="17">
        <v>1</v>
      </c>
      <c r="F104" s="17">
        <v>0</v>
      </c>
      <c r="G104" s="17">
        <v>0</v>
      </c>
      <c r="H104" s="18">
        <v>184</v>
      </c>
      <c r="P104">
        <v>103</v>
      </c>
      <c r="Q104">
        <f t="shared" si="3"/>
        <v>1.6165824224285338E-5</v>
      </c>
    </row>
    <row r="105" spans="1:17" ht="14.4" x14ac:dyDescent="0.3">
      <c r="A105" s="17">
        <v>2</v>
      </c>
      <c r="B105" s="9" t="s">
        <v>27</v>
      </c>
      <c r="C105" s="17">
        <v>2</v>
      </c>
      <c r="D105" s="17">
        <v>1982</v>
      </c>
      <c r="E105" s="17">
        <v>1</v>
      </c>
      <c r="F105" s="17">
        <v>0</v>
      </c>
      <c r="G105" s="17">
        <v>0</v>
      </c>
      <c r="H105" s="18">
        <v>199</v>
      </c>
      <c r="P105">
        <v>104</v>
      </c>
      <c r="Q105">
        <f t="shared" si="3"/>
        <v>1.6010648725571309E-5</v>
      </c>
    </row>
    <row r="106" spans="1:17" ht="14.4" x14ac:dyDescent="0.3">
      <c r="A106" s="17">
        <v>6</v>
      </c>
      <c r="B106" s="9" t="s">
        <v>12</v>
      </c>
      <c r="C106" s="17">
        <v>3</v>
      </c>
      <c r="D106" s="17">
        <v>1975</v>
      </c>
      <c r="E106" s="17">
        <v>1</v>
      </c>
      <c r="F106" s="17">
        <v>0</v>
      </c>
      <c r="G106" s="17">
        <v>0</v>
      </c>
      <c r="H106" s="18">
        <v>208</v>
      </c>
      <c r="P106">
        <v>105</v>
      </c>
      <c r="Q106">
        <f t="shared" si="3"/>
        <v>1.5858426441990013E-5</v>
      </c>
    </row>
    <row r="107" spans="1:17" ht="14.4" x14ac:dyDescent="0.3">
      <c r="A107" s="17">
        <v>3</v>
      </c>
      <c r="B107" s="9" t="s">
        <v>12</v>
      </c>
      <c r="C107" s="17">
        <v>3</v>
      </c>
      <c r="D107" s="17">
        <v>1975</v>
      </c>
      <c r="E107" s="17">
        <v>1</v>
      </c>
      <c r="F107" s="17">
        <v>0</v>
      </c>
      <c r="G107" s="17">
        <v>0</v>
      </c>
      <c r="H107" s="18">
        <v>208</v>
      </c>
      <c r="P107">
        <v>106</v>
      </c>
      <c r="Q107">
        <f t="shared" si="3"/>
        <v>1.5709073839050889E-5</v>
      </c>
    </row>
    <row r="108" spans="1:17" ht="14.4" x14ac:dyDescent="0.3">
      <c r="A108" s="17">
        <v>5</v>
      </c>
      <c r="B108" s="9" t="s">
        <v>27</v>
      </c>
      <c r="C108" s="17">
        <v>2</v>
      </c>
      <c r="D108" s="17">
        <v>1982</v>
      </c>
      <c r="E108" s="17">
        <v>1</v>
      </c>
      <c r="F108" s="17">
        <v>0</v>
      </c>
      <c r="G108" s="17">
        <v>0</v>
      </c>
      <c r="H108" s="18">
        <v>212</v>
      </c>
      <c r="P108">
        <v>107</v>
      </c>
      <c r="Q108">
        <f t="shared" si="3"/>
        <v>1.5562510503735284E-5</v>
      </c>
    </row>
    <row r="109" spans="1:17" ht="14.4" x14ac:dyDescent="0.3">
      <c r="A109" s="17">
        <v>2</v>
      </c>
      <c r="B109" s="9" t="s">
        <v>12</v>
      </c>
      <c r="C109" s="17">
        <v>3</v>
      </c>
      <c r="D109" s="17">
        <v>1975</v>
      </c>
      <c r="E109" s="17">
        <v>1</v>
      </c>
      <c r="F109" s="17">
        <v>0</v>
      </c>
      <c r="G109" s="17">
        <v>0</v>
      </c>
      <c r="H109" s="18">
        <v>219</v>
      </c>
      <c r="P109">
        <v>108</v>
      </c>
      <c r="Q109">
        <f t="shared" si="3"/>
        <v>1.5418659000032187E-5</v>
      </c>
    </row>
    <row r="110" spans="1:17" ht="14.4" x14ac:dyDescent="0.3">
      <c r="A110" s="17">
        <v>5</v>
      </c>
      <c r="B110" s="9" t="s">
        <v>12</v>
      </c>
      <c r="C110" s="17">
        <v>3</v>
      </c>
      <c r="D110" s="17">
        <v>1975</v>
      </c>
      <c r="E110" s="17">
        <v>1</v>
      </c>
      <c r="F110" s="17">
        <v>0</v>
      </c>
      <c r="G110" s="17">
        <v>0</v>
      </c>
      <c r="H110" s="18">
        <v>219</v>
      </c>
      <c r="P110">
        <v>109</v>
      </c>
      <c r="Q110">
        <f t="shared" si="3"/>
        <v>1.527744473242401E-5</v>
      </c>
    </row>
    <row r="111" spans="1:17" ht="14.4" x14ac:dyDescent="0.3">
      <c r="A111" s="17">
        <v>1</v>
      </c>
      <c r="B111" s="9" t="s">
        <v>27</v>
      </c>
      <c r="C111" s="17">
        <v>2</v>
      </c>
      <c r="D111" s="17">
        <v>1982</v>
      </c>
      <c r="E111" s="17">
        <v>1</v>
      </c>
      <c r="F111" s="17">
        <v>0</v>
      </c>
      <c r="G111" s="17">
        <v>0</v>
      </c>
      <c r="H111" s="18">
        <v>226</v>
      </c>
      <c r="P111">
        <v>110</v>
      </c>
      <c r="Q111">
        <f t="shared" si="3"/>
        <v>1.5138795816816463E-5</v>
      </c>
    </row>
    <row r="112" spans="1:17" ht="14.4" x14ac:dyDescent="0.3">
      <c r="A112" s="17">
        <v>3</v>
      </c>
      <c r="B112" s="9" t="s">
        <v>27</v>
      </c>
      <c r="C112" s="17">
        <v>2</v>
      </c>
      <c r="D112" s="17">
        <v>1982</v>
      </c>
      <c r="E112" s="17">
        <v>1</v>
      </c>
      <c r="F112" s="17">
        <v>0</v>
      </c>
      <c r="G112" s="17">
        <v>0</v>
      </c>
      <c r="H112" s="18">
        <v>227</v>
      </c>
      <c r="P112">
        <v>111</v>
      </c>
      <c r="Q112">
        <f t="shared" si="3"/>
        <v>1.5002642958443312E-5</v>
      </c>
    </row>
    <row r="113" spans="1:17" ht="14.4" x14ac:dyDescent="0.3">
      <c r="A113" s="17">
        <v>1</v>
      </c>
      <c r="B113" s="9" t="s">
        <v>12</v>
      </c>
      <c r="C113" s="17">
        <v>3</v>
      </c>
      <c r="D113" s="17">
        <v>1975</v>
      </c>
      <c r="E113" s="17">
        <v>1</v>
      </c>
      <c r="F113" s="17">
        <v>0</v>
      </c>
      <c r="G113" s="17">
        <v>0</v>
      </c>
      <c r="H113" s="18">
        <v>230</v>
      </c>
      <c r="P113">
        <v>112</v>
      </c>
      <c r="Q113">
        <f t="shared" si="3"/>
        <v>1.4868919336310091E-5</v>
      </c>
    </row>
    <row r="114" spans="1:17" ht="14.4" x14ac:dyDescent="0.3">
      <c r="A114" s="17">
        <v>4</v>
      </c>
      <c r="B114" s="9" t="s">
        <v>27</v>
      </c>
      <c r="C114" s="17">
        <v>2</v>
      </c>
      <c r="D114" s="17">
        <v>1982</v>
      </c>
      <c r="E114" s="17">
        <v>1</v>
      </c>
      <c r="F114" s="17">
        <v>0</v>
      </c>
      <c r="G114" s="17">
        <v>0</v>
      </c>
      <c r="H114" s="18">
        <v>232</v>
      </c>
      <c r="P114">
        <v>113</v>
      </c>
      <c r="Q114">
        <f t="shared" si="3"/>
        <v>1.4737560493771854E-5</v>
      </c>
    </row>
    <row r="115" spans="1:17" ht="14.4" x14ac:dyDescent="0.3">
      <c r="A115" s="17">
        <v>5</v>
      </c>
      <c r="B115" s="9" t="s">
        <v>43</v>
      </c>
      <c r="C115" s="17">
        <v>2</v>
      </c>
      <c r="D115" s="17">
        <v>1974</v>
      </c>
      <c r="E115" s="17">
        <v>1</v>
      </c>
      <c r="F115" s="17">
        <v>0</v>
      </c>
      <c r="G115" s="17">
        <v>0</v>
      </c>
      <c r="H115" s="18">
        <v>320</v>
      </c>
      <c r="P115">
        <v>114</v>
      </c>
      <c r="Q115">
        <f t="shared" si="3"/>
        <v>1.4608504234868403E-5</v>
      </c>
    </row>
    <row r="116" spans="1:17" ht="14.4" x14ac:dyDescent="0.3">
      <c r="A116" s="17">
        <v>3</v>
      </c>
      <c r="B116" s="9" t="s">
        <v>43</v>
      </c>
      <c r="C116" s="17">
        <v>2</v>
      </c>
      <c r="D116" s="17">
        <v>1974</v>
      </c>
      <c r="E116" s="17">
        <v>1</v>
      </c>
      <c r="F116" s="17">
        <v>0</v>
      </c>
      <c r="G116" s="17">
        <v>0</v>
      </c>
      <c r="H116" s="18">
        <v>332</v>
      </c>
      <c r="P116">
        <v>115</v>
      </c>
      <c r="Q116">
        <f t="shared" si="3"/>
        <v>1.4481690526066593E-5</v>
      </c>
    </row>
    <row r="117" spans="1:17" ht="14.4" x14ac:dyDescent="0.3">
      <c r="A117" s="17">
        <v>4</v>
      </c>
      <c r="B117" s="9" t="s">
        <v>43</v>
      </c>
      <c r="C117" s="17">
        <v>2</v>
      </c>
      <c r="D117" s="17">
        <v>1974</v>
      </c>
      <c r="E117" s="17">
        <v>1</v>
      </c>
      <c r="F117" s="17">
        <v>0</v>
      </c>
      <c r="G117" s="17">
        <v>0</v>
      </c>
      <c r="H117" s="18">
        <v>338</v>
      </c>
      <c r="P117">
        <v>116</v>
      </c>
      <c r="Q117">
        <f t="shared" si="3"/>
        <v>1.4357061403083534E-5</v>
      </c>
    </row>
    <row r="118" spans="1:17" ht="14.4" x14ac:dyDescent="0.3">
      <c r="A118" s="17">
        <v>1</v>
      </c>
      <c r="B118" s="9" t="s">
        <v>42</v>
      </c>
      <c r="C118" s="17">
        <v>3</v>
      </c>
      <c r="D118" s="17">
        <v>1973</v>
      </c>
      <c r="E118" s="17">
        <v>1</v>
      </c>
      <c r="F118" s="17">
        <v>0</v>
      </c>
      <c r="G118" s="17">
        <v>0</v>
      </c>
      <c r="H118" s="18">
        <v>358</v>
      </c>
      <c r="P118">
        <v>117</v>
      </c>
      <c r="Q118">
        <f t="shared" si="3"/>
        <v>1.4234560882486732E-5</v>
      </c>
    </row>
    <row r="119" spans="1:17" ht="14.4" x14ac:dyDescent="0.3">
      <c r="A119" s="17">
        <v>5</v>
      </c>
      <c r="B119" s="9" t="s">
        <v>10</v>
      </c>
      <c r="C119" s="17">
        <v>4</v>
      </c>
      <c r="D119" s="17">
        <v>1980</v>
      </c>
      <c r="E119" s="17">
        <v>1</v>
      </c>
      <c r="F119" s="17">
        <v>0</v>
      </c>
      <c r="G119" s="17">
        <v>0</v>
      </c>
      <c r="H119" s="18">
        <v>378</v>
      </c>
      <c r="P119">
        <v>118</v>
      </c>
      <c r="Q119">
        <f t="shared" si="3"/>
        <v>1.4114134877787935E-5</v>
      </c>
    </row>
    <row r="120" spans="1:17" ht="14.4" x14ac:dyDescent="0.3">
      <c r="A120" s="17">
        <v>3</v>
      </c>
      <c r="B120" s="9" t="s">
        <v>10</v>
      </c>
      <c r="C120" s="17">
        <v>4</v>
      </c>
      <c r="D120" s="17">
        <v>1980</v>
      </c>
      <c r="E120" s="17">
        <v>1</v>
      </c>
      <c r="F120" s="17">
        <v>0</v>
      </c>
      <c r="G120" s="17">
        <v>0</v>
      </c>
      <c r="H120" s="18">
        <v>380</v>
      </c>
      <c r="P120">
        <v>119</v>
      </c>
      <c r="Q120">
        <f t="shared" si="3"/>
        <v>1.3995731119766305E-5</v>
      </c>
    </row>
    <row r="121" spans="1:17" ht="14.4" x14ac:dyDescent="0.3">
      <c r="A121" s="17">
        <v>3</v>
      </c>
      <c r="B121" s="9" t="s">
        <v>42</v>
      </c>
      <c r="C121" s="17">
        <v>3</v>
      </c>
      <c r="D121" s="17">
        <v>1973</v>
      </c>
      <c r="E121" s="17">
        <v>1</v>
      </c>
      <c r="F121" s="17">
        <v>0</v>
      </c>
      <c r="G121" s="17">
        <v>0</v>
      </c>
      <c r="H121" s="18">
        <v>381</v>
      </c>
      <c r="P121">
        <v>120</v>
      </c>
      <c r="Q121">
        <f t="shared" si="3"/>
        <v>1.3879299080774373E-5</v>
      </c>
    </row>
    <row r="122" spans="1:17" ht="14.4" x14ac:dyDescent="0.3">
      <c r="A122" s="17">
        <v>1</v>
      </c>
      <c r="B122" s="9" t="s">
        <v>10</v>
      </c>
      <c r="C122" s="17">
        <v>4</v>
      </c>
      <c r="D122" s="17">
        <v>1980</v>
      </c>
      <c r="E122" s="17">
        <v>1</v>
      </c>
      <c r="F122" s="17">
        <v>0</v>
      </c>
      <c r="G122" s="17">
        <v>0</v>
      </c>
      <c r="H122" s="18">
        <v>381</v>
      </c>
      <c r="P122">
        <v>121</v>
      </c>
      <c r="Q122">
        <f t="shared" si="3"/>
        <v>1.376478990279634E-5</v>
      </c>
    </row>
    <row r="123" spans="1:17" ht="14.4" x14ac:dyDescent="0.3">
      <c r="A123" s="17">
        <v>4</v>
      </c>
      <c r="B123" s="9" t="s">
        <v>42</v>
      </c>
      <c r="C123" s="17">
        <v>3</v>
      </c>
      <c r="D123" s="17">
        <v>1973</v>
      </c>
      <c r="E123" s="17">
        <v>1</v>
      </c>
      <c r="F123" s="17">
        <v>0</v>
      </c>
      <c r="G123" s="17">
        <v>0</v>
      </c>
      <c r="H123" s="18">
        <v>383</v>
      </c>
      <c r="P123">
        <v>122</v>
      </c>
      <c r="Q123">
        <f t="shared" si="3"/>
        <v>1.3652156329043536E-5</v>
      </c>
    </row>
    <row r="124" spans="1:17" ht="14.4" x14ac:dyDescent="0.3">
      <c r="A124" s="17">
        <v>4</v>
      </c>
      <c r="B124" s="9" t="s">
        <v>10</v>
      </c>
      <c r="C124" s="17">
        <v>4</v>
      </c>
      <c r="D124" s="17">
        <v>1980</v>
      </c>
      <c r="E124" s="17">
        <v>1</v>
      </c>
      <c r="F124" s="17">
        <v>0</v>
      </c>
      <c r="G124" s="17">
        <v>0</v>
      </c>
      <c r="H124" s="18">
        <v>394</v>
      </c>
      <c r="P124">
        <v>123</v>
      </c>
      <c r="Q124">
        <f t="shared" si="3"/>
        <v>1.3541352638885708E-5</v>
      </c>
    </row>
    <row r="125" spans="1:17" ht="14.4" x14ac:dyDescent="0.3">
      <c r="A125" s="17">
        <v>3</v>
      </c>
      <c r="B125" s="9" t="s">
        <v>25</v>
      </c>
      <c r="C125" s="17">
        <v>3</v>
      </c>
      <c r="D125" s="17">
        <v>1960</v>
      </c>
      <c r="E125" s="17">
        <v>1</v>
      </c>
      <c r="F125" s="17">
        <v>0</v>
      </c>
      <c r="G125" s="17">
        <v>0</v>
      </c>
      <c r="H125" s="18">
        <v>396</v>
      </c>
      <c r="P125">
        <v>124</v>
      </c>
      <c r="Q125">
        <f t="shared" si="3"/>
        <v>1.3432334585929989E-5</v>
      </c>
    </row>
    <row r="126" spans="1:17" ht="14.4" x14ac:dyDescent="0.3">
      <c r="A126" s="17">
        <v>3</v>
      </c>
      <c r="B126" s="9" t="s">
        <v>23</v>
      </c>
      <c r="C126" s="17">
        <v>3</v>
      </c>
      <c r="D126" s="17">
        <v>1960</v>
      </c>
      <c r="E126" s="17">
        <v>1</v>
      </c>
      <c r="F126" s="17">
        <v>0</v>
      </c>
      <c r="G126" s="17">
        <v>0</v>
      </c>
      <c r="H126" s="18">
        <v>401</v>
      </c>
      <c r="P126">
        <v>125</v>
      </c>
      <c r="Q126">
        <f t="shared" si="3"/>
        <v>1.3325059339071183E-5</v>
      </c>
    </row>
    <row r="127" spans="1:17" ht="14.4" x14ac:dyDescent="0.3">
      <c r="A127" s="17">
        <v>3</v>
      </c>
      <c r="B127" s="9" t="s">
        <v>23</v>
      </c>
      <c r="C127" s="17">
        <v>4</v>
      </c>
      <c r="D127" s="17">
        <v>1960</v>
      </c>
      <c r="E127" s="17">
        <v>1</v>
      </c>
      <c r="F127" s="17">
        <v>0</v>
      </c>
      <c r="G127" s="17">
        <v>0</v>
      </c>
      <c r="H127" s="18">
        <v>401</v>
      </c>
      <c r="P127">
        <v>126</v>
      </c>
      <c r="Q127">
        <f t="shared" si="3"/>
        <v>1.321948542634843E-5</v>
      </c>
    </row>
    <row r="128" spans="1:17" ht="14.4" x14ac:dyDescent="0.3">
      <c r="A128" s="17">
        <v>1</v>
      </c>
      <c r="B128" s="9" t="s">
        <v>10</v>
      </c>
      <c r="C128" s="17">
        <v>1</v>
      </c>
      <c r="D128" s="17">
        <v>1985</v>
      </c>
      <c r="E128" s="17">
        <v>1</v>
      </c>
      <c r="F128" s="17">
        <v>0</v>
      </c>
      <c r="G128" s="17">
        <v>0</v>
      </c>
      <c r="H128" s="18">
        <v>401</v>
      </c>
      <c r="P128">
        <v>127</v>
      </c>
      <c r="Q128">
        <f t="shared" si="3"/>
        <v>1.3115572681453561E-5</v>
      </c>
    </row>
    <row r="129" spans="1:17" ht="14.4" x14ac:dyDescent="0.3">
      <c r="A129" s="17">
        <v>4</v>
      </c>
      <c r="B129" s="9" t="s">
        <v>42</v>
      </c>
      <c r="C129" s="17">
        <v>3</v>
      </c>
      <c r="D129" s="17">
        <v>1973</v>
      </c>
      <c r="E129" s="17">
        <v>1</v>
      </c>
      <c r="F129" s="17">
        <v>0</v>
      </c>
      <c r="G129" s="17">
        <v>0</v>
      </c>
      <c r="H129" s="18">
        <v>413</v>
      </c>
      <c r="P129">
        <v>128</v>
      </c>
      <c r="Q129">
        <f t="shared" si="3"/>
        <v>1.3013282192746183E-5</v>
      </c>
    </row>
    <row r="130" spans="1:17" ht="14.4" x14ac:dyDescent="0.3">
      <c r="A130" s="17">
        <v>5</v>
      </c>
      <c r="B130" s="9" t="s">
        <v>42</v>
      </c>
      <c r="C130" s="17">
        <v>3</v>
      </c>
      <c r="D130" s="17">
        <v>1973</v>
      </c>
      <c r="E130" s="17">
        <v>1</v>
      </c>
      <c r="F130" s="17">
        <v>0</v>
      </c>
      <c r="G130" s="17">
        <v>0</v>
      </c>
      <c r="H130" s="18">
        <v>418</v>
      </c>
      <c r="P130">
        <v>129</v>
      </c>
      <c r="Q130">
        <f t="shared" si="3"/>
        <v>1.2912576254639483E-5</v>
      </c>
    </row>
    <row r="131" spans="1:17" ht="14.4" x14ac:dyDescent="0.3">
      <c r="A131" s="17">
        <v>3</v>
      </c>
      <c r="B131" s="9" t="s">
        <v>23</v>
      </c>
      <c r="C131" s="17">
        <v>2</v>
      </c>
      <c r="D131" s="17">
        <v>1969</v>
      </c>
      <c r="E131" s="17">
        <v>1</v>
      </c>
      <c r="F131" s="17">
        <v>0</v>
      </c>
      <c r="G131" s="17">
        <v>0</v>
      </c>
      <c r="H131" s="18">
        <v>423</v>
      </c>
      <c r="P131">
        <v>130</v>
      </c>
      <c r="Q131">
        <f t="shared" ref="Q131:Q194" si="4">_xlfn.GAMMA.DIST(P131,$K$7,$K$8,FALSE)</f>
        <v>1.2813418321229147E-5</v>
      </c>
    </row>
    <row r="132" spans="1:17" ht="14.4" x14ac:dyDescent="0.3">
      <c r="A132" s="17">
        <v>3</v>
      </c>
      <c r="B132" s="9" t="s">
        <v>35</v>
      </c>
      <c r="C132" s="17">
        <v>3</v>
      </c>
      <c r="D132" s="17">
        <v>1960</v>
      </c>
      <c r="E132" s="17">
        <v>1</v>
      </c>
      <c r="F132" s="17">
        <v>0</v>
      </c>
      <c r="G132" s="17">
        <v>0</v>
      </c>
      <c r="H132" s="18">
        <v>435</v>
      </c>
      <c r="P132">
        <v>131</v>
      </c>
      <c r="Q132">
        <f t="shared" si="4"/>
        <v>1.2715772962045549E-5</v>
      </c>
    </row>
    <row r="133" spans="1:17" ht="14.4" x14ac:dyDescent="0.3">
      <c r="A133" s="17">
        <v>5</v>
      </c>
      <c r="B133" s="9" t="s">
        <v>42</v>
      </c>
      <c r="C133" s="17">
        <v>3</v>
      </c>
      <c r="D133" s="17">
        <v>1973</v>
      </c>
      <c r="E133" s="17">
        <v>1</v>
      </c>
      <c r="F133" s="17">
        <v>0</v>
      </c>
      <c r="G133" s="17">
        <v>0</v>
      </c>
      <c r="H133" s="18">
        <v>448</v>
      </c>
      <c r="P133">
        <v>132</v>
      </c>
      <c r="Q133">
        <f t="shared" si="4"/>
        <v>1.2619605819816646E-5</v>
      </c>
    </row>
    <row r="134" spans="1:17" ht="14.4" x14ac:dyDescent="0.3">
      <c r="A134" s="17">
        <v>3</v>
      </c>
      <c r="B134" s="9" t="s">
        <v>42</v>
      </c>
      <c r="C134" s="17">
        <v>3</v>
      </c>
      <c r="D134" s="17">
        <v>1973</v>
      </c>
      <c r="E134" s="17">
        <v>1</v>
      </c>
      <c r="F134" s="17">
        <v>0</v>
      </c>
      <c r="G134" s="17">
        <v>0</v>
      </c>
      <c r="H134" s="18">
        <v>460</v>
      </c>
      <c r="P134">
        <v>133</v>
      </c>
      <c r="Q134">
        <f t="shared" si="4"/>
        <v>1.2524883570135767E-5</v>
      </c>
    </row>
    <row r="135" spans="1:17" ht="14.4" x14ac:dyDescent="0.3">
      <c r="A135" s="17">
        <v>1</v>
      </c>
      <c r="B135" s="9" t="s">
        <v>10</v>
      </c>
      <c r="C135" s="17">
        <v>1</v>
      </c>
      <c r="D135" s="17">
        <v>1981</v>
      </c>
      <c r="E135" s="17">
        <v>1</v>
      </c>
      <c r="F135" s="17">
        <v>0</v>
      </c>
      <c r="G135" s="17">
        <v>0</v>
      </c>
      <c r="H135" s="18">
        <v>460</v>
      </c>
      <c r="P135">
        <v>134</v>
      </c>
      <c r="Q135">
        <f t="shared" si="4"/>
        <v>1.2431573882934831E-5</v>
      </c>
    </row>
    <row r="136" spans="1:17" ht="14.4" x14ac:dyDescent="0.3">
      <c r="A136" s="17">
        <v>1</v>
      </c>
      <c r="B136" s="9" t="s">
        <v>10</v>
      </c>
      <c r="C136" s="17">
        <v>4</v>
      </c>
      <c r="D136" s="17">
        <v>1973</v>
      </c>
      <c r="E136" s="17">
        <v>1</v>
      </c>
      <c r="F136" s="17">
        <v>0</v>
      </c>
      <c r="G136" s="17">
        <v>0</v>
      </c>
      <c r="H136" s="18">
        <v>541</v>
      </c>
      <c r="P136">
        <v>135</v>
      </c>
      <c r="Q136">
        <f t="shared" si="4"/>
        <v>1.2339645385669369E-5</v>
      </c>
    </row>
    <row r="137" spans="1:17" ht="14.4" x14ac:dyDescent="0.3">
      <c r="A137" s="17">
        <v>4</v>
      </c>
      <c r="B137" s="9" t="s">
        <v>25</v>
      </c>
      <c r="C137" s="17">
        <v>1</v>
      </c>
      <c r="D137" s="17">
        <v>1974</v>
      </c>
      <c r="E137" s="17">
        <v>1</v>
      </c>
      <c r="F137" s="17">
        <v>0</v>
      </c>
      <c r="G137" s="17">
        <v>0</v>
      </c>
      <c r="H137" s="18">
        <v>596</v>
      </c>
      <c r="P137">
        <v>136</v>
      </c>
      <c r="Q137">
        <f t="shared" si="4"/>
        <v>1.2249067628127298E-5</v>
      </c>
    </row>
    <row r="138" spans="1:17" ht="14.4" x14ac:dyDescent="0.3">
      <c r="A138" s="17">
        <v>6</v>
      </c>
      <c r="B138" s="9" t="s">
        <v>25</v>
      </c>
      <c r="C138" s="17">
        <v>1</v>
      </c>
      <c r="D138" s="17">
        <v>1974</v>
      </c>
      <c r="E138" s="17">
        <v>1</v>
      </c>
      <c r="F138" s="17">
        <v>0</v>
      </c>
      <c r="G138" s="17">
        <v>0</v>
      </c>
      <c r="H138" s="18">
        <v>601</v>
      </c>
      <c r="P138">
        <v>137</v>
      </c>
      <c r="Q138">
        <f t="shared" si="4"/>
        <v>1.2159811048778485E-5</v>
      </c>
    </row>
    <row r="139" spans="1:17" ht="14.4" x14ac:dyDescent="0.3">
      <c r="A139" s="17">
        <v>3</v>
      </c>
      <c r="B139" s="9" t="s">
        <v>25</v>
      </c>
      <c r="C139" s="17">
        <v>1</v>
      </c>
      <c r="D139" s="17">
        <v>1974</v>
      </c>
      <c r="E139" s="17">
        <v>1</v>
      </c>
      <c r="F139" s="17">
        <v>0</v>
      </c>
      <c r="G139" s="17">
        <v>0</v>
      </c>
      <c r="H139" s="18">
        <v>623</v>
      </c>
      <c r="P139">
        <v>138</v>
      </c>
      <c r="Q139">
        <f t="shared" si="4"/>
        <v>1.2071846942586954E-5</v>
      </c>
    </row>
    <row r="140" spans="1:17" ht="14.4" x14ac:dyDescent="0.3">
      <c r="A140" s="17">
        <v>1</v>
      </c>
      <c r="B140" s="9" t="s">
        <v>25</v>
      </c>
      <c r="C140" s="17">
        <v>4</v>
      </c>
      <c r="D140" s="17">
        <v>1977</v>
      </c>
      <c r="E140" s="17">
        <v>1</v>
      </c>
      <c r="F140" s="17">
        <v>0</v>
      </c>
      <c r="G140" s="17">
        <v>0</v>
      </c>
      <c r="H140" s="18">
        <v>642</v>
      </c>
      <c r="P140">
        <v>139</v>
      </c>
      <c r="Q140">
        <f t="shared" si="4"/>
        <v>1.1985147430212122E-5</v>
      </c>
    </row>
    <row r="141" spans="1:17" ht="14.4" x14ac:dyDescent="0.3">
      <c r="A141" s="17">
        <v>2</v>
      </c>
      <c r="B141" s="9" t="s">
        <v>10</v>
      </c>
      <c r="C141" s="17">
        <v>4</v>
      </c>
      <c r="D141" s="17">
        <v>1980</v>
      </c>
      <c r="E141" s="17">
        <v>3</v>
      </c>
      <c r="F141" s="17">
        <v>0</v>
      </c>
      <c r="G141" s="17">
        <v>0</v>
      </c>
      <c r="H141" s="18">
        <v>686</v>
      </c>
      <c r="P141">
        <v>140</v>
      </c>
      <c r="Q141">
        <f t="shared" si="4"/>
        <v>1.1899685428529595E-5</v>
      </c>
    </row>
    <row r="142" spans="1:17" ht="14.4" x14ac:dyDescent="0.3">
      <c r="A142" s="17">
        <v>1</v>
      </c>
      <c r="B142" s="9" t="s">
        <v>23</v>
      </c>
      <c r="C142" s="17">
        <v>2</v>
      </c>
      <c r="D142" s="17">
        <v>1986</v>
      </c>
      <c r="E142" s="17">
        <v>1</v>
      </c>
      <c r="F142" s="17">
        <v>0</v>
      </c>
      <c r="G142" s="17">
        <v>0</v>
      </c>
      <c r="H142" s="18">
        <v>714</v>
      </c>
      <c r="P142">
        <v>141</v>
      </c>
      <c r="Q142">
        <f t="shared" si="4"/>
        <v>1.1815434622406069E-5</v>
      </c>
    </row>
    <row r="143" spans="1:17" ht="14.4" x14ac:dyDescent="0.3">
      <c r="A143" s="17">
        <v>1</v>
      </c>
      <c r="B143" s="9" t="s">
        <v>12</v>
      </c>
      <c r="C143" s="17">
        <v>2</v>
      </c>
      <c r="D143" s="17">
        <v>1991</v>
      </c>
      <c r="E143" s="17">
        <v>1</v>
      </c>
      <c r="F143" s="17">
        <v>0</v>
      </c>
      <c r="G143" s="17">
        <v>0</v>
      </c>
      <c r="H143" s="18">
        <v>722</v>
      </c>
      <c r="P143">
        <v>142</v>
      </c>
      <c r="Q143">
        <f t="shared" si="4"/>
        <v>1.1732369437666472E-5</v>
      </c>
    </row>
    <row r="144" spans="1:17" ht="14.4" x14ac:dyDescent="0.3">
      <c r="A144" s="17">
        <v>1</v>
      </c>
      <c r="B144" s="9" t="s">
        <v>17</v>
      </c>
      <c r="C144" s="17">
        <v>4</v>
      </c>
      <c r="D144" s="17">
        <v>1965</v>
      </c>
      <c r="E144" s="17">
        <v>1</v>
      </c>
      <c r="F144" s="17">
        <v>0</v>
      </c>
      <c r="G144" s="17">
        <v>0</v>
      </c>
      <c r="H144" s="18">
        <v>725</v>
      </c>
      <c r="P144">
        <v>143</v>
      </c>
      <c r="Q144">
        <f t="shared" si="4"/>
        <v>1.1650465015195087E-5</v>
      </c>
    </row>
    <row r="145" spans="1:17" ht="14.4" x14ac:dyDescent="0.3">
      <c r="A145" s="17">
        <v>3</v>
      </c>
      <c r="B145" s="9" t="s">
        <v>23</v>
      </c>
      <c r="C145" s="17">
        <v>3</v>
      </c>
      <c r="D145" s="17">
        <v>1986</v>
      </c>
      <c r="E145" s="17">
        <v>1</v>
      </c>
      <c r="F145" s="17">
        <v>0</v>
      </c>
      <c r="G145" s="17">
        <v>0</v>
      </c>
      <c r="H145" s="18">
        <v>729</v>
      </c>
      <c r="P145">
        <v>144</v>
      </c>
      <c r="Q145">
        <f t="shared" si="4"/>
        <v>1.1569697186115446E-5</v>
      </c>
    </row>
    <row r="146" spans="1:17" ht="14.4" x14ac:dyDescent="0.3">
      <c r="A146" s="17">
        <v>2</v>
      </c>
      <c r="B146" s="9" t="s">
        <v>23</v>
      </c>
      <c r="C146" s="17">
        <v>3</v>
      </c>
      <c r="D146" s="17">
        <v>1960</v>
      </c>
      <c r="E146" s="17">
        <v>1</v>
      </c>
      <c r="F146" s="17">
        <v>0</v>
      </c>
      <c r="G146" s="17">
        <v>0</v>
      </c>
      <c r="H146" s="18">
        <v>730</v>
      </c>
      <c r="P146">
        <v>145</v>
      </c>
      <c r="Q146">
        <f t="shared" si="4"/>
        <v>1.1490042447996995E-5</v>
      </c>
    </row>
    <row r="147" spans="1:17" ht="14.4" x14ac:dyDescent="0.3">
      <c r="A147" s="17">
        <v>4</v>
      </c>
      <c r="B147" s="9" t="s">
        <v>23</v>
      </c>
      <c r="C147" s="17">
        <v>3</v>
      </c>
      <c r="D147" s="17">
        <v>1985</v>
      </c>
      <c r="E147" s="17">
        <v>1</v>
      </c>
      <c r="F147" s="17">
        <v>0</v>
      </c>
      <c r="G147" s="17">
        <v>0</v>
      </c>
      <c r="H147" s="18">
        <v>730</v>
      </c>
      <c r="P147">
        <v>146</v>
      </c>
      <c r="Q147">
        <f t="shared" si="4"/>
        <v>1.1411477942039293E-5</v>
      </c>
    </row>
    <row r="148" spans="1:17" ht="14.4" x14ac:dyDescent="0.3">
      <c r="A148" s="17">
        <v>2</v>
      </c>
      <c r="B148" s="9" t="s">
        <v>17</v>
      </c>
      <c r="C148" s="17">
        <v>1</v>
      </c>
      <c r="D148" s="17">
        <v>1985</v>
      </c>
      <c r="E148" s="17">
        <v>1</v>
      </c>
      <c r="F148" s="17">
        <v>0</v>
      </c>
      <c r="G148" s="17">
        <v>0</v>
      </c>
      <c r="H148" s="18">
        <v>731</v>
      </c>
      <c r="P148">
        <v>147</v>
      </c>
      <c r="Q148">
        <f t="shared" si="4"/>
        <v>1.1333981431187214E-5</v>
      </c>
    </row>
    <row r="149" spans="1:17" ht="14.4" x14ac:dyDescent="0.3">
      <c r="A149" s="17">
        <v>3</v>
      </c>
      <c r="B149" s="9" t="s">
        <v>17</v>
      </c>
      <c r="C149" s="17">
        <v>2</v>
      </c>
      <c r="D149" s="17">
        <v>1988</v>
      </c>
      <c r="E149" s="17">
        <v>1</v>
      </c>
      <c r="F149" s="17">
        <v>0</v>
      </c>
      <c r="G149" s="17">
        <v>0</v>
      </c>
      <c r="H149" s="18">
        <v>733</v>
      </c>
      <c r="P149">
        <v>148</v>
      </c>
      <c r="Q149">
        <f t="shared" si="4"/>
        <v>1.1257531279133108E-5</v>
      </c>
    </row>
    <row r="150" spans="1:17" ht="14.4" x14ac:dyDescent="0.3">
      <c r="A150" s="17">
        <v>3</v>
      </c>
      <c r="B150" s="9" t="s">
        <v>17</v>
      </c>
      <c r="C150" s="17">
        <v>2</v>
      </c>
      <c r="D150" s="17">
        <v>1988</v>
      </c>
      <c r="E150" s="17">
        <v>1</v>
      </c>
      <c r="F150" s="17">
        <v>0</v>
      </c>
      <c r="G150" s="17">
        <v>0</v>
      </c>
      <c r="H150" s="18">
        <v>733</v>
      </c>
      <c r="P150">
        <v>149</v>
      </c>
      <c r="Q150">
        <f t="shared" si="4"/>
        <v>1.1182106430164282E-5</v>
      </c>
    </row>
    <row r="151" spans="1:17" ht="14.4" x14ac:dyDescent="0.3">
      <c r="A151" s="17">
        <v>4</v>
      </c>
      <c r="B151" s="9" t="s">
        <v>33</v>
      </c>
      <c r="C151" s="17">
        <v>3</v>
      </c>
      <c r="D151" s="17">
        <v>1982</v>
      </c>
      <c r="E151" s="17">
        <v>1</v>
      </c>
      <c r="F151" s="17">
        <v>0</v>
      </c>
      <c r="G151" s="17">
        <v>0</v>
      </c>
      <c r="H151" s="18">
        <v>737</v>
      </c>
      <c r="P151">
        <v>150</v>
      </c>
      <c r="Q151">
        <f t="shared" si="4"/>
        <v>1.1107686389816365E-5</v>
      </c>
    </row>
    <row r="152" spans="1:17" ht="14.4" x14ac:dyDescent="0.3">
      <c r="A152" s="17">
        <v>4</v>
      </c>
      <c r="B152" s="9" t="s">
        <v>33</v>
      </c>
      <c r="C152" s="17">
        <v>1</v>
      </c>
      <c r="D152" s="17">
        <v>1961</v>
      </c>
      <c r="E152" s="17">
        <v>1</v>
      </c>
      <c r="F152" s="17">
        <v>0</v>
      </c>
      <c r="G152" s="17">
        <v>0</v>
      </c>
      <c r="H152" s="18">
        <v>738</v>
      </c>
      <c r="P152">
        <v>151</v>
      </c>
      <c r="Q152">
        <f t="shared" si="4"/>
        <v>1.1034251206295181E-5</v>
      </c>
    </row>
    <row r="153" spans="1:17" ht="14.4" x14ac:dyDescent="0.3">
      <c r="A153" s="17">
        <v>1</v>
      </c>
      <c r="B153" s="9" t="s">
        <v>23</v>
      </c>
      <c r="C153" s="17">
        <v>4</v>
      </c>
      <c r="D153" s="17">
        <v>1988</v>
      </c>
      <c r="E153" s="17">
        <v>1</v>
      </c>
      <c r="F153" s="17">
        <v>0</v>
      </c>
      <c r="G153" s="17">
        <v>0</v>
      </c>
      <c r="H153" s="18">
        <v>738</v>
      </c>
      <c r="P153">
        <v>152</v>
      </c>
      <c r="Q153">
        <f t="shared" si="4"/>
        <v>1.0961781452631781E-5</v>
      </c>
    </row>
    <row r="154" spans="1:17" ht="14.4" x14ac:dyDescent="0.3">
      <c r="A154" s="17">
        <v>2</v>
      </c>
      <c r="B154" s="9" t="s">
        <v>30</v>
      </c>
      <c r="C154" s="17">
        <v>2</v>
      </c>
      <c r="D154" s="17">
        <v>1977</v>
      </c>
      <c r="E154" s="17">
        <v>1</v>
      </c>
      <c r="F154" s="17">
        <v>0</v>
      </c>
      <c r="G154" s="17">
        <v>0</v>
      </c>
      <c r="H154" s="18">
        <v>739</v>
      </c>
      <c r="P154">
        <v>153</v>
      </c>
      <c r="Q154">
        <f t="shared" si="4"/>
        <v>1.0890258209537071E-5</v>
      </c>
    </row>
    <row r="155" spans="1:17" ht="14.4" x14ac:dyDescent="0.3">
      <c r="A155" s="17">
        <v>3</v>
      </c>
      <c r="B155" s="9" t="s">
        <v>19</v>
      </c>
      <c r="C155" s="17">
        <v>3</v>
      </c>
      <c r="D155" s="17">
        <v>1986</v>
      </c>
      <c r="E155" s="17">
        <v>1</v>
      </c>
      <c r="F155" s="17">
        <v>0</v>
      </c>
      <c r="G155" s="17">
        <v>0</v>
      </c>
      <c r="H155" s="18">
        <v>741</v>
      </c>
      <c r="P155">
        <v>154</v>
      </c>
      <c r="Q155">
        <f t="shared" si="4"/>
        <v>1.0819663048924257E-5</v>
      </c>
    </row>
    <row r="156" spans="1:17" ht="14.4" x14ac:dyDescent="0.3">
      <c r="A156" s="17">
        <v>1</v>
      </c>
      <c r="B156" s="9" t="s">
        <v>42</v>
      </c>
      <c r="C156" s="17">
        <v>3</v>
      </c>
      <c r="D156" s="17">
        <v>1993</v>
      </c>
      <c r="E156" s="17">
        <v>1</v>
      </c>
      <c r="F156" s="17">
        <v>0</v>
      </c>
      <c r="G156" s="17">
        <v>0</v>
      </c>
      <c r="H156" s="18">
        <v>742</v>
      </c>
      <c r="P156">
        <v>155</v>
      </c>
      <c r="Q156">
        <f t="shared" si="4"/>
        <v>1.0749978018068954E-5</v>
      </c>
    </row>
    <row r="157" spans="1:17" ht="14.4" x14ac:dyDescent="0.3">
      <c r="A157" s="17">
        <v>2</v>
      </c>
      <c r="B157" s="9" t="s">
        <v>12</v>
      </c>
      <c r="C157" s="17">
        <v>4</v>
      </c>
      <c r="D157" s="17">
        <v>1988</v>
      </c>
      <c r="E157" s="17">
        <v>1</v>
      </c>
      <c r="F157" s="17">
        <v>0</v>
      </c>
      <c r="G157" s="17">
        <v>0</v>
      </c>
      <c r="H157" s="18">
        <v>746</v>
      </c>
      <c r="P157">
        <v>156</v>
      </c>
      <c r="Q157">
        <f t="shared" si="4"/>
        <v>1.0681185624378347E-5</v>
      </c>
    </row>
    <row r="158" spans="1:17" ht="14.4" x14ac:dyDescent="0.3">
      <c r="A158" s="17">
        <v>2</v>
      </c>
      <c r="B158" s="9" t="s">
        <v>33</v>
      </c>
      <c r="C158" s="17">
        <v>3</v>
      </c>
      <c r="D158" s="17">
        <v>1968</v>
      </c>
      <c r="E158" s="17">
        <v>1</v>
      </c>
      <c r="F158" s="17">
        <v>0</v>
      </c>
      <c r="G158" s="17">
        <v>0</v>
      </c>
      <c r="H158" s="18">
        <v>748</v>
      </c>
      <c r="P158">
        <v>157</v>
      </c>
      <c r="Q158">
        <f t="shared" si="4"/>
        <v>1.0613268820742271E-5</v>
      </c>
    </row>
    <row r="159" spans="1:17" ht="14.4" x14ac:dyDescent="0.3">
      <c r="A159" s="17">
        <v>3</v>
      </c>
      <c r="B159" s="9" t="s">
        <v>17</v>
      </c>
      <c r="C159" s="17">
        <v>2</v>
      </c>
      <c r="D159" s="17">
        <v>1987</v>
      </c>
      <c r="E159" s="17">
        <v>1</v>
      </c>
      <c r="F159" s="17">
        <v>0</v>
      </c>
      <c r="G159" s="17">
        <v>0</v>
      </c>
      <c r="H159" s="18">
        <v>750</v>
      </c>
      <c r="P159">
        <v>158</v>
      </c>
      <c r="Q159">
        <f t="shared" si="4"/>
        <v>1.0546210991440398E-5</v>
      </c>
    </row>
    <row r="160" spans="1:17" ht="14.4" x14ac:dyDescent="0.3">
      <c r="A160" s="17">
        <v>1</v>
      </c>
      <c r="B160" s="9" t="s">
        <v>17</v>
      </c>
      <c r="C160" s="17">
        <v>2</v>
      </c>
      <c r="D160" s="17">
        <v>1988</v>
      </c>
      <c r="E160" s="17">
        <v>1</v>
      </c>
      <c r="F160" s="17">
        <v>0</v>
      </c>
      <c r="G160" s="17">
        <v>0</v>
      </c>
      <c r="H160" s="18">
        <v>751</v>
      </c>
      <c r="P160">
        <v>159</v>
      </c>
      <c r="Q160">
        <f t="shared" si="4"/>
        <v>1.0479995938581108E-5</v>
      </c>
    </row>
    <row r="161" spans="1:17" ht="14.4" x14ac:dyDescent="0.3">
      <c r="A161" s="17">
        <v>1</v>
      </c>
      <c r="B161" s="9" t="s">
        <v>17</v>
      </c>
      <c r="C161" s="17">
        <v>2</v>
      </c>
      <c r="D161" s="17">
        <v>1986</v>
      </c>
      <c r="E161" s="17">
        <v>1</v>
      </c>
      <c r="F161" s="17">
        <v>0</v>
      </c>
      <c r="G161" s="17">
        <v>0</v>
      </c>
      <c r="H161" s="18">
        <v>759</v>
      </c>
      <c r="P161">
        <v>160</v>
      </c>
      <c r="Q161">
        <f t="shared" si="4"/>
        <v>1.0414607869048747E-5</v>
      </c>
    </row>
    <row r="162" spans="1:17" ht="14.4" x14ac:dyDescent="0.3">
      <c r="A162" s="17">
        <v>3</v>
      </c>
      <c r="B162" s="9" t="s">
        <v>17</v>
      </c>
      <c r="C162" s="17">
        <v>2</v>
      </c>
      <c r="D162" s="17">
        <v>1984</v>
      </c>
      <c r="E162" s="17">
        <v>1</v>
      </c>
      <c r="F162" s="17">
        <v>0</v>
      </c>
      <c r="G162" s="17">
        <v>0</v>
      </c>
      <c r="H162" s="18">
        <v>761</v>
      </c>
      <c r="P162">
        <v>161</v>
      </c>
      <c r="Q162">
        <f t="shared" si="4"/>
        <v>1.0350031381937179E-5</v>
      </c>
    </row>
    <row r="163" spans="1:17" ht="14.4" x14ac:dyDescent="0.3">
      <c r="A163" s="17">
        <v>4</v>
      </c>
      <c r="B163" s="9" t="s">
        <v>17</v>
      </c>
      <c r="C163" s="17">
        <v>2</v>
      </c>
      <c r="D163" s="17">
        <v>1987</v>
      </c>
      <c r="E163" s="17">
        <v>1</v>
      </c>
      <c r="F163" s="17">
        <v>0</v>
      </c>
      <c r="G163" s="17">
        <v>0</v>
      </c>
      <c r="H163" s="18">
        <v>761</v>
      </c>
      <c r="P163">
        <v>162</v>
      </c>
      <c r="Q163">
        <f t="shared" si="4"/>
        <v>1.0286251456448645E-5</v>
      </c>
    </row>
    <row r="164" spans="1:17" ht="14.4" x14ac:dyDescent="0.3">
      <c r="A164" s="17">
        <v>1</v>
      </c>
      <c r="B164" s="9" t="s">
        <v>27</v>
      </c>
      <c r="C164" s="17">
        <v>1</v>
      </c>
      <c r="D164" s="17">
        <v>1993</v>
      </c>
      <c r="E164" s="17">
        <v>1</v>
      </c>
      <c r="F164" s="17">
        <v>0</v>
      </c>
      <c r="G164" s="17">
        <v>0</v>
      </c>
      <c r="H164" s="18">
        <v>762</v>
      </c>
      <c r="P164">
        <v>163</v>
      </c>
      <c r="Q164">
        <f t="shared" si="4"/>
        <v>1.022325344023793E-5</v>
      </c>
    </row>
    <row r="165" spans="1:17" ht="14.4" x14ac:dyDescent="0.3">
      <c r="A165" s="17">
        <v>6</v>
      </c>
      <c r="B165" s="9" t="s">
        <v>23</v>
      </c>
      <c r="C165" s="17">
        <v>2</v>
      </c>
      <c r="D165" s="17">
        <v>1969</v>
      </c>
      <c r="E165" s="17">
        <v>1</v>
      </c>
      <c r="F165" s="17">
        <v>0</v>
      </c>
      <c r="G165" s="17">
        <v>0</v>
      </c>
      <c r="H165" s="18">
        <v>763</v>
      </c>
      <c r="P165">
        <v>164</v>
      </c>
      <c r="Q165">
        <f t="shared" si="4"/>
        <v>1.016102303818284E-5</v>
      </c>
    </row>
    <row r="166" spans="1:17" ht="14.4" x14ac:dyDescent="0.3">
      <c r="A166" s="17">
        <v>2</v>
      </c>
      <c r="B166" s="9" t="s">
        <v>19</v>
      </c>
      <c r="C166" s="17">
        <v>3</v>
      </c>
      <c r="D166" s="17">
        <v>1988</v>
      </c>
      <c r="E166" s="17">
        <v>1</v>
      </c>
      <c r="F166" s="17">
        <v>0</v>
      </c>
      <c r="G166" s="17">
        <v>0</v>
      </c>
      <c r="H166" s="18">
        <v>766</v>
      </c>
      <c r="P166">
        <v>165</v>
      </c>
      <c r="Q166">
        <f t="shared" si="4"/>
        <v>1.0099546301562928E-5</v>
      </c>
    </row>
    <row r="167" spans="1:17" ht="14.4" x14ac:dyDescent="0.3">
      <c r="A167" s="17">
        <v>1</v>
      </c>
      <c r="B167" s="9" t="s">
        <v>25</v>
      </c>
      <c r="C167" s="17">
        <v>3</v>
      </c>
      <c r="D167" s="17">
        <v>1992</v>
      </c>
      <c r="E167" s="17">
        <v>1</v>
      </c>
      <c r="F167" s="17">
        <v>0</v>
      </c>
      <c r="G167" s="17">
        <v>0</v>
      </c>
      <c r="H167" s="18">
        <v>766</v>
      </c>
      <c r="P167">
        <v>166</v>
      </c>
      <c r="Q167">
        <f t="shared" si="4"/>
        <v>1.0038809617629219E-5</v>
      </c>
    </row>
    <row r="168" spans="1:17" ht="14.4" x14ac:dyDescent="0.3">
      <c r="A168" s="17">
        <v>1</v>
      </c>
      <c r="B168" s="9" t="s">
        <v>14</v>
      </c>
      <c r="C168" s="17">
        <v>2</v>
      </c>
      <c r="D168" s="17">
        <v>1988</v>
      </c>
      <c r="E168" s="17">
        <v>1</v>
      </c>
      <c r="F168" s="17">
        <v>0</v>
      </c>
      <c r="G168" s="17">
        <v>0</v>
      </c>
      <c r="H168" s="18">
        <v>767</v>
      </c>
      <c r="P168">
        <v>167</v>
      </c>
      <c r="Q168">
        <f t="shared" si="4"/>
        <v>9.9787996995485825E-6</v>
      </c>
    </row>
    <row r="169" spans="1:17" ht="14.4" x14ac:dyDescent="0.3">
      <c r="A169" s="17">
        <v>1</v>
      </c>
      <c r="B169" s="9" t="s">
        <v>17</v>
      </c>
      <c r="C169" s="17">
        <v>2</v>
      </c>
      <c r="D169" s="17">
        <v>1982</v>
      </c>
      <c r="E169" s="17">
        <v>1</v>
      </c>
      <c r="F169" s="17">
        <v>0</v>
      </c>
      <c r="G169" s="17">
        <v>0</v>
      </c>
      <c r="H169" s="18">
        <v>769</v>
      </c>
      <c r="P169">
        <v>168</v>
      </c>
      <c r="Q169">
        <f t="shared" si="4"/>
        <v>9.9195035767071293E-6</v>
      </c>
    </row>
    <row r="170" spans="1:17" ht="14.4" x14ac:dyDescent="0.3">
      <c r="A170" s="17">
        <v>2</v>
      </c>
      <c r="B170" s="9" t="s">
        <v>10</v>
      </c>
      <c r="C170" s="17">
        <v>1</v>
      </c>
      <c r="D170" s="17">
        <v>1989</v>
      </c>
      <c r="E170" s="17">
        <v>1</v>
      </c>
      <c r="F170" s="17">
        <v>0</v>
      </c>
      <c r="G170" s="17">
        <v>0</v>
      </c>
      <c r="H170" s="18">
        <v>771</v>
      </c>
      <c r="P170">
        <v>169</v>
      </c>
      <c r="Q170">
        <f t="shared" si="4"/>
        <v>9.8609085853577791E-6</v>
      </c>
    </row>
    <row r="171" spans="1:17" ht="14.4" x14ac:dyDescent="0.3">
      <c r="A171" s="17">
        <v>1</v>
      </c>
      <c r="B171" s="9" t="s">
        <v>12</v>
      </c>
      <c r="C171" s="17">
        <v>2</v>
      </c>
      <c r="D171" s="17">
        <v>1987</v>
      </c>
      <c r="E171" s="17">
        <v>1</v>
      </c>
      <c r="F171" s="17">
        <v>0</v>
      </c>
      <c r="G171" s="17">
        <v>0</v>
      </c>
      <c r="H171" s="18">
        <v>778</v>
      </c>
      <c r="P171">
        <v>170</v>
      </c>
      <c r="Q171">
        <f t="shared" si="4"/>
        <v>9.8030023595978017E-6</v>
      </c>
    </row>
    <row r="172" spans="1:17" ht="14.4" x14ac:dyDescent="0.3">
      <c r="A172" s="17">
        <v>1</v>
      </c>
      <c r="B172" s="9" t="s">
        <v>12</v>
      </c>
      <c r="C172" s="17">
        <v>3</v>
      </c>
      <c r="D172" s="17">
        <v>1987</v>
      </c>
      <c r="E172" s="17">
        <v>1</v>
      </c>
      <c r="F172" s="17">
        <v>0</v>
      </c>
      <c r="G172" s="17">
        <v>0</v>
      </c>
      <c r="H172" s="18">
        <v>778</v>
      </c>
      <c r="P172">
        <v>171</v>
      </c>
      <c r="Q172">
        <f t="shared" si="4"/>
        <v>9.7457728226628734E-6</v>
      </c>
    </row>
    <row r="173" spans="1:17" ht="14.4" x14ac:dyDescent="0.3">
      <c r="A173" s="17">
        <v>2</v>
      </c>
      <c r="B173" s="9" t="s">
        <v>23</v>
      </c>
      <c r="C173" s="17">
        <v>1</v>
      </c>
      <c r="D173" s="17">
        <v>1989</v>
      </c>
      <c r="E173" s="17">
        <v>1</v>
      </c>
      <c r="F173" s="17">
        <v>0</v>
      </c>
      <c r="G173" s="17">
        <v>0</v>
      </c>
      <c r="H173" s="18">
        <v>779</v>
      </c>
      <c r="P173">
        <v>172</v>
      </c>
      <c r="Q173">
        <f t="shared" si="4"/>
        <v>9.6892081785247167E-6</v>
      </c>
    </row>
    <row r="174" spans="1:17" ht="14.4" x14ac:dyDescent="0.3">
      <c r="A174" s="17">
        <v>3</v>
      </c>
      <c r="B174" s="9" t="s">
        <v>17</v>
      </c>
      <c r="C174" s="17">
        <v>2</v>
      </c>
      <c r="D174" s="17">
        <v>1988</v>
      </c>
      <c r="E174" s="17">
        <v>1</v>
      </c>
      <c r="F174" s="17">
        <v>0</v>
      </c>
      <c r="G174" s="17">
        <v>0</v>
      </c>
      <c r="H174" s="18">
        <v>784</v>
      </c>
      <c r="P174">
        <v>173</v>
      </c>
      <c r="Q174">
        <f t="shared" si="4"/>
        <v>9.6332969037800962E-6</v>
      </c>
    </row>
    <row r="175" spans="1:17" ht="14.4" x14ac:dyDescent="0.3">
      <c r="A175" s="17">
        <v>4</v>
      </c>
      <c r="B175" s="9" t="s">
        <v>17</v>
      </c>
      <c r="C175" s="17">
        <v>3</v>
      </c>
      <c r="D175" s="17">
        <v>1985</v>
      </c>
      <c r="E175" s="17">
        <v>1</v>
      </c>
      <c r="F175" s="17">
        <v>0</v>
      </c>
      <c r="G175" s="17">
        <v>0</v>
      </c>
      <c r="H175" s="18">
        <v>788</v>
      </c>
      <c r="P175">
        <v>174</v>
      </c>
      <c r="Q175">
        <f t="shared" si="4"/>
        <v>9.5780277398193972E-6</v>
      </c>
    </row>
    <row r="176" spans="1:17" ht="14.4" x14ac:dyDescent="0.3">
      <c r="A176" s="17">
        <v>3</v>
      </c>
      <c r="B176" s="9" t="s">
        <v>23</v>
      </c>
      <c r="C176" s="17">
        <v>1</v>
      </c>
      <c r="D176" s="17">
        <v>1960</v>
      </c>
      <c r="E176" s="17">
        <v>1</v>
      </c>
      <c r="F176" s="17">
        <v>0</v>
      </c>
      <c r="G176" s="17">
        <v>0</v>
      </c>
      <c r="H176" s="18">
        <v>789</v>
      </c>
      <c r="P176">
        <v>175</v>
      </c>
      <c r="Q176">
        <f t="shared" si="4"/>
        <v>9.5233896852636601E-6</v>
      </c>
    </row>
    <row r="177" spans="1:17" ht="14.4" x14ac:dyDescent="0.3">
      <c r="A177" s="17">
        <v>3</v>
      </c>
      <c r="B177" s="9" t="s">
        <v>17</v>
      </c>
      <c r="C177" s="17">
        <v>3</v>
      </c>
      <c r="D177" s="17">
        <v>1987</v>
      </c>
      <c r="E177" s="17">
        <v>1</v>
      </c>
      <c r="F177" s="17">
        <v>0</v>
      </c>
      <c r="G177" s="17">
        <v>0</v>
      </c>
      <c r="H177" s="18">
        <v>790</v>
      </c>
      <c r="P177">
        <v>176</v>
      </c>
      <c r="Q177">
        <f t="shared" si="4"/>
        <v>9.469371988659355E-6</v>
      </c>
    </row>
    <row r="178" spans="1:17" ht="14.4" x14ac:dyDescent="0.3">
      <c r="A178" s="17">
        <v>3</v>
      </c>
      <c r="B178" s="9" t="s">
        <v>17</v>
      </c>
      <c r="C178" s="17">
        <v>2</v>
      </c>
      <c r="D178" s="17">
        <v>1988</v>
      </c>
      <c r="E178" s="17">
        <v>1</v>
      </c>
      <c r="F178" s="17">
        <v>0</v>
      </c>
      <c r="G178" s="17">
        <v>0</v>
      </c>
      <c r="H178" s="18">
        <v>795</v>
      </c>
      <c r="P178">
        <v>177</v>
      </c>
      <c r="Q178">
        <f t="shared" si="4"/>
        <v>9.4159641414207318E-6</v>
      </c>
    </row>
    <row r="179" spans="1:17" ht="14.4" x14ac:dyDescent="0.3">
      <c r="A179" s="17">
        <v>4</v>
      </c>
      <c r="B179" s="9" t="s">
        <v>17</v>
      </c>
      <c r="C179" s="17">
        <v>2</v>
      </c>
      <c r="D179" s="17">
        <v>1987</v>
      </c>
      <c r="E179" s="17">
        <v>1</v>
      </c>
      <c r="F179" s="17">
        <v>0</v>
      </c>
      <c r="G179" s="17">
        <v>0</v>
      </c>
      <c r="H179" s="18">
        <v>799</v>
      </c>
      <c r="P179">
        <v>178</v>
      </c>
      <c r="Q179">
        <f t="shared" si="4"/>
        <v>9.3631558710099976E-6</v>
      </c>
    </row>
    <row r="180" spans="1:17" ht="14.4" x14ac:dyDescent="0.3">
      <c r="A180" s="17">
        <v>5</v>
      </c>
      <c r="B180" s="9" t="s">
        <v>12</v>
      </c>
      <c r="C180" s="17">
        <v>3</v>
      </c>
      <c r="D180" s="17">
        <v>1986</v>
      </c>
      <c r="E180" s="17">
        <v>1</v>
      </c>
      <c r="F180" s="17">
        <v>0</v>
      </c>
      <c r="G180" s="17">
        <v>0</v>
      </c>
      <c r="H180" s="18">
        <v>800</v>
      </c>
      <c r="P180">
        <v>179</v>
      </c>
      <c r="Q180">
        <f t="shared" si="4"/>
        <v>9.3109371343460158E-6</v>
      </c>
    </row>
    <row r="181" spans="1:17" ht="14.4" x14ac:dyDescent="0.3">
      <c r="A181" s="17">
        <v>1</v>
      </c>
      <c r="B181" s="9" t="s">
        <v>58</v>
      </c>
      <c r="C181" s="17">
        <v>3</v>
      </c>
      <c r="D181" s="17">
        <v>1966</v>
      </c>
      <c r="E181" s="17">
        <v>1</v>
      </c>
      <c r="F181" s="17">
        <v>0</v>
      </c>
      <c r="G181" s="17">
        <v>0</v>
      </c>
      <c r="H181" s="18">
        <v>801</v>
      </c>
      <c r="P181">
        <v>180</v>
      </c>
      <c r="Q181">
        <f t="shared" si="4"/>
        <v>9.2592981114326806E-6</v>
      </c>
    </row>
    <row r="182" spans="1:17" ht="14.4" x14ac:dyDescent="0.3">
      <c r="A182" s="17">
        <v>5</v>
      </c>
      <c r="B182" s="9" t="s">
        <v>17</v>
      </c>
      <c r="C182" s="17">
        <v>2</v>
      </c>
      <c r="D182" s="17">
        <v>1986</v>
      </c>
      <c r="E182" s="17">
        <v>1</v>
      </c>
      <c r="F182" s="17">
        <v>0</v>
      </c>
      <c r="G182" s="17">
        <v>0</v>
      </c>
      <c r="H182" s="18">
        <v>801</v>
      </c>
      <c r="P182">
        <v>181</v>
      </c>
      <c r="Q182">
        <f t="shared" si="4"/>
        <v>9.2082291991984157E-6</v>
      </c>
    </row>
    <row r="183" spans="1:17" ht="14.4" x14ac:dyDescent="0.3">
      <c r="A183" s="17">
        <v>4</v>
      </c>
      <c r="B183" s="9" t="s">
        <v>23</v>
      </c>
      <c r="C183" s="17">
        <v>2</v>
      </c>
      <c r="D183" s="17">
        <v>1986</v>
      </c>
      <c r="E183" s="17">
        <v>1</v>
      </c>
      <c r="F183" s="17">
        <v>0</v>
      </c>
      <c r="G183" s="17">
        <v>0</v>
      </c>
      <c r="H183" s="18">
        <v>802</v>
      </c>
      <c r="P183">
        <v>182</v>
      </c>
      <c r="Q183">
        <f t="shared" si="4"/>
        <v>9.1577210055387293E-6</v>
      </c>
    </row>
    <row r="184" spans="1:17" ht="14.4" x14ac:dyDescent="0.3">
      <c r="A184" s="17">
        <v>1</v>
      </c>
      <c r="B184" s="9" t="s">
        <v>27</v>
      </c>
      <c r="C184" s="17">
        <v>3</v>
      </c>
      <c r="D184" s="17">
        <v>1993</v>
      </c>
      <c r="E184" s="17">
        <v>1</v>
      </c>
      <c r="F184" s="17">
        <v>0</v>
      </c>
      <c r="G184" s="17">
        <v>0</v>
      </c>
      <c r="H184" s="18">
        <v>802</v>
      </c>
      <c r="P184">
        <v>183</v>
      </c>
      <c r="Q184">
        <f t="shared" si="4"/>
        <v>9.1077643435540419E-6</v>
      </c>
    </row>
    <row r="185" spans="1:17" ht="14.4" x14ac:dyDescent="0.3">
      <c r="A185" s="17">
        <v>5</v>
      </c>
      <c r="B185" s="9" t="s">
        <v>14</v>
      </c>
      <c r="C185" s="17">
        <v>3</v>
      </c>
      <c r="D185" s="17">
        <v>1987</v>
      </c>
      <c r="E185" s="17">
        <v>1</v>
      </c>
      <c r="F185" s="17">
        <v>0</v>
      </c>
      <c r="G185" s="17">
        <v>0</v>
      </c>
      <c r="H185" s="18">
        <v>808</v>
      </c>
      <c r="P185">
        <v>184</v>
      </c>
      <c r="Q185">
        <f t="shared" si="4"/>
        <v>9.058350225975337E-6</v>
      </c>
    </row>
    <row r="186" spans="1:17" ht="14.4" x14ac:dyDescent="0.3">
      <c r="A186" s="17">
        <v>1</v>
      </c>
      <c r="B186" s="9" t="s">
        <v>14</v>
      </c>
      <c r="C186" s="17">
        <v>2</v>
      </c>
      <c r="D186" s="17">
        <v>1988</v>
      </c>
      <c r="E186" s="17">
        <v>1</v>
      </c>
      <c r="F186" s="17">
        <v>0</v>
      </c>
      <c r="G186" s="17">
        <v>0</v>
      </c>
      <c r="H186" s="18">
        <v>808</v>
      </c>
      <c r="P186">
        <v>185</v>
      </c>
      <c r="Q186">
        <f t="shared" si="4"/>
        <v>9.0094698597705771E-6</v>
      </c>
    </row>
    <row r="187" spans="1:17" ht="14.4" x14ac:dyDescent="0.3">
      <c r="A187" s="17">
        <v>5</v>
      </c>
      <c r="B187" s="9" t="s">
        <v>12</v>
      </c>
      <c r="C187" s="17">
        <v>2</v>
      </c>
      <c r="D187" s="17">
        <v>1988</v>
      </c>
      <c r="E187" s="17">
        <v>1</v>
      </c>
      <c r="F187" s="17">
        <v>0</v>
      </c>
      <c r="G187" s="17">
        <v>0</v>
      </c>
      <c r="H187" s="18">
        <v>809</v>
      </c>
      <c r="P187">
        <v>186</v>
      </c>
      <c r="Q187">
        <f t="shared" si="4"/>
        <v>8.9611146409250415E-6</v>
      </c>
    </row>
    <row r="188" spans="1:17" ht="14.4" x14ac:dyDescent="0.3">
      <c r="A188" s="17">
        <v>5</v>
      </c>
      <c r="B188" s="9" t="s">
        <v>33</v>
      </c>
      <c r="C188" s="17">
        <v>3</v>
      </c>
      <c r="D188" s="17">
        <v>1971</v>
      </c>
      <c r="E188" s="17">
        <v>1</v>
      </c>
      <c r="F188" s="17">
        <v>0</v>
      </c>
      <c r="G188" s="17">
        <v>0</v>
      </c>
      <c r="H188" s="18">
        <v>811</v>
      </c>
      <c r="P188">
        <v>187</v>
      </c>
      <c r="Q188">
        <f t="shared" si="4"/>
        <v>8.9132761493890876E-6</v>
      </c>
    </row>
    <row r="189" spans="1:17" ht="14.4" x14ac:dyDescent="0.3">
      <c r="A189" s="17">
        <v>1</v>
      </c>
      <c r="B189" s="9" t="s">
        <v>23</v>
      </c>
      <c r="C189" s="17">
        <v>2</v>
      </c>
      <c r="D189" s="17">
        <v>1986</v>
      </c>
      <c r="E189" s="17">
        <v>1</v>
      </c>
      <c r="F189" s="17">
        <v>0</v>
      </c>
      <c r="G189" s="17">
        <v>0</v>
      </c>
      <c r="H189" s="18">
        <v>811</v>
      </c>
      <c r="P189">
        <v>188</v>
      </c>
      <c r="Q189">
        <f t="shared" si="4"/>
        <v>8.8659461441871305E-6</v>
      </c>
    </row>
    <row r="190" spans="1:17" ht="14.4" x14ac:dyDescent="0.3">
      <c r="A190" s="17">
        <v>2</v>
      </c>
      <c r="B190" s="9" t="s">
        <v>12</v>
      </c>
      <c r="C190" s="17">
        <v>1</v>
      </c>
      <c r="D190" s="17">
        <v>1989</v>
      </c>
      <c r="E190" s="17">
        <v>1</v>
      </c>
      <c r="F190" s="17">
        <v>0</v>
      </c>
      <c r="G190" s="17">
        <v>0</v>
      </c>
      <c r="H190" s="18">
        <v>815</v>
      </c>
      <c r="P190">
        <v>189</v>
      </c>
      <c r="Q190">
        <f t="shared" si="4"/>
        <v>8.8191165586818328E-6</v>
      </c>
    </row>
    <row r="191" spans="1:17" ht="14.4" x14ac:dyDescent="0.3">
      <c r="A191" s="17">
        <v>2</v>
      </c>
      <c r="B191" s="9" t="s">
        <v>14</v>
      </c>
      <c r="C191" s="17">
        <v>2</v>
      </c>
      <c r="D191" s="17">
        <v>1988</v>
      </c>
      <c r="E191" s="17">
        <v>1</v>
      </c>
      <c r="F191" s="17">
        <v>0</v>
      </c>
      <c r="G191" s="17">
        <v>0</v>
      </c>
      <c r="H191" s="18">
        <v>817</v>
      </c>
      <c r="P191">
        <v>190</v>
      </c>
      <c r="Q191">
        <f t="shared" si="4"/>
        <v>8.7727794959878021E-6</v>
      </c>
    </row>
    <row r="192" spans="1:17" ht="14.4" x14ac:dyDescent="0.3">
      <c r="A192" s="17">
        <v>1</v>
      </c>
      <c r="B192" s="9" t="s">
        <v>25</v>
      </c>
      <c r="C192" s="17">
        <v>2</v>
      </c>
      <c r="D192" s="17">
        <v>1968</v>
      </c>
      <c r="E192" s="17">
        <v>1</v>
      </c>
      <c r="F192" s="17">
        <v>0</v>
      </c>
      <c r="G192" s="17">
        <v>12</v>
      </c>
      <c r="H192" s="18">
        <v>823</v>
      </c>
      <c r="P192">
        <v>191</v>
      </c>
      <c r="Q192">
        <f t="shared" si="4"/>
        <v>8.726927224529332E-6</v>
      </c>
    </row>
    <row r="193" spans="1:17" ht="14.4" x14ac:dyDescent="0.3">
      <c r="A193" s="17">
        <v>1</v>
      </c>
      <c r="B193" s="9" t="s">
        <v>10</v>
      </c>
      <c r="C193" s="17">
        <v>4</v>
      </c>
      <c r="D193" s="17">
        <v>1986</v>
      </c>
      <c r="E193" s="17">
        <v>1</v>
      </c>
      <c r="F193" s="17">
        <v>0</v>
      </c>
      <c r="G193" s="17">
        <v>0</v>
      </c>
      <c r="H193" s="18">
        <v>823</v>
      </c>
      <c r="P193">
        <v>192</v>
      </c>
      <c r="Q193">
        <f t="shared" si="4"/>
        <v>8.6815521737369136E-6</v>
      </c>
    </row>
    <row r="194" spans="1:17" ht="14.4" x14ac:dyDescent="0.3">
      <c r="A194" s="17">
        <v>1</v>
      </c>
      <c r="B194" s="9" t="s">
        <v>23</v>
      </c>
      <c r="C194" s="17">
        <v>1</v>
      </c>
      <c r="D194" s="17">
        <v>1989</v>
      </c>
      <c r="E194" s="17">
        <v>1</v>
      </c>
      <c r="F194" s="17">
        <v>0</v>
      </c>
      <c r="G194" s="17">
        <v>0</v>
      </c>
      <c r="H194" s="18">
        <v>830</v>
      </c>
      <c r="P194">
        <v>193</v>
      </c>
      <c r="Q194">
        <f t="shared" si="4"/>
        <v>8.6366469298775049E-6</v>
      </c>
    </row>
    <row r="195" spans="1:17" ht="14.4" x14ac:dyDescent="0.3">
      <c r="A195" s="17">
        <v>2</v>
      </c>
      <c r="B195" s="9" t="s">
        <v>30</v>
      </c>
      <c r="C195" s="17">
        <v>2</v>
      </c>
      <c r="D195" s="17">
        <v>1974</v>
      </c>
      <c r="E195" s="17">
        <v>1</v>
      </c>
      <c r="F195" s="17">
        <v>0</v>
      </c>
      <c r="G195" s="17">
        <v>0</v>
      </c>
      <c r="H195" s="18">
        <v>831</v>
      </c>
      <c r="P195">
        <v>194</v>
      </c>
      <c r="Q195">
        <f t="shared" ref="Q195:Q258" si="5">_xlfn.GAMMA.DIST(P195,$K$7,$K$8,FALSE)</f>
        <v>8.5922042320137217E-6</v>
      </c>
    </row>
    <row r="196" spans="1:17" ht="14.4" x14ac:dyDescent="0.3">
      <c r="A196" s="17">
        <v>1</v>
      </c>
      <c r="B196" s="9" t="s">
        <v>14</v>
      </c>
      <c r="C196" s="17">
        <v>3</v>
      </c>
      <c r="D196" s="17">
        <v>1965</v>
      </c>
      <c r="E196" s="17">
        <v>1</v>
      </c>
      <c r="F196" s="17">
        <v>0</v>
      </c>
      <c r="G196" s="17">
        <v>12</v>
      </c>
      <c r="H196" s="18">
        <v>838</v>
      </c>
      <c r="P196">
        <v>195</v>
      </c>
      <c r="Q196">
        <f t="shared" si="5"/>
        <v>8.5482169680873294E-6</v>
      </c>
    </row>
    <row r="197" spans="1:17" ht="14.4" x14ac:dyDescent="0.3">
      <c r="A197" s="17">
        <v>1</v>
      </c>
      <c r="B197" s="9" t="s">
        <v>23</v>
      </c>
      <c r="C197" s="17">
        <v>3</v>
      </c>
      <c r="D197" s="17">
        <v>1986</v>
      </c>
      <c r="E197" s="17">
        <v>1</v>
      </c>
      <c r="F197" s="17">
        <v>0</v>
      </c>
      <c r="G197" s="17">
        <v>0</v>
      </c>
      <c r="H197" s="18">
        <v>838</v>
      </c>
      <c r="P197">
        <v>196</v>
      </c>
      <c r="Q197">
        <f t="shared" si="5"/>
        <v>8.5046781711225798E-6</v>
      </c>
    </row>
    <row r="198" spans="1:17" ht="14.4" x14ac:dyDescent="0.3">
      <c r="A198" s="17">
        <v>3</v>
      </c>
      <c r="B198" s="9" t="s">
        <v>23</v>
      </c>
      <c r="C198" s="17">
        <v>3</v>
      </c>
      <c r="D198" s="17">
        <v>1986</v>
      </c>
      <c r="E198" s="17">
        <v>1</v>
      </c>
      <c r="F198" s="17">
        <v>0</v>
      </c>
      <c r="G198" s="17">
        <v>0</v>
      </c>
      <c r="H198" s="18">
        <v>839</v>
      </c>
      <c r="P198">
        <v>197</v>
      </c>
      <c r="Q198">
        <f t="shared" si="5"/>
        <v>8.4615810155451689E-6</v>
      </c>
    </row>
    <row r="199" spans="1:17" ht="14.4" x14ac:dyDescent="0.3">
      <c r="A199" s="17">
        <v>1</v>
      </c>
      <c r="B199" s="9" t="s">
        <v>17</v>
      </c>
      <c r="C199" s="17">
        <v>2</v>
      </c>
      <c r="D199" s="17">
        <v>1986</v>
      </c>
      <c r="E199" s="17">
        <v>1</v>
      </c>
      <c r="F199" s="17">
        <v>0</v>
      </c>
      <c r="G199" s="17">
        <v>0</v>
      </c>
      <c r="H199" s="18">
        <v>840</v>
      </c>
      <c r="P199">
        <v>198</v>
      </c>
      <c r="Q199">
        <f t="shared" si="5"/>
        <v>8.4189188136127008E-6</v>
      </c>
    </row>
    <row r="200" spans="1:17" ht="14.4" x14ac:dyDescent="0.3">
      <c r="A200" s="17">
        <v>1</v>
      </c>
      <c r="B200" s="9" t="s">
        <v>17</v>
      </c>
      <c r="C200" s="17">
        <v>4</v>
      </c>
      <c r="D200" s="17">
        <v>1960</v>
      </c>
      <c r="E200" s="17">
        <v>1</v>
      </c>
      <c r="F200" s="17">
        <v>0</v>
      </c>
      <c r="G200" s="17">
        <v>0</v>
      </c>
      <c r="H200" s="18">
        <v>842</v>
      </c>
      <c r="P200">
        <v>199</v>
      </c>
      <c r="Q200">
        <f t="shared" si="5"/>
        <v>8.3766850119527475E-6</v>
      </c>
    </row>
    <row r="201" spans="1:17" ht="14.4" x14ac:dyDescent="0.3">
      <c r="A201" s="17">
        <v>6</v>
      </c>
      <c r="B201" s="9" t="s">
        <v>17</v>
      </c>
      <c r="C201" s="17">
        <v>4</v>
      </c>
      <c r="D201" s="17">
        <v>1965</v>
      </c>
      <c r="E201" s="17">
        <v>1</v>
      </c>
      <c r="F201" s="17">
        <v>0</v>
      </c>
      <c r="G201" s="17">
        <v>0</v>
      </c>
      <c r="H201" s="18">
        <v>842</v>
      </c>
      <c r="P201">
        <v>200</v>
      </c>
      <c r="Q201">
        <f t="shared" si="5"/>
        <v>8.3348731882047306E-6</v>
      </c>
    </row>
    <row r="202" spans="1:17" ht="14.4" x14ac:dyDescent="0.3">
      <c r="A202" s="17">
        <v>4</v>
      </c>
      <c r="B202" s="9" t="s">
        <v>33</v>
      </c>
      <c r="C202" s="17">
        <v>2</v>
      </c>
      <c r="D202" s="17">
        <v>1964</v>
      </c>
      <c r="E202" s="17">
        <v>1</v>
      </c>
      <c r="F202" s="17">
        <v>0</v>
      </c>
      <c r="G202" s="17">
        <v>0</v>
      </c>
      <c r="H202" s="18">
        <v>844</v>
      </c>
      <c r="P202">
        <v>201</v>
      </c>
      <c r="Q202">
        <f t="shared" si="5"/>
        <v>8.2934770477620329E-6</v>
      </c>
    </row>
    <row r="203" spans="1:17" ht="14.4" x14ac:dyDescent="0.3">
      <c r="A203" s="17">
        <v>4</v>
      </c>
      <c r="B203" s="9" t="s">
        <v>17</v>
      </c>
      <c r="C203" s="17">
        <v>3</v>
      </c>
      <c r="D203" s="17">
        <v>1987</v>
      </c>
      <c r="E203" s="17">
        <v>1</v>
      </c>
      <c r="F203" s="17">
        <v>0</v>
      </c>
      <c r="G203" s="17">
        <v>0</v>
      </c>
      <c r="H203" s="18">
        <v>850</v>
      </c>
      <c r="P203">
        <v>202</v>
      </c>
      <c r="Q203">
        <f t="shared" si="5"/>
        <v>8.2524904206108325E-6</v>
      </c>
    </row>
    <row r="204" spans="1:17" ht="14.4" x14ac:dyDescent="0.3">
      <c r="A204" s="17">
        <v>5</v>
      </c>
      <c r="B204" s="9" t="s">
        <v>33</v>
      </c>
      <c r="C204" s="17">
        <v>3</v>
      </c>
      <c r="D204" s="17">
        <v>1979</v>
      </c>
      <c r="E204" s="17">
        <v>1</v>
      </c>
      <c r="F204" s="17">
        <v>0</v>
      </c>
      <c r="G204" s="17">
        <v>0</v>
      </c>
      <c r="H204" s="18">
        <v>851</v>
      </c>
      <c r="P204">
        <v>203</v>
      </c>
      <c r="Q204">
        <f t="shared" si="5"/>
        <v>8.2119072582623608E-6</v>
      </c>
    </row>
    <row r="205" spans="1:17" ht="14.4" x14ac:dyDescent="0.3">
      <c r="A205" s="17">
        <v>5</v>
      </c>
      <c r="B205" s="9" t="s">
        <v>17</v>
      </c>
      <c r="C205" s="17">
        <v>2</v>
      </c>
      <c r="D205" s="17">
        <v>1987</v>
      </c>
      <c r="E205" s="17">
        <v>1</v>
      </c>
      <c r="F205" s="17">
        <v>0</v>
      </c>
      <c r="G205" s="17">
        <v>0</v>
      </c>
      <c r="H205" s="18">
        <v>851</v>
      </c>
      <c r="P205">
        <v>204</v>
      </c>
      <c r="Q205">
        <f t="shared" si="5"/>
        <v>8.1717216307753485E-6</v>
      </c>
    </row>
    <row r="206" spans="1:17" ht="14.4" x14ac:dyDescent="0.3">
      <c r="A206" s="17">
        <v>2</v>
      </c>
      <c r="B206" s="9" t="s">
        <v>33</v>
      </c>
      <c r="C206" s="17">
        <v>1</v>
      </c>
      <c r="D206" s="17">
        <v>1968</v>
      </c>
      <c r="E206" s="17">
        <v>1</v>
      </c>
      <c r="F206" s="17">
        <v>0</v>
      </c>
      <c r="G206" s="17">
        <v>0</v>
      </c>
      <c r="H206" s="18">
        <v>854</v>
      </c>
      <c r="P206">
        <v>205</v>
      </c>
      <c r="Q206">
        <f t="shared" si="5"/>
        <v>8.13192772386561E-6</v>
      </c>
    </row>
    <row r="207" spans="1:17" ht="14.4" x14ac:dyDescent="0.3">
      <c r="A207" s="17">
        <v>3</v>
      </c>
      <c r="B207" s="9" t="s">
        <v>17</v>
      </c>
      <c r="C207" s="17">
        <v>2</v>
      </c>
      <c r="D207" s="17">
        <v>1976</v>
      </c>
      <c r="E207" s="17">
        <v>1</v>
      </c>
      <c r="F207" s="17">
        <v>0</v>
      </c>
      <c r="G207" s="17">
        <v>0</v>
      </c>
      <c r="H207" s="18">
        <v>857</v>
      </c>
      <c r="P207">
        <v>206</v>
      </c>
      <c r="Q207">
        <f t="shared" si="5"/>
        <v>8.0925198360997809E-6</v>
      </c>
    </row>
    <row r="208" spans="1:17" ht="14.4" x14ac:dyDescent="0.3">
      <c r="A208" s="17">
        <v>5</v>
      </c>
      <c r="B208" s="9" t="s">
        <v>23</v>
      </c>
      <c r="C208" s="17">
        <v>3</v>
      </c>
      <c r="D208" s="17">
        <v>1986</v>
      </c>
      <c r="E208" s="17">
        <v>1</v>
      </c>
      <c r="F208" s="17">
        <v>0</v>
      </c>
      <c r="G208" s="17">
        <v>0</v>
      </c>
      <c r="H208" s="18">
        <v>857</v>
      </c>
      <c r="P208">
        <v>207</v>
      </c>
      <c r="Q208">
        <f t="shared" si="5"/>
        <v>8.0534923761703709E-6</v>
      </c>
    </row>
    <row r="209" spans="1:17" ht="14.4" x14ac:dyDescent="0.3">
      <c r="A209" s="17">
        <v>5</v>
      </c>
      <c r="B209" s="9" t="s">
        <v>12</v>
      </c>
      <c r="C209" s="17">
        <v>2</v>
      </c>
      <c r="D209" s="17">
        <v>1988</v>
      </c>
      <c r="E209" s="17">
        <v>1</v>
      </c>
      <c r="F209" s="17">
        <v>0</v>
      </c>
      <c r="G209" s="17">
        <v>0</v>
      </c>
      <c r="H209" s="18">
        <v>857</v>
      </c>
      <c r="P209">
        <v>208</v>
      </c>
      <c r="Q209">
        <f t="shared" si="5"/>
        <v>8.0148398602494089E-6</v>
      </c>
    </row>
    <row r="210" spans="1:17" ht="14.4" x14ac:dyDescent="0.3">
      <c r="A210" s="17">
        <v>3</v>
      </c>
      <c r="B210" s="9" t="s">
        <v>23</v>
      </c>
      <c r="C210" s="17">
        <v>2</v>
      </c>
      <c r="D210" s="17">
        <v>1986</v>
      </c>
      <c r="E210" s="17">
        <v>1</v>
      </c>
      <c r="F210" s="17">
        <v>0</v>
      </c>
      <c r="G210" s="17">
        <v>0</v>
      </c>
      <c r="H210" s="18">
        <v>861</v>
      </c>
      <c r="P210">
        <v>209</v>
      </c>
      <c r="Q210">
        <f t="shared" si="5"/>
        <v>7.9765569094180322E-6</v>
      </c>
    </row>
    <row r="211" spans="1:17" ht="14.4" x14ac:dyDescent="0.3">
      <c r="A211" s="17">
        <v>3</v>
      </c>
      <c r="B211" s="9" t="s">
        <v>17</v>
      </c>
      <c r="C211" s="17">
        <v>3</v>
      </c>
      <c r="D211" s="17">
        <v>1986</v>
      </c>
      <c r="E211" s="17">
        <v>1</v>
      </c>
      <c r="F211" s="17">
        <v>0</v>
      </c>
      <c r="G211" s="17">
        <v>0</v>
      </c>
      <c r="H211" s="18">
        <v>861</v>
      </c>
      <c r="P211">
        <v>210</v>
      </c>
      <c r="Q211">
        <f t="shared" si="5"/>
        <v>7.9386382471694939E-6</v>
      </c>
    </row>
    <row r="212" spans="1:17" ht="14.4" x14ac:dyDescent="0.3">
      <c r="A212" s="17">
        <v>1</v>
      </c>
      <c r="B212" s="9" t="s">
        <v>12</v>
      </c>
      <c r="C212" s="17">
        <v>3</v>
      </c>
      <c r="D212" s="17">
        <v>1988</v>
      </c>
      <c r="E212" s="17">
        <v>1</v>
      </c>
      <c r="F212" s="17">
        <v>0</v>
      </c>
      <c r="G212" s="17">
        <v>0</v>
      </c>
      <c r="H212" s="18">
        <v>862</v>
      </c>
      <c r="P212">
        <v>211</v>
      </c>
      <c r="Q212">
        <f t="shared" si="5"/>
        <v>7.9010786969831607E-6</v>
      </c>
    </row>
    <row r="213" spans="1:17" ht="14.4" x14ac:dyDescent="0.3">
      <c r="A213" s="17">
        <v>3</v>
      </c>
      <c r="B213" s="9" t="s">
        <v>12</v>
      </c>
      <c r="C213" s="17">
        <v>2</v>
      </c>
      <c r="D213" s="17">
        <v>1988</v>
      </c>
      <c r="E213" s="17">
        <v>1</v>
      </c>
      <c r="F213" s="17">
        <v>0</v>
      </c>
      <c r="G213" s="17">
        <v>0</v>
      </c>
      <c r="H213" s="18">
        <v>864</v>
      </c>
      <c r="P213">
        <v>212</v>
      </c>
      <c r="Q213">
        <f t="shared" si="5"/>
        <v>7.8638731799671494E-6</v>
      </c>
    </row>
    <row r="214" spans="1:17" ht="14.4" x14ac:dyDescent="0.3">
      <c r="A214" s="17">
        <v>1</v>
      </c>
      <c r="B214" s="9" t="s">
        <v>12</v>
      </c>
      <c r="C214" s="17">
        <v>3</v>
      </c>
      <c r="D214" s="17">
        <v>1987</v>
      </c>
      <c r="E214" s="17">
        <v>1</v>
      </c>
      <c r="F214" s="17">
        <v>0</v>
      </c>
      <c r="G214" s="17">
        <v>0</v>
      </c>
      <c r="H214" s="18">
        <v>865</v>
      </c>
      <c r="P214">
        <v>213</v>
      </c>
      <c r="Q214">
        <f t="shared" si="5"/>
        <v>7.8270167125673446E-6</v>
      </c>
    </row>
    <row r="215" spans="1:17" ht="14.4" x14ac:dyDescent="0.3">
      <c r="A215" s="17">
        <v>3</v>
      </c>
      <c r="B215" s="9" t="s">
        <v>17</v>
      </c>
      <c r="C215" s="17">
        <v>2</v>
      </c>
      <c r="D215" s="17">
        <v>1988</v>
      </c>
      <c r="E215" s="17">
        <v>1</v>
      </c>
      <c r="F215" s="17">
        <v>0</v>
      </c>
      <c r="G215" s="17">
        <v>0</v>
      </c>
      <c r="H215" s="18">
        <v>868</v>
      </c>
      <c r="P215">
        <v>214</v>
      </c>
      <c r="Q215">
        <f t="shared" si="5"/>
        <v>7.7905044043406357E-6</v>
      </c>
    </row>
    <row r="216" spans="1:17" ht="14.4" x14ac:dyDescent="0.3">
      <c r="A216" s="17">
        <v>4</v>
      </c>
      <c r="B216" s="9" t="s">
        <v>23</v>
      </c>
      <c r="C216" s="17">
        <v>1</v>
      </c>
      <c r="D216" s="17">
        <v>1989</v>
      </c>
      <c r="E216" s="17">
        <v>1</v>
      </c>
      <c r="F216" s="17">
        <v>0</v>
      </c>
      <c r="G216" s="17">
        <v>0</v>
      </c>
      <c r="H216" s="18">
        <v>869</v>
      </c>
      <c r="P216">
        <v>215</v>
      </c>
      <c r="Q216">
        <f t="shared" si="5"/>
        <v>7.7543314557902867E-6</v>
      </c>
    </row>
    <row r="217" spans="1:17" ht="14.4" x14ac:dyDescent="0.3">
      <c r="A217" s="17">
        <v>1</v>
      </c>
      <c r="B217" s="9" t="s">
        <v>10</v>
      </c>
      <c r="C217" s="17">
        <v>4</v>
      </c>
      <c r="D217" s="17">
        <v>1990</v>
      </c>
      <c r="E217" s="17">
        <v>2</v>
      </c>
      <c r="F217" s="17">
        <v>0</v>
      </c>
      <c r="G217" s="17">
        <v>0</v>
      </c>
      <c r="H217" s="18">
        <v>944</v>
      </c>
      <c r="P217">
        <v>216</v>
      </c>
      <c r="Q217">
        <f t="shared" si="5"/>
        <v>7.7184931562613919E-6</v>
      </c>
    </row>
    <row r="218" spans="1:17" ht="14.4" x14ac:dyDescent="0.3">
      <c r="A218" s="17">
        <v>4</v>
      </c>
      <c r="B218" s="9" t="s">
        <v>30</v>
      </c>
      <c r="C218" s="17">
        <v>2</v>
      </c>
      <c r="D218" s="17">
        <v>1981</v>
      </c>
      <c r="E218" s="17">
        <v>1</v>
      </c>
      <c r="F218" s="17">
        <v>0</v>
      </c>
      <c r="G218" s="17">
        <v>0</v>
      </c>
      <c r="H218" s="18">
        <v>1098</v>
      </c>
      <c r="P218">
        <v>217</v>
      </c>
      <c r="Q218">
        <f t="shared" si="5"/>
        <v>7.6829848818945435E-6</v>
      </c>
    </row>
    <row r="219" spans="1:17" ht="14.4" x14ac:dyDescent="0.3">
      <c r="A219" s="17">
        <v>2</v>
      </c>
      <c r="B219" s="9" t="s">
        <v>29</v>
      </c>
      <c r="C219" s="17">
        <v>1</v>
      </c>
      <c r="D219" s="17">
        <v>1985</v>
      </c>
      <c r="E219" s="17">
        <v>31</v>
      </c>
      <c r="F219" s="17">
        <v>0</v>
      </c>
      <c r="G219" s="17">
        <v>0</v>
      </c>
      <c r="H219" s="18">
        <v>1144</v>
      </c>
      <c r="P219">
        <v>218</v>
      </c>
      <c r="Q219">
        <f t="shared" si="5"/>
        <v>7.6478020936357674E-6</v>
      </c>
    </row>
    <row r="220" spans="1:17" ht="14.4" x14ac:dyDescent="0.3">
      <c r="A220" s="17">
        <v>1</v>
      </c>
      <c r="B220" s="9" t="s">
        <v>10</v>
      </c>
      <c r="C220" s="17">
        <v>4</v>
      </c>
      <c r="D220" s="17">
        <v>1982</v>
      </c>
      <c r="E220" s="17">
        <v>1</v>
      </c>
      <c r="F220" s="17">
        <v>0</v>
      </c>
      <c r="G220" s="17">
        <v>0</v>
      </c>
      <c r="H220" s="18">
        <v>1230</v>
      </c>
      <c r="P220">
        <v>219</v>
      </c>
      <c r="Q220">
        <f t="shared" si="5"/>
        <v>7.6129403353009888E-6</v>
      </c>
    </row>
    <row r="221" spans="1:17" ht="14.4" x14ac:dyDescent="0.3">
      <c r="A221" s="17">
        <v>1</v>
      </c>
      <c r="B221" s="9" t="s">
        <v>10</v>
      </c>
      <c r="C221" s="17">
        <v>1</v>
      </c>
      <c r="D221" s="17">
        <v>1987</v>
      </c>
      <c r="E221" s="17">
        <v>1</v>
      </c>
      <c r="F221" s="17">
        <v>0</v>
      </c>
      <c r="G221" s="17">
        <v>0</v>
      </c>
      <c r="H221" s="18">
        <v>1236</v>
      </c>
      <c r="P221">
        <v>220</v>
      </c>
      <c r="Q221">
        <f t="shared" si="5"/>
        <v>7.5783952316932646E-6</v>
      </c>
    </row>
    <row r="222" spans="1:17" ht="14.4" x14ac:dyDescent="0.3">
      <c r="A222" s="17">
        <v>1</v>
      </c>
      <c r="B222" s="9" t="s">
        <v>25</v>
      </c>
      <c r="C222" s="17">
        <v>1</v>
      </c>
      <c r="D222" s="17">
        <v>1984</v>
      </c>
      <c r="E222" s="17">
        <v>2</v>
      </c>
      <c r="F222" s="17">
        <v>0</v>
      </c>
      <c r="G222" s="17">
        <v>0</v>
      </c>
      <c r="H222" s="18">
        <v>1367</v>
      </c>
      <c r="P222">
        <v>221</v>
      </c>
      <c r="Q222">
        <f t="shared" si="5"/>
        <v>7.5441624867711144E-6</v>
      </c>
    </row>
    <row r="223" spans="1:17" ht="14.4" x14ac:dyDescent="0.3">
      <c r="A223" s="17">
        <v>1</v>
      </c>
      <c r="B223" s="9" t="s">
        <v>19</v>
      </c>
      <c r="C223" s="17">
        <v>4</v>
      </c>
      <c r="D223" s="17">
        <v>1973</v>
      </c>
      <c r="E223" s="17">
        <v>1</v>
      </c>
      <c r="F223" s="17">
        <v>0</v>
      </c>
      <c r="G223" s="17">
        <v>0</v>
      </c>
      <c r="H223" s="18">
        <v>1386</v>
      </c>
      <c r="P223">
        <v>222</v>
      </c>
      <c r="Q223">
        <f t="shared" si="5"/>
        <v>7.5102378818663446E-6</v>
      </c>
    </row>
    <row r="224" spans="1:17" ht="14.4" x14ac:dyDescent="0.3">
      <c r="A224" s="17">
        <v>1</v>
      </c>
      <c r="B224" s="9" t="s">
        <v>10</v>
      </c>
      <c r="C224" s="17">
        <v>4</v>
      </c>
      <c r="D224" s="17">
        <v>1984</v>
      </c>
      <c r="E224" s="17">
        <v>2</v>
      </c>
      <c r="F224" s="17">
        <v>0</v>
      </c>
      <c r="G224" s="17">
        <v>0</v>
      </c>
      <c r="H224" s="18">
        <v>1389</v>
      </c>
      <c r="P224">
        <v>223</v>
      </c>
      <c r="Q224">
        <f t="shared" si="5"/>
        <v>7.4766172739498077E-6</v>
      </c>
    </row>
    <row r="225" spans="1:17" ht="14.4" x14ac:dyDescent="0.3">
      <c r="A225" s="17">
        <v>3</v>
      </c>
      <c r="B225" s="9" t="s">
        <v>19</v>
      </c>
      <c r="C225" s="17">
        <v>2</v>
      </c>
      <c r="D225" s="17">
        <v>2020</v>
      </c>
      <c r="E225" s="17">
        <v>1</v>
      </c>
      <c r="F225" s="17">
        <v>0</v>
      </c>
      <c r="G225" s="17">
        <v>0</v>
      </c>
      <c r="H225" s="18">
        <v>1429</v>
      </c>
      <c r="P225">
        <v>224</v>
      </c>
      <c r="Q225">
        <f t="shared" si="5"/>
        <v>7.4432965939436068E-6</v>
      </c>
    </row>
    <row r="226" spans="1:17" ht="14.4" x14ac:dyDescent="0.3">
      <c r="A226" s="17">
        <v>3</v>
      </c>
      <c r="B226" s="9" t="s">
        <v>19</v>
      </c>
      <c r="C226" s="17">
        <v>2</v>
      </c>
      <c r="D226" s="17">
        <v>2017</v>
      </c>
      <c r="E226" s="17">
        <v>1</v>
      </c>
      <c r="F226" s="17">
        <v>0</v>
      </c>
      <c r="G226" s="17">
        <v>0</v>
      </c>
      <c r="H226" s="18">
        <v>1433</v>
      </c>
      <c r="P226">
        <v>225</v>
      </c>
      <c r="Q226">
        <f t="shared" si="5"/>
        <v>7.4102718450782839E-6</v>
      </c>
    </row>
    <row r="227" spans="1:17" ht="14.4" x14ac:dyDescent="0.3">
      <c r="A227" s="17">
        <v>3</v>
      </c>
      <c r="B227" s="9" t="s">
        <v>19</v>
      </c>
      <c r="C227" s="17">
        <v>2</v>
      </c>
      <c r="D227" s="17">
        <v>2017</v>
      </c>
      <c r="E227" s="17">
        <v>1</v>
      </c>
      <c r="F227" s="17">
        <v>0</v>
      </c>
      <c r="G227" s="17">
        <v>0</v>
      </c>
      <c r="H227" s="18">
        <v>1434</v>
      </c>
      <c r="P227">
        <v>226</v>
      </c>
      <c r="Q227">
        <f t="shared" si="5"/>
        <v>7.3775391012936277E-6</v>
      </c>
    </row>
    <row r="228" spans="1:17" ht="14.4" x14ac:dyDescent="0.3">
      <c r="A228" s="17">
        <v>5</v>
      </c>
      <c r="B228" s="9" t="s">
        <v>12</v>
      </c>
      <c r="C228" s="17">
        <v>2</v>
      </c>
      <c r="D228" s="17">
        <v>2019</v>
      </c>
      <c r="E228" s="17">
        <v>1</v>
      </c>
      <c r="F228" s="17">
        <v>0</v>
      </c>
      <c r="G228" s="17">
        <v>0</v>
      </c>
      <c r="H228" s="18">
        <v>1436</v>
      </c>
      <c r="P228">
        <v>227</v>
      </c>
      <c r="Q228">
        <f t="shared" si="5"/>
        <v>7.3450945056817235E-6</v>
      </c>
    </row>
    <row r="229" spans="1:17" ht="14.4" x14ac:dyDescent="0.3">
      <c r="A229" s="17">
        <v>3</v>
      </c>
      <c r="B229" s="9" t="s">
        <v>12</v>
      </c>
      <c r="C229" s="17">
        <v>2</v>
      </c>
      <c r="D229" s="17">
        <v>2019</v>
      </c>
      <c r="E229" s="17">
        <v>1</v>
      </c>
      <c r="F229" s="17">
        <v>0</v>
      </c>
      <c r="G229" s="17">
        <v>0</v>
      </c>
      <c r="H229" s="18">
        <v>1441</v>
      </c>
      <c r="P229">
        <v>228</v>
      </c>
      <c r="Q229">
        <f t="shared" si="5"/>
        <v>7.3129342689709709E-6</v>
      </c>
    </row>
    <row r="230" spans="1:17" ht="14.4" x14ac:dyDescent="0.3">
      <c r="A230" s="17">
        <v>6</v>
      </c>
      <c r="B230" s="9" t="s">
        <v>25</v>
      </c>
      <c r="C230" s="17">
        <v>3</v>
      </c>
      <c r="D230" s="17">
        <v>2017</v>
      </c>
      <c r="E230" s="17">
        <v>1</v>
      </c>
      <c r="F230" s="17">
        <v>0</v>
      </c>
      <c r="G230" s="17">
        <v>0</v>
      </c>
      <c r="H230" s="18">
        <v>1443</v>
      </c>
      <c r="P230">
        <v>229</v>
      </c>
      <c r="Q230">
        <f t="shared" si="5"/>
        <v>7.2810546680498055E-6</v>
      </c>
    </row>
    <row r="231" spans="1:17" ht="14.4" x14ac:dyDescent="0.3">
      <c r="A231" s="17">
        <v>4</v>
      </c>
      <c r="B231" s="9" t="s">
        <v>12</v>
      </c>
      <c r="C231" s="17">
        <v>2</v>
      </c>
      <c r="D231" s="17">
        <v>2019</v>
      </c>
      <c r="E231" s="17">
        <v>1</v>
      </c>
      <c r="F231" s="17">
        <v>0</v>
      </c>
      <c r="G231" s="17">
        <v>0</v>
      </c>
      <c r="H231" s="18">
        <v>1451</v>
      </c>
      <c r="P231">
        <v>230</v>
      </c>
      <c r="Q231">
        <f t="shared" si="5"/>
        <v>7.2494520445289305E-6</v>
      </c>
    </row>
    <row r="232" spans="1:17" ht="14.4" x14ac:dyDescent="0.3">
      <c r="A232" s="17">
        <v>3</v>
      </c>
      <c r="B232" s="9" t="s">
        <v>19</v>
      </c>
      <c r="C232" s="17">
        <v>2</v>
      </c>
      <c r="D232" s="17">
        <v>2017</v>
      </c>
      <c r="E232" s="17">
        <v>1</v>
      </c>
      <c r="F232" s="17">
        <v>0</v>
      </c>
      <c r="G232" s="17">
        <v>0</v>
      </c>
      <c r="H232" s="18">
        <v>1455</v>
      </c>
      <c r="P232">
        <v>231</v>
      </c>
      <c r="Q232">
        <f t="shared" si="5"/>
        <v>7.2181228033408751E-6</v>
      </c>
    </row>
    <row r="233" spans="1:17" ht="14.4" x14ac:dyDescent="0.3">
      <c r="A233" s="17">
        <v>3</v>
      </c>
      <c r="B233" s="9" t="s">
        <v>19</v>
      </c>
      <c r="C233" s="17">
        <v>2</v>
      </c>
      <c r="D233" s="17">
        <v>2017</v>
      </c>
      <c r="E233" s="17">
        <v>1</v>
      </c>
      <c r="F233" s="17">
        <v>0</v>
      </c>
      <c r="G233" s="17">
        <v>0</v>
      </c>
      <c r="H233" s="18">
        <v>1459</v>
      </c>
      <c r="P233">
        <v>232</v>
      </c>
      <c r="Q233">
        <f t="shared" si="5"/>
        <v>7.1870634113757613E-6</v>
      </c>
    </row>
    <row r="234" spans="1:17" ht="14.4" x14ac:dyDescent="0.3">
      <c r="A234" s="17">
        <v>2</v>
      </c>
      <c r="B234" s="9" t="s">
        <v>17</v>
      </c>
      <c r="C234" s="17">
        <v>3</v>
      </c>
      <c r="D234" s="17">
        <v>2014</v>
      </c>
      <c r="E234" s="17">
        <v>1</v>
      </c>
      <c r="F234" s="17">
        <v>0</v>
      </c>
      <c r="G234" s="17">
        <v>0</v>
      </c>
      <c r="H234" s="18">
        <v>1463</v>
      </c>
      <c r="P234">
        <v>233</v>
      </c>
      <c r="Q234">
        <f t="shared" si="5"/>
        <v>7.1562703961521934E-6</v>
      </c>
    </row>
    <row r="235" spans="1:17" ht="14.4" x14ac:dyDescent="0.3">
      <c r="A235" s="17">
        <v>3</v>
      </c>
      <c r="B235" s="9" t="s">
        <v>25</v>
      </c>
      <c r="C235" s="17">
        <v>2</v>
      </c>
      <c r="D235" s="17">
        <v>2017</v>
      </c>
      <c r="E235" s="17">
        <v>2</v>
      </c>
      <c r="F235" s="17">
        <v>0</v>
      </c>
      <c r="G235" s="17">
        <v>0</v>
      </c>
      <c r="H235" s="18">
        <v>1480</v>
      </c>
      <c r="P235">
        <v>234</v>
      </c>
      <c r="Q235">
        <f t="shared" si="5"/>
        <v>7.1257403445222145E-6</v>
      </c>
    </row>
    <row r="236" spans="1:17" ht="14.4" x14ac:dyDescent="0.3">
      <c r="A236" s="17">
        <v>4</v>
      </c>
      <c r="B236" s="9" t="s">
        <v>19</v>
      </c>
      <c r="C236" s="17">
        <v>2</v>
      </c>
      <c r="D236" s="17">
        <v>2018</v>
      </c>
      <c r="E236" s="17">
        <v>1</v>
      </c>
      <c r="F236" s="17">
        <v>0</v>
      </c>
      <c r="G236" s="17">
        <v>0</v>
      </c>
      <c r="H236" s="18">
        <v>1486</v>
      </c>
      <c r="P236">
        <v>235</v>
      </c>
      <c r="Q236">
        <f t="shared" si="5"/>
        <v>7.0954699014093253E-6</v>
      </c>
    </row>
    <row r="237" spans="1:17" ht="14.4" x14ac:dyDescent="0.3">
      <c r="A237" s="17">
        <v>3</v>
      </c>
      <c r="B237" s="9" t="s">
        <v>19</v>
      </c>
      <c r="C237" s="17">
        <v>3</v>
      </c>
      <c r="D237" s="17">
        <v>2017</v>
      </c>
      <c r="E237" s="17">
        <v>1</v>
      </c>
      <c r="F237" s="17">
        <v>0</v>
      </c>
      <c r="G237" s="17">
        <v>0</v>
      </c>
      <c r="H237" s="18">
        <v>1489</v>
      </c>
      <c r="P237">
        <v>236</v>
      </c>
      <c r="Q237">
        <f t="shared" si="5"/>
        <v>7.0654557685785726E-6</v>
      </c>
    </row>
    <row r="238" spans="1:17" ht="14.4" x14ac:dyDescent="0.3">
      <c r="A238" s="17">
        <v>3</v>
      </c>
      <c r="B238" s="9" t="s">
        <v>12</v>
      </c>
      <c r="C238" s="17">
        <v>1</v>
      </c>
      <c r="D238" s="17">
        <v>2018</v>
      </c>
      <c r="E238" s="17">
        <v>1</v>
      </c>
      <c r="F238" s="17">
        <v>0</v>
      </c>
      <c r="G238" s="17">
        <v>0</v>
      </c>
      <c r="H238" s="18">
        <v>1489</v>
      </c>
      <c r="P238">
        <v>237</v>
      </c>
      <c r="Q238">
        <f t="shared" si="5"/>
        <v>7.0356947034377646E-6</v>
      </c>
    </row>
    <row r="239" spans="1:17" ht="14.4" x14ac:dyDescent="0.3">
      <c r="A239" s="17">
        <v>3</v>
      </c>
      <c r="B239" s="9" t="s">
        <v>19</v>
      </c>
      <c r="C239" s="17">
        <v>2</v>
      </c>
      <c r="D239" s="17">
        <v>2020</v>
      </c>
      <c r="E239" s="17">
        <v>1</v>
      </c>
      <c r="F239" s="17">
        <v>0</v>
      </c>
      <c r="G239" s="17">
        <v>0</v>
      </c>
      <c r="H239" s="18">
        <v>1489</v>
      </c>
      <c r="P239">
        <v>238</v>
      </c>
      <c r="Q239">
        <f t="shared" si="5"/>
        <v>7.0061835178689052E-6</v>
      </c>
    </row>
    <row r="240" spans="1:17" ht="14.4" x14ac:dyDescent="0.3">
      <c r="A240" s="17">
        <v>4</v>
      </c>
      <c r="B240" s="9" t="s">
        <v>19</v>
      </c>
      <c r="C240" s="17">
        <v>2</v>
      </c>
      <c r="D240" s="17">
        <v>2018</v>
      </c>
      <c r="E240" s="17">
        <v>1</v>
      </c>
      <c r="F240" s="17">
        <v>0</v>
      </c>
      <c r="G240" s="17">
        <v>0</v>
      </c>
      <c r="H240" s="18">
        <v>1490</v>
      </c>
      <c r="P240">
        <v>239</v>
      </c>
      <c r="Q240">
        <f t="shared" si="5"/>
        <v>6.97691907708895E-6</v>
      </c>
    </row>
    <row r="241" spans="1:17" ht="14.4" x14ac:dyDescent="0.3">
      <c r="A241" s="17">
        <v>4</v>
      </c>
      <c r="B241" s="9" t="s">
        <v>17</v>
      </c>
      <c r="C241" s="17">
        <v>3</v>
      </c>
      <c r="D241" s="17">
        <v>2017</v>
      </c>
      <c r="E241" s="17">
        <v>1</v>
      </c>
      <c r="F241" s="17">
        <v>0</v>
      </c>
      <c r="G241" s="17">
        <v>0</v>
      </c>
      <c r="H241" s="18">
        <v>1491</v>
      </c>
      <c r="P241">
        <v>240</v>
      </c>
      <c r="Q241">
        <f t="shared" si="5"/>
        <v>6.947898298539042E-6</v>
      </c>
    </row>
    <row r="242" spans="1:17" ht="14.4" x14ac:dyDescent="0.3">
      <c r="A242" s="17">
        <v>3</v>
      </c>
      <c r="B242" s="9" t="s">
        <v>17</v>
      </c>
      <c r="C242" s="17">
        <v>3</v>
      </c>
      <c r="D242" s="17">
        <v>2018</v>
      </c>
      <c r="E242" s="17">
        <v>1</v>
      </c>
      <c r="F242" s="17">
        <v>0</v>
      </c>
      <c r="G242" s="17">
        <v>0</v>
      </c>
      <c r="H242" s="18">
        <v>1491</v>
      </c>
      <c r="P242">
        <v>241</v>
      </c>
      <c r="Q242">
        <f t="shared" si="5"/>
        <v>6.9191181508013867E-6</v>
      </c>
    </row>
    <row r="243" spans="1:17" ht="14.4" x14ac:dyDescent="0.3">
      <c r="A243" s="17">
        <v>3</v>
      </c>
      <c r="B243" s="9" t="s">
        <v>17</v>
      </c>
      <c r="C243" s="17">
        <v>2</v>
      </c>
      <c r="D243" s="17">
        <v>2018</v>
      </c>
      <c r="E243" s="17">
        <v>1</v>
      </c>
      <c r="F243" s="17">
        <v>0</v>
      </c>
      <c r="G243" s="17">
        <v>0</v>
      </c>
      <c r="H243" s="18">
        <v>1495</v>
      </c>
      <c r="P243">
        <v>242</v>
      </c>
      <c r="Q243">
        <f t="shared" si="5"/>
        <v>6.8905756525429743E-6</v>
      </c>
    </row>
    <row r="244" spans="1:17" ht="14.4" x14ac:dyDescent="0.3">
      <c r="A244" s="17">
        <v>3</v>
      </c>
      <c r="B244" s="9" t="s">
        <v>19</v>
      </c>
      <c r="C244" s="17">
        <v>2</v>
      </c>
      <c r="D244" s="17">
        <v>2017</v>
      </c>
      <c r="E244" s="17">
        <v>1</v>
      </c>
      <c r="F244" s="17">
        <v>0</v>
      </c>
      <c r="G244" s="17">
        <v>0</v>
      </c>
      <c r="H244" s="18">
        <v>1500</v>
      </c>
      <c r="P244">
        <v>243</v>
      </c>
      <c r="Q244">
        <f t="shared" si="5"/>
        <v>6.8622678714853901E-6</v>
      </c>
    </row>
    <row r="245" spans="1:17" ht="14.4" x14ac:dyDescent="0.3">
      <c r="A245" s="17">
        <v>3</v>
      </c>
      <c r="B245" s="9" t="s">
        <v>19</v>
      </c>
      <c r="C245" s="17">
        <v>2</v>
      </c>
      <c r="D245" s="17">
        <v>2020</v>
      </c>
      <c r="E245" s="17">
        <v>1</v>
      </c>
      <c r="F245" s="17">
        <v>0</v>
      </c>
      <c r="G245" s="17">
        <v>0</v>
      </c>
      <c r="H245" s="18">
        <v>1503</v>
      </c>
      <c r="P245">
        <v>244</v>
      </c>
      <c r="Q245">
        <f t="shared" si="5"/>
        <v>6.8341919233999217E-6</v>
      </c>
    </row>
    <row r="246" spans="1:17" ht="14.4" x14ac:dyDescent="0.3">
      <c r="A246" s="17">
        <v>4</v>
      </c>
      <c r="B246" s="9" t="s">
        <v>17</v>
      </c>
      <c r="C246" s="17">
        <v>2</v>
      </c>
      <c r="D246" s="17">
        <v>2017</v>
      </c>
      <c r="E246" s="17">
        <v>1</v>
      </c>
      <c r="F246" s="17">
        <v>0</v>
      </c>
      <c r="G246" s="17">
        <v>0</v>
      </c>
      <c r="H246" s="18">
        <v>1504</v>
      </c>
      <c r="P246">
        <v>245</v>
      </c>
      <c r="Q246">
        <f t="shared" si="5"/>
        <v>6.8063449711272973E-6</v>
      </c>
    </row>
    <row r="247" spans="1:17" ht="14.4" x14ac:dyDescent="0.3">
      <c r="A247" s="17">
        <v>5</v>
      </c>
      <c r="B247" s="9" t="s">
        <v>17</v>
      </c>
      <c r="C247" s="17">
        <v>3</v>
      </c>
      <c r="D247" s="17">
        <v>2016</v>
      </c>
      <c r="E247" s="17">
        <v>1</v>
      </c>
      <c r="F247" s="17">
        <v>0</v>
      </c>
      <c r="G247" s="17">
        <v>0</v>
      </c>
      <c r="H247" s="18">
        <v>1509</v>
      </c>
      <c r="P247">
        <v>246</v>
      </c>
      <c r="Q247">
        <f t="shared" si="5"/>
        <v>6.7787242236213125E-6</v>
      </c>
    </row>
    <row r="248" spans="1:17" ht="14.4" x14ac:dyDescent="0.3">
      <c r="A248" s="17">
        <v>3</v>
      </c>
      <c r="B248" s="9" t="s">
        <v>19</v>
      </c>
      <c r="C248" s="17">
        <v>2</v>
      </c>
      <c r="D248" s="17">
        <v>2017</v>
      </c>
      <c r="E248" s="17">
        <v>1</v>
      </c>
      <c r="F248" s="17">
        <v>0</v>
      </c>
      <c r="G248" s="17">
        <v>0</v>
      </c>
      <c r="H248" s="18">
        <v>1509</v>
      </c>
      <c r="P248">
        <v>247</v>
      </c>
      <c r="Q248">
        <f t="shared" si="5"/>
        <v>6.7513269350156795E-6</v>
      </c>
    </row>
    <row r="249" spans="1:17" ht="14.4" x14ac:dyDescent="0.3">
      <c r="A249" s="17">
        <v>3</v>
      </c>
      <c r="B249" s="9" t="s">
        <v>14</v>
      </c>
      <c r="C249" s="17">
        <v>3</v>
      </c>
      <c r="D249" s="17">
        <v>2018</v>
      </c>
      <c r="E249" s="17">
        <v>1</v>
      </c>
      <c r="F249" s="17">
        <v>0</v>
      </c>
      <c r="G249" s="17">
        <v>0</v>
      </c>
      <c r="H249" s="18">
        <v>1509</v>
      </c>
      <c r="P249">
        <v>248</v>
      </c>
      <c r="Q249">
        <f t="shared" si="5"/>
        <v>6.7241504037134572E-6</v>
      </c>
    </row>
    <row r="250" spans="1:17" ht="14.4" x14ac:dyDescent="0.3">
      <c r="A250" s="17">
        <v>3</v>
      </c>
      <c r="B250" s="9" t="s">
        <v>12</v>
      </c>
      <c r="C250" s="17">
        <v>2</v>
      </c>
      <c r="D250" s="17">
        <v>2019</v>
      </c>
      <c r="E250" s="17">
        <v>1</v>
      </c>
      <c r="F250" s="17">
        <v>0</v>
      </c>
      <c r="G250" s="17">
        <v>0</v>
      </c>
      <c r="H250" s="18">
        <v>1516</v>
      </c>
      <c r="P250">
        <v>249</v>
      </c>
      <c r="Q250">
        <f t="shared" si="5"/>
        <v>6.6971919714984041E-6</v>
      </c>
    </row>
    <row r="251" spans="1:17" ht="14.4" x14ac:dyDescent="0.3">
      <c r="A251" s="17">
        <v>3</v>
      </c>
      <c r="B251" s="9" t="s">
        <v>12</v>
      </c>
      <c r="C251" s="17">
        <v>2</v>
      </c>
      <c r="D251" s="17">
        <v>2019</v>
      </c>
      <c r="E251" s="17">
        <v>1</v>
      </c>
      <c r="F251" s="17">
        <v>0</v>
      </c>
      <c r="G251" s="17">
        <v>0</v>
      </c>
      <c r="H251" s="18">
        <v>1518</v>
      </c>
      <c r="P251">
        <v>250</v>
      </c>
      <c r="Q251">
        <f t="shared" si="5"/>
        <v>6.6704490226676617E-6</v>
      </c>
    </row>
    <row r="252" spans="1:17" ht="14.4" x14ac:dyDescent="0.3">
      <c r="A252" s="17">
        <v>3</v>
      </c>
      <c r="B252" s="9" t="s">
        <v>12</v>
      </c>
      <c r="C252" s="17">
        <v>2</v>
      </c>
      <c r="D252" s="17">
        <v>2019</v>
      </c>
      <c r="E252" s="17">
        <v>1</v>
      </c>
      <c r="F252" s="17">
        <v>0</v>
      </c>
      <c r="G252" s="17">
        <v>0</v>
      </c>
      <c r="H252" s="18">
        <v>1520</v>
      </c>
      <c r="P252">
        <v>251</v>
      </c>
      <c r="Q252">
        <f t="shared" si="5"/>
        <v>6.6439189831851631E-6</v>
      </c>
    </row>
    <row r="253" spans="1:17" ht="14.4" x14ac:dyDescent="0.3">
      <c r="A253" s="17">
        <v>3</v>
      </c>
      <c r="B253" s="9" t="s">
        <v>17</v>
      </c>
      <c r="C253" s="17">
        <v>2</v>
      </c>
      <c r="D253" s="17">
        <v>2019</v>
      </c>
      <c r="E253" s="17">
        <v>1</v>
      </c>
      <c r="F253" s="17">
        <v>0</v>
      </c>
      <c r="G253" s="17">
        <v>0</v>
      </c>
      <c r="H253" s="18">
        <v>1523</v>
      </c>
      <c r="P253">
        <v>252</v>
      </c>
      <c r="Q253">
        <f t="shared" si="5"/>
        <v>6.6175993198551871E-6</v>
      </c>
    </row>
    <row r="254" spans="1:17" ht="14.4" x14ac:dyDescent="0.3">
      <c r="A254" s="17">
        <v>3</v>
      </c>
      <c r="B254" s="9" t="s">
        <v>19</v>
      </c>
      <c r="C254" s="17">
        <v>2</v>
      </c>
      <c r="D254" s="17">
        <v>2017</v>
      </c>
      <c r="E254" s="17">
        <v>1</v>
      </c>
      <c r="F254" s="17">
        <v>0</v>
      </c>
      <c r="G254" s="17">
        <v>0</v>
      </c>
      <c r="H254" s="18">
        <v>1524</v>
      </c>
      <c r="P254">
        <v>253</v>
      </c>
      <c r="Q254">
        <f t="shared" si="5"/>
        <v>6.5914875395155179E-6</v>
      </c>
    </row>
    <row r="255" spans="1:17" ht="14.4" x14ac:dyDescent="0.3">
      <c r="A255" s="17">
        <v>5</v>
      </c>
      <c r="B255" s="9" t="s">
        <v>25</v>
      </c>
      <c r="C255" s="17">
        <v>2</v>
      </c>
      <c r="D255" s="17">
        <v>2017</v>
      </c>
      <c r="E255" s="17">
        <v>1</v>
      </c>
      <c r="F255" s="17">
        <v>0</v>
      </c>
      <c r="G255" s="17">
        <v>0</v>
      </c>
      <c r="H255" s="18">
        <v>1524</v>
      </c>
      <c r="P255">
        <v>254</v>
      </c>
      <c r="Q255">
        <f t="shared" si="5"/>
        <v>6.5655811882496403E-6</v>
      </c>
    </row>
    <row r="256" spans="1:17" ht="14.4" x14ac:dyDescent="0.3">
      <c r="A256" s="17">
        <v>4</v>
      </c>
      <c r="B256" s="9" t="s">
        <v>19</v>
      </c>
      <c r="C256" s="17">
        <v>2</v>
      </c>
      <c r="D256" s="17">
        <v>2017</v>
      </c>
      <c r="E256" s="17">
        <v>1</v>
      </c>
      <c r="F256" s="17">
        <v>0</v>
      </c>
      <c r="G256" s="17">
        <v>0</v>
      </c>
      <c r="H256" s="18">
        <v>1530</v>
      </c>
      <c r="P256">
        <v>255</v>
      </c>
      <c r="Q256">
        <f t="shared" si="5"/>
        <v>6.539877850617491E-6</v>
      </c>
    </row>
    <row r="257" spans="1:17" ht="14.4" x14ac:dyDescent="0.3">
      <c r="A257" s="17">
        <v>3</v>
      </c>
      <c r="B257" s="9" t="s">
        <v>25</v>
      </c>
      <c r="C257" s="17">
        <v>3</v>
      </c>
      <c r="D257" s="17">
        <v>2017</v>
      </c>
      <c r="E257" s="17">
        <v>1</v>
      </c>
      <c r="F257" s="17">
        <v>0</v>
      </c>
      <c r="G257" s="17">
        <v>0</v>
      </c>
      <c r="H257" s="18">
        <v>1530</v>
      </c>
      <c r="P257">
        <v>256</v>
      </c>
      <c r="Q257">
        <f t="shared" si="5"/>
        <v>6.5143751489042076E-6</v>
      </c>
    </row>
    <row r="258" spans="1:17" ht="14.4" x14ac:dyDescent="0.3">
      <c r="A258" s="17">
        <v>2</v>
      </c>
      <c r="B258" s="9" t="s">
        <v>17</v>
      </c>
      <c r="C258" s="17">
        <v>2</v>
      </c>
      <c r="D258" s="17">
        <v>2014</v>
      </c>
      <c r="E258" s="17">
        <v>1</v>
      </c>
      <c r="F258" s="17">
        <v>0</v>
      </c>
      <c r="G258" s="17">
        <v>0</v>
      </c>
      <c r="H258" s="18">
        <v>1537</v>
      </c>
      <c r="P258">
        <v>257</v>
      </c>
      <c r="Q258">
        <f t="shared" si="5"/>
        <v>6.4890707423864353E-6</v>
      </c>
    </row>
    <row r="259" spans="1:17" ht="14.4" x14ac:dyDescent="0.3">
      <c r="A259" s="17">
        <v>3</v>
      </c>
      <c r="B259" s="9" t="s">
        <v>19</v>
      </c>
      <c r="C259" s="17">
        <v>2</v>
      </c>
      <c r="D259" s="17">
        <v>2017</v>
      </c>
      <c r="E259" s="17">
        <v>1</v>
      </c>
      <c r="F259" s="17">
        <v>0</v>
      </c>
      <c r="G259" s="17">
        <v>0</v>
      </c>
      <c r="H259" s="18">
        <v>1539</v>
      </c>
      <c r="P259">
        <v>258</v>
      </c>
      <c r="Q259">
        <f t="shared" ref="Q259:Q322" si="6">_xlfn.GAMMA.DIST(P259,$K$7,$K$8,FALSE)</f>
        <v>6.4639623266156695E-6</v>
      </c>
    </row>
    <row r="260" spans="1:17" ht="14.4" x14ac:dyDescent="0.3">
      <c r="A260" s="17">
        <v>3</v>
      </c>
      <c r="B260" s="9" t="s">
        <v>25</v>
      </c>
      <c r="C260" s="17">
        <v>2</v>
      </c>
      <c r="D260" s="17">
        <v>2017</v>
      </c>
      <c r="E260" s="17">
        <v>2</v>
      </c>
      <c r="F260" s="17">
        <v>0</v>
      </c>
      <c r="G260" s="17">
        <v>0</v>
      </c>
      <c r="H260" s="18">
        <v>1542</v>
      </c>
      <c r="P260">
        <v>259</v>
      </c>
      <c r="Q260">
        <f t="shared" si="6"/>
        <v>6.4390476327182192E-6</v>
      </c>
    </row>
    <row r="261" spans="1:17" ht="14.4" x14ac:dyDescent="0.3">
      <c r="A261" s="17">
        <v>5</v>
      </c>
      <c r="B261" s="9" t="s">
        <v>19</v>
      </c>
      <c r="C261" s="17">
        <v>3</v>
      </c>
      <c r="D261" s="17">
        <v>2018</v>
      </c>
      <c r="E261" s="17">
        <v>1</v>
      </c>
      <c r="F261" s="17">
        <v>0</v>
      </c>
      <c r="G261" s="17">
        <v>0</v>
      </c>
      <c r="H261" s="18">
        <v>1542</v>
      </c>
      <c r="P261">
        <v>260</v>
      </c>
      <c r="Q261">
        <f t="shared" si="6"/>
        <v>6.4143244267112985E-6</v>
      </c>
    </row>
    <row r="262" spans="1:17" ht="14.4" x14ac:dyDescent="0.3">
      <c r="A262" s="17">
        <v>3</v>
      </c>
      <c r="B262" s="9" t="s">
        <v>19</v>
      </c>
      <c r="C262" s="17">
        <v>3</v>
      </c>
      <c r="D262" s="17">
        <v>2017</v>
      </c>
      <c r="E262" s="17">
        <v>1</v>
      </c>
      <c r="F262" s="17">
        <v>0</v>
      </c>
      <c r="G262" s="17">
        <v>0</v>
      </c>
      <c r="H262" s="18">
        <v>1546</v>
      </c>
      <c r="P262">
        <v>261</v>
      </c>
      <c r="Q262">
        <f t="shared" si="6"/>
        <v>6.3897905088348476E-6</v>
      </c>
    </row>
    <row r="263" spans="1:17" ht="14.4" x14ac:dyDescent="0.3">
      <c r="A263" s="17">
        <v>1</v>
      </c>
      <c r="B263" s="9" t="s">
        <v>44</v>
      </c>
      <c r="C263" s="17">
        <v>3</v>
      </c>
      <c r="D263" s="17">
        <v>1965</v>
      </c>
      <c r="E263" s="17">
        <v>1</v>
      </c>
      <c r="F263" s="17">
        <v>0</v>
      </c>
      <c r="G263" s="17">
        <v>0</v>
      </c>
      <c r="H263" s="18">
        <v>1547</v>
      </c>
      <c r="P263">
        <v>262</v>
      </c>
      <c r="Q263">
        <f t="shared" si="6"/>
        <v>6.3654437128986539E-6</v>
      </c>
    </row>
    <row r="264" spans="1:17" ht="14.4" x14ac:dyDescent="0.3">
      <c r="A264" s="17">
        <v>6</v>
      </c>
      <c r="B264" s="9" t="s">
        <v>37</v>
      </c>
      <c r="C264" s="17">
        <v>2</v>
      </c>
      <c r="D264" s="17">
        <v>1985</v>
      </c>
      <c r="E264" s="17">
        <v>30</v>
      </c>
      <c r="F264" s="17">
        <v>0</v>
      </c>
      <c r="G264" s="17">
        <v>0</v>
      </c>
      <c r="H264" s="18">
        <v>1549</v>
      </c>
      <c r="P264">
        <v>263</v>
      </c>
      <c r="Q264">
        <f t="shared" si="6"/>
        <v>6.3412819056443495E-6</v>
      </c>
    </row>
    <row r="265" spans="1:17" ht="14.4" x14ac:dyDescent="0.3">
      <c r="A265" s="17">
        <v>3</v>
      </c>
      <c r="B265" s="9" t="s">
        <v>24</v>
      </c>
      <c r="C265" s="17">
        <v>2</v>
      </c>
      <c r="D265" s="17">
        <v>1972</v>
      </c>
      <c r="E265" s="17">
        <v>2</v>
      </c>
      <c r="F265" s="17">
        <v>0</v>
      </c>
      <c r="G265" s="17">
        <v>0</v>
      </c>
      <c r="H265" s="18">
        <v>1552</v>
      </c>
      <c r="P265">
        <v>264</v>
      </c>
      <c r="Q265">
        <f t="shared" si="6"/>
        <v>6.3173029861219254E-6</v>
      </c>
    </row>
    <row r="266" spans="1:17" ht="14.4" x14ac:dyDescent="0.3">
      <c r="A266" s="17">
        <v>1</v>
      </c>
      <c r="B266" s="9" t="s">
        <v>19</v>
      </c>
      <c r="C266" s="17">
        <v>1</v>
      </c>
      <c r="D266" s="17">
        <v>1964</v>
      </c>
      <c r="E266" s="17">
        <v>31</v>
      </c>
      <c r="F266" s="17">
        <v>0</v>
      </c>
      <c r="G266" s="17">
        <v>0</v>
      </c>
      <c r="H266" s="18">
        <v>1552</v>
      </c>
      <c r="P266">
        <v>265</v>
      </c>
      <c r="Q266">
        <f t="shared" si="6"/>
        <v>6.2935048850803358E-6</v>
      </c>
    </row>
    <row r="267" spans="1:17" ht="14.4" x14ac:dyDescent="0.3">
      <c r="A267" s="17">
        <v>4</v>
      </c>
      <c r="B267" s="9" t="s">
        <v>26</v>
      </c>
      <c r="C267" s="17">
        <v>4</v>
      </c>
      <c r="D267" s="17">
        <v>1978</v>
      </c>
      <c r="E267" s="17">
        <v>31</v>
      </c>
      <c r="F267" s="17">
        <v>0</v>
      </c>
      <c r="G267" s="17">
        <v>0</v>
      </c>
      <c r="H267" s="18">
        <v>1553</v>
      </c>
      <c r="P267">
        <v>266</v>
      </c>
      <c r="Q267">
        <f t="shared" si="6"/>
        <v>6.2698855643718623E-6</v>
      </c>
    </row>
    <row r="268" spans="1:17" ht="14.4" x14ac:dyDescent="0.3">
      <c r="A268" s="17">
        <v>3</v>
      </c>
      <c r="B268" s="9" t="s">
        <v>17</v>
      </c>
      <c r="C268" s="17">
        <v>2</v>
      </c>
      <c r="D268" s="17">
        <v>2018</v>
      </c>
      <c r="E268" s="17">
        <v>1</v>
      </c>
      <c r="F268" s="17">
        <v>0</v>
      </c>
      <c r="G268" s="17">
        <v>0</v>
      </c>
      <c r="H268" s="18">
        <v>1553</v>
      </c>
      <c r="P268">
        <v>267</v>
      </c>
      <c r="Q268">
        <f t="shared" si="6"/>
        <v>6.2464430163698504E-6</v>
      </c>
    </row>
    <row r="269" spans="1:17" ht="14.4" x14ac:dyDescent="0.3">
      <c r="A269" s="17">
        <v>5</v>
      </c>
      <c r="B269" s="9" t="s">
        <v>19</v>
      </c>
      <c r="C269" s="17">
        <v>3</v>
      </c>
      <c r="D269" s="17">
        <v>2018</v>
      </c>
      <c r="E269" s="17">
        <v>1</v>
      </c>
      <c r="F269" s="17">
        <v>0</v>
      </c>
      <c r="G269" s="17">
        <v>0</v>
      </c>
      <c r="H269" s="18">
        <v>1556</v>
      </c>
      <c r="P269">
        <v>268</v>
      </c>
      <c r="Q269">
        <f t="shared" si="6"/>
        <v>6.2231752633994774E-6</v>
      </c>
    </row>
    <row r="270" spans="1:17" ht="14.4" x14ac:dyDescent="0.3">
      <c r="A270" s="17">
        <v>1</v>
      </c>
      <c r="B270" s="9" t="s">
        <v>10</v>
      </c>
      <c r="C270" s="17">
        <v>1</v>
      </c>
      <c r="D270" s="17">
        <v>1977</v>
      </c>
      <c r="E270" s="17">
        <v>31</v>
      </c>
      <c r="F270" s="17">
        <v>0</v>
      </c>
      <c r="G270" s="17">
        <v>0</v>
      </c>
      <c r="H270" s="18">
        <v>1557</v>
      </c>
      <c r="P270">
        <v>269</v>
      </c>
      <c r="Q270">
        <f t="shared" si="6"/>
        <v>6.2000803571812201E-6</v>
      </c>
    </row>
    <row r="271" spans="1:17" ht="14.4" x14ac:dyDescent="0.3">
      <c r="A271" s="17">
        <v>5</v>
      </c>
      <c r="B271" s="9" t="s">
        <v>24</v>
      </c>
      <c r="C271" s="17">
        <v>2</v>
      </c>
      <c r="D271" s="17">
        <v>1968</v>
      </c>
      <c r="E271" s="17">
        <v>2</v>
      </c>
      <c r="F271" s="17">
        <v>0</v>
      </c>
      <c r="G271" s="17">
        <v>0</v>
      </c>
      <c r="H271" s="18">
        <v>1559</v>
      </c>
      <c r="P271">
        <v>270</v>
      </c>
      <c r="Q271">
        <f t="shared" si="6"/>
        <v>6.1771563782866815E-6</v>
      </c>
    </row>
    <row r="272" spans="1:17" ht="14.4" x14ac:dyDescent="0.3">
      <c r="A272" s="17">
        <v>3</v>
      </c>
      <c r="B272" s="9" t="s">
        <v>19</v>
      </c>
      <c r="C272" s="17">
        <v>3</v>
      </c>
      <c r="D272" s="17">
        <v>2017</v>
      </c>
      <c r="E272" s="17">
        <v>1</v>
      </c>
      <c r="F272" s="17">
        <v>0</v>
      </c>
      <c r="G272" s="17">
        <v>0</v>
      </c>
      <c r="H272" s="18">
        <v>1561</v>
      </c>
      <c r="P272">
        <v>271</v>
      </c>
      <c r="Q272">
        <f t="shared" si="6"/>
        <v>6.1544014356064588E-6</v>
      </c>
    </row>
    <row r="273" spans="1:17" ht="14.4" x14ac:dyDescent="0.3">
      <c r="A273" s="17">
        <v>1</v>
      </c>
      <c r="B273" s="9" t="s">
        <v>12</v>
      </c>
      <c r="C273" s="17">
        <v>3</v>
      </c>
      <c r="D273" s="17">
        <v>1977</v>
      </c>
      <c r="E273" s="17">
        <v>1</v>
      </c>
      <c r="F273" s="17">
        <v>0</v>
      </c>
      <c r="G273" s="17">
        <v>0</v>
      </c>
      <c r="H273" s="18">
        <v>1562</v>
      </c>
      <c r="P273">
        <v>272</v>
      </c>
      <c r="Q273">
        <f t="shared" si="6"/>
        <v>6.1318136658297562E-6</v>
      </c>
    </row>
    <row r="274" spans="1:17" ht="14.4" x14ac:dyDescent="0.3">
      <c r="A274" s="17">
        <v>3</v>
      </c>
      <c r="B274" s="9" t="s">
        <v>19</v>
      </c>
      <c r="C274" s="17">
        <v>2</v>
      </c>
      <c r="D274" s="17">
        <v>2017</v>
      </c>
      <c r="E274" s="17">
        <v>1</v>
      </c>
      <c r="F274" s="17">
        <v>0</v>
      </c>
      <c r="G274" s="17">
        <v>0</v>
      </c>
      <c r="H274" s="18">
        <v>1562</v>
      </c>
      <c r="P274">
        <v>273</v>
      </c>
      <c r="Q274">
        <f t="shared" si="6"/>
        <v>6.1093912329354215E-6</v>
      </c>
    </row>
    <row r="275" spans="1:17" ht="14.4" x14ac:dyDescent="0.3">
      <c r="A275" s="17">
        <v>6</v>
      </c>
      <c r="B275" s="9" t="s">
        <v>27</v>
      </c>
      <c r="C275" s="17">
        <v>3</v>
      </c>
      <c r="D275" s="17">
        <v>1965</v>
      </c>
      <c r="E275" s="17">
        <v>31</v>
      </c>
      <c r="F275" s="17">
        <v>0</v>
      </c>
      <c r="G275" s="17">
        <v>0</v>
      </c>
      <c r="H275" s="18">
        <v>1567</v>
      </c>
      <c r="P275">
        <v>274</v>
      </c>
      <c r="Q275">
        <f t="shared" si="6"/>
        <v>6.0871323276941331E-6</v>
      </c>
    </row>
    <row r="276" spans="1:17" ht="14.4" x14ac:dyDescent="0.3">
      <c r="A276" s="17">
        <v>5</v>
      </c>
      <c r="B276" s="9" t="s">
        <v>12</v>
      </c>
      <c r="C276" s="17">
        <v>1</v>
      </c>
      <c r="D276" s="17">
        <v>1966</v>
      </c>
      <c r="E276" s="17">
        <v>1</v>
      </c>
      <c r="F276" s="17">
        <v>0</v>
      </c>
      <c r="G276" s="17">
        <v>0</v>
      </c>
      <c r="H276" s="18">
        <v>1570</v>
      </c>
      <c r="P276">
        <v>275</v>
      </c>
      <c r="Q276">
        <f t="shared" si="6"/>
        <v>6.0650351671814342E-6</v>
      </c>
    </row>
    <row r="277" spans="1:17" ht="14.4" x14ac:dyDescent="0.3">
      <c r="A277" s="17">
        <v>2</v>
      </c>
      <c r="B277" s="9" t="s">
        <v>14</v>
      </c>
      <c r="C277" s="17">
        <v>3</v>
      </c>
      <c r="D277" s="17">
        <v>1965</v>
      </c>
      <c r="E277" s="17">
        <v>1</v>
      </c>
      <c r="F277" s="17">
        <v>0</v>
      </c>
      <c r="G277" s="17">
        <v>0</v>
      </c>
      <c r="H277" s="18">
        <v>1571</v>
      </c>
      <c r="P277">
        <v>276</v>
      </c>
      <c r="Q277">
        <f t="shared" si="6"/>
        <v>6.0430979943013675E-6</v>
      </c>
    </row>
    <row r="278" spans="1:17" ht="14.4" x14ac:dyDescent="0.3">
      <c r="A278" s="17">
        <v>2</v>
      </c>
      <c r="B278" s="9" t="s">
        <v>24</v>
      </c>
      <c r="C278" s="17">
        <v>3</v>
      </c>
      <c r="D278" s="17">
        <v>1964</v>
      </c>
      <c r="E278" s="17">
        <v>2</v>
      </c>
      <c r="F278" s="17">
        <v>0</v>
      </c>
      <c r="G278" s="17">
        <v>0</v>
      </c>
      <c r="H278" s="18">
        <v>1571</v>
      </c>
      <c r="P278">
        <v>277</v>
      </c>
      <c r="Q278">
        <f t="shared" si="6"/>
        <v>6.0213190773204062E-6</v>
      </c>
    </row>
    <row r="279" spans="1:17" ht="14.4" x14ac:dyDescent="0.3">
      <c r="A279" s="17">
        <v>2</v>
      </c>
      <c r="B279" s="9" t="s">
        <v>24</v>
      </c>
      <c r="C279" s="17">
        <v>2</v>
      </c>
      <c r="D279" s="17">
        <v>1972</v>
      </c>
      <c r="E279" s="17">
        <v>2</v>
      </c>
      <c r="F279" s="17">
        <v>0</v>
      </c>
      <c r="G279" s="17">
        <v>0</v>
      </c>
      <c r="H279" s="18">
        <v>1574</v>
      </c>
      <c r="P279">
        <v>278</v>
      </c>
      <c r="Q279">
        <f t="shared" si="6"/>
        <v>5.9996967094114532E-6</v>
      </c>
    </row>
    <row r="280" spans="1:17" ht="14.4" x14ac:dyDescent="0.3">
      <c r="A280" s="17">
        <v>4</v>
      </c>
      <c r="B280" s="9" t="s">
        <v>23</v>
      </c>
      <c r="C280" s="17">
        <v>2</v>
      </c>
      <c r="D280" s="17">
        <v>1977</v>
      </c>
      <c r="E280" s="17">
        <v>1</v>
      </c>
      <c r="F280" s="17">
        <v>0</v>
      </c>
      <c r="G280" s="17">
        <v>0</v>
      </c>
      <c r="H280" s="18">
        <v>1575</v>
      </c>
      <c r="P280">
        <v>279</v>
      </c>
      <c r="Q280">
        <f t="shared" si="6"/>
        <v>5.9782292082076449E-6</v>
      </c>
    </row>
    <row r="281" spans="1:17" ht="14.4" x14ac:dyDescent="0.3">
      <c r="A281" s="17">
        <v>5</v>
      </c>
      <c r="B281" s="9" t="s">
        <v>39</v>
      </c>
      <c r="C281" s="17">
        <v>1</v>
      </c>
      <c r="D281" s="17">
        <v>1983</v>
      </c>
      <c r="E281" s="17">
        <v>1</v>
      </c>
      <c r="F281" s="17">
        <v>0</v>
      </c>
      <c r="G281" s="17">
        <v>0</v>
      </c>
      <c r="H281" s="18">
        <v>1575</v>
      </c>
      <c r="P281">
        <v>280</v>
      </c>
      <c r="Q281">
        <f t="shared" si="6"/>
        <v>5.9569149153657011E-6</v>
      </c>
    </row>
    <row r="282" spans="1:17" ht="14.4" x14ac:dyDescent="0.3">
      <c r="A282" s="17">
        <v>5</v>
      </c>
      <c r="B282" s="9" t="s">
        <v>12</v>
      </c>
      <c r="C282" s="17">
        <v>2</v>
      </c>
      <c r="D282" s="17">
        <v>2019</v>
      </c>
      <c r="E282" s="17">
        <v>1</v>
      </c>
      <c r="F282" s="17">
        <v>0</v>
      </c>
      <c r="G282" s="17">
        <v>0</v>
      </c>
      <c r="H282" s="18">
        <v>1576</v>
      </c>
      <c r="P282">
        <v>281</v>
      </c>
      <c r="Q282">
        <f t="shared" si="6"/>
        <v>5.9357521961386134E-6</v>
      </c>
    </row>
    <row r="283" spans="1:17" ht="14.4" x14ac:dyDescent="0.3">
      <c r="A283" s="17">
        <v>3</v>
      </c>
      <c r="B283" s="9" t="s">
        <v>12</v>
      </c>
      <c r="C283" s="17">
        <v>2</v>
      </c>
      <c r="D283" s="17">
        <v>2018</v>
      </c>
      <c r="E283" s="17">
        <v>1</v>
      </c>
      <c r="F283" s="17">
        <v>0</v>
      </c>
      <c r="G283" s="17">
        <v>0</v>
      </c>
      <c r="H283" s="18">
        <v>1577</v>
      </c>
      <c r="P283">
        <v>282</v>
      </c>
      <c r="Q283">
        <f t="shared" si="6"/>
        <v>5.9147394389574069E-6</v>
      </c>
    </row>
    <row r="284" spans="1:17" ht="14.4" x14ac:dyDescent="0.3">
      <c r="A284" s="17">
        <v>5</v>
      </c>
      <c r="B284" s="9" t="s">
        <v>12</v>
      </c>
      <c r="C284" s="17">
        <v>2</v>
      </c>
      <c r="D284" s="17">
        <v>2019</v>
      </c>
      <c r="E284" s="17">
        <v>1</v>
      </c>
      <c r="F284" s="17">
        <v>0</v>
      </c>
      <c r="G284" s="17">
        <v>0</v>
      </c>
      <c r="H284" s="18">
        <v>1578</v>
      </c>
      <c r="P284">
        <v>283</v>
      </c>
      <c r="Q284">
        <f t="shared" si="6"/>
        <v>5.8938750550217758E-6</v>
      </c>
    </row>
    <row r="285" spans="1:17" ht="14.4" x14ac:dyDescent="0.3">
      <c r="A285" s="17">
        <v>4</v>
      </c>
      <c r="B285" s="9" t="s">
        <v>39</v>
      </c>
      <c r="C285" s="17">
        <v>1</v>
      </c>
      <c r="D285" s="17">
        <v>1983</v>
      </c>
      <c r="E285" s="17">
        <v>1</v>
      </c>
      <c r="F285" s="17">
        <v>0</v>
      </c>
      <c r="G285" s="17">
        <v>0</v>
      </c>
      <c r="H285" s="18">
        <v>1579</v>
      </c>
      <c r="P285">
        <v>284</v>
      </c>
      <c r="Q285">
        <f t="shared" si="6"/>
        <v>5.8731574778993658E-6</v>
      </c>
    </row>
    <row r="286" spans="1:17" ht="14.4" x14ac:dyDescent="0.3">
      <c r="A286" s="17">
        <v>3</v>
      </c>
      <c r="B286" s="9" t="s">
        <v>17</v>
      </c>
      <c r="C286" s="17">
        <v>3</v>
      </c>
      <c r="D286" s="17">
        <v>2017</v>
      </c>
      <c r="E286" s="17">
        <v>1</v>
      </c>
      <c r="F286" s="17">
        <v>0</v>
      </c>
      <c r="G286" s="17">
        <v>0</v>
      </c>
      <c r="H286" s="18">
        <v>1579</v>
      </c>
      <c r="P286">
        <v>285</v>
      </c>
      <c r="Q286">
        <f t="shared" si="6"/>
        <v>5.8525851631334824E-6</v>
      </c>
    </row>
    <row r="287" spans="1:17" ht="14.4" x14ac:dyDescent="0.3">
      <c r="A287" s="17">
        <v>3</v>
      </c>
      <c r="B287" s="9" t="s">
        <v>19</v>
      </c>
      <c r="C287" s="17">
        <v>4</v>
      </c>
      <c r="D287" s="17">
        <v>2018</v>
      </c>
      <c r="E287" s="17">
        <v>2</v>
      </c>
      <c r="F287" s="17">
        <v>0</v>
      </c>
      <c r="G287" s="17">
        <v>0</v>
      </c>
      <c r="H287" s="18">
        <v>1579</v>
      </c>
      <c r="P287">
        <v>286</v>
      </c>
      <c r="Q287">
        <f t="shared" si="6"/>
        <v>5.8321565878590346E-6</v>
      </c>
    </row>
    <row r="288" spans="1:17" ht="14.4" x14ac:dyDescent="0.3">
      <c r="A288" s="17">
        <v>3</v>
      </c>
      <c r="B288" s="9" t="s">
        <v>24</v>
      </c>
      <c r="C288" s="17">
        <v>2</v>
      </c>
      <c r="D288" s="17">
        <v>1968</v>
      </c>
      <c r="E288" s="17">
        <v>2</v>
      </c>
      <c r="F288" s="17">
        <v>0</v>
      </c>
      <c r="G288" s="17">
        <v>0</v>
      </c>
      <c r="H288" s="18">
        <v>1580</v>
      </c>
      <c r="P288">
        <v>287</v>
      </c>
      <c r="Q288">
        <f t="shared" si="6"/>
        <v>5.8118702504265002E-6</v>
      </c>
    </row>
    <row r="289" spans="1:17" ht="14.4" x14ac:dyDescent="0.3">
      <c r="A289" s="17">
        <v>3</v>
      </c>
      <c r="B289" s="9" t="s">
        <v>19</v>
      </c>
      <c r="C289" s="17">
        <v>3</v>
      </c>
      <c r="D289" s="17">
        <v>2017</v>
      </c>
      <c r="E289" s="17">
        <v>1</v>
      </c>
      <c r="F289" s="17">
        <v>0</v>
      </c>
      <c r="G289" s="17">
        <v>0</v>
      </c>
      <c r="H289" s="18">
        <v>1587</v>
      </c>
      <c r="P289">
        <v>288</v>
      </c>
      <c r="Q289">
        <f t="shared" si="6"/>
        <v>5.7917246700337296E-6</v>
      </c>
    </row>
    <row r="290" spans="1:17" ht="14.4" x14ac:dyDescent="0.3">
      <c r="A290" s="17">
        <v>5</v>
      </c>
      <c r="B290" s="9" t="s">
        <v>17</v>
      </c>
      <c r="C290" s="17">
        <v>2</v>
      </c>
      <c r="D290" s="17">
        <v>2017</v>
      </c>
      <c r="E290" s="17">
        <v>1</v>
      </c>
      <c r="F290" s="17">
        <v>0</v>
      </c>
      <c r="G290" s="17">
        <v>0</v>
      </c>
      <c r="H290" s="18">
        <v>1588</v>
      </c>
      <c r="P290">
        <v>289</v>
      </c>
      <c r="Q290">
        <f t="shared" si="6"/>
        <v>5.7717183863653775E-6</v>
      </c>
    </row>
    <row r="291" spans="1:17" ht="14.4" x14ac:dyDescent="0.3">
      <c r="A291" s="17">
        <v>3</v>
      </c>
      <c r="B291" s="9" t="s">
        <v>19</v>
      </c>
      <c r="C291" s="17">
        <v>3</v>
      </c>
      <c r="D291" s="17">
        <v>2017</v>
      </c>
      <c r="E291" s="17">
        <v>1</v>
      </c>
      <c r="F291" s="17">
        <v>0</v>
      </c>
      <c r="G291" s="17">
        <v>0</v>
      </c>
      <c r="H291" s="18">
        <v>1588</v>
      </c>
      <c r="P291">
        <v>290</v>
      </c>
      <c r="Q291">
        <f t="shared" si="6"/>
        <v>5.7518499592398164E-6</v>
      </c>
    </row>
    <row r="292" spans="1:17" ht="14.4" x14ac:dyDescent="0.3">
      <c r="A292" s="17">
        <v>3</v>
      </c>
      <c r="B292" s="9" t="s">
        <v>19</v>
      </c>
      <c r="C292" s="17">
        <v>4</v>
      </c>
      <c r="D292" s="17">
        <v>2019</v>
      </c>
      <c r="E292" s="17">
        <v>1</v>
      </c>
      <c r="F292" s="17">
        <v>0</v>
      </c>
      <c r="G292" s="17">
        <v>0</v>
      </c>
      <c r="H292" s="18">
        <v>1588</v>
      </c>
      <c r="P292">
        <v>291</v>
      </c>
      <c r="Q292">
        <f t="shared" si="6"/>
        <v>5.732117968263299E-6</v>
      </c>
    </row>
    <row r="293" spans="1:17" ht="14.4" x14ac:dyDescent="0.3">
      <c r="A293" s="17">
        <v>5</v>
      </c>
      <c r="B293" s="9" t="s">
        <v>26</v>
      </c>
      <c r="C293" s="17">
        <v>4</v>
      </c>
      <c r="D293" s="17">
        <v>1978</v>
      </c>
      <c r="E293" s="17">
        <v>31</v>
      </c>
      <c r="F293" s="17">
        <v>0</v>
      </c>
      <c r="G293" s="17">
        <v>0</v>
      </c>
      <c r="H293" s="18">
        <v>1589</v>
      </c>
      <c r="P293">
        <v>292</v>
      </c>
      <c r="Q293">
        <f t="shared" si="6"/>
        <v>5.7125210124912515E-6</v>
      </c>
    </row>
    <row r="294" spans="1:17" ht="14.4" x14ac:dyDescent="0.3">
      <c r="A294" s="17">
        <v>3</v>
      </c>
      <c r="B294" s="9" t="s">
        <v>19</v>
      </c>
      <c r="C294" s="17">
        <v>2</v>
      </c>
      <c r="D294" s="17">
        <v>2017</v>
      </c>
      <c r="E294" s="17">
        <v>1</v>
      </c>
      <c r="F294" s="17">
        <v>0</v>
      </c>
      <c r="G294" s="17">
        <v>0</v>
      </c>
      <c r="H294" s="18">
        <v>1592</v>
      </c>
      <c r="P294">
        <v>293</v>
      </c>
      <c r="Q294">
        <f t="shared" si="6"/>
        <v>5.6930577100964845E-6</v>
      </c>
    </row>
    <row r="295" spans="1:17" ht="14.4" x14ac:dyDescent="0.3">
      <c r="A295" s="17">
        <v>1</v>
      </c>
      <c r="B295" s="9" t="s">
        <v>23</v>
      </c>
      <c r="C295" s="17">
        <v>4</v>
      </c>
      <c r="D295" s="17">
        <v>1984</v>
      </c>
      <c r="E295" s="17">
        <v>1</v>
      </c>
      <c r="F295" s="17">
        <v>0</v>
      </c>
      <c r="G295" s="17">
        <v>0</v>
      </c>
      <c r="H295" s="18">
        <v>1593</v>
      </c>
      <c r="P295">
        <v>294</v>
      </c>
      <c r="Q295">
        <f t="shared" si="6"/>
        <v>5.6737266980441749E-6</v>
      </c>
    </row>
    <row r="296" spans="1:17" ht="14.4" x14ac:dyDescent="0.3">
      <c r="A296" s="17">
        <v>4</v>
      </c>
      <c r="B296" s="9" t="s">
        <v>19</v>
      </c>
      <c r="C296" s="17">
        <v>1</v>
      </c>
      <c r="D296" s="17">
        <v>1964</v>
      </c>
      <c r="E296" s="17">
        <v>31</v>
      </c>
      <c r="F296" s="17">
        <v>0</v>
      </c>
      <c r="G296" s="17">
        <v>0</v>
      </c>
      <c r="H296" s="18">
        <v>1596</v>
      </c>
      <c r="P296">
        <v>295</v>
      </c>
      <c r="Q296">
        <f t="shared" si="6"/>
        <v>5.6545266317734668E-6</v>
      </c>
    </row>
    <row r="297" spans="1:17" ht="14.4" x14ac:dyDescent="0.3">
      <c r="A297" s="17">
        <v>4</v>
      </c>
      <c r="B297" s="9" t="s">
        <v>22</v>
      </c>
      <c r="C297" s="17">
        <v>1</v>
      </c>
      <c r="D297" s="17">
        <v>1976</v>
      </c>
      <c r="E297" s="17">
        <v>29</v>
      </c>
      <c r="F297" s="17">
        <v>0</v>
      </c>
      <c r="G297" s="17">
        <v>0</v>
      </c>
      <c r="H297" s="18">
        <v>1596</v>
      </c>
      <c r="P297">
        <v>296</v>
      </c>
      <c r="Q297">
        <f t="shared" si="6"/>
        <v>5.6354561848855094E-6</v>
      </c>
    </row>
    <row r="298" spans="1:17" ht="14.4" x14ac:dyDescent="0.3">
      <c r="A298" s="17">
        <v>5</v>
      </c>
      <c r="B298" s="9" t="s">
        <v>44</v>
      </c>
      <c r="C298" s="17">
        <v>2</v>
      </c>
      <c r="D298" s="17">
        <v>1977</v>
      </c>
      <c r="E298" s="17">
        <v>1</v>
      </c>
      <c r="F298" s="17">
        <v>0</v>
      </c>
      <c r="G298" s="17">
        <v>0</v>
      </c>
      <c r="H298" s="18">
        <v>1596</v>
      </c>
      <c r="P298">
        <v>297</v>
      </c>
      <c r="Q298">
        <f t="shared" si="6"/>
        <v>5.6165140488378101E-6</v>
      </c>
    </row>
    <row r="299" spans="1:17" ht="14.4" x14ac:dyDescent="0.3">
      <c r="A299" s="17">
        <v>1</v>
      </c>
      <c r="B299" s="9" t="s">
        <v>10</v>
      </c>
      <c r="C299" s="17">
        <v>1</v>
      </c>
      <c r="D299" s="17">
        <v>1988</v>
      </c>
      <c r="E299" s="17">
        <v>4</v>
      </c>
      <c r="F299" s="17">
        <v>0</v>
      </c>
      <c r="G299" s="17">
        <v>0</v>
      </c>
      <c r="H299" s="18">
        <v>1596</v>
      </c>
      <c r="P299">
        <v>298</v>
      </c>
      <c r="Q299">
        <f t="shared" si="6"/>
        <v>5.5976989326447265E-6</v>
      </c>
    </row>
    <row r="300" spans="1:17" ht="14.4" x14ac:dyDescent="0.3">
      <c r="A300" s="17">
        <v>4</v>
      </c>
      <c r="B300" s="9" t="s">
        <v>24</v>
      </c>
      <c r="C300" s="17">
        <v>2</v>
      </c>
      <c r="D300" s="17">
        <v>1972</v>
      </c>
      <c r="E300" s="17">
        <v>2</v>
      </c>
      <c r="F300" s="17">
        <v>0</v>
      </c>
      <c r="G300" s="17">
        <v>0</v>
      </c>
      <c r="H300" s="18">
        <v>1598</v>
      </c>
      <c r="P300">
        <v>299</v>
      </c>
      <c r="Q300">
        <f t="shared" si="6"/>
        <v>5.5790095625839818E-6</v>
      </c>
    </row>
    <row r="301" spans="1:17" ht="14.4" x14ac:dyDescent="0.3">
      <c r="A301" s="17">
        <v>5</v>
      </c>
      <c r="B301" s="9" t="s">
        <v>23</v>
      </c>
      <c r="C301" s="17">
        <v>4</v>
      </c>
      <c r="D301" s="17">
        <v>1961</v>
      </c>
      <c r="E301" s="17">
        <v>1</v>
      </c>
      <c r="F301" s="17">
        <v>0</v>
      </c>
      <c r="G301" s="17">
        <v>0</v>
      </c>
      <c r="H301" s="18">
        <v>1598</v>
      </c>
      <c r="P301">
        <v>300</v>
      </c>
      <c r="Q301">
        <f t="shared" si="6"/>
        <v>5.5604446819090281E-6</v>
      </c>
    </row>
    <row r="302" spans="1:17" ht="14.4" x14ac:dyDescent="0.3">
      <c r="A302" s="17">
        <v>3</v>
      </c>
      <c r="B302" s="9" t="s">
        <v>10</v>
      </c>
      <c r="C302" s="17">
        <v>1</v>
      </c>
      <c r="D302" s="17">
        <v>1977</v>
      </c>
      <c r="E302" s="17">
        <v>31</v>
      </c>
      <c r="F302" s="17">
        <v>0</v>
      </c>
      <c r="G302" s="17">
        <v>0</v>
      </c>
      <c r="H302" s="18">
        <v>1599</v>
      </c>
      <c r="P302">
        <v>301</v>
      </c>
      <c r="Q302">
        <f t="shared" si="6"/>
        <v>5.5420030505671668E-6</v>
      </c>
    </row>
    <row r="303" spans="1:17" ht="14.4" x14ac:dyDescent="0.3">
      <c r="A303" s="17">
        <v>3</v>
      </c>
      <c r="B303" s="9" t="s">
        <v>19</v>
      </c>
      <c r="C303" s="17">
        <v>3</v>
      </c>
      <c r="D303" s="17">
        <v>2017</v>
      </c>
      <c r="E303" s="17">
        <v>1</v>
      </c>
      <c r="F303" s="17">
        <v>0</v>
      </c>
      <c r="G303" s="17">
        <v>0</v>
      </c>
      <c r="H303" s="18">
        <v>1600</v>
      </c>
      <c r="P303">
        <v>302</v>
      </c>
      <c r="Q303">
        <f t="shared" si="6"/>
        <v>5.5236834449232429E-6</v>
      </c>
    </row>
    <row r="304" spans="1:17" ht="14.4" x14ac:dyDescent="0.3">
      <c r="A304" s="17">
        <v>2</v>
      </c>
      <c r="B304" s="9" t="s">
        <v>12</v>
      </c>
      <c r="C304" s="17">
        <v>1</v>
      </c>
      <c r="D304" s="17">
        <v>1966</v>
      </c>
      <c r="E304" s="17">
        <v>1</v>
      </c>
      <c r="F304" s="17">
        <v>0</v>
      </c>
      <c r="G304" s="17">
        <v>0</v>
      </c>
      <c r="H304" s="18">
        <v>1602</v>
      </c>
      <c r="P304">
        <v>303</v>
      </c>
      <c r="Q304">
        <f t="shared" si="6"/>
        <v>5.5054846574888284E-6</v>
      </c>
    </row>
    <row r="305" spans="1:17" ht="14.4" x14ac:dyDescent="0.3">
      <c r="A305" s="17">
        <v>4</v>
      </c>
      <c r="B305" s="9" t="s">
        <v>19</v>
      </c>
      <c r="C305" s="17">
        <v>2</v>
      </c>
      <c r="D305" s="17">
        <v>2017</v>
      </c>
      <c r="E305" s="17">
        <v>1</v>
      </c>
      <c r="F305" s="17">
        <v>0</v>
      </c>
      <c r="G305" s="17">
        <v>0</v>
      </c>
      <c r="H305" s="18">
        <v>1602</v>
      </c>
      <c r="P305">
        <v>304</v>
      </c>
      <c r="Q305">
        <f t="shared" si="6"/>
        <v>5.4874054966567366E-6</v>
      </c>
    </row>
    <row r="306" spans="1:17" ht="14.4" x14ac:dyDescent="0.3">
      <c r="A306" s="17">
        <v>3</v>
      </c>
      <c r="B306" s="9" t="s">
        <v>19</v>
      </c>
      <c r="C306" s="17">
        <v>3</v>
      </c>
      <c r="D306" s="17">
        <v>2017</v>
      </c>
      <c r="E306" s="17">
        <v>1</v>
      </c>
      <c r="F306" s="17">
        <v>0</v>
      </c>
      <c r="G306" s="17">
        <v>0</v>
      </c>
      <c r="H306" s="18">
        <v>1604</v>
      </c>
      <c r="P306">
        <v>305</v>
      </c>
      <c r="Q306">
        <f t="shared" si="6"/>
        <v>5.4694447864407656E-6</v>
      </c>
    </row>
    <row r="307" spans="1:17" ht="14.4" x14ac:dyDescent="0.3">
      <c r="A307" s="17">
        <v>5</v>
      </c>
      <c r="B307" s="9" t="s">
        <v>37</v>
      </c>
      <c r="C307" s="17">
        <v>2</v>
      </c>
      <c r="D307" s="17">
        <v>1985</v>
      </c>
      <c r="E307" s="17">
        <v>30</v>
      </c>
      <c r="F307" s="17">
        <v>0</v>
      </c>
      <c r="G307" s="17">
        <v>0</v>
      </c>
      <c r="H307" s="18">
        <v>1605</v>
      </c>
      <c r="P307">
        <v>306</v>
      </c>
      <c r="Q307">
        <f t="shared" si="6"/>
        <v>5.4516013662205349E-6</v>
      </c>
    </row>
    <row r="308" spans="1:17" ht="14.4" x14ac:dyDescent="0.3">
      <c r="A308" s="17">
        <v>6</v>
      </c>
      <c r="B308" s="9" t="s">
        <v>10</v>
      </c>
      <c r="C308" s="17">
        <v>1</v>
      </c>
      <c r="D308" s="17">
        <v>1970</v>
      </c>
      <c r="E308" s="17">
        <v>2</v>
      </c>
      <c r="F308" s="17">
        <v>0</v>
      </c>
      <c r="G308" s="17">
        <v>0</v>
      </c>
      <c r="H308" s="18">
        <v>1605</v>
      </c>
      <c r="P308">
        <v>307</v>
      </c>
      <c r="Q308">
        <f t="shared" si="6"/>
        <v>5.4338740904913227E-6</v>
      </c>
    </row>
    <row r="309" spans="1:17" ht="14.4" x14ac:dyDescent="0.3">
      <c r="A309" s="17">
        <v>3</v>
      </c>
      <c r="B309" s="9" t="s">
        <v>24</v>
      </c>
      <c r="C309" s="17">
        <v>3</v>
      </c>
      <c r="D309" s="17">
        <v>1964</v>
      </c>
      <c r="E309" s="17">
        <v>2</v>
      </c>
      <c r="F309" s="17">
        <v>0</v>
      </c>
      <c r="G309" s="17">
        <v>0</v>
      </c>
      <c r="H309" s="18">
        <v>1608</v>
      </c>
      <c r="P309">
        <v>308</v>
      </c>
      <c r="Q309">
        <f t="shared" si="6"/>
        <v>5.4162618286187526E-6</v>
      </c>
    </row>
    <row r="310" spans="1:17" ht="14.4" x14ac:dyDescent="0.3">
      <c r="A310" s="17">
        <v>5</v>
      </c>
      <c r="B310" s="9" t="s">
        <v>12</v>
      </c>
      <c r="C310" s="17">
        <v>3</v>
      </c>
      <c r="D310" s="17">
        <v>1977</v>
      </c>
      <c r="E310" s="17">
        <v>1</v>
      </c>
      <c r="F310" s="17">
        <v>0</v>
      </c>
      <c r="G310" s="17">
        <v>0</v>
      </c>
      <c r="H310" s="18">
        <v>1608</v>
      </c>
      <c r="P310">
        <v>309</v>
      </c>
      <c r="Q310">
        <f t="shared" si="6"/>
        <v>5.3987634645982665E-6</v>
      </c>
    </row>
    <row r="311" spans="1:17" ht="14.4" x14ac:dyDescent="0.3">
      <c r="A311" s="17">
        <v>1</v>
      </c>
      <c r="B311" s="9" t="s">
        <v>23</v>
      </c>
      <c r="C311" s="17">
        <v>4</v>
      </c>
      <c r="D311" s="17">
        <v>1975</v>
      </c>
      <c r="E311" s="17">
        <v>1</v>
      </c>
      <c r="F311" s="17">
        <v>0</v>
      </c>
      <c r="G311" s="17">
        <v>0</v>
      </c>
      <c r="H311" s="18">
        <v>1609</v>
      </c>
      <c r="P311">
        <v>310</v>
      </c>
      <c r="Q311">
        <f t="shared" si="6"/>
        <v>5.3813778968192335E-6</v>
      </c>
    </row>
    <row r="312" spans="1:17" ht="14.4" x14ac:dyDescent="0.3">
      <c r="A312" s="17">
        <v>3</v>
      </c>
      <c r="B312" s="9" t="s">
        <v>25</v>
      </c>
      <c r="C312" s="17">
        <v>2</v>
      </c>
      <c r="D312" s="17">
        <v>2017</v>
      </c>
      <c r="E312" s="17">
        <v>2</v>
      </c>
      <c r="F312" s="17">
        <v>0</v>
      </c>
      <c r="G312" s="17">
        <v>0</v>
      </c>
      <c r="H312" s="18">
        <v>1609</v>
      </c>
      <c r="P312">
        <v>311</v>
      </c>
      <c r="Q312">
        <f t="shared" si="6"/>
        <v>5.3641040378336161E-6</v>
      </c>
    </row>
    <row r="313" spans="1:17" ht="14.4" x14ac:dyDescent="0.3">
      <c r="A313" s="17">
        <v>3</v>
      </c>
      <c r="B313" s="9" t="s">
        <v>19</v>
      </c>
      <c r="C313" s="17">
        <v>2</v>
      </c>
      <c r="D313" s="17">
        <v>2020</v>
      </c>
      <c r="E313" s="17">
        <v>1</v>
      </c>
      <c r="F313" s="17">
        <v>0</v>
      </c>
      <c r="G313" s="17">
        <v>0</v>
      </c>
      <c r="H313" s="18">
        <v>1611</v>
      </c>
      <c r="P313">
        <v>312</v>
      </c>
      <c r="Q313">
        <f t="shared" si="6"/>
        <v>5.3469408141290815E-6</v>
      </c>
    </row>
    <row r="314" spans="1:17" ht="14.4" x14ac:dyDescent="0.3">
      <c r="A314" s="17">
        <v>5</v>
      </c>
      <c r="B314" s="9" t="s">
        <v>22</v>
      </c>
      <c r="C314" s="17">
        <v>1</v>
      </c>
      <c r="D314" s="17">
        <v>1976</v>
      </c>
      <c r="E314" s="17">
        <v>29</v>
      </c>
      <c r="F314" s="17">
        <v>0</v>
      </c>
      <c r="G314" s="17">
        <v>0</v>
      </c>
      <c r="H314" s="18">
        <v>1612</v>
      </c>
      <c r="P314">
        <v>313</v>
      </c>
      <c r="Q314">
        <f t="shared" si="6"/>
        <v>5.3298871659064687E-6</v>
      </c>
    </row>
    <row r="315" spans="1:17" ht="14.4" x14ac:dyDescent="0.3">
      <c r="A315" s="17">
        <v>6</v>
      </c>
      <c r="B315" s="9" t="s">
        <v>39</v>
      </c>
      <c r="C315" s="17">
        <v>1</v>
      </c>
      <c r="D315" s="17">
        <v>1983</v>
      </c>
      <c r="E315" s="17">
        <v>1</v>
      </c>
      <c r="F315" s="17">
        <v>0</v>
      </c>
      <c r="G315" s="17">
        <v>0</v>
      </c>
      <c r="H315" s="18">
        <v>1613</v>
      </c>
      <c r="P315">
        <v>314</v>
      </c>
      <c r="Q315">
        <f t="shared" si="6"/>
        <v>5.3129420468614916E-6</v>
      </c>
    </row>
    <row r="316" spans="1:17" ht="14.4" x14ac:dyDescent="0.3">
      <c r="A316" s="17">
        <v>5</v>
      </c>
      <c r="B316" s="9" t="s">
        <v>10</v>
      </c>
      <c r="C316" s="17">
        <v>1</v>
      </c>
      <c r="D316" s="17">
        <v>1961</v>
      </c>
      <c r="E316" s="17">
        <v>2</v>
      </c>
      <c r="F316" s="17">
        <v>0</v>
      </c>
      <c r="G316" s="17">
        <v>0</v>
      </c>
      <c r="H316" s="18">
        <v>1614</v>
      </c>
      <c r="P316">
        <v>315</v>
      </c>
      <c r="Q316">
        <f t="shared" si="6"/>
        <v>5.2961044239706088E-6</v>
      </c>
    </row>
    <row r="317" spans="1:17" ht="14.4" x14ac:dyDescent="0.3">
      <c r="A317" s="17">
        <v>4</v>
      </c>
      <c r="B317" s="9" t="s">
        <v>10</v>
      </c>
      <c r="C317" s="17">
        <v>1</v>
      </c>
      <c r="D317" s="17">
        <v>1977</v>
      </c>
      <c r="E317" s="17">
        <v>31</v>
      </c>
      <c r="F317" s="17">
        <v>0</v>
      </c>
      <c r="G317" s="17">
        <v>0</v>
      </c>
      <c r="H317" s="18">
        <v>1619</v>
      </c>
      <c r="P317">
        <v>316</v>
      </c>
      <c r="Q317">
        <f t="shared" si="6"/>
        <v>5.2793732772809652E-6</v>
      </c>
    </row>
    <row r="318" spans="1:17" ht="14.4" x14ac:dyDescent="0.3">
      <c r="A318" s="17">
        <v>3</v>
      </c>
      <c r="B318" s="9" t="s">
        <v>12</v>
      </c>
      <c r="C318" s="17">
        <v>2</v>
      </c>
      <c r="D318" s="17">
        <v>2019</v>
      </c>
      <c r="E318" s="17">
        <v>1</v>
      </c>
      <c r="F318" s="17">
        <v>0</v>
      </c>
      <c r="G318" s="17">
        <v>0</v>
      </c>
      <c r="H318" s="18">
        <v>1619</v>
      </c>
      <c r="P318">
        <v>317</v>
      </c>
      <c r="Q318">
        <f t="shared" si="6"/>
        <v>5.2627475997042893E-6</v>
      </c>
    </row>
    <row r="319" spans="1:17" ht="14.4" x14ac:dyDescent="0.3">
      <c r="A319" s="17">
        <v>4</v>
      </c>
      <c r="B319" s="9" t="s">
        <v>24</v>
      </c>
      <c r="C319" s="17">
        <v>2</v>
      </c>
      <c r="D319" s="17">
        <v>1968</v>
      </c>
      <c r="E319" s="17">
        <v>2</v>
      </c>
      <c r="F319" s="17">
        <v>0</v>
      </c>
      <c r="G319" s="17">
        <v>0</v>
      </c>
      <c r="H319" s="18">
        <v>1620</v>
      </c>
      <c r="P319">
        <v>318</v>
      </c>
      <c r="Q319">
        <f t="shared" si="6"/>
        <v>5.2462263968146944E-6</v>
      </c>
    </row>
    <row r="320" spans="1:17" ht="14.4" x14ac:dyDescent="0.3">
      <c r="A320" s="17">
        <v>6</v>
      </c>
      <c r="B320" s="9" t="s">
        <v>10</v>
      </c>
      <c r="C320" s="17">
        <v>4</v>
      </c>
      <c r="D320" s="17">
        <v>1985</v>
      </c>
      <c r="E320" s="17">
        <v>1</v>
      </c>
      <c r="F320" s="17">
        <v>0</v>
      </c>
      <c r="G320" s="17">
        <v>0</v>
      </c>
      <c r="H320" s="18">
        <v>1620</v>
      </c>
      <c r="P320">
        <v>319</v>
      </c>
      <c r="Q320">
        <f t="shared" si="6"/>
        <v>5.2298086866502747E-6</v>
      </c>
    </row>
    <row r="321" spans="1:17" ht="14.4" x14ac:dyDescent="0.3">
      <c r="A321" s="17">
        <v>3</v>
      </c>
      <c r="B321" s="9" t="s">
        <v>23</v>
      </c>
      <c r="C321" s="17">
        <v>1</v>
      </c>
      <c r="D321" s="17">
        <v>1961</v>
      </c>
      <c r="E321" s="17">
        <v>1</v>
      </c>
      <c r="F321" s="17">
        <v>0</v>
      </c>
      <c r="G321" s="17">
        <v>0</v>
      </c>
      <c r="H321" s="18">
        <v>1621</v>
      </c>
      <c r="P321">
        <v>320</v>
      </c>
      <c r="Q321">
        <f t="shared" si="6"/>
        <v>5.2134934995184218E-6</v>
      </c>
    </row>
    <row r="322" spans="1:17" ht="14.4" x14ac:dyDescent="0.3">
      <c r="A322" s="17">
        <v>5</v>
      </c>
      <c r="B322" s="9" t="s">
        <v>10</v>
      </c>
      <c r="C322" s="17">
        <v>1</v>
      </c>
      <c r="D322" s="17">
        <v>1977</v>
      </c>
      <c r="E322" s="17">
        <v>31</v>
      </c>
      <c r="F322" s="17">
        <v>0</v>
      </c>
      <c r="G322" s="17">
        <v>0</v>
      </c>
      <c r="H322" s="18">
        <v>1621</v>
      </c>
      <c r="P322">
        <v>321</v>
      </c>
      <c r="Q322">
        <f t="shared" si="6"/>
        <v>5.1972798778047803E-6</v>
      </c>
    </row>
    <row r="323" spans="1:17" ht="14.4" x14ac:dyDescent="0.3">
      <c r="A323" s="17">
        <v>4</v>
      </c>
      <c r="B323" s="9" t="s">
        <v>17</v>
      </c>
      <c r="C323" s="17">
        <v>2</v>
      </c>
      <c r="D323" s="17">
        <v>2017</v>
      </c>
      <c r="E323" s="17">
        <v>1</v>
      </c>
      <c r="F323" s="17">
        <v>0</v>
      </c>
      <c r="G323" s="17">
        <v>0</v>
      </c>
      <c r="H323" s="18">
        <v>1621</v>
      </c>
      <c r="P323">
        <v>322</v>
      </c>
      <c r="Q323">
        <f t="shared" ref="Q323:Q386" si="7">_xlfn.GAMMA.DIST(P323,$K$7,$K$8,FALSE)</f>
        <v>5.1811668757857576E-6</v>
      </c>
    </row>
    <row r="324" spans="1:17" ht="14.4" x14ac:dyDescent="0.3">
      <c r="A324" s="17">
        <v>4</v>
      </c>
      <c r="B324" s="9" t="s">
        <v>12</v>
      </c>
      <c r="C324" s="17">
        <v>2</v>
      </c>
      <c r="D324" s="17">
        <v>2019</v>
      </c>
      <c r="E324" s="17">
        <v>1</v>
      </c>
      <c r="F324" s="17">
        <v>0</v>
      </c>
      <c r="G324" s="17">
        <v>0</v>
      </c>
      <c r="H324" s="18">
        <v>1622</v>
      </c>
      <c r="P324">
        <v>323</v>
      </c>
      <c r="Q324">
        <f t="shared" si="7"/>
        <v>5.1651535594445236E-6</v>
      </c>
    </row>
    <row r="325" spans="1:17" ht="14.4" x14ac:dyDescent="0.3">
      <c r="A325" s="17">
        <v>1</v>
      </c>
      <c r="B325" s="9" t="s">
        <v>10</v>
      </c>
      <c r="C325" s="17">
        <v>1</v>
      </c>
      <c r="D325" s="17">
        <v>1977</v>
      </c>
      <c r="E325" s="17">
        <v>31</v>
      </c>
      <c r="F325" s="17">
        <v>0</v>
      </c>
      <c r="G325" s="17">
        <v>0</v>
      </c>
      <c r="H325" s="18">
        <v>1623</v>
      </c>
      <c r="P325">
        <v>324</v>
      </c>
      <c r="Q325">
        <f t="shared" si="7"/>
        <v>5.1492390062904095E-6</v>
      </c>
    </row>
    <row r="326" spans="1:17" ht="14.4" x14ac:dyDescent="0.3">
      <c r="A326" s="17">
        <v>3</v>
      </c>
      <c r="B326" s="9" t="s">
        <v>19</v>
      </c>
      <c r="C326" s="17">
        <v>2</v>
      </c>
      <c r="D326" s="17">
        <v>2017</v>
      </c>
      <c r="E326" s="17">
        <v>1</v>
      </c>
      <c r="F326" s="17">
        <v>0</v>
      </c>
      <c r="G326" s="17">
        <v>0</v>
      </c>
      <c r="H326" s="18">
        <v>1623</v>
      </c>
      <c r="P326">
        <v>325</v>
      </c>
      <c r="Q326">
        <f t="shared" si="7"/>
        <v>5.1334223051816426E-6</v>
      </c>
    </row>
    <row r="327" spans="1:17" ht="14.4" x14ac:dyDescent="0.3">
      <c r="A327" s="17">
        <v>5</v>
      </c>
      <c r="B327" s="9" t="s">
        <v>24</v>
      </c>
      <c r="C327" s="17">
        <v>2</v>
      </c>
      <c r="D327" s="17">
        <v>1972</v>
      </c>
      <c r="E327" s="17">
        <v>2</v>
      </c>
      <c r="F327" s="17">
        <v>0</v>
      </c>
      <c r="G327" s="17">
        <v>0</v>
      </c>
      <c r="H327" s="18">
        <v>1626</v>
      </c>
      <c r="P327">
        <v>326</v>
      </c>
      <c r="Q327">
        <f t="shared" si="7"/>
        <v>5.1177025561513433E-6</v>
      </c>
    </row>
    <row r="328" spans="1:17" ht="14.4" x14ac:dyDescent="0.3">
      <c r="A328" s="17">
        <v>3</v>
      </c>
      <c r="B328" s="9" t="s">
        <v>19</v>
      </c>
      <c r="C328" s="17">
        <v>3</v>
      </c>
      <c r="D328" s="17">
        <v>2017</v>
      </c>
      <c r="E328" s="17">
        <v>1</v>
      </c>
      <c r="F328" s="17">
        <v>0</v>
      </c>
      <c r="G328" s="17">
        <v>0</v>
      </c>
      <c r="H328" s="18">
        <v>1626</v>
      </c>
      <c r="P328">
        <v>327</v>
      </c>
      <c r="Q328">
        <f t="shared" si="7"/>
        <v>5.102078870236714E-6</v>
      </c>
    </row>
    <row r="329" spans="1:17" ht="14.4" x14ac:dyDescent="0.3">
      <c r="A329" s="17">
        <v>1</v>
      </c>
      <c r="B329" s="9" t="s">
        <v>23</v>
      </c>
      <c r="C329" s="17">
        <v>1</v>
      </c>
      <c r="D329" s="17">
        <v>1964</v>
      </c>
      <c r="E329" s="17">
        <v>1</v>
      </c>
      <c r="F329" s="17">
        <v>0</v>
      </c>
      <c r="G329" s="17">
        <v>3</v>
      </c>
      <c r="H329" s="18">
        <v>1627</v>
      </c>
      <c r="P329">
        <v>328</v>
      </c>
      <c r="Q329">
        <f t="shared" si="7"/>
        <v>5.0865503693113494E-6</v>
      </c>
    </row>
    <row r="330" spans="1:17" ht="14.4" x14ac:dyDescent="0.3">
      <c r="A330" s="17">
        <v>6</v>
      </c>
      <c r="B330" s="9" t="s">
        <v>23</v>
      </c>
      <c r="C330" s="17">
        <v>4</v>
      </c>
      <c r="D330" s="17">
        <v>1975</v>
      </c>
      <c r="E330" s="17">
        <v>1</v>
      </c>
      <c r="F330" s="17">
        <v>0</v>
      </c>
      <c r="G330" s="17">
        <v>0</v>
      </c>
      <c r="H330" s="18">
        <v>1632</v>
      </c>
      <c r="P330">
        <v>329</v>
      </c>
      <c r="Q330">
        <f t="shared" si="7"/>
        <v>5.0711161859206064E-6</v>
      </c>
    </row>
    <row r="331" spans="1:17" ht="14.4" x14ac:dyDescent="0.3">
      <c r="A331" s="17">
        <v>3</v>
      </c>
      <c r="B331" s="9" t="s">
        <v>19</v>
      </c>
      <c r="C331" s="17">
        <v>3</v>
      </c>
      <c r="D331" s="17">
        <v>2017</v>
      </c>
      <c r="E331" s="17">
        <v>1</v>
      </c>
      <c r="F331" s="17">
        <v>0</v>
      </c>
      <c r="G331" s="17">
        <v>0</v>
      </c>
      <c r="H331" s="18">
        <v>1633</v>
      </c>
      <c r="P331">
        <v>330</v>
      </c>
      <c r="Q331">
        <f t="shared" si="7"/>
        <v>5.0557754631199665E-6</v>
      </c>
    </row>
    <row r="332" spans="1:17" ht="14.4" x14ac:dyDescent="0.3">
      <c r="A332" s="17">
        <v>1</v>
      </c>
      <c r="B332" s="9" t="s">
        <v>26</v>
      </c>
      <c r="C332" s="17">
        <v>4</v>
      </c>
      <c r="D332" s="17">
        <v>1978</v>
      </c>
      <c r="E332" s="17">
        <v>31</v>
      </c>
      <c r="F332" s="17">
        <v>0</v>
      </c>
      <c r="G332" s="17">
        <v>0</v>
      </c>
      <c r="H332" s="18">
        <v>1635</v>
      </c>
      <c r="P332">
        <v>331</v>
      </c>
      <c r="Q332">
        <f t="shared" si="7"/>
        <v>5.0405273543163238E-6</v>
      </c>
    </row>
    <row r="333" spans="1:17" ht="14.4" x14ac:dyDescent="0.3">
      <c r="A333" s="17">
        <v>3</v>
      </c>
      <c r="B333" s="9" t="s">
        <v>25</v>
      </c>
      <c r="C333" s="17">
        <v>3</v>
      </c>
      <c r="D333" s="17">
        <v>2017</v>
      </c>
      <c r="E333" s="17">
        <v>1</v>
      </c>
      <c r="F333" s="17">
        <v>0</v>
      </c>
      <c r="G333" s="17">
        <v>0</v>
      </c>
      <c r="H333" s="18">
        <v>1635</v>
      </c>
      <c r="P333">
        <v>332</v>
      </c>
      <c r="Q333">
        <f t="shared" si="7"/>
        <v>5.0253710231121495E-6</v>
      </c>
    </row>
    <row r="334" spans="1:17" ht="14.4" x14ac:dyDescent="0.3">
      <c r="A334" s="17">
        <v>3</v>
      </c>
      <c r="B334" s="9" t="s">
        <v>19</v>
      </c>
      <c r="C334" s="17">
        <v>2</v>
      </c>
      <c r="D334" s="17">
        <v>2020</v>
      </c>
      <c r="E334" s="17">
        <v>1</v>
      </c>
      <c r="F334" s="17">
        <v>0</v>
      </c>
      <c r="G334" s="17">
        <v>0</v>
      </c>
      <c r="H334" s="18">
        <v>1636</v>
      </c>
      <c r="P334">
        <v>333</v>
      </c>
      <c r="Q334">
        <f t="shared" si="7"/>
        <v>5.0103056431524494E-6</v>
      </c>
    </row>
    <row r="335" spans="1:17" ht="14.4" x14ac:dyDescent="0.3">
      <c r="A335" s="17">
        <v>5</v>
      </c>
      <c r="B335" s="9" t="s">
        <v>14</v>
      </c>
      <c r="C335" s="17">
        <v>3</v>
      </c>
      <c r="D335" s="17">
        <v>1965</v>
      </c>
      <c r="E335" s="17">
        <v>1</v>
      </c>
      <c r="F335" s="17">
        <v>0</v>
      </c>
      <c r="G335" s="17">
        <v>0</v>
      </c>
      <c r="H335" s="18">
        <v>1637</v>
      </c>
      <c r="P335">
        <v>334</v>
      </c>
      <c r="Q335">
        <f t="shared" si="7"/>
        <v>4.9953303979744821E-6</v>
      </c>
    </row>
    <row r="336" spans="1:17" ht="14.4" x14ac:dyDescent="0.3">
      <c r="A336" s="17">
        <v>3</v>
      </c>
      <c r="B336" s="9" t="s">
        <v>25</v>
      </c>
      <c r="C336" s="17">
        <v>3</v>
      </c>
      <c r="D336" s="17">
        <v>2017</v>
      </c>
      <c r="E336" s="17">
        <v>1</v>
      </c>
      <c r="F336" s="17">
        <v>0</v>
      </c>
      <c r="G336" s="17">
        <v>0</v>
      </c>
      <c r="H336" s="18">
        <v>1637</v>
      </c>
      <c r="P336">
        <v>335</v>
      </c>
      <c r="Q336">
        <f t="shared" si="7"/>
        <v>4.9804444808601647E-6</v>
      </c>
    </row>
    <row r="337" spans="1:17" ht="14.4" x14ac:dyDescent="0.3">
      <c r="A337" s="17">
        <v>5</v>
      </c>
      <c r="B337" s="9" t="s">
        <v>23</v>
      </c>
      <c r="C337" s="17">
        <v>1</v>
      </c>
      <c r="D337" s="17">
        <v>1984</v>
      </c>
      <c r="E337" s="17">
        <v>1</v>
      </c>
      <c r="F337" s="17">
        <v>0</v>
      </c>
      <c r="G337" s="17">
        <v>0</v>
      </c>
      <c r="H337" s="18">
        <v>1641</v>
      </c>
      <c r="P337">
        <v>336</v>
      </c>
      <c r="Q337">
        <f t="shared" si="7"/>
        <v>4.965647094691108E-6</v>
      </c>
    </row>
    <row r="338" spans="1:17" ht="14.4" x14ac:dyDescent="0.3">
      <c r="A338" s="17">
        <v>3</v>
      </c>
      <c r="B338" s="9" t="s">
        <v>12</v>
      </c>
      <c r="C338" s="17">
        <v>2</v>
      </c>
      <c r="D338" s="17">
        <v>2019</v>
      </c>
      <c r="E338" s="17">
        <v>1</v>
      </c>
      <c r="F338" s="17">
        <v>0</v>
      </c>
      <c r="G338" s="17">
        <v>0</v>
      </c>
      <c r="H338" s="18">
        <v>1642</v>
      </c>
      <c r="P338">
        <v>337</v>
      </c>
      <c r="Q338">
        <f t="shared" si="7"/>
        <v>4.9509374518062423E-6</v>
      </c>
    </row>
    <row r="339" spans="1:17" ht="14.4" x14ac:dyDescent="0.3">
      <c r="A339" s="17">
        <v>3</v>
      </c>
      <c r="B339" s="9" t="s">
        <v>12</v>
      </c>
      <c r="C339" s="17">
        <v>1</v>
      </c>
      <c r="D339" s="17">
        <v>2018</v>
      </c>
      <c r="E339" s="17">
        <v>1</v>
      </c>
      <c r="F339" s="17">
        <v>0</v>
      </c>
      <c r="G339" s="17">
        <v>0</v>
      </c>
      <c r="H339" s="18">
        <v>1644</v>
      </c>
      <c r="P339">
        <v>338</v>
      </c>
      <c r="Q339">
        <f t="shared" si="7"/>
        <v>4.9363147738619574E-6</v>
      </c>
    </row>
    <row r="340" spans="1:17" ht="14.4" x14ac:dyDescent="0.3">
      <c r="A340" s="17">
        <v>4</v>
      </c>
      <c r="B340" s="9" t="s">
        <v>24</v>
      </c>
      <c r="C340" s="17">
        <v>3</v>
      </c>
      <c r="D340" s="17">
        <v>1964</v>
      </c>
      <c r="E340" s="17">
        <v>2</v>
      </c>
      <c r="F340" s="17">
        <v>0</v>
      </c>
      <c r="G340" s="17">
        <v>0</v>
      </c>
      <c r="H340" s="18">
        <v>1646</v>
      </c>
      <c r="P340">
        <v>339</v>
      </c>
      <c r="Q340">
        <f t="shared" si="7"/>
        <v>4.9217782916947281E-6</v>
      </c>
    </row>
    <row r="341" spans="1:17" ht="14.4" x14ac:dyDescent="0.3">
      <c r="A341" s="17">
        <v>3</v>
      </c>
      <c r="B341" s="9" t="s">
        <v>19</v>
      </c>
      <c r="C341" s="17">
        <v>2</v>
      </c>
      <c r="D341" s="17">
        <v>2020</v>
      </c>
      <c r="E341" s="17">
        <v>1</v>
      </c>
      <c r="F341" s="17">
        <v>0</v>
      </c>
      <c r="G341" s="17">
        <v>0</v>
      </c>
      <c r="H341" s="18">
        <v>1646</v>
      </c>
      <c r="P341">
        <v>340</v>
      </c>
      <c r="Q341">
        <f t="shared" si="7"/>
        <v>4.9073272451861567E-6</v>
      </c>
    </row>
    <row r="342" spans="1:17" ht="14.4" x14ac:dyDescent="0.3">
      <c r="A342" s="17">
        <v>4</v>
      </c>
      <c r="B342" s="9" t="s">
        <v>29</v>
      </c>
      <c r="C342" s="17">
        <v>3</v>
      </c>
      <c r="D342" s="17">
        <v>1988</v>
      </c>
      <c r="E342" s="17">
        <v>31</v>
      </c>
      <c r="F342" s="17">
        <v>0</v>
      </c>
      <c r="G342" s="17">
        <v>0</v>
      </c>
      <c r="H342" s="18">
        <v>1647</v>
      </c>
      <c r="P342">
        <v>341</v>
      </c>
      <c r="Q342">
        <f t="shared" si="7"/>
        <v>4.8929608831303923E-6</v>
      </c>
    </row>
    <row r="343" spans="1:17" ht="14.4" x14ac:dyDescent="0.3">
      <c r="A343" s="17">
        <v>5</v>
      </c>
      <c r="B343" s="9" t="s">
        <v>10</v>
      </c>
      <c r="C343" s="17">
        <v>4</v>
      </c>
      <c r="D343" s="17">
        <v>1985</v>
      </c>
      <c r="E343" s="17">
        <v>1</v>
      </c>
      <c r="F343" s="17">
        <v>0</v>
      </c>
      <c r="G343" s="17">
        <v>0</v>
      </c>
      <c r="H343" s="18">
        <v>1649</v>
      </c>
      <c r="P343">
        <v>342</v>
      </c>
      <c r="Q343">
        <f t="shared" si="7"/>
        <v>4.8786784631038775E-6</v>
      </c>
    </row>
    <row r="344" spans="1:17" ht="14.4" x14ac:dyDescent="0.3">
      <c r="A344" s="17">
        <v>5</v>
      </c>
      <c r="B344" s="9" t="s">
        <v>27</v>
      </c>
      <c r="C344" s="17">
        <v>3</v>
      </c>
      <c r="D344" s="17">
        <v>1965</v>
      </c>
      <c r="E344" s="17">
        <v>31</v>
      </c>
      <c r="F344" s="17">
        <v>0</v>
      </c>
      <c r="G344" s="17">
        <v>0</v>
      </c>
      <c r="H344" s="18">
        <v>1650</v>
      </c>
      <c r="P344">
        <v>343</v>
      </c>
      <c r="Q344">
        <f t="shared" si="7"/>
        <v>4.8644792513373639E-6</v>
      </c>
    </row>
    <row r="345" spans="1:17" ht="14.4" x14ac:dyDescent="0.3">
      <c r="A345" s="17">
        <v>2</v>
      </c>
      <c r="B345" s="9" t="s">
        <v>10</v>
      </c>
      <c r="C345" s="17">
        <v>1</v>
      </c>
      <c r="D345" s="17">
        <v>1988</v>
      </c>
      <c r="E345" s="17">
        <v>4</v>
      </c>
      <c r="F345" s="17">
        <v>0</v>
      </c>
      <c r="G345" s="17">
        <v>0</v>
      </c>
      <c r="H345" s="18">
        <v>1650</v>
      </c>
      <c r="P345">
        <v>344</v>
      </c>
      <c r="Q345">
        <f t="shared" si="7"/>
        <v>4.8503625225901714E-6</v>
      </c>
    </row>
    <row r="346" spans="1:17" ht="14.4" x14ac:dyDescent="0.3">
      <c r="A346" s="17">
        <v>5</v>
      </c>
      <c r="B346" s="9" t="s">
        <v>44</v>
      </c>
      <c r="C346" s="17">
        <v>3</v>
      </c>
      <c r="D346" s="17">
        <v>1965</v>
      </c>
      <c r="E346" s="17">
        <v>1</v>
      </c>
      <c r="F346" s="17">
        <v>0</v>
      </c>
      <c r="G346" s="17">
        <v>0</v>
      </c>
      <c r="H346" s="18">
        <v>1652</v>
      </c>
      <c r="P346">
        <v>345</v>
      </c>
      <c r="Q346">
        <f t="shared" si="7"/>
        <v>4.8363275600266254E-6</v>
      </c>
    </row>
    <row r="347" spans="1:17" ht="14.4" x14ac:dyDescent="0.3">
      <c r="A347" s="17">
        <v>2</v>
      </c>
      <c r="B347" s="9" t="s">
        <v>24</v>
      </c>
      <c r="C347" s="17">
        <v>2</v>
      </c>
      <c r="D347" s="17">
        <v>1968</v>
      </c>
      <c r="E347" s="17">
        <v>2</v>
      </c>
      <c r="F347" s="17">
        <v>0</v>
      </c>
      <c r="G347" s="17">
        <v>0</v>
      </c>
      <c r="H347" s="18">
        <v>1652</v>
      </c>
      <c r="P347">
        <v>346</v>
      </c>
      <c r="Q347">
        <f t="shared" si="7"/>
        <v>4.8223736550946369E-6</v>
      </c>
    </row>
    <row r="348" spans="1:17" ht="14.4" x14ac:dyDescent="0.3">
      <c r="A348" s="17">
        <v>3</v>
      </c>
      <c r="B348" s="9" t="s">
        <v>19</v>
      </c>
      <c r="C348" s="17">
        <v>3</v>
      </c>
      <c r="D348" s="17">
        <v>2017</v>
      </c>
      <c r="E348" s="17">
        <v>1</v>
      </c>
      <c r="F348" s="17">
        <v>0</v>
      </c>
      <c r="G348" s="17">
        <v>0</v>
      </c>
      <c r="H348" s="18">
        <v>1653</v>
      </c>
      <c r="P348">
        <v>347</v>
      </c>
      <c r="Q348">
        <f t="shared" si="7"/>
        <v>4.8085001074063881E-6</v>
      </c>
    </row>
    <row r="349" spans="1:17" ht="14.4" x14ac:dyDescent="0.3">
      <c r="A349" s="17">
        <v>3</v>
      </c>
      <c r="B349" s="9" t="s">
        <v>12</v>
      </c>
      <c r="C349" s="17">
        <v>1</v>
      </c>
      <c r="D349" s="17">
        <v>1971</v>
      </c>
      <c r="E349" s="17">
        <v>1</v>
      </c>
      <c r="F349" s="17">
        <v>0</v>
      </c>
      <c r="G349" s="17">
        <v>0</v>
      </c>
      <c r="H349" s="18">
        <v>1654</v>
      </c>
      <c r="P349">
        <v>348</v>
      </c>
      <c r="Q349">
        <f t="shared" si="7"/>
        <v>4.7947062246210629E-6</v>
      </c>
    </row>
    <row r="350" spans="1:17" ht="14.4" x14ac:dyDescent="0.3">
      <c r="A350" s="17">
        <v>4</v>
      </c>
      <c r="B350" s="9" t="s">
        <v>12</v>
      </c>
      <c r="C350" s="17">
        <v>2</v>
      </c>
      <c r="D350" s="17">
        <v>2019</v>
      </c>
      <c r="E350" s="17">
        <v>1</v>
      </c>
      <c r="F350" s="17">
        <v>0</v>
      </c>
      <c r="G350" s="17">
        <v>0</v>
      </c>
      <c r="H350" s="18">
        <v>1654</v>
      </c>
      <c r="P350">
        <v>349</v>
      </c>
      <c r="Q350">
        <f t="shared" si="7"/>
        <v>4.7809913223296069E-6</v>
      </c>
    </row>
    <row r="351" spans="1:17" ht="14.4" x14ac:dyDescent="0.3">
      <c r="A351" s="17">
        <v>4</v>
      </c>
      <c r="B351" s="9" t="s">
        <v>12</v>
      </c>
      <c r="C351" s="17">
        <v>2</v>
      </c>
      <c r="D351" s="17">
        <v>2020</v>
      </c>
      <c r="E351" s="17">
        <v>1</v>
      </c>
      <c r="F351" s="17">
        <v>0</v>
      </c>
      <c r="G351" s="17">
        <v>0</v>
      </c>
      <c r="H351" s="18">
        <v>1654</v>
      </c>
      <c r="P351">
        <v>350</v>
      </c>
      <c r="Q351">
        <f t="shared" si="7"/>
        <v>4.7673547239414471E-6</v>
      </c>
    </row>
    <row r="352" spans="1:17" ht="14.4" x14ac:dyDescent="0.3">
      <c r="A352" s="17">
        <v>3</v>
      </c>
      <c r="B352" s="9" t="s">
        <v>10</v>
      </c>
      <c r="C352" s="17">
        <v>1</v>
      </c>
      <c r="D352" s="17">
        <v>1970</v>
      </c>
      <c r="E352" s="17">
        <v>2</v>
      </c>
      <c r="F352" s="17">
        <v>0</v>
      </c>
      <c r="G352" s="17">
        <v>0</v>
      </c>
      <c r="H352" s="18">
        <v>1655</v>
      </c>
      <c r="P352">
        <v>351</v>
      </c>
      <c r="Q352">
        <f t="shared" si="7"/>
        <v>4.7537957605731618E-6</v>
      </c>
    </row>
    <row r="353" spans="1:17" ht="14.4" x14ac:dyDescent="0.3">
      <c r="A353" s="17">
        <v>5</v>
      </c>
      <c r="B353" s="9" t="s">
        <v>44</v>
      </c>
      <c r="C353" s="17">
        <v>2</v>
      </c>
      <c r="D353" s="17">
        <v>1974</v>
      </c>
      <c r="E353" s="17">
        <v>1</v>
      </c>
      <c r="F353" s="17">
        <v>0</v>
      </c>
      <c r="G353" s="17">
        <v>0</v>
      </c>
      <c r="H353" s="18">
        <v>1655</v>
      </c>
      <c r="P353">
        <v>352</v>
      </c>
      <c r="Q353">
        <f t="shared" si="7"/>
        <v>4.740313770939041E-6</v>
      </c>
    </row>
    <row r="354" spans="1:17" ht="14.4" x14ac:dyDescent="0.3">
      <c r="A354" s="17">
        <v>1</v>
      </c>
      <c r="B354" s="9" t="s">
        <v>27</v>
      </c>
      <c r="C354" s="17">
        <v>3</v>
      </c>
      <c r="D354" s="17">
        <v>1965</v>
      </c>
      <c r="E354" s="17">
        <v>31</v>
      </c>
      <c r="F354" s="17">
        <v>0</v>
      </c>
      <c r="G354" s="17">
        <v>0</v>
      </c>
      <c r="H354" s="18">
        <v>1659</v>
      </c>
      <c r="P354">
        <v>353</v>
      </c>
      <c r="Q354">
        <f t="shared" si="7"/>
        <v>4.7269081012435E-6</v>
      </c>
    </row>
    <row r="355" spans="1:17" ht="14.4" x14ac:dyDescent="0.3">
      <c r="A355" s="17">
        <v>2</v>
      </c>
      <c r="B355" s="9" t="s">
        <v>23</v>
      </c>
      <c r="C355" s="17">
        <v>1</v>
      </c>
      <c r="D355" s="17">
        <v>1984</v>
      </c>
      <c r="E355" s="17">
        <v>1</v>
      </c>
      <c r="F355" s="17">
        <v>0</v>
      </c>
      <c r="G355" s="17">
        <v>0</v>
      </c>
      <c r="H355" s="18">
        <v>1659</v>
      </c>
      <c r="P355">
        <v>354</v>
      </c>
      <c r="Q355">
        <f t="shared" si="7"/>
        <v>4.7135781050753323E-6</v>
      </c>
    </row>
    <row r="356" spans="1:17" ht="14.4" x14ac:dyDescent="0.3">
      <c r="A356" s="17">
        <v>4</v>
      </c>
      <c r="B356" s="9" t="s">
        <v>37</v>
      </c>
      <c r="C356" s="17">
        <v>2</v>
      </c>
      <c r="D356" s="17">
        <v>1985</v>
      </c>
      <c r="E356" s="17">
        <v>30</v>
      </c>
      <c r="F356" s="17">
        <v>0</v>
      </c>
      <c r="G356" s="17">
        <v>0</v>
      </c>
      <c r="H356" s="18">
        <v>1662</v>
      </c>
      <c r="P356">
        <v>355</v>
      </c>
      <c r="Q356">
        <f t="shared" si="7"/>
        <v>4.7003231433037311E-6</v>
      </c>
    </row>
    <row r="357" spans="1:17" ht="14.4" x14ac:dyDescent="0.3">
      <c r="A357" s="17">
        <v>1</v>
      </c>
      <c r="B357" s="9" t="s">
        <v>23</v>
      </c>
      <c r="C357" s="17">
        <v>4</v>
      </c>
      <c r="D357" s="17">
        <v>1961</v>
      </c>
      <c r="E357" s="17">
        <v>1</v>
      </c>
      <c r="F357" s="17">
        <v>0</v>
      </c>
      <c r="G357" s="17">
        <v>0</v>
      </c>
      <c r="H357" s="18">
        <v>1665</v>
      </c>
      <c r="P357">
        <v>356</v>
      </c>
      <c r="Q357">
        <f t="shared" si="7"/>
        <v>4.6871425839760771E-6</v>
      </c>
    </row>
    <row r="358" spans="1:17" ht="14.4" x14ac:dyDescent="0.3">
      <c r="A358" s="17">
        <v>3</v>
      </c>
      <c r="B358" s="9" t="s">
        <v>25</v>
      </c>
      <c r="C358" s="17">
        <v>3</v>
      </c>
      <c r="D358" s="17">
        <v>2017</v>
      </c>
      <c r="E358" s="17">
        <v>1</v>
      </c>
      <c r="F358" s="17">
        <v>0</v>
      </c>
      <c r="G358" s="17">
        <v>0</v>
      </c>
      <c r="H358" s="18">
        <v>1667</v>
      </c>
      <c r="P358">
        <v>357</v>
      </c>
      <c r="Q358">
        <f t="shared" si="7"/>
        <v>4.6740358022174331E-6</v>
      </c>
    </row>
    <row r="359" spans="1:17" ht="14.4" x14ac:dyDescent="0.3">
      <c r="A359" s="17">
        <v>3</v>
      </c>
      <c r="B359" s="9" t="s">
        <v>37</v>
      </c>
      <c r="C359" s="17">
        <v>2</v>
      </c>
      <c r="D359" s="17">
        <v>1985</v>
      </c>
      <c r="E359" s="17">
        <v>30</v>
      </c>
      <c r="F359" s="17">
        <v>0</v>
      </c>
      <c r="G359" s="17">
        <v>0</v>
      </c>
      <c r="H359" s="18">
        <v>1669</v>
      </c>
      <c r="P359">
        <v>358</v>
      </c>
      <c r="Q359">
        <f t="shared" si="7"/>
        <v>4.6610021801317354E-6</v>
      </c>
    </row>
    <row r="360" spans="1:17" ht="14.4" x14ac:dyDescent="0.3">
      <c r="A360" s="17">
        <v>2</v>
      </c>
      <c r="B360" s="9" t="s">
        <v>10</v>
      </c>
      <c r="C360" s="17">
        <v>1</v>
      </c>
      <c r="D360" s="17">
        <v>1977</v>
      </c>
      <c r="E360" s="17">
        <v>31</v>
      </c>
      <c r="F360" s="17">
        <v>0</v>
      </c>
      <c r="G360" s="17">
        <v>0</v>
      </c>
      <c r="H360" s="18">
        <v>1670</v>
      </c>
      <c r="P360">
        <v>359</v>
      </c>
      <c r="Q360">
        <f t="shared" si="7"/>
        <v>4.648041106704618E-6</v>
      </c>
    </row>
    <row r="361" spans="1:17" ht="14.4" x14ac:dyDescent="0.3">
      <c r="A361" s="17">
        <v>5</v>
      </c>
      <c r="B361" s="9" t="s">
        <v>23</v>
      </c>
      <c r="C361" s="17">
        <v>2</v>
      </c>
      <c r="D361" s="17">
        <v>1977</v>
      </c>
      <c r="E361" s="17">
        <v>1</v>
      </c>
      <c r="F361" s="17">
        <v>0</v>
      </c>
      <c r="G361" s="17">
        <v>0</v>
      </c>
      <c r="H361" s="18">
        <v>1670</v>
      </c>
      <c r="P361">
        <v>360</v>
      </c>
      <c r="Q361">
        <f t="shared" si="7"/>
        <v>4.6351519777078704E-6</v>
      </c>
    </row>
    <row r="362" spans="1:17" ht="14.4" x14ac:dyDescent="0.3">
      <c r="A362" s="17">
        <v>4</v>
      </c>
      <c r="B362" s="9" t="s">
        <v>19</v>
      </c>
      <c r="C362" s="17">
        <v>3</v>
      </c>
      <c r="D362" s="17">
        <v>2017</v>
      </c>
      <c r="E362" s="17">
        <v>1</v>
      </c>
      <c r="F362" s="17">
        <v>0</v>
      </c>
      <c r="G362" s="17">
        <v>0</v>
      </c>
      <c r="H362" s="18">
        <v>1673</v>
      </c>
      <c r="P362">
        <v>361</v>
      </c>
      <c r="Q362">
        <f t="shared" si="7"/>
        <v>4.6223341956054831E-6</v>
      </c>
    </row>
    <row r="363" spans="1:17" ht="14.4" x14ac:dyDescent="0.3">
      <c r="A363" s="17">
        <v>3</v>
      </c>
      <c r="B363" s="9" t="s">
        <v>12</v>
      </c>
      <c r="C363" s="17">
        <v>3</v>
      </c>
      <c r="D363" s="17">
        <v>2017</v>
      </c>
      <c r="E363" s="17">
        <v>1</v>
      </c>
      <c r="F363" s="17">
        <v>0</v>
      </c>
      <c r="G363" s="17">
        <v>0</v>
      </c>
      <c r="H363" s="18">
        <v>1673</v>
      </c>
      <c r="P363">
        <v>362</v>
      </c>
      <c r="Q363">
        <f t="shared" si="7"/>
        <v>4.6095871694612376E-6</v>
      </c>
    </row>
    <row r="364" spans="1:17" ht="14.4" x14ac:dyDescent="0.3">
      <c r="A364" s="17">
        <v>4</v>
      </c>
      <c r="B364" s="9" t="s">
        <v>14</v>
      </c>
      <c r="C364" s="17">
        <v>3</v>
      </c>
      <c r="D364" s="17">
        <v>1965</v>
      </c>
      <c r="E364" s="17">
        <v>1</v>
      </c>
      <c r="F364" s="17">
        <v>0</v>
      </c>
      <c r="G364" s="17">
        <v>0</v>
      </c>
      <c r="H364" s="18">
        <v>1674</v>
      </c>
      <c r="P364">
        <v>363</v>
      </c>
      <c r="Q364">
        <f t="shared" si="7"/>
        <v>4.5969103148478333E-6</v>
      </c>
    </row>
    <row r="365" spans="1:17" ht="14.4" x14ac:dyDescent="0.3">
      <c r="A365" s="17">
        <v>4</v>
      </c>
      <c r="B365" s="9" t="s">
        <v>10</v>
      </c>
      <c r="C365" s="17">
        <v>1</v>
      </c>
      <c r="D365" s="17">
        <v>1982</v>
      </c>
      <c r="E365" s="17">
        <v>1</v>
      </c>
      <c r="F365" s="17">
        <v>0</v>
      </c>
      <c r="G365" s="17">
        <v>1</v>
      </c>
      <c r="H365" s="18">
        <v>1676</v>
      </c>
      <c r="P365">
        <v>364</v>
      </c>
      <c r="Q365">
        <f t="shared" si="7"/>
        <v>4.5843030537575179E-6</v>
      </c>
    </row>
    <row r="366" spans="1:17" ht="14.4" x14ac:dyDescent="0.3">
      <c r="A366" s="17">
        <v>5</v>
      </c>
      <c r="B366" s="9" t="s">
        <v>23</v>
      </c>
      <c r="C366" s="17">
        <v>4</v>
      </c>
      <c r="D366" s="17">
        <v>1975</v>
      </c>
      <c r="E366" s="17">
        <v>1</v>
      </c>
      <c r="F366" s="17">
        <v>0</v>
      </c>
      <c r="G366" s="17">
        <v>0</v>
      </c>
      <c r="H366" s="18">
        <v>1676</v>
      </c>
      <c r="P366">
        <v>365</v>
      </c>
      <c r="Q366">
        <f t="shared" si="7"/>
        <v>4.571764814514163E-6</v>
      </c>
    </row>
    <row r="367" spans="1:17" ht="14.4" x14ac:dyDescent="0.3">
      <c r="A367" s="17">
        <v>2</v>
      </c>
      <c r="B367" s="9" t="s">
        <v>10</v>
      </c>
      <c r="C367" s="17">
        <v>1</v>
      </c>
      <c r="D367" s="17">
        <v>1961</v>
      </c>
      <c r="E367" s="17">
        <v>2</v>
      </c>
      <c r="F367" s="17">
        <v>0</v>
      </c>
      <c r="G367" s="17">
        <v>0</v>
      </c>
      <c r="H367" s="18">
        <v>1677</v>
      </c>
      <c r="P367">
        <v>366</v>
      </c>
      <c r="Q367">
        <f t="shared" si="7"/>
        <v>4.5592950316868099E-6</v>
      </c>
    </row>
    <row r="368" spans="1:17" ht="14.4" x14ac:dyDescent="0.3">
      <c r="A368" s="17">
        <v>3</v>
      </c>
      <c r="B368" s="9" t="s">
        <v>12</v>
      </c>
      <c r="C368" s="17">
        <v>2</v>
      </c>
      <c r="D368" s="17">
        <v>2019</v>
      </c>
      <c r="E368" s="17">
        <v>1</v>
      </c>
      <c r="F368" s="17">
        <v>0</v>
      </c>
      <c r="G368" s="17">
        <v>0</v>
      </c>
      <c r="H368" s="18">
        <v>1680</v>
      </c>
      <c r="P368">
        <v>367</v>
      </c>
      <c r="Q368">
        <f t="shared" si="7"/>
        <v>4.5468931460046061E-6</v>
      </c>
    </row>
    <row r="369" spans="1:17" ht="14.4" x14ac:dyDescent="0.3">
      <c r="A369" s="17">
        <v>3</v>
      </c>
      <c r="B369" s="9" t="s">
        <v>19</v>
      </c>
      <c r="C369" s="17">
        <v>3</v>
      </c>
      <c r="D369" s="17">
        <v>2017</v>
      </c>
      <c r="E369" s="17">
        <v>1</v>
      </c>
      <c r="F369" s="17">
        <v>0</v>
      </c>
      <c r="G369" s="17">
        <v>0</v>
      </c>
      <c r="H369" s="18">
        <v>1681</v>
      </c>
      <c r="P369">
        <v>368</v>
      </c>
      <c r="Q369">
        <f t="shared" si="7"/>
        <v>4.5345586042731418E-6</v>
      </c>
    </row>
    <row r="370" spans="1:17" ht="14.4" x14ac:dyDescent="0.3">
      <c r="A370" s="17">
        <v>4</v>
      </c>
      <c r="B370" s="9" t="s">
        <v>19</v>
      </c>
      <c r="C370" s="17">
        <v>2</v>
      </c>
      <c r="D370" s="17">
        <v>2017</v>
      </c>
      <c r="E370" s="17">
        <v>1</v>
      </c>
      <c r="F370" s="17">
        <v>0</v>
      </c>
      <c r="G370" s="17">
        <v>0</v>
      </c>
      <c r="H370" s="18">
        <v>1681</v>
      </c>
      <c r="P370">
        <v>369</v>
      </c>
      <c r="Q370">
        <f t="shared" si="7"/>
        <v>4.5222908592921381E-6</v>
      </c>
    </row>
    <row r="371" spans="1:17" ht="14.4" x14ac:dyDescent="0.3">
      <c r="A371" s="17">
        <v>1</v>
      </c>
      <c r="B371" s="9" t="s">
        <v>10</v>
      </c>
      <c r="C371" s="17">
        <v>1</v>
      </c>
      <c r="D371" s="17">
        <v>1980</v>
      </c>
      <c r="E371" s="17">
        <v>1</v>
      </c>
      <c r="F371" s="17">
        <v>0</v>
      </c>
      <c r="G371" s="17">
        <v>0</v>
      </c>
      <c r="H371" s="18">
        <v>1682</v>
      </c>
      <c r="P371">
        <v>370</v>
      </c>
      <c r="Q371">
        <f t="shared" si="7"/>
        <v>4.5100893697744737E-6</v>
      </c>
    </row>
    <row r="372" spans="1:17" ht="14.4" x14ac:dyDescent="0.3">
      <c r="A372" s="17">
        <v>5</v>
      </c>
      <c r="B372" s="9" t="s">
        <v>12</v>
      </c>
      <c r="C372" s="17">
        <v>1</v>
      </c>
      <c r="D372" s="17">
        <v>1971</v>
      </c>
      <c r="E372" s="17">
        <v>1</v>
      </c>
      <c r="F372" s="17">
        <v>0</v>
      </c>
      <c r="G372" s="17">
        <v>0</v>
      </c>
      <c r="H372" s="18">
        <v>1684</v>
      </c>
      <c r="P372">
        <v>371</v>
      </c>
      <c r="Q372">
        <f t="shared" si="7"/>
        <v>4.4979536002665208E-6</v>
      </c>
    </row>
    <row r="373" spans="1:17" ht="14.4" x14ac:dyDescent="0.3">
      <c r="A373" s="17">
        <v>3</v>
      </c>
      <c r="B373" s="9" t="s">
        <v>19</v>
      </c>
      <c r="C373" s="17">
        <v>3</v>
      </c>
      <c r="D373" s="17">
        <v>2017</v>
      </c>
      <c r="E373" s="17">
        <v>1</v>
      </c>
      <c r="F373" s="17">
        <v>0</v>
      </c>
      <c r="G373" s="17">
        <v>0</v>
      </c>
      <c r="H373" s="18">
        <v>1684</v>
      </c>
      <c r="P373">
        <v>372</v>
      </c>
      <c r="Q373">
        <f t="shared" si="7"/>
        <v>4.4858830210697623E-6</v>
      </c>
    </row>
    <row r="374" spans="1:17" ht="14.4" x14ac:dyDescent="0.3">
      <c r="A374" s="17">
        <v>3</v>
      </c>
      <c r="B374" s="9" t="s">
        <v>12</v>
      </c>
      <c r="C374" s="17">
        <v>3</v>
      </c>
      <c r="D374" s="17">
        <v>2018</v>
      </c>
      <c r="E374" s="17">
        <v>1</v>
      </c>
      <c r="F374" s="17">
        <v>0</v>
      </c>
      <c r="G374" s="17">
        <v>0</v>
      </c>
      <c r="H374" s="18">
        <v>1684</v>
      </c>
      <c r="P374">
        <v>373</v>
      </c>
      <c r="Q374">
        <f t="shared" si="7"/>
        <v>4.4738771081636747E-6</v>
      </c>
    </row>
    <row r="375" spans="1:17" ht="14.4" x14ac:dyDescent="0.3">
      <c r="A375" s="17">
        <v>4</v>
      </c>
      <c r="B375" s="9" t="s">
        <v>10</v>
      </c>
      <c r="C375" s="17">
        <v>1</v>
      </c>
      <c r="D375" s="17">
        <v>1970</v>
      </c>
      <c r="E375" s="17">
        <v>2</v>
      </c>
      <c r="F375" s="17">
        <v>11</v>
      </c>
      <c r="G375" s="17">
        <v>0</v>
      </c>
      <c r="H375" s="18">
        <v>1685</v>
      </c>
      <c r="P375">
        <v>374</v>
      </c>
      <c r="Q375">
        <f t="shared" si="7"/>
        <v>4.4619353431298446E-6</v>
      </c>
    </row>
    <row r="376" spans="1:17" ht="14.4" x14ac:dyDescent="0.3">
      <c r="A376" s="17">
        <v>3</v>
      </c>
      <c r="B376" s="9" t="s">
        <v>25</v>
      </c>
      <c r="C376" s="17">
        <v>3</v>
      </c>
      <c r="D376" s="17">
        <v>2017</v>
      </c>
      <c r="E376" s="17">
        <v>1</v>
      </c>
      <c r="F376" s="17">
        <v>0</v>
      </c>
      <c r="G376" s="17">
        <v>0</v>
      </c>
      <c r="H376" s="18">
        <v>1688</v>
      </c>
      <c r="P376">
        <v>375</v>
      </c>
      <c r="Q376">
        <f t="shared" si="7"/>
        <v>4.450057213077294E-6</v>
      </c>
    </row>
    <row r="377" spans="1:17" ht="14.4" x14ac:dyDescent="0.3">
      <c r="A377" s="17">
        <v>4</v>
      </c>
      <c r="B377" s="9" t="s">
        <v>17</v>
      </c>
      <c r="C377" s="17">
        <v>3</v>
      </c>
      <c r="D377" s="17">
        <v>2017</v>
      </c>
      <c r="E377" s="17">
        <v>1</v>
      </c>
      <c r="F377" s="17">
        <v>0</v>
      </c>
      <c r="G377" s="17">
        <v>0</v>
      </c>
      <c r="H377" s="18">
        <v>1689</v>
      </c>
      <c r="P377">
        <v>376</v>
      </c>
      <c r="Q377">
        <f t="shared" si="7"/>
        <v>4.438242210569011E-6</v>
      </c>
    </row>
    <row r="378" spans="1:17" ht="14.4" x14ac:dyDescent="0.3">
      <c r="A378" s="17">
        <v>1</v>
      </c>
      <c r="B378" s="9" t="s">
        <v>10</v>
      </c>
      <c r="C378" s="17">
        <v>1</v>
      </c>
      <c r="D378" s="17">
        <v>1970</v>
      </c>
      <c r="E378" s="17">
        <v>2</v>
      </c>
      <c r="F378" s="17">
        <v>23</v>
      </c>
      <c r="G378" s="17">
        <v>0</v>
      </c>
      <c r="H378" s="18">
        <v>1690</v>
      </c>
      <c r="P378">
        <v>377</v>
      </c>
      <c r="Q378">
        <f t="shared" si="7"/>
        <v>4.426489833549636E-6</v>
      </c>
    </row>
    <row r="379" spans="1:17" ht="14.4" x14ac:dyDescent="0.3">
      <c r="A379" s="17">
        <v>3</v>
      </c>
      <c r="B379" s="9" t="s">
        <v>19</v>
      </c>
      <c r="C379" s="17">
        <v>3</v>
      </c>
      <c r="D379" s="17">
        <v>2017</v>
      </c>
      <c r="E379" s="17">
        <v>1</v>
      </c>
      <c r="F379" s="17">
        <v>0</v>
      </c>
      <c r="G379" s="17">
        <v>0</v>
      </c>
      <c r="H379" s="18">
        <v>1691</v>
      </c>
      <c r="P379">
        <v>378</v>
      </c>
      <c r="Q379">
        <f t="shared" si="7"/>
        <v>4.4147995852742965E-6</v>
      </c>
    </row>
    <row r="380" spans="1:17" ht="14.4" x14ac:dyDescent="0.3">
      <c r="A380" s="17">
        <v>2</v>
      </c>
      <c r="B380" s="9" t="s">
        <v>23</v>
      </c>
      <c r="C380" s="17">
        <v>4</v>
      </c>
      <c r="D380" s="17">
        <v>1961</v>
      </c>
      <c r="E380" s="17">
        <v>1</v>
      </c>
      <c r="F380" s="17">
        <v>0</v>
      </c>
      <c r="G380" s="17">
        <v>0</v>
      </c>
      <c r="H380" s="18">
        <v>1692</v>
      </c>
      <c r="P380">
        <v>379</v>
      </c>
      <c r="Q380">
        <f t="shared" si="7"/>
        <v>4.40317097423858E-6</v>
      </c>
    </row>
    <row r="381" spans="1:17" ht="14.4" x14ac:dyDescent="0.3">
      <c r="A381" s="17">
        <v>3</v>
      </c>
      <c r="B381" s="9" t="s">
        <v>23</v>
      </c>
      <c r="C381" s="17">
        <v>4</v>
      </c>
      <c r="D381" s="17">
        <v>1975</v>
      </c>
      <c r="E381" s="17">
        <v>1</v>
      </c>
      <c r="F381" s="17">
        <v>0</v>
      </c>
      <c r="G381" s="17">
        <v>0</v>
      </c>
      <c r="H381" s="18">
        <v>1692</v>
      </c>
      <c r="P381">
        <v>380</v>
      </c>
      <c r="Q381">
        <f t="shared" si="7"/>
        <v>4.3916035141095953E-6</v>
      </c>
    </row>
    <row r="382" spans="1:17" ht="14.4" x14ac:dyDescent="0.3">
      <c r="A382" s="17">
        <v>4</v>
      </c>
      <c r="B382" s="9" t="s">
        <v>19</v>
      </c>
      <c r="C382" s="17">
        <v>2</v>
      </c>
      <c r="D382" s="17">
        <v>2018</v>
      </c>
      <c r="E382" s="17">
        <v>1</v>
      </c>
      <c r="F382" s="17">
        <v>0</v>
      </c>
      <c r="G382" s="17">
        <v>0</v>
      </c>
      <c r="H382" s="18">
        <v>1693</v>
      </c>
      <c r="P382">
        <v>381</v>
      </c>
      <c r="Q382">
        <f t="shared" si="7"/>
        <v>4.380096723658136E-6</v>
      </c>
    </row>
    <row r="383" spans="1:17" ht="14.4" x14ac:dyDescent="0.3">
      <c r="A383" s="17">
        <v>1</v>
      </c>
      <c r="B383" s="9" t="s">
        <v>24</v>
      </c>
      <c r="C383" s="17">
        <v>2</v>
      </c>
      <c r="D383" s="17">
        <v>1972</v>
      </c>
      <c r="E383" s="17">
        <v>2</v>
      </c>
      <c r="F383" s="17">
        <v>0</v>
      </c>
      <c r="G383" s="17">
        <v>0</v>
      </c>
      <c r="H383" s="18">
        <v>1694</v>
      </c>
      <c r="P383">
        <v>382</v>
      </c>
      <c r="Q383">
        <f t="shared" si="7"/>
        <v>4.3686501266918945E-6</v>
      </c>
    </row>
    <row r="384" spans="1:17" ht="14.4" x14ac:dyDescent="0.3">
      <c r="A384" s="17">
        <v>2</v>
      </c>
      <c r="B384" s="9" t="s">
        <v>19</v>
      </c>
      <c r="C384" s="17">
        <v>1</v>
      </c>
      <c r="D384" s="17">
        <v>1964</v>
      </c>
      <c r="E384" s="17">
        <v>31</v>
      </c>
      <c r="F384" s="17">
        <v>0</v>
      </c>
      <c r="G384" s="17">
        <v>0</v>
      </c>
      <c r="H384" s="18">
        <v>1701</v>
      </c>
      <c r="P384">
        <v>383</v>
      </c>
      <c r="Q384">
        <f t="shared" si="7"/>
        <v>4.3572632519897321E-6</v>
      </c>
    </row>
    <row r="385" spans="1:17" ht="14.4" x14ac:dyDescent="0.3">
      <c r="A385" s="17">
        <v>3</v>
      </c>
      <c r="B385" s="9" t="s">
        <v>23</v>
      </c>
      <c r="C385" s="17">
        <v>4</v>
      </c>
      <c r="D385" s="17">
        <v>1961</v>
      </c>
      <c r="E385" s="17">
        <v>1</v>
      </c>
      <c r="F385" s="17">
        <v>0</v>
      </c>
      <c r="G385" s="17">
        <v>0</v>
      </c>
      <c r="H385" s="18">
        <v>1704</v>
      </c>
      <c r="P385">
        <v>384</v>
      </c>
      <c r="Q385">
        <f t="shared" si="7"/>
        <v>4.3459356332369729E-6</v>
      </c>
    </row>
    <row r="386" spans="1:17" ht="14.4" x14ac:dyDescent="0.3">
      <c r="A386" s="17">
        <v>6</v>
      </c>
      <c r="B386" s="9" t="s">
        <v>24</v>
      </c>
      <c r="C386" s="17">
        <v>2</v>
      </c>
      <c r="D386" s="17">
        <v>1968</v>
      </c>
      <c r="E386" s="17">
        <v>2</v>
      </c>
      <c r="F386" s="17">
        <v>0</v>
      </c>
      <c r="G386" s="17">
        <v>0</v>
      </c>
      <c r="H386" s="18">
        <v>1705</v>
      </c>
      <c r="P386">
        <v>385</v>
      </c>
      <c r="Q386">
        <f t="shared" si="7"/>
        <v>4.3346668089617018E-6</v>
      </c>
    </row>
    <row r="387" spans="1:17" ht="14.4" x14ac:dyDescent="0.3">
      <c r="A387" s="17">
        <v>6</v>
      </c>
      <c r="B387" s="9" t="s">
        <v>23</v>
      </c>
      <c r="C387" s="17">
        <v>2</v>
      </c>
      <c r="D387" s="17">
        <v>1977</v>
      </c>
      <c r="E387" s="17">
        <v>1</v>
      </c>
      <c r="F387" s="17">
        <v>0</v>
      </c>
      <c r="G387" s="17">
        <v>0</v>
      </c>
      <c r="H387" s="18">
        <v>1705</v>
      </c>
      <c r="P387">
        <v>386</v>
      </c>
      <c r="Q387">
        <f t="shared" ref="Q387:Q450" si="8">_xlfn.GAMMA.DIST(P387,$K$7,$K$8,FALSE)</f>
        <v>4.3234563224720573E-6</v>
      </c>
    </row>
    <row r="388" spans="1:17" ht="14.4" x14ac:dyDescent="0.3">
      <c r="A388" s="17">
        <v>5</v>
      </c>
      <c r="B388" s="9" t="s">
        <v>19</v>
      </c>
      <c r="C388" s="17">
        <v>2</v>
      </c>
      <c r="D388" s="17">
        <v>2020</v>
      </c>
      <c r="E388" s="17">
        <v>1</v>
      </c>
      <c r="F388" s="17">
        <v>0</v>
      </c>
      <c r="G388" s="17">
        <v>0</v>
      </c>
      <c r="H388" s="18">
        <v>1710</v>
      </c>
      <c r="P388">
        <v>387</v>
      </c>
      <c r="Q388">
        <f t="shared" si="8"/>
        <v>4.312303721794497E-6</v>
      </c>
    </row>
    <row r="389" spans="1:17" ht="14.4" x14ac:dyDescent="0.3">
      <c r="A389" s="17">
        <v>5</v>
      </c>
      <c r="B389" s="9" t="s">
        <v>23</v>
      </c>
      <c r="C389" s="17">
        <v>3</v>
      </c>
      <c r="D389" s="17">
        <v>2017</v>
      </c>
      <c r="E389" s="17">
        <v>1</v>
      </c>
      <c r="F389" s="17">
        <v>0</v>
      </c>
      <c r="G389" s="17">
        <v>0</v>
      </c>
      <c r="H389" s="18">
        <v>1711</v>
      </c>
      <c r="P389">
        <v>388</v>
      </c>
      <c r="Q389">
        <f t="shared" si="8"/>
        <v>4.3012085596130128E-6</v>
      </c>
    </row>
    <row r="390" spans="1:17" ht="14.4" x14ac:dyDescent="0.3">
      <c r="A390" s="17">
        <v>4</v>
      </c>
      <c r="B390" s="9" t="s">
        <v>17</v>
      </c>
      <c r="C390" s="17">
        <v>2</v>
      </c>
      <c r="D390" s="17">
        <v>2017</v>
      </c>
      <c r="E390" s="17">
        <v>1</v>
      </c>
      <c r="F390" s="17">
        <v>0</v>
      </c>
      <c r="G390" s="17">
        <v>0</v>
      </c>
      <c r="H390" s="18">
        <v>1713</v>
      </c>
      <c r="P390">
        <v>389</v>
      </c>
      <c r="Q390">
        <f t="shared" si="8"/>
        <v>4.2901703932092871E-6</v>
      </c>
    </row>
    <row r="391" spans="1:17" ht="14.4" x14ac:dyDescent="0.3">
      <c r="A391" s="17">
        <v>3</v>
      </c>
      <c r="B391" s="9" t="s">
        <v>25</v>
      </c>
      <c r="C391" s="17">
        <v>3</v>
      </c>
      <c r="D391" s="17">
        <v>2017</v>
      </c>
      <c r="E391" s="17">
        <v>1</v>
      </c>
      <c r="F391" s="17">
        <v>0</v>
      </c>
      <c r="G391" s="17">
        <v>0</v>
      </c>
      <c r="H391" s="18">
        <v>1713</v>
      </c>
      <c r="P391">
        <v>390</v>
      </c>
      <c r="Q391">
        <f t="shared" si="8"/>
        <v>4.279188784403765E-6</v>
      </c>
    </row>
    <row r="392" spans="1:17" ht="14.4" x14ac:dyDescent="0.3">
      <c r="A392" s="17">
        <v>6</v>
      </c>
      <c r="B392" s="9" t="s">
        <v>23</v>
      </c>
      <c r="C392" s="17">
        <v>1</v>
      </c>
      <c r="D392" s="17">
        <v>1964</v>
      </c>
      <c r="E392" s="17">
        <v>1</v>
      </c>
      <c r="F392" s="17">
        <v>0</v>
      </c>
      <c r="G392" s="17">
        <v>0</v>
      </c>
      <c r="H392" s="18">
        <v>1715</v>
      </c>
      <c r="P392">
        <v>391</v>
      </c>
      <c r="Q392">
        <f t="shared" si="8"/>
        <v>4.268263299497638E-6</v>
      </c>
    </row>
    <row r="393" spans="1:17" ht="14.4" x14ac:dyDescent="0.3">
      <c r="A393" s="17">
        <v>1</v>
      </c>
      <c r="B393" s="9" t="s">
        <v>10</v>
      </c>
      <c r="C393" s="17">
        <v>1</v>
      </c>
      <c r="D393" s="17">
        <v>1982</v>
      </c>
      <c r="E393" s="17">
        <v>1</v>
      </c>
      <c r="F393" s="17">
        <v>0</v>
      </c>
      <c r="G393" s="17">
        <v>1</v>
      </c>
      <c r="H393" s="18">
        <v>1722</v>
      </c>
      <c r="P393">
        <v>392</v>
      </c>
      <c r="Q393">
        <f t="shared" si="8"/>
        <v>4.2573935092157098E-6</v>
      </c>
    </row>
    <row r="394" spans="1:17" ht="14.4" x14ac:dyDescent="0.3">
      <c r="A394" s="17">
        <v>2</v>
      </c>
      <c r="B394" s="9" t="s">
        <v>44</v>
      </c>
      <c r="C394" s="17">
        <v>2</v>
      </c>
      <c r="D394" s="17">
        <v>1977</v>
      </c>
      <c r="E394" s="17">
        <v>1</v>
      </c>
      <c r="F394" s="17">
        <v>0</v>
      </c>
      <c r="G394" s="17">
        <v>0</v>
      </c>
      <c r="H394" s="18">
        <v>1722</v>
      </c>
      <c r="P394">
        <v>393</v>
      </c>
      <c r="Q394">
        <f t="shared" si="8"/>
        <v>4.2465789886501331E-6</v>
      </c>
    </row>
    <row r="395" spans="1:17" ht="14.4" x14ac:dyDescent="0.3">
      <c r="A395" s="17">
        <v>2</v>
      </c>
      <c r="B395" s="9" t="s">
        <v>12</v>
      </c>
      <c r="C395" s="17">
        <v>3</v>
      </c>
      <c r="D395" s="17">
        <v>1977</v>
      </c>
      <c r="E395" s="17">
        <v>1</v>
      </c>
      <c r="F395" s="17">
        <v>0</v>
      </c>
      <c r="G395" s="17">
        <v>0</v>
      </c>
      <c r="H395" s="18">
        <v>1724</v>
      </c>
      <c r="P395">
        <v>394</v>
      </c>
      <c r="Q395">
        <f t="shared" si="8"/>
        <v>4.2358193172050072E-6</v>
      </c>
    </row>
    <row r="396" spans="1:17" ht="14.4" x14ac:dyDescent="0.3">
      <c r="A396" s="17">
        <v>3</v>
      </c>
      <c r="B396" s="9" t="s">
        <v>19</v>
      </c>
      <c r="C396" s="17">
        <v>2</v>
      </c>
      <c r="D396" s="17">
        <v>2017</v>
      </c>
      <c r="E396" s="17">
        <v>1</v>
      </c>
      <c r="F396" s="17">
        <v>0</v>
      </c>
      <c r="G396" s="17">
        <v>0</v>
      </c>
      <c r="H396" s="18">
        <v>1724</v>
      </c>
      <c r="P396">
        <v>395</v>
      </c>
      <c r="Q396">
        <f t="shared" si="8"/>
        <v>4.2251140785418157E-6</v>
      </c>
    </row>
    <row r="397" spans="1:17" ht="14.4" x14ac:dyDescent="0.3">
      <c r="A397" s="17">
        <v>4</v>
      </c>
      <c r="B397" s="9" t="s">
        <v>23</v>
      </c>
      <c r="C397" s="17">
        <v>3</v>
      </c>
      <c r="D397" s="17">
        <v>2017</v>
      </c>
      <c r="E397" s="17">
        <v>1</v>
      </c>
      <c r="F397" s="17">
        <v>0</v>
      </c>
      <c r="G397" s="17">
        <v>0</v>
      </c>
      <c r="H397" s="18">
        <v>1725</v>
      </c>
      <c r="P397">
        <v>396</v>
      </c>
      <c r="Q397">
        <f t="shared" si="8"/>
        <v>4.2144628605256886E-6</v>
      </c>
    </row>
    <row r="398" spans="1:17" ht="14.4" x14ac:dyDescent="0.3">
      <c r="A398" s="17">
        <v>3</v>
      </c>
      <c r="B398" s="9" t="s">
        <v>19</v>
      </c>
      <c r="C398" s="17">
        <v>2</v>
      </c>
      <c r="D398" s="17">
        <v>2017</v>
      </c>
      <c r="E398" s="17">
        <v>1</v>
      </c>
      <c r="F398" s="17">
        <v>0</v>
      </c>
      <c r="G398" s="17">
        <v>0</v>
      </c>
      <c r="H398" s="18">
        <v>1729</v>
      </c>
      <c r="P398">
        <v>397</v>
      </c>
      <c r="Q398">
        <f t="shared" si="8"/>
        <v>4.2038652551724775E-6</v>
      </c>
    </row>
    <row r="399" spans="1:17" ht="14.4" x14ac:dyDescent="0.3">
      <c r="A399" s="17">
        <v>3</v>
      </c>
      <c r="B399" s="9" t="s">
        <v>17</v>
      </c>
      <c r="C399" s="17">
        <v>3</v>
      </c>
      <c r="D399" s="17">
        <v>2017</v>
      </c>
      <c r="E399" s="17">
        <v>1</v>
      </c>
      <c r="F399" s="17">
        <v>0</v>
      </c>
      <c r="G399" s="17">
        <v>0</v>
      </c>
      <c r="H399" s="18">
        <v>1729</v>
      </c>
      <c r="P399">
        <v>398</v>
      </c>
      <c r="Q399">
        <f t="shared" si="8"/>
        <v>4.1933208585966291E-6</v>
      </c>
    </row>
    <row r="400" spans="1:17" ht="14.4" x14ac:dyDescent="0.3">
      <c r="A400" s="17">
        <v>2</v>
      </c>
      <c r="B400" s="9" t="s">
        <v>29</v>
      </c>
      <c r="C400" s="17">
        <v>3</v>
      </c>
      <c r="D400" s="17">
        <v>1988</v>
      </c>
      <c r="E400" s="17">
        <v>31</v>
      </c>
      <c r="F400" s="17">
        <v>0</v>
      </c>
      <c r="G400" s="17">
        <v>0</v>
      </c>
      <c r="H400" s="18">
        <v>1730</v>
      </c>
      <c r="P400">
        <v>399</v>
      </c>
      <c r="Q400">
        <f t="shared" si="8"/>
        <v>4.182829270959843E-6</v>
      </c>
    </row>
    <row r="401" spans="1:17" ht="14.4" x14ac:dyDescent="0.3">
      <c r="A401" s="17">
        <v>4</v>
      </c>
      <c r="B401" s="9" t="s">
        <v>23</v>
      </c>
      <c r="C401" s="17">
        <v>4</v>
      </c>
      <c r="D401" s="17">
        <v>1961</v>
      </c>
      <c r="E401" s="17">
        <v>1</v>
      </c>
      <c r="F401" s="17">
        <v>0</v>
      </c>
      <c r="G401" s="17">
        <v>0</v>
      </c>
      <c r="H401" s="18">
        <v>1730</v>
      </c>
      <c r="P401">
        <v>400</v>
      </c>
      <c r="Q401">
        <f t="shared" si="8"/>
        <v>4.1723900964204965E-6</v>
      </c>
    </row>
    <row r="402" spans="1:17" ht="14.4" x14ac:dyDescent="0.3">
      <c r="A402" s="17">
        <v>4</v>
      </c>
      <c r="B402" s="9" t="s">
        <v>44</v>
      </c>
      <c r="C402" s="17">
        <v>3</v>
      </c>
      <c r="D402" s="17">
        <v>1965</v>
      </c>
      <c r="E402" s="17">
        <v>1</v>
      </c>
      <c r="F402" s="17">
        <v>0</v>
      </c>
      <c r="G402" s="17">
        <v>0</v>
      </c>
      <c r="H402" s="18">
        <v>1731</v>
      </c>
      <c r="P402">
        <v>401</v>
      </c>
      <c r="Q402">
        <f t="shared" si="8"/>
        <v>4.1620029430838286E-6</v>
      </c>
    </row>
    <row r="403" spans="1:17" ht="14.4" x14ac:dyDescent="0.3">
      <c r="A403" s="17">
        <v>5</v>
      </c>
      <c r="B403" s="9" t="s">
        <v>17</v>
      </c>
      <c r="C403" s="17">
        <v>2</v>
      </c>
      <c r="D403" s="17">
        <v>2018</v>
      </c>
      <c r="E403" s="17">
        <v>1</v>
      </c>
      <c r="F403" s="17">
        <v>0</v>
      </c>
      <c r="G403" s="17">
        <v>0</v>
      </c>
      <c r="H403" s="18">
        <v>1731</v>
      </c>
      <c r="P403">
        <v>402</v>
      </c>
      <c r="Q403">
        <f t="shared" si="8"/>
        <v>4.1516674229528657E-6</v>
      </c>
    </row>
    <row r="404" spans="1:17" ht="14.4" x14ac:dyDescent="0.3">
      <c r="A404" s="17">
        <v>5</v>
      </c>
      <c r="B404" s="9" t="s">
        <v>10</v>
      </c>
      <c r="C404" s="17">
        <v>1</v>
      </c>
      <c r="D404" s="17">
        <v>1977</v>
      </c>
      <c r="E404" s="17">
        <v>31</v>
      </c>
      <c r="F404" s="17">
        <v>0</v>
      </c>
      <c r="G404" s="17">
        <v>0</v>
      </c>
      <c r="H404" s="18">
        <v>1733</v>
      </c>
      <c r="P404">
        <v>403</v>
      </c>
      <c r="Q404">
        <f t="shared" si="8"/>
        <v>4.1413831518800793E-6</v>
      </c>
    </row>
    <row r="405" spans="1:17" ht="14.4" x14ac:dyDescent="0.3">
      <c r="A405" s="17">
        <v>1</v>
      </c>
      <c r="B405" s="9" t="s">
        <v>23</v>
      </c>
      <c r="C405" s="17">
        <v>1</v>
      </c>
      <c r="D405" s="17">
        <v>1984</v>
      </c>
      <c r="E405" s="17">
        <v>1</v>
      </c>
      <c r="F405" s="17">
        <v>0</v>
      </c>
      <c r="G405" s="17">
        <v>0</v>
      </c>
      <c r="H405" s="18">
        <v>1734</v>
      </c>
      <c r="P405">
        <v>404</v>
      </c>
      <c r="Q405">
        <f t="shared" si="8"/>
        <v>4.1311497495197598E-6</v>
      </c>
    </row>
    <row r="406" spans="1:17" ht="14.4" x14ac:dyDescent="0.3">
      <c r="A406" s="17">
        <v>5</v>
      </c>
      <c r="B406" s="9" t="s">
        <v>29</v>
      </c>
      <c r="C406" s="17">
        <v>3</v>
      </c>
      <c r="D406" s="17">
        <v>1988</v>
      </c>
      <c r="E406" s="17">
        <v>31</v>
      </c>
      <c r="F406" s="17">
        <v>0</v>
      </c>
      <c r="G406" s="17">
        <v>0</v>
      </c>
      <c r="H406" s="18">
        <v>1736</v>
      </c>
      <c r="P406">
        <v>405</v>
      </c>
      <c r="Q406">
        <f t="shared" si="8"/>
        <v>4.1209668392810977E-6</v>
      </c>
    </row>
    <row r="407" spans="1:17" ht="14.4" x14ac:dyDescent="0.3">
      <c r="A407" s="17">
        <v>2</v>
      </c>
      <c r="B407" s="9" t="s">
        <v>23</v>
      </c>
      <c r="C407" s="17">
        <v>1</v>
      </c>
      <c r="D407" s="17">
        <v>1961</v>
      </c>
      <c r="E407" s="17">
        <v>1</v>
      </c>
      <c r="F407" s="17">
        <v>0</v>
      </c>
      <c r="G407" s="17">
        <v>0</v>
      </c>
      <c r="H407" s="18">
        <v>1736</v>
      </c>
      <c r="P407">
        <v>406</v>
      </c>
      <c r="Q407">
        <f t="shared" si="8"/>
        <v>4.1108340482819565E-6</v>
      </c>
    </row>
    <row r="408" spans="1:17" ht="14.4" x14ac:dyDescent="0.3">
      <c r="A408" s="17">
        <v>5</v>
      </c>
      <c r="B408" s="9" t="s">
        <v>12</v>
      </c>
      <c r="C408" s="17">
        <v>1</v>
      </c>
      <c r="D408" s="17">
        <v>2018</v>
      </c>
      <c r="E408" s="17">
        <v>1</v>
      </c>
      <c r="F408" s="17">
        <v>0</v>
      </c>
      <c r="G408" s="17">
        <v>0</v>
      </c>
      <c r="H408" s="18">
        <v>1738</v>
      </c>
      <c r="P408">
        <v>407</v>
      </c>
      <c r="Q408">
        <f t="shared" si="8"/>
        <v>4.1007510073033238E-6</v>
      </c>
    </row>
    <row r="409" spans="1:17" ht="14.4" x14ac:dyDescent="0.3">
      <c r="A409" s="17">
        <v>3</v>
      </c>
      <c r="B409" s="9" t="s">
        <v>10</v>
      </c>
      <c r="C409" s="17">
        <v>1</v>
      </c>
      <c r="D409" s="17">
        <v>1982</v>
      </c>
      <c r="E409" s="17">
        <v>1</v>
      </c>
      <c r="F409" s="17">
        <v>12</v>
      </c>
      <c r="G409" s="17">
        <v>1</v>
      </c>
      <c r="H409" s="18">
        <v>1740</v>
      </c>
      <c r="P409">
        <v>408</v>
      </c>
      <c r="Q409">
        <f t="shared" si="8"/>
        <v>4.0907173507444396E-6</v>
      </c>
    </row>
    <row r="410" spans="1:17" ht="14.4" x14ac:dyDescent="0.3">
      <c r="A410" s="17">
        <v>1</v>
      </c>
      <c r="B410" s="9" t="s">
        <v>23</v>
      </c>
      <c r="C410" s="17">
        <v>1</v>
      </c>
      <c r="D410" s="17">
        <v>1961</v>
      </c>
      <c r="E410" s="17">
        <v>1</v>
      </c>
      <c r="F410" s="17">
        <v>0</v>
      </c>
      <c r="G410" s="17">
        <v>0</v>
      </c>
      <c r="H410" s="18">
        <v>1741</v>
      </c>
      <c r="P410">
        <v>409</v>
      </c>
      <c r="Q410">
        <f t="shared" si="8"/>
        <v>4.0807327165785771E-6</v>
      </c>
    </row>
    <row r="411" spans="1:17" ht="14.4" x14ac:dyDescent="0.3">
      <c r="A411" s="17">
        <v>2</v>
      </c>
      <c r="B411" s="9" t="s">
        <v>22</v>
      </c>
      <c r="C411" s="17">
        <v>1</v>
      </c>
      <c r="D411" s="17">
        <v>1976</v>
      </c>
      <c r="E411" s="17">
        <v>29</v>
      </c>
      <c r="F411" s="17">
        <v>0</v>
      </c>
      <c r="G411" s="17">
        <v>0</v>
      </c>
      <c r="H411" s="18">
        <v>1743</v>
      </c>
      <c r="P411">
        <v>410</v>
      </c>
      <c r="Q411">
        <f t="shared" si="8"/>
        <v>4.0707967463094736E-6</v>
      </c>
    </row>
    <row r="412" spans="1:17" ht="14.4" x14ac:dyDescent="0.3">
      <c r="A412" s="17">
        <v>6</v>
      </c>
      <c r="B412" s="9" t="s">
        <v>24</v>
      </c>
      <c r="C412" s="17">
        <v>3</v>
      </c>
      <c r="D412" s="17">
        <v>1964</v>
      </c>
      <c r="E412" s="17">
        <v>2</v>
      </c>
      <c r="F412" s="17">
        <v>0</v>
      </c>
      <c r="G412" s="17">
        <v>0</v>
      </c>
      <c r="H412" s="18">
        <v>1744</v>
      </c>
      <c r="P412">
        <v>411</v>
      </c>
      <c r="Q412">
        <f t="shared" si="8"/>
        <v>4.0609090849283895E-6</v>
      </c>
    </row>
    <row r="413" spans="1:17" ht="14.4" x14ac:dyDescent="0.3">
      <c r="A413" s="17">
        <v>5</v>
      </c>
      <c r="B413" s="9" t="s">
        <v>25</v>
      </c>
      <c r="C413" s="17">
        <v>1</v>
      </c>
      <c r="D413" s="17">
        <v>1975</v>
      </c>
      <c r="E413" s="17">
        <v>1</v>
      </c>
      <c r="F413" s="17">
        <v>0</v>
      </c>
      <c r="G413" s="17">
        <v>0</v>
      </c>
      <c r="H413" s="18">
        <v>1745</v>
      </c>
      <c r="P413">
        <v>412</v>
      </c>
      <c r="Q413">
        <f t="shared" si="8"/>
        <v>4.0510693808718048E-6</v>
      </c>
    </row>
    <row r="414" spans="1:17" ht="14.4" x14ac:dyDescent="0.3">
      <c r="A414" s="17">
        <v>1</v>
      </c>
      <c r="B414" s="9" t="s">
        <v>12</v>
      </c>
      <c r="C414" s="17">
        <v>1</v>
      </c>
      <c r="D414" s="17">
        <v>1966</v>
      </c>
      <c r="E414" s="17">
        <v>1</v>
      </c>
      <c r="F414" s="17">
        <v>0</v>
      </c>
      <c r="G414" s="17">
        <v>0</v>
      </c>
      <c r="H414" s="18">
        <v>1748</v>
      </c>
      <c r="P414">
        <v>413</v>
      </c>
      <c r="Q414">
        <f t="shared" si="8"/>
        <v>4.0412772859797209E-6</v>
      </c>
    </row>
    <row r="415" spans="1:17" ht="14.4" x14ac:dyDescent="0.3">
      <c r="A415" s="17">
        <v>1</v>
      </c>
      <c r="B415" s="9" t="s">
        <v>23</v>
      </c>
      <c r="C415" s="17">
        <v>2</v>
      </c>
      <c r="D415" s="17">
        <v>1977</v>
      </c>
      <c r="E415" s="17">
        <v>1</v>
      </c>
      <c r="F415" s="17">
        <v>0</v>
      </c>
      <c r="G415" s="17">
        <v>0</v>
      </c>
      <c r="H415" s="18">
        <v>1752</v>
      </c>
      <c r="P415">
        <v>414</v>
      </c>
      <c r="Q415">
        <f t="shared" si="8"/>
        <v>4.0315324554545695E-6</v>
      </c>
    </row>
    <row r="416" spans="1:17" ht="14.4" x14ac:dyDescent="0.3">
      <c r="A416" s="17">
        <v>3</v>
      </c>
      <c r="B416" s="9" t="s">
        <v>23</v>
      </c>
      <c r="C416" s="17">
        <v>1</v>
      </c>
      <c r="D416" s="17">
        <v>1984</v>
      </c>
      <c r="E416" s="17">
        <v>1</v>
      </c>
      <c r="F416" s="17">
        <v>0</v>
      </c>
      <c r="G416" s="17">
        <v>0</v>
      </c>
      <c r="H416" s="18">
        <v>1752</v>
      </c>
      <c r="P416">
        <v>415</v>
      </c>
      <c r="Q416">
        <f t="shared" si="8"/>
        <v>4.021834547820715E-6</v>
      </c>
    </row>
    <row r="417" spans="1:17" ht="14.4" x14ac:dyDescent="0.3">
      <c r="A417" s="17">
        <v>6</v>
      </c>
      <c r="B417" s="9" t="s">
        <v>23</v>
      </c>
      <c r="C417" s="17">
        <v>1</v>
      </c>
      <c r="D417" s="17">
        <v>1984</v>
      </c>
      <c r="E417" s="17">
        <v>1</v>
      </c>
      <c r="F417" s="17">
        <v>0</v>
      </c>
      <c r="G417" s="17">
        <v>0</v>
      </c>
      <c r="H417" s="18">
        <v>1757</v>
      </c>
      <c r="P417">
        <v>416</v>
      </c>
      <c r="Q417">
        <f t="shared" si="8"/>
        <v>4.0121832248845409E-6</v>
      </c>
    </row>
    <row r="418" spans="1:17" ht="14.4" x14ac:dyDescent="0.3">
      <c r="A418" s="17">
        <v>1</v>
      </c>
      <c r="B418" s="9" t="s">
        <v>25</v>
      </c>
      <c r="C418" s="17">
        <v>1</v>
      </c>
      <c r="D418" s="17">
        <v>1975</v>
      </c>
      <c r="E418" s="17">
        <v>1</v>
      </c>
      <c r="F418" s="17">
        <v>0</v>
      </c>
      <c r="G418" s="17">
        <v>0</v>
      </c>
      <c r="H418" s="18">
        <v>1760</v>
      </c>
      <c r="P418">
        <v>417</v>
      </c>
      <c r="Q418">
        <f t="shared" si="8"/>
        <v>4.002578151695113E-6</v>
      </c>
    </row>
    <row r="419" spans="1:17" ht="14.4" x14ac:dyDescent="0.3">
      <c r="A419" s="17">
        <v>6</v>
      </c>
      <c r="B419" s="9" t="s">
        <v>10</v>
      </c>
      <c r="C419" s="17">
        <v>1</v>
      </c>
      <c r="D419" s="17">
        <v>1977</v>
      </c>
      <c r="E419" s="17">
        <v>31</v>
      </c>
      <c r="F419" s="17">
        <v>0</v>
      </c>
      <c r="G419" s="17">
        <v>0</v>
      </c>
      <c r="H419" s="18">
        <v>1761</v>
      </c>
      <c r="P419">
        <v>418</v>
      </c>
      <c r="Q419">
        <f t="shared" si="8"/>
        <v>3.9930189965054004E-6</v>
      </c>
    </row>
    <row r="420" spans="1:17" ht="14.4" x14ac:dyDescent="0.3">
      <c r="A420" s="17">
        <v>2</v>
      </c>
      <c r="B420" s="9" t="s">
        <v>26</v>
      </c>
      <c r="C420" s="17">
        <v>4</v>
      </c>
      <c r="D420" s="17">
        <v>1978</v>
      </c>
      <c r="E420" s="17">
        <v>31</v>
      </c>
      <c r="F420" s="17">
        <v>0</v>
      </c>
      <c r="G420" s="17">
        <v>0</v>
      </c>
      <c r="H420" s="18">
        <v>1762</v>
      </c>
      <c r="P420">
        <v>419</v>
      </c>
      <c r="Q420">
        <f t="shared" si="8"/>
        <v>3.983505430734057E-6</v>
      </c>
    </row>
    <row r="421" spans="1:17" ht="14.4" x14ac:dyDescent="0.3">
      <c r="A421" s="17">
        <v>6</v>
      </c>
      <c r="B421" s="9" t="s">
        <v>10</v>
      </c>
      <c r="C421" s="17">
        <v>1</v>
      </c>
      <c r="D421" s="17">
        <v>1988</v>
      </c>
      <c r="E421" s="17">
        <v>4</v>
      </c>
      <c r="F421" s="17">
        <v>0</v>
      </c>
      <c r="G421" s="17">
        <v>0</v>
      </c>
      <c r="H421" s="18">
        <v>1762</v>
      </c>
      <c r="P421">
        <v>420</v>
      </c>
      <c r="Q421">
        <f t="shared" si="8"/>
        <v>3.9740371289277522E-6</v>
      </c>
    </row>
    <row r="422" spans="1:17" ht="14.4" x14ac:dyDescent="0.3">
      <c r="A422" s="17">
        <v>3</v>
      </c>
      <c r="B422" s="9" t="s">
        <v>12</v>
      </c>
      <c r="C422" s="17">
        <v>3</v>
      </c>
      <c r="D422" s="17">
        <v>1977</v>
      </c>
      <c r="E422" s="17">
        <v>1</v>
      </c>
      <c r="F422" s="17">
        <v>0</v>
      </c>
      <c r="G422" s="17">
        <v>0</v>
      </c>
      <c r="H422" s="18">
        <v>1764</v>
      </c>
      <c r="P422">
        <v>421</v>
      </c>
      <c r="Q422">
        <f t="shared" si="8"/>
        <v>3.9646137687240252E-6</v>
      </c>
    </row>
    <row r="423" spans="1:17" ht="14.4" x14ac:dyDescent="0.3">
      <c r="A423" s="17">
        <v>1</v>
      </c>
      <c r="B423" s="9" t="s">
        <v>10</v>
      </c>
      <c r="C423" s="17">
        <v>4</v>
      </c>
      <c r="D423" s="17">
        <v>1985</v>
      </c>
      <c r="E423" s="17">
        <v>1</v>
      </c>
      <c r="F423" s="17">
        <v>0</v>
      </c>
      <c r="G423" s="17">
        <v>0</v>
      </c>
      <c r="H423" s="18">
        <v>1764</v>
      </c>
      <c r="P423">
        <v>422</v>
      </c>
      <c r="Q423">
        <f t="shared" si="8"/>
        <v>3.955235030814684E-6</v>
      </c>
    </row>
    <row r="424" spans="1:17" ht="14.4" x14ac:dyDescent="0.3">
      <c r="A424" s="17">
        <v>3</v>
      </c>
      <c r="B424" s="9" t="s">
        <v>23</v>
      </c>
      <c r="C424" s="17">
        <v>1</v>
      </c>
      <c r="D424" s="17">
        <v>1964</v>
      </c>
      <c r="E424" s="17">
        <v>1</v>
      </c>
      <c r="F424" s="17">
        <v>0</v>
      </c>
      <c r="G424" s="17">
        <v>0</v>
      </c>
      <c r="H424" s="18">
        <v>1766</v>
      </c>
      <c r="P424">
        <v>423</v>
      </c>
      <c r="Q424">
        <f t="shared" si="8"/>
        <v>3.9459005989097088E-6</v>
      </c>
    </row>
    <row r="425" spans="1:17" ht="14.4" x14ac:dyDescent="0.3">
      <c r="A425" s="17">
        <v>4</v>
      </c>
      <c r="B425" s="9" t="s">
        <v>27</v>
      </c>
      <c r="C425" s="17">
        <v>3</v>
      </c>
      <c r="D425" s="17">
        <v>1965</v>
      </c>
      <c r="E425" s="17">
        <v>31</v>
      </c>
      <c r="F425" s="17">
        <v>0</v>
      </c>
      <c r="G425" s="17">
        <v>0</v>
      </c>
      <c r="H425" s="18">
        <v>1768</v>
      </c>
      <c r="P425">
        <v>424</v>
      </c>
      <c r="Q425">
        <f t="shared" si="8"/>
        <v>3.9366101597016811E-6</v>
      </c>
    </row>
    <row r="426" spans="1:17" ht="14.4" x14ac:dyDescent="0.3">
      <c r="A426" s="17">
        <v>4</v>
      </c>
      <c r="B426" s="9" t="s">
        <v>10</v>
      </c>
      <c r="C426" s="17">
        <v>1</v>
      </c>
      <c r="D426" s="17">
        <v>1961</v>
      </c>
      <c r="E426" s="17">
        <v>2</v>
      </c>
      <c r="F426" s="17">
        <v>0</v>
      </c>
      <c r="G426" s="17">
        <v>0</v>
      </c>
      <c r="H426" s="18">
        <v>1769</v>
      </c>
      <c r="P426">
        <v>425</v>
      </c>
      <c r="Q426">
        <f t="shared" si="8"/>
        <v>3.9273634028306936E-6</v>
      </c>
    </row>
    <row r="427" spans="1:17" ht="14.4" x14ac:dyDescent="0.3">
      <c r="A427" s="17">
        <v>1</v>
      </c>
      <c r="B427" s="9" t="s">
        <v>37</v>
      </c>
      <c r="C427" s="17">
        <v>2</v>
      </c>
      <c r="D427" s="17">
        <v>1985</v>
      </c>
      <c r="E427" s="17">
        <v>30</v>
      </c>
      <c r="F427" s="17">
        <v>0</v>
      </c>
      <c r="G427" s="17">
        <v>0</v>
      </c>
      <c r="H427" s="18">
        <v>1770</v>
      </c>
      <c r="P427">
        <v>426</v>
      </c>
      <c r="Q427">
        <f t="shared" si="8"/>
        <v>3.9181600208497776E-6</v>
      </c>
    </row>
    <row r="428" spans="1:17" ht="14.4" x14ac:dyDescent="0.3">
      <c r="A428" s="17">
        <v>2</v>
      </c>
      <c r="B428" s="9" t="s">
        <v>27</v>
      </c>
      <c r="C428" s="17">
        <v>3</v>
      </c>
      <c r="D428" s="17">
        <v>1965</v>
      </c>
      <c r="E428" s="17">
        <v>31</v>
      </c>
      <c r="F428" s="17">
        <v>0</v>
      </c>
      <c r="G428" s="17">
        <v>0</v>
      </c>
      <c r="H428" s="18">
        <v>1772</v>
      </c>
      <c r="P428">
        <v>427</v>
      </c>
      <c r="Q428">
        <f t="shared" si="8"/>
        <v>3.9089997091908008E-6</v>
      </c>
    </row>
    <row r="429" spans="1:17" ht="14.4" x14ac:dyDescent="0.3">
      <c r="A429" s="17">
        <v>1</v>
      </c>
      <c r="B429" s="9" t="s">
        <v>24</v>
      </c>
      <c r="C429" s="17">
        <v>3</v>
      </c>
      <c r="D429" s="17">
        <v>1964</v>
      </c>
      <c r="E429" s="17">
        <v>2</v>
      </c>
      <c r="F429" s="17">
        <v>0</v>
      </c>
      <c r="G429" s="17">
        <v>0</v>
      </c>
      <c r="H429" s="18">
        <v>1775</v>
      </c>
      <c r="P429">
        <v>428</v>
      </c>
      <c r="Q429">
        <f t="shared" si="8"/>
        <v>3.8998821661308493E-6</v>
      </c>
    </row>
    <row r="430" spans="1:17" ht="14.4" x14ac:dyDescent="0.3">
      <c r="A430" s="17">
        <v>6</v>
      </c>
      <c r="B430" s="9" t="s">
        <v>24</v>
      </c>
      <c r="C430" s="17">
        <v>2</v>
      </c>
      <c r="D430" s="17">
        <v>1972</v>
      </c>
      <c r="E430" s="17">
        <v>2</v>
      </c>
      <c r="F430" s="17">
        <v>0</v>
      </c>
      <c r="G430" s="17">
        <v>0</v>
      </c>
      <c r="H430" s="18">
        <v>1777</v>
      </c>
      <c r="P430">
        <v>429</v>
      </c>
      <c r="Q430">
        <f t="shared" si="8"/>
        <v>3.8908070927590745E-6</v>
      </c>
    </row>
    <row r="431" spans="1:17" ht="14.4" x14ac:dyDescent="0.3">
      <c r="A431" s="17">
        <v>3</v>
      </c>
      <c r="B431" s="9" t="s">
        <v>12</v>
      </c>
      <c r="C431" s="17">
        <v>1</v>
      </c>
      <c r="D431" s="17">
        <v>1966</v>
      </c>
      <c r="E431" s="17">
        <v>1</v>
      </c>
      <c r="F431" s="17">
        <v>0</v>
      </c>
      <c r="G431" s="17">
        <v>0</v>
      </c>
      <c r="H431" s="18">
        <v>1780</v>
      </c>
      <c r="P431">
        <v>430</v>
      </c>
      <c r="Q431">
        <f t="shared" si="8"/>
        <v>3.8817741929440091E-6</v>
      </c>
    </row>
    <row r="432" spans="1:17" ht="14.4" x14ac:dyDescent="0.3">
      <c r="A432" s="17">
        <v>2</v>
      </c>
      <c r="B432" s="9" t="s">
        <v>10</v>
      </c>
      <c r="C432" s="17">
        <v>1</v>
      </c>
      <c r="D432" s="17">
        <v>1977</v>
      </c>
      <c r="E432" s="17">
        <v>31</v>
      </c>
      <c r="F432" s="17">
        <v>0</v>
      </c>
      <c r="G432" s="17">
        <v>0</v>
      </c>
      <c r="H432" s="18">
        <v>1781</v>
      </c>
      <c r="P432">
        <v>431</v>
      </c>
      <c r="Q432">
        <f t="shared" si="8"/>
        <v>3.8727831733013331E-6</v>
      </c>
    </row>
    <row r="433" spans="1:17" ht="14.4" x14ac:dyDescent="0.3">
      <c r="A433" s="17">
        <v>2</v>
      </c>
      <c r="B433" s="9" t="s">
        <v>37</v>
      </c>
      <c r="C433" s="17">
        <v>2</v>
      </c>
      <c r="D433" s="17">
        <v>1985</v>
      </c>
      <c r="E433" s="17">
        <v>30</v>
      </c>
      <c r="F433" s="17">
        <v>0</v>
      </c>
      <c r="G433" s="17">
        <v>0</v>
      </c>
      <c r="H433" s="18">
        <v>1782</v>
      </c>
      <c r="P433">
        <v>432</v>
      </c>
      <c r="Q433">
        <f t="shared" si="8"/>
        <v>3.8638337431620911E-6</v>
      </c>
    </row>
    <row r="434" spans="1:17" ht="14.4" x14ac:dyDescent="0.3">
      <c r="A434" s="17">
        <v>1</v>
      </c>
      <c r="B434" s="9" t="s">
        <v>12</v>
      </c>
      <c r="C434" s="17">
        <v>1</v>
      </c>
      <c r="D434" s="17">
        <v>1971</v>
      </c>
      <c r="E434" s="17">
        <v>1</v>
      </c>
      <c r="F434" s="17">
        <v>0</v>
      </c>
      <c r="G434" s="17">
        <v>0</v>
      </c>
      <c r="H434" s="18">
        <v>1782</v>
      </c>
      <c r="P434">
        <v>433</v>
      </c>
      <c r="Q434">
        <f t="shared" si="8"/>
        <v>3.8549256145413448E-6</v>
      </c>
    </row>
    <row r="435" spans="1:17" ht="14.4" x14ac:dyDescent="0.3">
      <c r="A435" s="17">
        <v>4</v>
      </c>
      <c r="B435" s="9" t="s">
        <v>10</v>
      </c>
      <c r="C435" s="17">
        <v>1</v>
      </c>
      <c r="D435" s="17">
        <v>1988</v>
      </c>
      <c r="E435" s="17">
        <v>4</v>
      </c>
      <c r="F435" s="17">
        <v>0</v>
      </c>
      <c r="G435" s="17">
        <v>0</v>
      </c>
      <c r="H435" s="18">
        <v>1782</v>
      </c>
      <c r="P435">
        <v>434</v>
      </c>
      <c r="Q435">
        <f t="shared" si="8"/>
        <v>3.8460585021072614E-6</v>
      </c>
    </row>
    <row r="436" spans="1:17" ht="14.4" x14ac:dyDescent="0.3">
      <c r="A436" s="17">
        <v>4</v>
      </c>
      <c r="B436" s="9" t="s">
        <v>10</v>
      </c>
      <c r="C436" s="17">
        <v>4</v>
      </c>
      <c r="D436" s="17">
        <v>1985</v>
      </c>
      <c r="E436" s="17">
        <v>1</v>
      </c>
      <c r="F436" s="17">
        <v>0</v>
      </c>
      <c r="G436" s="17">
        <v>0</v>
      </c>
      <c r="H436" s="18">
        <v>1783</v>
      </c>
      <c r="P436">
        <v>435</v>
      </c>
      <c r="Q436">
        <f t="shared" si="8"/>
        <v>3.837232123150633E-6</v>
      </c>
    </row>
    <row r="437" spans="1:17" ht="14.4" x14ac:dyDescent="0.3">
      <c r="A437" s="17">
        <v>1</v>
      </c>
      <c r="B437" s="9" t="s">
        <v>10</v>
      </c>
      <c r="C437" s="17">
        <v>1</v>
      </c>
      <c r="D437" s="17">
        <v>1985</v>
      </c>
      <c r="E437" s="17">
        <v>1</v>
      </c>
      <c r="F437" s="17">
        <v>0</v>
      </c>
      <c r="G437" s="17">
        <v>0</v>
      </c>
      <c r="H437" s="18">
        <v>1787</v>
      </c>
      <c r="P437">
        <v>436</v>
      </c>
      <c r="Q437">
        <f t="shared" si="8"/>
        <v>3.8284461975548068E-6</v>
      </c>
    </row>
    <row r="438" spans="1:17" ht="14.4" x14ac:dyDescent="0.3">
      <c r="A438" s="17">
        <v>6</v>
      </c>
      <c r="B438" s="9" t="s">
        <v>44</v>
      </c>
      <c r="C438" s="17">
        <v>3</v>
      </c>
      <c r="D438" s="17">
        <v>1965</v>
      </c>
      <c r="E438" s="17">
        <v>1</v>
      </c>
      <c r="F438" s="17">
        <v>0</v>
      </c>
      <c r="G438" s="17">
        <v>0</v>
      </c>
      <c r="H438" s="18">
        <v>1788</v>
      </c>
      <c r="P438">
        <v>437</v>
      </c>
      <c r="Q438">
        <f t="shared" si="8"/>
        <v>3.8197004477660317E-6</v>
      </c>
    </row>
    <row r="439" spans="1:17" ht="14.4" x14ac:dyDescent="0.3">
      <c r="A439" s="17">
        <v>2</v>
      </c>
      <c r="B439" s="9" t="s">
        <v>12</v>
      </c>
      <c r="C439" s="17">
        <v>1</v>
      </c>
      <c r="D439" s="17">
        <v>1971</v>
      </c>
      <c r="E439" s="17">
        <v>1</v>
      </c>
      <c r="F439" s="17">
        <v>0</v>
      </c>
      <c r="G439" s="17">
        <v>0</v>
      </c>
      <c r="H439" s="18">
        <v>1788</v>
      </c>
      <c r="P439">
        <v>438</v>
      </c>
      <c r="Q439">
        <f t="shared" si="8"/>
        <v>3.8109945987642153E-6</v>
      </c>
    </row>
    <row r="440" spans="1:17" ht="14.4" x14ac:dyDescent="0.3">
      <c r="A440" s="17">
        <v>2</v>
      </c>
      <c r="B440" s="9" t="s">
        <v>44</v>
      </c>
      <c r="C440" s="17">
        <v>3</v>
      </c>
      <c r="D440" s="17">
        <v>1965</v>
      </c>
      <c r="E440" s="17">
        <v>1</v>
      </c>
      <c r="F440" s="17">
        <v>0</v>
      </c>
      <c r="G440" s="17">
        <v>0</v>
      </c>
      <c r="H440" s="18">
        <v>1793</v>
      </c>
      <c r="P440">
        <v>439</v>
      </c>
      <c r="Q440">
        <f t="shared" si="8"/>
        <v>3.8023283780340738E-6</v>
      </c>
    </row>
    <row r="441" spans="1:17" ht="14.4" x14ac:dyDescent="0.3">
      <c r="A441" s="17">
        <v>5</v>
      </c>
      <c r="B441" s="9" t="s">
        <v>19</v>
      </c>
      <c r="C441" s="17">
        <v>1</v>
      </c>
      <c r="D441" s="17">
        <v>1964</v>
      </c>
      <c r="E441" s="17">
        <v>31</v>
      </c>
      <c r="F441" s="17">
        <v>0</v>
      </c>
      <c r="G441" s="17">
        <v>0</v>
      </c>
      <c r="H441" s="18">
        <v>1794</v>
      </c>
      <c r="P441">
        <v>440</v>
      </c>
      <c r="Q441">
        <f t="shared" si="8"/>
        <v>3.793701515536677E-6</v>
      </c>
    </row>
    <row r="442" spans="1:17" ht="14.4" x14ac:dyDescent="0.3">
      <c r="A442" s="17">
        <v>3</v>
      </c>
      <c r="B442" s="9" t="s">
        <v>26</v>
      </c>
      <c r="C442" s="17">
        <v>4</v>
      </c>
      <c r="D442" s="17">
        <v>1978</v>
      </c>
      <c r="E442" s="17">
        <v>31</v>
      </c>
      <c r="F442" s="17">
        <v>0</v>
      </c>
      <c r="G442" s="17">
        <v>0</v>
      </c>
      <c r="H442" s="18">
        <v>1796</v>
      </c>
      <c r="P442">
        <v>441</v>
      </c>
      <c r="Q442">
        <f t="shared" si="8"/>
        <v>3.7851137436813833E-6</v>
      </c>
    </row>
    <row r="443" spans="1:17" ht="14.4" x14ac:dyDescent="0.3">
      <c r="A443" s="17">
        <v>4</v>
      </c>
      <c r="B443" s="9" t="s">
        <v>23</v>
      </c>
      <c r="C443" s="17">
        <v>1</v>
      </c>
      <c r="D443" s="17">
        <v>1984</v>
      </c>
      <c r="E443" s="17">
        <v>1</v>
      </c>
      <c r="F443" s="17">
        <v>0</v>
      </c>
      <c r="G443" s="17">
        <v>0</v>
      </c>
      <c r="H443" s="18">
        <v>1801</v>
      </c>
      <c r="P443">
        <v>442</v>
      </c>
      <c r="Q443">
        <f t="shared" si="8"/>
        <v>3.7765647972981548E-6</v>
      </c>
    </row>
    <row r="444" spans="1:17" ht="14.4" x14ac:dyDescent="0.3">
      <c r="A444" s="17">
        <v>6</v>
      </c>
      <c r="B444" s="9" t="s">
        <v>12</v>
      </c>
      <c r="C444" s="17">
        <v>3</v>
      </c>
      <c r="D444" s="17">
        <v>1977</v>
      </c>
      <c r="E444" s="17">
        <v>1</v>
      </c>
      <c r="F444" s="17">
        <v>0</v>
      </c>
      <c r="G444" s="17">
        <v>0</v>
      </c>
      <c r="H444" s="18">
        <v>1802</v>
      </c>
      <c r="P444">
        <v>443</v>
      </c>
      <c r="Q444">
        <f t="shared" si="8"/>
        <v>3.7680544136102412E-6</v>
      </c>
    </row>
    <row r="445" spans="1:17" ht="14.4" x14ac:dyDescent="0.3">
      <c r="A445" s="17">
        <v>4</v>
      </c>
      <c r="B445" s="9" t="s">
        <v>12</v>
      </c>
      <c r="C445" s="17">
        <v>1</v>
      </c>
      <c r="D445" s="17">
        <v>1971</v>
      </c>
      <c r="E445" s="17">
        <v>1</v>
      </c>
      <c r="F445" s="17">
        <v>0</v>
      </c>
      <c r="G445" s="17">
        <v>0</v>
      </c>
      <c r="H445" s="18">
        <v>1804</v>
      </c>
      <c r="P445">
        <v>444</v>
      </c>
      <c r="Q445">
        <f t="shared" si="8"/>
        <v>3.7595823322072434E-6</v>
      </c>
    </row>
    <row r="446" spans="1:17" ht="14.4" x14ac:dyDescent="0.3">
      <c r="A446" s="17">
        <v>3</v>
      </c>
      <c r="B446" s="9" t="s">
        <v>22</v>
      </c>
      <c r="C446" s="17">
        <v>1</v>
      </c>
      <c r="D446" s="17">
        <v>1976</v>
      </c>
      <c r="E446" s="17">
        <v>29</v>
      </c>
      <c r="F446" s="17">
        <v>0</v>
      </c>
      <c r="G446" s="17">
        <v>0</v>
      </c>
      <c r="H446" s="18">
        <v>1804</v>
      </c>
      <c r="P446">
        <v>445</v>
      </c>
      <c r="Q446">
        <f t="shared" si="8"/>
        <v>3.7511482950185305E-6</v>
      </c>
    </row>
    <row r="447" spans="1:17" ht="14.4" x14ac:dyDescent="0.3">
      <c r="A447" s="17">
        <v>3</v>
      </c>
      <c r="B447" s="9" t="s">
        <v>29</v>
      </c>
      <c r="C447" s="17">
        <v>3</v>
      </c>
      <c r="D447" s="17">
        <v>1988</v>
      </c>
      <c r="E447" s="17">
        <v>31</v>
      </c>
      <c r="F447" s="17">
        <v>0</v>
      </c>
      <c r="G447" s="17">
        <v>0</v>
      </c>
      <c r="H447" s="18">
        <v>1805</v>
      </c>
      <c r="P447">
        <v>446</v>
      </c>
      <c r="Q447">
        <f t="shared" si="8"/>
        <v>3.7427520462870153E-6</v>
      </c>
    </row>
    <row r="448" spans="1:17" ht="14.4" x14ac:dyDescent="0.3">
      <c r="A448" s="17">
        <v>5</v>
      </c>
      <c r="B448" s="9" t="s">
        <v>10</v>
      </c>
      <c r="C448" s="17">
        <v>1</v>
      </c>
      <c r="D448" s="17">
        <v>1970</v>
      </c>
      <c r="E448" s="17">
        <v>2</v>
      </c>
      <c r="F448" s="17">
        <v>0</v>
      </c>
      <c r="G448" s="17">
        <v>0</v>
      </c>
      <c r="H448" s="18">
        <v>1805</v>
      </c>
      <c r="P448">
        <v>447</v>
      </c>
      <c r="Q448">
        <f t="shared" si="8"/>
        <v>3.734393332543296E-6</v>
      </c>
    </row>
    <row r="449" spans="1:17" ht="14.4" x14ac:dyDescent="0.3">
      <c r="A449" s="17">
        <v>2</v>
      </c>
      <c r="B449" s="9" t="s">
        <v>10</v>
      </c>
      <c r="C449" s="17">
        <v>4</v>
      </c>
      <c r="D449" s="17">
        <v>1985</v>
      </c>
      <c r="E449" s="17">
        <v>1</v>
      </c>
      <c r="F449" s="17">
        <v>0</v>
      </c>
      <c r="G449" s="17">
        <v>0</v>
      </c>
      <c r="H449" s="18">
        <v>1806</v>
      </c>
      <c r="P449">
        <v>448</v>
      </c>
      <c r="Q449">
        <f t="shared" si="8"/>
        <v>3.726071902580119E-6</v>
      </c>
    </row>
    <row r="450" spans="1:17" ht="14.4" x14ac:dyDescent="0.3">
      <c r="A450" s="17">
        <v>6</v>
      </c>
      <c r="B450" s="9" t="s">
        <v>10</v>
      </c>
      <c r="C450" s="17">
        <v>1</v>
      </c>
      <c r="D450" s="17">
        <v>1961</v>
      </c>
      <c r="E450" s="17">
        <v>2</v>
      </c>
      <c r="F450" s="17">
        <v>0</v>
      </c>
      <c r="G450" s="17">
        <v>0</v>
      </c>
      <c r="H450" s="18">
        <v>1808</v>
      </c>
      <c r="P450">
        <v>449</v>
      </c>
      <c r="Q450">
        <f t="shared" si="8"/>
        <v>3.7177875074272056E-6</v>
      </c>
    </row>
    <row r="451" spans="1:17" ht="14.4" x14ac:dyDescent="0.3">
      <c r="A451" s="17">
        <v>6</v>
      </c>
      <c r="B451" s="9" t="s">
        <v>22</v>
      </c>
      <c r="C451" s="17">
        <v>1</v>
      </c>
      <c r="D451" s="17">
        <v>1976</v>
      </c>
      <c r="E451" s="17">
        <v>29</v>
      </c>
      <c r="F451" s="17">
        <v>0</v>
      </c>
      <c r="G451" s="17">
        <v>0</v>
      </c>
      <c r="H451" s="18">
        <v>1808</v>
      </c>
      <c r="P451">
        <v>450</v>
      </c>
      <c r="Q451">
        <f t="shared" ref="Q451:Q514" si="9">_xlfn.GAMMA.DIST(P451,$K$7,$K$8,FALSE)</f>
        <v>3.7095399003263988E-6</v>
      </c>
    </row>
    <row r="452" spans="1:17" ht="14.4" x14ac:dyDescent="0.3">
      <c r="A452" s="17">
        <v>5</v>
      </c>
      <c r="B452" s="9" t="s">
        <v>10</v>
      </c>
      <c r="C452" s="17">
        <v>1</v>
      </c>
      <c r="D452" s="17">
        <v>1988</v>
      </c>
      <c r="E452" s="17">
        <v>4</v>
      </c>
      <c r="F452" s="17">
        <v>0</v>
      </c>
      <c r="G452" s="17">
        <v>0</v>
      </c>
      <c r="H452" s="18">
        <v>1810</v>
      </c>
      <c r="P452">
        <v>451</v>
      </c>
      <c r="Q452">
        <f t="shared" si="9"/>
        <v>3.7013288367071569E-6</v>
      </c>
    </row>
    <row r="453" spans="1:17" ht="14.4" x14ac:dyDescent="0.3">
      <c r="A453" s="17">
        <v>3</v>
      </c>
      <c r="B453" s="9" t="s">
        <v>10</v>
      </c>
      <c r="C453" s="17">
        <v>1</v>
      </c>
      <c r="D453" s="17">
        <v>1988</v>
      </c>
      <c r="E453" s="17">
        <v>4</v>
      </c>
      <c r="F453" s="17">
        <v>0</v>
      </c>
      <c r="G453" s="17">
        <v>0</v>
      </c>
      <c r="H453" s="18">
        <v>1811</v>
      </c>
      <c r="P453">
        <v>452</v>
      </c>
      <c r="Q453">
        <f t="shared" si="9"/>
        <v>3.6931540741623484E-6</v>
      </c>
    </row>
    <row r="454" spans="1:17" ht="14.4" x14ac:dyDescent="0.3">
      <c r="A454" s="17">
        <v>3</v>
      </c>
      <c r="B454" s="9" t="s">
        <v>39</v>
      </c>
      <c r="C454" s="17">
        <v>1</v>
      </c>
      <c r="D454" s="17">
        <v>1983</v>
      </c>
      <c r="E454" s="17">
        <v>1</v>
      </c>
      <c r="F454" s="17">
        <v>0</v>
      </c>
      <c r="G454" s="17">
        <v>0</v>
      </c>
      <c r="H454" s="18">
        <v>1812</v>
      </c>
      <c r="P454">
        <v>453</v>
      </c>
      <c r="Q454">
        <f t="shared" si="9"/>
        <v>3.6850153724243954E-6</v>
      </c>
    </row>
    <row r="455" spans="1:17" ht="14.4" x14ac:dyDescent="0.3">
      <c r="A455" s="17">
        <v>1</v>
      </c>
      <c r="B455" s="9" t="s">
        <v>10</v>
      </c>
      <c r="C455" s="17">
        <v>1</v>
      </c>
      <c r="D455" s="17">
        <v>1961</v>
      </c>
      <c r="E455" s="17">
        <v>2</v>
      </c>
      <c r="F455" s="17">
        <v>0</v>
      </c>
      <c r="G455" s="17">
        <v>0</v>
      </c>
      <c r="H455" s="18">
        <v>1813</v>
      </c>
      <c r="P455">
        <v>454</v>
      </c>
      <c r="Q455">
        <f t="shared" si="9"/>
        <v>3.6769124933417077E-6</v>
      </c>
    </row>
    <row r="456" spans="1:17" ht="14.4" x14ac:dyDescent="0.3">
      <c r="A456" s="17">
        <v>4</v>
      </c>
      <c r="B456" s="9" t="s">
        <v>44</v>
      </c>
      <c r="C456" s="17">
        <v>2</v>
      </c>
      <c r="D456" s="17">
        <v>1977</v>
      </c>
      <c r="E456" s="17">
        <v>1</v>
      </c>
      <c r="F456" s="17">
        <v>0</v>
      </c>
      <c r="G456" s="17">
        <v>2</v>
      </c>
      <c r="H456" s="18">
        <v>1814</v>
      </c>
      <c r="P456">
        <v>455</v>
      </c>
      <c r="Q456">
        <f t="shared" si="9"/>
        <v>3.6688452008554448E-6</v>
      </c>
    </row>
    <row r="457" spans="1:17" ht="14.4" x14ac:dyDescent="0.3">
      <c r="A457" s="17">
        <v>2</v>
      </c>
      <c r="B457" s="9" t="s">
        <v>23</v>
      </c>
      <c r="C457" s="17">
        <v>2</v>
      </c>
      <c r="D457" s="17">
        <v>1977</v>
      </c>
      <c r="E457" s="17">
        <v>1</v>
      </c>
      <c r="F457" s="17">
        <v>0</v>
      </c>
      <c r="G457" s="17">
        <v>0</v>
      </c>
      <c r="H457" s="18">
        <v>1816</v>
      </c>
      <c r="P457">
        <v>456</v>
      </c>
      <c r="Q457">
        <f t="shared" si="9"/>
        <v>3.6608132609765731E-6</v>
      </c>
    </row>
    <row r="458" spans="1:17" ht="14.4" x14ac:dyDescent="0.3">
      <c r="A458" s="17">
        <v>4</v>
      </c>
      <c r="B458" s="9" t="s">
        <v>10</v>
      </c>
      <c r="C458" s="17">
        <v>1</v>
      </c>
      <c r="D458" s="17">
        <v>1977</v>
      </c>
      <c r="E458" s="17">
        <v>31</v>
      </c>
      <c r="F458" s="17">
        <v>0</v>
      </c>
      <c r="G458" s="17">
        <v>0</v>
      </c>
      <c r="H458" s="18">
        <v>1818</v>
      </c>
      <c r="P458">
        <v>457</v>
      </c>
      <c r="Q458">
        <f t="shared" si="9"/>
        <v>3.6528164417632294E-6</v>
      </c>
    </row>
    <row r="459" spans="1:17" ht="14.4" x14ac:dyDescent="0.3">
      <c r="A459" s="17">
        <v>1</v>
      </c>
      <c r="B459" s="9" t="s">
        <v>44</v>
      </c>
      <c r="C459" s="17">
        <v>2</v>
      </c>
      <c r="D459" s="17">
        <v>1977</v>
      </c>
      <c r="E459" s="17">
        <v>1</v>
      </c>
      <c r="F459" s="17">
        <v>0</v>
      </c>
      <c r="G459" s="17">
        <v>3</v>
      </c>
      <c r="H459" s="18">
        <v>1819</v>
      </c>
      <c r="P459">
        <v>458</v>
      </c>
      <c r="Q459">
        <f t="shared" si="9"/>
        <v>3.644854513298381E-6</v>
      </c>
    </row>
    <row r="460" spans="1:17" ht="14.4" x14ac:dyDescent="0.3">
      <c r="A460" s="17">
        <v>6</v>
      </c>
      <c r="B460" s="9" t="s">
        <v>10</v>
      </c>
      <c r="C460" s="17">
        <v>1</v>
      </c>
      <c r="D460" s="17">
        <v>1977</v>
      </c>
      <c r="E460" s="17">
        <v>31</v>
      </c>
      <c r="F460" s="17">
        <v>0</v>
      </c>
      <c r="G460" s="17">
        <v>0</v>
      </c>
      <c r="H460" s="18">
        <v>1820</v>
      </c>
      <c r="P460">
        <v>459</v>
      </c>
      <c r="Q460">
        <f t="shared" si="9"/>
        <v>3.6369272476677729E-6</v>
      </c>
    </row>
    <row r="461" spans="1:17" ht="14.4" x14ac:dyDescent="0.3">
      <c r="A461" s="17">
        <v>5</v>
      </c>
      <c r="B461" s="9" t="s">
        <v>23</v>
      </c>
      <c r="C461" s="17">
        <v>1</v>
      </c>
      <c r="D461" s="17">
        <v>1964</v>
      </c>
      <c r="E461" s="17">
        <v>1</v>
      </c>
      <c r="F461" s="17">
        <v>0</v>
      </c>
      <c r="G461" s="17">
        <v>0</v>
      </c>
      <c r="H461" s="18">
        <v>1822</v>
      </c>
      <c r="P461">
        <v>460</v>
      </c>
      <c r="Q461">
        <f t="shared" si="9"/>
        <v>3.6290344189381682E-6</v>
      </c>
    </row>
    <row r="462" spans="1:17" ht="14.4" x14ac:dyDescent="0.3">
      <c r="A462" s="17">
        <v>6</v>
      </c>
      <c r="B462" s="9" t="s">
        <v>26</v>
      </c>
      <c r="C462" s="17">
        <v>4</v>
      </c>
      <c r="D462" s="17">
        <v>1978</v>
      </c>
      <c r="E462" s="17">
        <v>31</v>
      </c>
      <c r="F462" s="17">
        <v>0</v>
      </c>
      <c r="G462" s="17">
        <v>0</v>
      </c>
      <c r="H462" s="18">
        <v>1823</v>
      </c>
      <c r="P462">
        <v>461</v>
      </c>
      <c r="Q462">
        <f t="shared" si="9"/>
        <v>3.6211758031358702E-6</v>
      </c>
    </row>
    <row r="463" spans="1:17" ht="14.4" x14ac:dyDescent="0.3">
      <c r="A463" s="17">
        <v>2</v>
      </c>
      <c r="B463" s="9" t="s">
        <v>25</v>
      </c>
      <c r="C463" s="17">
        <v>1</v>
      </c>
      <c r="D463" s="17">
        <v>1975</v>
      </c>
      <c r="E463" s="17">
        <v>1</v>
      </c>
      <c r="F463" s="17">
        <v>0</v>
      </c>
      <c r="G463" s="17">
        <v>0</v>
      </c>
      <c r="H463" s="18">
        <v>1823</v>
      </c>
      <c r="P463">
        <v>462</v>
      </c>
      <c r="Q463">
        <f t="shared" si="9"/>
        <v>3.6133511782255188E-6</v>
      </c>
    </row>
    <row r="464" spans="1:17" ht="14.4" x14ac:dyDescent="0.3">
      <c r="A464" s="17">
        <v>3</v>
      </c>
      <c r="B464" s="9" t="s">
        <v>44</v>
      </c>
      <c r="C464" s="17">
        <v>3</v>
      </c>
      <c r="D464" s="17">
        <v>1965</v>
      </c>
      <c r="E464" s="17">
        <v>1</v>
      </c>
      <c r="F464" s="17">
        <v>0</v>
      </c>
      <c r="G464" s="17">
        <v>0</v>
      </c>
      <c r="H464" s="18">
        <v>1824</v>
      </c>
      <c r="P464">
        <v>463</v>
      </c>
      <c r="Q464">
        <f t="shared" si="9"/>
        <v>3.60556032408917E-6</v>
      </c>
    </row>
    <row r="465" spans="1:17" ht="14.4" x14ac:dyDescent="0.3">
      <c r="A465" s="17">
        <v>1</v>
      </c>
      <c r="B465" s="9" t="s">
        <v>22</v>
      </c>
      <c r="C465" s="17">
        <v>1</v>
      </c>
      <c r="D465" s="17">
        <v>1976</v>
      </c>
      <c r="E465" s="17">
        <v>29</v>
      </c>
      <c r="F465" s="17">
        <v>0</v>
      </c>
      <c r="G465" s="17">
        <v>0</v>
      </c>
      <c r="H465" s="18">
        <v>1830</v>
      </c>
      <c r="P465">
        <v>464</v>
      </c>
      <c r="Q465">
        <f t="shared" si="9"/>
        <v>3.5978030225056366E-6</v>
      </c>
    </row>
    <row r="466" spans="1:17" ht="14.4" x14ac:dyDescent="0.3">
      <c r="A466" s="17">
        <v>6</v>
      </c>
      <c r="B466" s="9" t="s">
        <v>14</v>
      </c>
      <c r="C466" s="17">
        <v>3</v>
      </c>
      <c r="D466" s="17">
        <v>1965</v>
      </c>
      <c r="E466" s="17">
        <v>1</v>
      </c>
      <c r="F466" s="17">
        <v>0</v>
      </c>
      <c r="G466" s="17">
        <v>0</v>
      </c>
      <c r="H466" s="18">
        <v>1832</v>
      </c>
      <c r="P466">
        <v>465</v>
      </c>
      <c r="Q466">
        <f t="shared" si="9"/>
        <v>3.5900790571301037E-6</v>
      </c>
    </row>
    <row r="467" spans="1:17" ht="14.4" x14ac:dyDescent="0.3">
      <c r="A467" s="17">
        <v>4</v>
      </c>
      <c r="B467" s="9" t="s">
        <v>23</v>
      </c>
      <c r="C467" s="17">
        <v>1</v>
      </c>
      <c r="D467" s="17">
        <v>1964</v>
      </c>
      <c r="E467" s="17">
        <v>1</v>
      </c>
      <c r="F467" s="17">
        <v>0</v>
      </c>
      <c r="G467" s="17">
        <v>2</v>
      </c>
      <c r="H467" s="18">
        <v>1833</v>
      </c>
      <c r="P467">
        <v>466</v>
      </c>
      <c r="Q467">
        <f t="shared" si="9"/>
        <v>3.5823882134740006E-6</v>
      </c>
    </row>
    <row r="468" spans="1:17" ht="14.4" x14ac:dyDescent="0.3">
      <c r="A468" s="17">
        <v>3</v>
      </c>
      <c r="B468" s="9" t="s">
        <v>25</v>
      </c>
      <c r="C468" s="17">
        <v>1</v>
      </c>
      <c r="D468" s="17">
        <v>1975</v>
      </c>
      <c r="E468" s="17">
        <v>1</v>
      </c>
      <c r="F468" s="17">
        <v>0</v>
      </c>
      <c r="G468" s="17">
        <v>0</v>
      </c>
      <c r="H468" s="18">
        <v>1834</v>
      </c>
      <c r="P468">
        <v>467</v>
      </c>
      <c r="Q468">
        <f t="shared" si="9"/>
        <v>3.5747302788851331E-6</v>
      </c>
    </row>
    <row r="469" spans="1:17" ht="14.4" x14ac:dyDescent="0.3">
      <c r="A469" s="17">
        <v>2</v>
      </c>
      <c r="B469" s="9" t="s">
        <v>10</v>
      </c>
      <c r="C469" s="17">
        <v>1</v>
      </c>
      <c r="D469" s="17">
        <v>1970</v>
      </c>
      <c r="E469" s="17">
        <v>2</v>
      </c>
      <c r="F469" s="17">
        <v>0</v>
      </c>
      <c r="G469" s="17">
        <v>0</v>
      </c>
      <c r="H469" s="18">
        <v>1835</v>
      </c>
      <c r="P469">
        <v>468</v>
      </c>
      <c r="Q469">
        <f t="shared" si="9"/>
        <v>3.5671050425280738E-6</v>
      </c>
    </row>
    <row r="470" spans="1:17" ht="14.4" x14ac:dyDescent="0.3">
      <c r="A470" s="17">
        <v>3</v>
      </c>
      <c r="B470" s="9" t="s">
        <v>14</v>
      </c>
      <c r="C470" s="17">
        <v>3</v>
      </c>
      <c r="D470" s="17">
        <v>1965</v>
      </c>
      <c r="E470" s="17">
        <v>1</v>
      </c>
      <c r="F470" s="17">
        <v>0</v>
      </c>
      <c r="G470" s="17">
        <v>0</v>
      </c>
      <c r="H470" s="18">
        <v>1836</v>
      </c>
      <c r="P470">
        <v>469</v>
      </c>
      <c r="Q470">
        <f t="shared" si="9"/>
        <v>3.5595122953647957E-6</v>
      </c>
    </row>
    <row r="471" spans="1:17" ht="14.4" x14ac:dyDescent="0.3">
      <c r="A471" s="17">
        <v>3</v>
      </c>
      <c r="B471" s="9" t="s">
        <v>10</v>
      </c>
      <c r="C471" s="17">
        <v>1</v>
      </c>
      <c r="D471" s="17">
        <v>1961</v>
      </c>
      <c r="E471" s="17">
        <v>2</v>
      </c>
      <c r="F471" s="17">
        <v>0</v>
      </c>
      <c r="G471" s="17">
        <v>0</v>
      </c>
      <c r="H471" s="18">
        <v>1837</v>
      </c>
      <c r="P471">
        <v>470</v>
      </c>
      <c r="Q471">
        <f t="shared" si="9"/>
        <v>3.5519518301355609E-6</v>
      </c>
    </row>
    <row r="472" spans="1:17" ht="14.4" x14ac:dyDescent="0.3">
      <c r="A472" s="17">
        <v>4</v>
      </c>
      <c r="B472" s="9" t="s">
        <v>12</v>
      </c>
      <c r="C472" s="17">
        <v>3</v>
      </c>
      <c r="D472" s="17">
        <v>1977</v>
      </c>
      <c r="E472" s="17">
        <v>1</v>
      </c>
      <c r="F472" s="17">
        <v>0</v>
      </c>
      <c r="G472" s="17">
        <v>0</v>
      </c>
      <c r="H472" s="18">
        <v>1838</v>
      </c>
      <c r="P472">
        <v>471</v>
      </c>
      <c r="Q472">
        <f t="shared" si="9"/>
        <v>3.5444234413400491E-6</v>
      </c>
    </row>
    <row r="473" spans="1:17" ht="14.4" x14ac:dyDescent="0.3">
      <c r="A473" s="17">
        <v>2</v>
      </c>
      <c r="B473" s="9" t="s">
        <v>10</v>
      </c>
      <c r="C473" s="17">
        <v>1</v>
      </c>
      <c r="D473" s="17">
        <v>1982</v>
      </c>
      <c r="E473" s="17">
        <v>1</v>
      </c>
      <c r="F473" s="17">
        <v>0</v>
      </c>
      <c r="G473" s="17">
        <v>3</v>
      </c>
      <c r="H473" s="18">
        <v>1840</v>
      </c>
      <c r="P473">
        <v>472</v>
      </c>
      <c r="Q473">
        <f t="shared" si="9"/>
        <v>3.5369269252187235E-6</v>
      </c>
    </row>
    <row r="474" spans="1:17" ht="14.4" x14ac:dyDescent="0.3">
      <c r="A474" s="17">
        <v>6</v>
      </c>
      <c r="B474" s="9" t="s">
        <v>19</v>
      </c>
      <c r="C474" s="17">
        <v>1</v>
      </c>
      <c r="D474" s="17">
        <v>1964</v>
      </c>
      <c r="E474" s="17">
        <v>31</v>
      </c>
      <c r="F474" s="17">
        <v>0</v>
      </c>
      <c r="G474" s="17">
        <v>0</v>
      </c>
      <c r="H474" s="18">
        <v>1840</v>
      </c>
      <c r="P474">
        <v>473</v>
      </c>
      <c r="Q474">
        <f t="shared" si="9"/>
        <v>3.5294620797344382E-6</v>
      </c>
    </row>
    <row r="475" spans="1:17" ht="14.4" x14ac:dyDescent="0.3">
      <c r="A475" s="17">
        <v>2</v>
      </c>
      <c r="B475" s="9" t="s">
        <v>23</v>
      </c>
      <c r="C475" s="17">
        <v>4</v>
      </c>
      <c r="D475" s="17">
        <v>1975</v>
      </c>
      <c r="E475" s="17">
        <v>1</v>
      </c>
      <c r="F475" s="17">
        <v>0</v>
      </c>
      <c r="G475" s="17">
        <v>0</v>
      </c>
      <c r="H475" s="18">
        <v>1840</v>
      </c>
      <c r="P475">
        <v>474</v>
      </c>
      <c r="Q475">
        <f t="shared" si="9"/>
        <v>3.5220287045542745E-6</v>
      </c>
    </row>
    <row r="476" spans="1:17" ht="14.4" x14ac:dyDescent="0.3">
      <c r="A476" s="17">
        <v>6</v>
      </c>
      <c r="B476" s="9" t="s">
        <v>10</v>
      </c>
      <c r="C476" s="17">
        <v>1</v>
      </c>
      <c r="D476" s="17">
        <v>1982</v>
      </c>
      <c r="E476" s="17">
        <v>1</v>
      </c>
      <c r="F476" s="17">
        <v>0</v>
      </c>
      <c r="G476" s="17">
        <v>1</v>
      </c>
      <c r="H476" s="18">
        <v>1841</v>
      </c>
      <c r="P476">
        <v>475</v>
      </c>
      <c r="Q476">
        <f t="shared" si="9"/>
        <v>3.5146266010316075E-6</v>
      </c>
    </row>
    <row r="477" spans="1:17" ht="14.4" x14ac:dyDescent="0.3">
      <c r="A477" s="17">
        <v>6</v>
      </c>
      <c r="B477" s="9" t="s">
        <v>23</v>
      </c>
      <c r="C477" s="17">
        <v>1</v>
      </c>
      <c r="D477" s="17">
        <v>1961</v>
      </c>
      <c r="E477" s="17">
        <v>1</v>
      </c>
      <c r="F477" s="17">
        <v>0</v>
      </c>
      <c r="G477" s="17">
        <v>0</v>
      </c>
      <c r="H477" s="18">
        <v>1843</v>
      </c>
      <c r="P477">
        <v>476</v>
      </c>
      <c r="Q477">
        <f t="shared" si="9"/>
        <v>3.5072555721884001E-6</v>
      </c>
    </row>
    <row r="478" spans="1:17" ht="14.4" x14ac:dyDescent="0.3">
      <c r="A478" s="17">
        <v>1</v>
      </c>
      <c r="B478" s="9" t="s">
        <v>14</v>
      </c>
      <c r="C478" s="17">
        <v>3</v>
      </c>
      <c r="D478" s="17">
        <v>1965</v>
      </c>
      <c r="E478" s="17">
        <v>1</v>
      </c>
      <c r="F478" s="17">
        <v>0</v>
      </c>
      <c r="G478" s="17">
        <v>0</v>
      </c>
      <c r="H478" s="18">
        <v>1846</v>
      </c>
      <c r="P478">
        <v>477</v>
      </c>
      <c r="Q478">
        <f t="shared" si="9"/>
        <v>3.4999154226977171E-6</v>
      </c>
    </row>
    <row r="479" spans="1:17" ht="14.4" x14ac:dyDescent="0.3">
      <c r="A479" s="17">
        <v>2</v>
      </c>
      <c r="B479" s="9" t="s">
        <v>23</v>
      </c>
      <c r="C479" s="17">
        <v>1</v>
      </c>
      <c r="D479" s="17">
        <v>1964</v>
      </c>
      <c r="E479" s="17">
        <v>1</v>
      </c>
      <c r="F479" s="17">
        <v>0</v>
      </c>
      <c r="G479" s="17">
        <v>1</v>
      </c>
      <c r="H479" s="18">
        <v>1846</v>
      </c>
      <c r="P479">
        <v>478</v>
      </c>
      <c r="Q479">
        <f t="shared" si="9"/>
        <v>3.4926059588664614E-6</v>
      </c>
    </row>
    <row r="480" spans="1:17" ht="14.4" x14ac:dyDescent="0.3">
      <c r="A480" s="17">
        <v>5</v>
      </c>
      <c r="B480" s="9" t="s">
        <v>10</v>
      </c>
      <c r="C480" s="17">
        <v>1</v>
      </c>
      <c r="D480" s="17">
        <v>1982</v>
      </c>
      <c r="E480" s="17">
        <v>1</v>
      </c>
      <c r="F480" s="17">
        <v>0</v>
      </c>
      <c r="G480" s="17">
        <v>1</v>
      </c>
      <c r="H480" s="18">
        <v>1848</v>
      </c>
      <c r="P480">
        <v>479</v>
      </c>
      <c r="Q480">
        <f t="shared" si="9"/>
        <v>3.4853269886183251E-6</v>
      </c>
    </row>
    <row r="481" spans="1:17" ht="14.4" x14ac:dyDescent="0.3">
      <c r="A481" s="17">
        <v>1</v>
      </c>
      <c r="B481" s="9" t="s">
        <v>39</v>
      </c>
      <c r="C481" s="17">
        <v>1</v>
      </c>
      <c r="D481" s="17">
        <v>1983</v>
      </c>
      <c r="E481" s="17">
        <v>1</v>
      </c>
      <c r="F481" s="17">
        <v>0</v>
      </c>
      <c r="G481" s="17">
        <v>0</v>
      </c>
      <c r="H481" s="18">
        <v>1851</v>
      </c>
      <c r="P481">
        <v>480</v>
      </c>
      <c r="Q481">
        <f t="shared" si="9"/>
        <v>3.4780783214769518E-6</v>
      </c>
    </row>
    <row r="482" spans="1:17" ht="14.4" x14ac:dyDescent="0.3">
      <c r="A482" s="17">
        <v>6</v>
      </c>
      <c r="B482" s="9" t="s">
        <v>12</v>
      </c>
      <c r="C482" s="17">
        <v>1</v>
      </c>
      <c r="D482" s="17">
        <v>1971</v>
      </c>
      <c r="E482" s="17">
        <v>1</v>
      </c>
      <c r="F482" s="17">
        <v>0</v>
      </c>
      <c r="G482" s="17">
        <v>0</v>
      </c>
      <c r="H482" s="18">
        <v>1853</v>
      </c>
      <c r="P482">
        <v>481</v>
      </c>
      <c r="Q482">
        <f t="shared" si="9"/>
        <v>3.4708597685493143E-6</v>
      </c>
    </row>
    <row r="483" spans="1:17" ht="14.4" x14ac:dyDescent="0.3">
      <c r="A483" s="17">
        <v>3</v>
      </c>
      <c r="B483" s="9" t="s">
        <v>10</v>
      </c>
      <c r="C483" s="17">
        <v>1</v>
      </c>
      <c r="D483" s="17">
        <v>1977</v>
      </c>
      <c r="E483" s="17">
        <v>31</v>
      </c>
      <c r="F483" s="17">
        <v>0</v>
      </c>
      <c r="G483" s="17">
        <v>0</v>
      </c>
      <c r="H483" s="18">
        <v>1853</v>
      </c>
      <c r="P483">
        <v>482</v>
      </c>
      <c r="Q483">
        <f t="shared" si="9"/>
        <v>3.4636711425092922E-6</v>
      </c>
    </row>
    <row r="484" spans="1:17" ht="14.4" x14ac:dyDescent="0.3">
      <c r="A484" s="17">
        <v>4</v>
      </c>
      <c r="B484" s="9" t="s">
        <v>25</v>
      </c>
      <c r="C484" s="17">
        <v>1</v>
      </c>
      <c r="D484" s="17">
        <v>1975</v>
      </c>
      <c r="E484" s="17">
        <v>1</v>
      </c>
      <c r="F484" s="17">
        <v>0</v>
      </c>
      <c r="G484" s="17">
        <v>0</v>
      </c>
      <c r="H484" s="18">
        <v>1858</v>
      </c>
      <c r="P484">
        <v>483</v>
      </c>
      <c r="Q484">
        <f t="shared" si="9"/>
        <v>3.4565122575814569E-6</v>
      </c>
    </row>
    <row r="485" spans="1:17" ht="14.4" x14ac:dyDescent="0.3">
      <c r="A485" s="17">
        <v>1</v>
      </c>
      <c r="B485" s="9" t="s">
        <v>29</v>
      </c>
      <c r="C485" s="17">
        <v>3</v>
      </c>
      <c r="D485" s="17">
        <v>1988</v>
      </c>
      <c r="E485" s="17">
        <v>31</v>
      </c>
      <c r="F485" s="17">
        <v>0</v>
      </c>
      <c r="G485" s="17">
        <v>0</v>
      </c>
      <c r="H485" s="18">
        <v>1859</v>
      </c>
      <c r="P485">
        <v>484</v>
      </c>
      <c r="Q485">
        <f t="shared" si="9"/>
        <v>3.4493829295250615E-6</v>
      </c>
    </row>
    <row r="486" spans="1:17" ht="14.4" x14ac:dyDescent="0.3">
      <c r="A486" s="17">
        <v>3</v>
      </c>
      <c r="B486" s="9" t="s">
        <v>19</v>
      </c>
      <c r="C486" s="17">
        <v>1</v>
      </c>
      <c r="D486" s="17">
        <v>1964</v>
      </c>
      <c r="E486" s="17">
        <v>31</v>
      </c>
      <c r="F486" s="17">
        <v>0</v>
      </c>
      <c r="G486" s="17">
        <v>0</v>
      </c>
      <c r="H486" s="18">
        <v>1861</v>
      </c>
      <c r="P486">
        <v>485</v>
      </c>
      <c r="Q486">
        <f t="shared" si="9"/>
        <v>3.4422829756182208E-6</v>
      </c>
    </row>
    <row r="487" spans="1:17" ht="14.4" x14ac:dyDescent="0.3">
      <c r="A487" s="17">
        <v>6</v>
      </c>
      <c r="B487" s="9" t="s">
        <v>29</v>
      </c>
      <c r="C487" s="17">
        <v>3</v>
      </c>
      <c r="D487" s="17">
        <v>1988</v>
      </c>
      <c r="E487" s="17">
        <v>31</v>
      </c>
      <c r="F487" s="17">
        <v>0</v>
      </c>
      <c r="G487" s="17">
        <v>0</v>
      </c>
      <c r="H487" s="18">
        <v>1862</v>
      </c>
      <c r="P487">
        <v>486</v>
      </c>
      <c r="Q487">
        <f t="shared" si="9"/>
        <v>3.4352122146422909E-6</v>
      </c>
    </row>
    <row r="488" spans="1:17" ht="14.4" x14ac:dyDescent="0.3">
      <c r="A488" s="17">
        <v>6</v>
      </c>
      <c r="B488" s="9" t="s">
        <v>12</v>
      </c>
      <c r="C488" s="17">
        <v>1</v>
      </c>
      <c r="D488" s="17">
        <v>1966</v>
      </c>
      <c r="E488" s="17">
        <v>1</v>
      </c>
      <c r="F488" s="17">
        <v>0</v>
      </c>
      <c r="G488" s="17">
        <v>0</v>
      </c>
      <c r="H488" s="18">
        <v>1864</v>
      </c>
      <c r="P488">
        <v>487</v>
      </c>
      <c r="Q488">
        <f t="shared" si="9"/>
        <v>3.428170466866443E-6</v>
      </c>
    </row>
    <row r="489" spans="1:17" ht="14.4" x14ac:dyDescent="0.3">
      <c r="A489" s="17">
        <v>5</v>
      </c>
      <c r="B489" s="9" t="s">
        <v>23</v>
      </c>
      <c r="C489" s="17">
        <v>1</v>
      </c>
      <c r="D489" s="17">
        <v>1961</v>
      </c>
      <c r="E489" s="17">
        <v>1</v>
      </c>
      <c r="F489" s="17">
        <v>0</v>
      </c>
      <c r="G489" s="17">
        <v>0</v>
      </c>
      <c r="H489" s="18">
        <v>1864</v>
      </c>
      <c r="P489">
        <v>488</v>
      </c>
      <c r="Q489">
        <f t="shared" si="9"/>
        <v>3.4211575540324227E-6</v>
      </c>
    </row>
    <row r="490" spans="1:17" ht="14.4" x14ac:dyDescent="0.3">
      <c r="A490" s="17">
        <v>3</v>
      </c>
      <c r="B490" s="9" t="s">
        <v>44</v>
      </c>
      <c r="C490" s="17">
        <v>2</v>
      </c>
      <c r="D490" s="17">
        <v>1977</v>
      </c>
      <c r="E490" s="17">
        <v>1</v>
      </c>
      <c r="F490" s="17">
        <v>0</v>
      </c>
      <c r="G490" s="17">
        <v>2</v>
      </c>
      <c r="H490" s="18">
        <v>1864</v>
      </c>
      <c r="P490">
        <v>489</v>
      </c>
      <c r="Q490">
        <f t="shared" si="9"/>
        <v>3.4141732993394977E-6</v>
      </c>
    </row>
    <row r="491" spans="1:17" ht="14.4" x14ac:dyDescent="0.3">
      <c r="A491" s="17">
        <v>3</v>
      </c>
      <c r="B491" s="9" t="s">
        <v>10</v>
      </c>
      <c r="C491" s="17">
        <v>4</v>
      </c>
      <c r="D491" s="17">
        <v>1985</v>
      </c>
      <c r="E491" s="17">
        <v>1</v>
      </c>
      <c r="F491" s="17">
        <v>0</v>
      </c>
      <c r="G491" s="17">
        <v>0</v>
      </c>
      <c r="H491" s="18">
        <v>1869</v>
      </c>
      <c r="P491">
        <v>490</v>
      </c>
      <c r="Q491">
        <f t="shared" si="9"/>
        <v>3.4072175274295926E-6</v>
      </c>
    </row>
    <row r="492" spans="1:17" ht="14.4" x14ac:dyDescent="0.3">
      <c r="A492" s="17">
        <v>4</v>
      </c>
      <c r="B492" s="9" t="s">
        <v>23</v>
      </c>
      <c r="C492" s="17">
        <v>4</v>
      </c>
      <c r="D492" s="17">
        <v>1975</v>
      </c>
      <c r="E492" s="17">
        <v>1</v>
      </c>
      <c r="F492" s="17">
        <v>0</v>
      </c>
      <c r="G492" s="17">
        <v>0</v>
      </c>
      <c r="H492" s="18">
        <v>1870</v>
      </c>
      <c r="P492">
        <v>491</v>
      </c>
      <c r="Q492">
        <f t="shared" si="9"/>
        <v>3.4002900643725999E-6</v>
      </c>
    </row>
    <row r="493" spans="1:17" ht="14.4" x14ac:dyDescent="0.3">
      <c r="A493" s="17">
        <v>3</v>
      </c>
      <c r="B493" s="9" t="s">
        <v>27</v>
      </c>
      <c r="C493" s="17">
        <v>3</v>
      </c>
      <c r="D493" s="17">
        <v>1965</v>
      </c>
      <c r="E493" s="17">
        <v>31</v>
      </c>
      <c r="F493" s="17">
        <v>0</v>
      </c>
      <c r="G493" s="17">
        <v>0</v>
      </c>
      <c r="H493" s="18">
        <v>1871</v>
      </c>
      <c r="P493">
        <v>492</v>
      </c>
      <c r="Q493">
        <f t="shared" si="9"/>
        <v>3.3933907376518767E-6</v>
      </c>
    </row>
    <row r="494" spans="1:17" ht="14.4" x14ac:dyDescent="0.3">
      <c r="A494" s="17">
        <v>1</v>
      </c>
      <c r="B494" s="9" t="s">
        <v>24</v>
      </c>
      <c r="C494" s="17">
        <v>2</v>
      </c>
      <c r="D494" s="17">
        <v>1968</v>
      </c>
      <c r="E494" s="17">
        <v>2</v>
      </c>
      <c r="F494" s="17">
        <v>0</v>
      </c>
      <c r="G494" s="17">
        <v>0</v>
      </c>
      <c r="H494" s="18">
        <v>1873</v>
      </c>
      <c r="P494">
        <v>493</v>
      </c>
      <c r="Q494">
        <f t="shared" si="9"/>
        <v>3.3865193761499092E-6</v>
      </c>
    </row>
    <row r="495" spans="1:17" ht="14.4" x14ac:dyDescent="0.3">
      <c r="A495" s="17">
        <v>5</v>
      </c>
      <c r="B495" s="9" t="s">
        <v>24</v>
      </c>
      <c r="C495" s="17">
        <v>3</v>
      </c>
      <c r="D495" s="17">
        <v>1964</v>
      </c>
      <c r="E495" s="17">
        <v>2</v>
      </c>
      <c r="F495" s="17">
        <v>0</v>
      </c>
      <c r="G495" s="17">
        <v>0</v>
      </c>
      <c r="H495" s="18">
        <v>1874</v>
      </c>
      <c r="P495">
        <v>494</v>
      </c>
      <c r="Q495">
        <f t="shared" si="9"/>
        <v>3.3796758101341625E-6</v>
      </c>
    </row>
    <row r="496" spans="1:17" ht="14.4" x14ac:dyDescent="0.3">
      <c r="A496" s="17">
        <v>6</v>
      </c>
      <c r="B496" s="9" t="s">
        <v>25</v>
      </c>
      <c r="C496" s="17">
        <v>1</v>
      </c>
      <c r="D496" s="17">
        <v>1975</v>
      </c>
      <c r="E496" s="17">
        <v>1</v>
      </c>
      <c r="F496" s="17">
        <v>0</v>
      </c>
      <c r="G496" s="17">
        <v>0</v>
      </c>
      <c r="H496" s="18">
        <v>1875</v>
      </c>
      <c r="P496">
        <v>495</v>
      </c>
      <c r="Q496">
        <f t="shared" si="9"/>
        <v>3.3728598712430901E-6</v>
      </c>
    </row>
    <row r="497" spans="1:17" ht="14.4" x14ac:dyDescent="0.3">
      <c r="A497" s="17">
        <v>4</v>
      </c>
      <c r="B497" s="9" t="s">
        <v>12</v>
      </c>
      <c r="C497" s="17">
        <v>1</v>
      </c>
      <c r="D497" s="17">
        <v>1966</v>
      </c>
      <c r="E497" s="17">
        <v>1</v>
      </c>
      <c r="F497" s="17">
        <v>0</v>
      </c>
      <c r="G497" s="17">
        <v>0</v>
      </c>
      <c r="H497" s="18">
        <v>1877</v>
      </c>
      <c r="P497">
        <v>496</v>
      </c>
      <c r="Q497">
        <f t="shared" si="9"/>
        <v>3.3660713924723211E-6</v>
      </c>
    </row>
    <row r="498" spans="1:17" ht="14.4" x14ac:dyDescent="0.3">
      <c r="A498" s="17">
        <v>2</v>
      </c>
      <c r="B498" s="9" t="s">
        <v>39</v>
      </c>
      <c r="C498" s="17">
        <v>1</v>
      </c>
      <c r="D498" s="17">
        <v>1983</v>
      </c>
      <c r="E498" s="17">
        <v>1</v>
      </c>
      <c r="F498" s="17">
        <v>0</v>
      </c>
      <c r="G498" s="17">
        <v>0</v>
      </c>
      <c r="H498" s="18">
        <v>1877</v>
      </c>
      <c r="P498">
        <v>497</v>
      </c>
      <c r="Q498">
        <f t="shared" si="9"/>
        <v>3.3593102081610112E-6</v>
      </c>
    </row>
    <row r="499" spans="1:17" ht="14.4" x14ac:dyDescent="0.3">
      <c r="A499" s="17">
        <v>4</v>
      </c>
      <c r="B499" s="9" t="s">
        <v>23</v>
      </c>
      <c r="C499" s="17">
        <v>1</v>
      </c>
      <c r="D499" s="17">
        <v>1961</v>
      </c>
      <c r="E499" s="17">
        <v>1</v>
      </c>
      <c r="F499" s="17">
        <v>0</v>
      </c>
      <c r="G499" s="17">
        <v>0</v>
      </c>
      <c r="H499" s="18">
        <v>1878</v>
      </c>
      <c r="P499">
        <v>498</v>
      </c>
      <c r="Q499">
        <f t="shared" si="9"/>
        <v>3.3525761539783566E-6</v>
      </c>
    </row>
    <row r="500" spans="1:17" ht="14.4" x14ac:dyDescent="0.3">
      <c r="A500" s="17">
        <v>3</v>
      </c>
      <c r="B500" s="9" t="s">
        <v>23</v>
      </c>
      <c r="C500" s="17">
        <v>2</v>
      </c>
      <c r="D500" s="17">
        <v>1977</v>
      </c>
      <c r="E500" s="17">
        <v>1</v>
      </c>
      <c r="F500" s="17">
        <v>0</v>
      </c>
      <c r="G500" s="17">
        <v>0</v>
      </c>
      <c r="H500" s="18">
        <v>1878</v>
      </c>
      <c r="P500">
        <v>499</v>
      </c>
      <c r="Q500">
        <f t="shared" si="9"/>
        <v>3.3458690669102731E-6</v>
      </c>
    </row>
    <row r="501" spans="1:17" ht="14.4" x14ac:dyDescent="0.3">
      <c r="A501" s="17">
        <v>6</v>
      </c>
      <c r="B501" s="9" t="s">
        <v>23</v>
      </c>
      <c r="C501" s="17">
        <v>4</v>
      </c>
      <c r="D501" s="17">
        <v>1961</v>
      </c>
      <c r="E501" s="17">
        <v>1</v>
      </c>
      <c r="F501" s="17">
        <v>0</v>
      </c>
      <c r="G501" s="17">
        <v>0</v>
      </c>
      <c r="H501" s="18">
        <v>1882</v>
      </c>
      <c r="P501">
        <v>500</v>
      </c>
      <c r="Q501">
        <f t="shared" si="9"/>
        <v>3.3391887852462312E-6</v>
      </c>
    </row>
    <row r="502" spans="1:17" ht="14.4" x14ac:dyDescent="0.3">
      <c r="A502" s="17">
        <v>6</v>
      </c>
      <c r="B502" s="9" t="s">
        <v>44</v>
      </c>
      <c r="C502" s="17">
        <v>2</v>
      </c>
      <c r="D502" s="17">
        <v>1977</v>
      </c>
      <c r="E502" s="17">
        <v>1</v>
      </c>
      <c r="F502" s="17">
        <v>0</v>
      </c>
      <c r="G502" s="17">
        <v>2</v>
      </c>
      <c r="H502" s="18">
        <v>1883</v>
      </c>
      <c r="P502">
        <v>501</v>
      </c>
      <c r="Q502">
        <f t="shared" si="9"/>
        <v>3.332535148566255E-6</v>
      </c>
    </row>
    <row r="503" spans="1:17" ht="14.4" x14ac:dyDescent="0.3">
      <c r="A503" s="17">
        <v>5</v>
      </c>
      <c r="B503" s="9" t="s">
        <v>31</v>
      </c>
      <c r="C503" s="17">
        <v>3</v>
      </c>
      <c r="D503" s="17">
        <v>1975</v>
      </c>
      <c r="E503" s="17">
        <v>6</v>
      </c>
      <c r="F503" s="17">
        <v>0</v>
      </c>
      <c r="G503" s="17">
        <v>0</v>
      </c>
      <c r="H503" s="18">
        <v>2007</v>
      </c>
      <c r="P503">
        <v>502</v>
      </c>
      <c r="Q503">
        <f t="shared" si="9"/>
        <v>3.3259079977280675E-6</v>
      </c>
    </row>
    <row r="504" spans="1:17" ht="14.4" x14ac:dyDescent="0.3">
      <c r="A504" s="17">
        <v>5</v>
      </c>
      <c r="B504" s="9" t="s">
        <v>44</v>
      </c>
      <c r="C504" s="17">
        <v>1</v>
      </c>
      <c r="D504" s="17">
        <v>1975</v>
      </c>
      <c r="E504" s="17">
        <v>1</v>
      </c>
      <c r="F504" s="17">
        <v>0</v>
      </c>
      <c r="G504" s="17">
        <v>0</v>
      </c>
      <c r="H504" s="18">
        <v>2065</v>
      </c>
      <c r="P504">
        <v>503</v>
      </c>
      <c r="Q504">
        <f t="shared" si="9"/>
        <v>3.319307174854398E-6</v>
      </c>
    </row>
    <row r="505" spans="1:17" ht="14.4" x14ac:dyDescent="0.3">
      <c r="A505" s="17">
        <v>4</v>
      </c>
      <c r="B505" s="9" t="s">
        <v>14</v>
      </c>
      <c r="C505" s="17">
        <v>3</v>
      </c>
      <c r="D505" s="17">
        <v>1975</v>
      </c>
      <c r="E505" s="17">
        <v>1</v>
      </c>
      <c r="F505" s="17">
        <v>0</v>
      </c>
      <c r="G505" s="17">
        <v>0</v>
      </c>
      <c r="H505" s="18">
        <v>2071</v>
      </c>
      <c r="P505">
        <v>504</v>
      </c>
      <c r="Q505">
        <f t="shared" si="9"/>
        <v>3.3127325233204342E-6</v>
      </c>
    </row>
    <row r="506" spans="1:17" ht="14.4" x14ac:dyDescent="0.3">
      <c r="A506" s="17">
        <v>2</v>
      </c>
      <c r="B506" s="9" t="s">
        <v>31</v>
      </c>
      <c r="C506" s="17">
        <v>3</v>
      </c>
      <c r="D506" s="17">
        <v>1975</v>
      </c>
      <c r="E506" s="17">
        <v>6</v>
      </c>
      <c r="F506" s="17">
        <v>0</v>
      </c>
      <c r="G506" s="17">
        <v>0</v>
      </c>
      <c r="H506" s="18">
        <v>2098</v>
      </c>
      <c r="P506">
        <v>505</v>
      </c>
      <c r="Q506">
        <f t="shared" si="9"/>
        <v>3.3061838877414282E-6</v>
      </c>
    </row>
    <row r="507" spans="1:17" ht="14.4" x14ac:dyDescent="0.3">
      <c r="A507" s="17">
        <v>4</v>
      </c>
      <c r="B507" s="9" t="s">
        <v>44</v>
      </c>
      <c r="C507" s="17">
        <v>1</v>
      </c>
      <c r="D507" s="17">
        <v>1975</v>
      </c>
      <c r="E507" s="17">
        <v>1</v>
      </c>
      <c r="F507" s="17">
        <v>0</v>
      </c>
      <c r="G507" s="17">
        <v>0</v>
      </c>
      <c r="H507" s="18">
        <v>2177</v>
      </c>
      <c r="P507">
        <v>506</v>
      </c>
      <c r="Q507">
        <f t="shared" si="9"/>
        <v>3.2996611139604445E-6</v>
      </c>
    </row>
    <row r="508" spans="1:17" ht="14.4" x14ac:dyDescent="0.3">
      <c r="A508" s="17">
        <v>2</v>
      </c>
      <c r="B508" s="9" t="s">
        <v>44</v>
      </c>
      <c r="C508" s="17">
        <v>1</v>
      </c>
      <c r="D508" s="17">
        <v>1975</v>
      </c>
      <c r="E508" s="17">
        <v>1</v>
      </c>
      <c r="F508" s="17">
        <v>0</v>
      </c>
      <c r="G508" s="17">
        <v>0</v>
      </c>
      <c r="H508" s="18">
        <v>2182</v>
      </c>
      <c r="P508">
        <v>507</v>
      </c>
      <c r="Q508">
        <f t="shared" si="9"/>
        <v>3.2931640490362577E-6</v>
      </c>
    </row>
    <row r="509" spans="1:17" ht="14.4" x14ac:dyDescent="0.3">
      <c r="A509" s="17">
        <v>2</v>
      </c>
      <c r="B509" s="9" t="s">
        <v>44</v>
      </c>
      <c r="C509" s="17">
        <v>2</v>
      </c>
      <c r="D509" s="17">
        <v>1975</v>
      </c>
      <c r="E509" s="17">
        <v>1</v>
      </c>
      <c r="F509" s="17">
        <v>0</v>
      </c>
      <c r="G509" s="17">
        <v>0</v>
      </c>
      <c r="H509" s="18">
        <v>2194</v>
      </c>
      <c r="P509">
        <v>508</v>
      </c>
      <c r="Q509">
        <f t="shared" si="9"/>
        <v>3.2866925412313888E-6</v>
      </c>
    </row>
    <row r="510" spans="1:17" ht="14.4" x14ac:dyDescent="0.3">
      <c r="A510" s="17">
        <v>4</v>
      </c>
      <c r="B510" s="9" t="s">
        <v>12</v>
      </c>
      <c r="C510" s="17">
        <v>1</v>
      </c>
      <c r="D510" s="17">
        <v>1961</v>
      </c>
      <c r="E510" s="17">
        <v>1</v>
      </c>
      <c r="F510" s="17">
        <v>0</v>
      </c>
      <c r="G510" s="17">
        <v>0</v>
      </c>
      <c r="H510" s="18">
        <v>2198</v>
      </c>
      <c r="P510">
        <v>509</v>
      </c>
      <c r="Q510">
        <f t="shared" si="9"/>
        <v>3.2802464400002895E-6</v>
      </c>
    </row>
    <row r="511" spans="1:17" ht="14.4" x14ac:dyDescent="0.3">
      <c r="A511" s="17">
        <v>6</v>
      </c>
      <c r="B511" s="9" t="s">
        <v>23</v>
      </c>
      <c r="C511" s="17">
        <v>4</v>
      </c>
      <c r="D511" s="17">
        <v>1973</v>
      </c>
      <c r="E511" s="17">
        <v>1</v>
      </c>
      <c r="F511" s="17">
        <v>0</v>
      </c>
      <c r="G511" s="17">
        <v>0</v>
      </c>
      <c r="H511" s="18">
        <v>2201</v>
      </c>
      <c r="P511">
        <v>510</v>
      </c>
      <c r="Q511">
        <f t="shared" si="9"/>
        <v>3.273825595977651E-6</v>
      </c>
    </row>
    <row r="512" spans="1:17" ht="14.4" x14ac:dyDescent="0.3">
      <c r="A512" s="17">
        <v>6</v>
      </c>
      <c r="B512" s="9" t="s">
        <v>14</v>
      </c>
      <c r="C512" s="17">
        <v>3</v>
      </c>
      <c r="D512" s="17">
        <v>1975</v>
      </c>
      <c r="E512" s="17">
        <v>1</v>
      </c>
      <c r="F512" s="17">
        <v>0</v>
      </c>
      <c r="G512" s="17">
        <v>0</v>
      </c>
      <c r="H512" s="18">
        <v>2202</v>
      </c>
      <c r="P512">
        <v>511</v>
      </c>
      <c r="Q512">
        <f t="shared" si="9"/>
        <v>3.2674298609668713E-6</v>
      </c>
    </row>
    <row r="513" spans="1:17" ht="14.4" x14ac:dyDescent="0.3">
      <c r="A513" s="17">
        <v>3</v>
      </c>
      <c r="B513" s="9" t="s">
        <v>14</v>
      </c>
      <c r="C513" s="17">
        <v>3</v>
      </c>
      <c r="D513" s="17">
        <v>1975</v>
      </c>
      <c r="E513" s="17">
        <v>1</v>
      </c>
      <c r="F513" s="17">
        <v>0</v>
      </c>
      <c r="G513" s="17">
        <v>0</v>
      </c>
      <c r="H513" s="18">
        <v>2207</v>
      </c>
      <c r="P513">
        <v>512</v>
      </c>
      <c r="Q513">
        <f t="shared" si="9"/>
        <v>3.2610590879286373E-6</v>
      </c>
    </row>
    <row r="514" spans="1:17" ht="14.4" x14ac:dyDescent="0.3">
      <c r="A514" s="17">
        <v>1</v>
      </c>
      <c r="B514" s="9" t="s">
        <v>44</v>
      </c>
      <c r="C514" s="17">
        <v>2</v>
      </c>
      <c r="D514" s="17">
        <v>1975</v>
      </c>
      <c r="E514" s="17">
        <v>1</v>
      </c>
      <c r="F514" s="17">
        <v>0</v>
      </c>
      <c r="G514" s="17">
        <v>0</v>
      </c>
      <c r="H514" s="18">
        <v>2215</v>
      </c>
      <c r="P514">
        <v>513</v>
      </c>
      <c r="Q514">
        <f t="shared" si="9"/>
        <v>3.2547131309696519E-6</v>
      </c>
    </row>
    <row r="515" spans="1:17" ht="14.4" x14ac:dyDescent="0.3">
      <c r="A515" s="17">
        <v>5</v>
      </c>
      <c r="B515" s="9" t="s">
        <v>12</v>
      </c>
      <c r="C515" s="17">
        <v>1</v>
      </c>
      <c r="D515" s="17">
        <v>1961</v>
      </c>
      <c r="E515" s="17">
        <v>1</v>
      </c>
      <c r="F515" s="17">
        <v>0</v>
      </c>
      <c r="G515" s="17">
        <v>0</v>
      </c>
      <c r="H515" s="18">
        <v>2219</v>
      </c>
      <c r="P515">
        <v>514</v>
      </c>
      <c r="Q515">
        <f t="shared" ref="Q515:Q578" si="10">_xlfn.GAMMA.DIST(P515,$K$7,$K$8,FALSE)</f>
        <v>3.2483918453314906E-6</v>
      </c>
    </row>
    <row r="516" spans="1:17" ht="14.4" x14ac:dyDescent="0.3">
      <c r="A516" s="17">
        <v>4</v>
      </c>
      <c r="B516" s="9" t="s">
        <v>31</v>
      </c>
      <c r="C516" s="17">
        <v>3</v>
      </c>
      <c r="D516" s="17">
        <v>1975</v>
      </c>
      <c r="E516" s="17">
        <v>6</v>
      </c>
      <c r="F516" s="17">
        <v>0</v>
      </c>
      <c r="G516" s="17">
        <v>0</v>
      </c>
      <c r="H516" s="18">
        <v>2238</v>
      </c>
      <c r="P516">
        <v>515</v>
      </c>
      <c r="Q516">
        <f t="shared" si="10"/>
        <v>3.2420950873795863E-6</v>
      </c>
    </row>
    <row r="517" spans="1:17" ht="14.4" x14ac:dyDescent="0.3">
      <c r="A517" s="17">
        <v>3</v>
      </c>
      <c r="B517" s="9" t="s">
        <v>44</v>
      </c>
      <c r="C517" s="17">
        <v>1</v>
      </c>
      <c r="D517" s="17">
        <v>1975</v>
      </c>
      <c r="E517" s="17">
        <v>1</v>
      </c>
      <c r="F517" s="17">
        <v>0</v>
      </c>
      <c r="G517" s="17">
        <v>0</v>
      </c>
      <c r="H517" s="18">
        <v>2277</v>
      </c>
      <c r="P517">
        <v>516</v>
      </c>
      <c r="Q517">
        <f t="shared" si="10"/>
        <v>3.2358227145923429E-6</v>
      </c>
    </row>
    <row r="518" spans="1:17" ht="14.4" x14ac:dyDescent="0.3">
      <c r="A518" s="17">
        <v>6</v>
      </c>
      <c r="B518" s="9" t="s">
        <v>12</v>
      </c>
      <c r="C518" s="17">
        <v>1</v>
      </c>
      <c r="D518" s="17">
        <v>1961</v>
      </c>
      <c r="E518" s="17">
        <v>1</v>
      </c>
      <c r="F518" s="17">
        <v>0</v>
      </c>
      <c r="G518" s="17">
        <v>0</v>
      </c>
      <c r="H518" s="18">
        <v>2279</v>
      </c>
      <c r="P518">
        <v>517</v>
      </c>
      <c r="Q518">
        <f t="shared" si="10"/>
        <v>3.229574585550374E-6</v>
      </c>
    </row>
    <row r="519" spans="1:17" ht="14.4" x14ac:dyDescent="0.3">
      <c r="A519" s="17">
        <v>5</v>
      </c>
      <c r="B519" s="9" t="s">
        <v>44</v>
      </c>
      <c r="C519" s="17">
        <v>2</v>
      </c>
      <c r="D519" s="17">
        <v>1975</v>
      </c>
      <c r="E519" s="17">
        <v>1</v>
      </c>
      <c r="F519" s="17">
        <v>0</v>
      </c>
      <c r="G519" s="17">
        <v>0</v>
      </c>
      <c r="H519" s="18">
        <v>2281</v>
      </c>
      <c r="P519">
        <v>518</v>
      </c>
      <c r="Q519">
        <f t="shared" si="10"/>
        <v>3.2233505599258712E-6</v>
      </c>
    </row>
    <row r="520" spans="1:17" ht="14.4" x14ac:dyDescent="0.3">
      <c r="A520" s="17">
        <v>4</v>
      </c>
      <c r="B520" s="9" t="s">
        <v>35</v>
      </c>
      <c r="C520" s="17">
        <v>1</v>
      </c>
      <c r="D520" s="17">
        <v>1960</v>
      </c>
      <c r="E520" s="17">
        <v>1</v>
      </c>
      <c r="F520" s="17">
        <v>0</v>
      </c>
      <c r="G520" s="17">
        <v>0</v>
      </c>
      <c r="H520" s="18">
        <v>2300</v>
      </c>
      <c r="P520">
        <v>519</v>
      </c>
      <c r="Q520">
        <f t="shared" si="10"/>
        <v>3.2171504984720871E-6</v>
      </c>
    </row>
    <row r="521" spans="1:17" ht="14.4" x14ac:dyDescent="0.3">
      <c r="A521" s="17">
        <v>5</v>
      </c>
      <c r="B521" s="9" t="s">
        <v>35</v>
      </c>
      <c r="C521" s="17">
        <v>1</v>
      </c>
      <c r="D521" s="17">
        <v>1960</v>
      </c>
      <c r="E521" s="17">
        <v>1</v>
      </c>
      <c r="F521" s="17">
        <v>0</v>
      </c>
      <c r="G521" s="17">
        <v>0</v>
      </c>
      <c r="H521" s="18">
        <v>2306</v>
      </c>
      <c r="P521">
        <v>520</v>
      </c>
      <c r="Q521">
        <f t="shared" si="10"/>
        <v>3.2109742630129458E-6</v>
      </c>
    </row>
    <row r="522" spans="1:17" ht="14.4" x14ac:dyDescent="0.3">
      <c r="A522" s="17">
        <v>3</v>
      </c>
      <c r="B522" s="9" t="s">
        <v>35</v>
      </c>
      <c r="C522" s="17">
        <v>1</v>
      </c>
      <c r="D522" s="17">
        <v>1960</v>
      </c>
      <c r="E522" s="17">
        <v>1</v>
      </c>
      <c r="F522" s="17">
        <v>0</v>
      </c>
      <c r="G522" s="17">
        <v>0</v>
      </c>
      <c r="H522" s="18">
        <v>2316</v>
      </c>
      <c r="P522">
        <v>521</v>
      </c>
      <c r="Q522">
        <f t="shared" si="10"/>
        <v>3.2048217164327726E-6</v>
      </c>
    </row>
    <row r="523" spans="1:17" ht="14.4" x14ac:dyDescent="0.3">
      <c r="A523" s="17">
        <v>1</v>
      </c>
      <c r="B523" s="9" t="s">
        <v>23</v>
      </c>
      <c r="C523" s="17">
        <v>4</v>
      </c>
      <c r="D523" s="17">
        <v>1973</v>
      </c>
      <c r="E523" s="17">
        <v>1</v>
      </c>
      <c r="F523" s="17">
        <v>0</v>
      </c>
      <c r="G523" s="17">
        <v>0</v>
      </c>
      <c r="H523" s="18">
        <v>2318</v>
      </c>
      <c r="P523">
        <v>522</v>
      </c>
      <c r="Q523">
        <f t="shared" si="10"/>
        <v>3.1986927226661389E-6</v>
      </c>
    </row>
    <row r="524" spans="1:17" ht="14.4" x14ac:dyDescent="0.3">
      <c r="A524" s="17">
        <v>1</v>
      </c>
      <c r="B524" s="9" t="s">
        <v>35</v>
      </c>
      <c r="C524" s="17">
        <v>1</v>
      </c>
      <c r="D524" s="17">
        <v>1960</v>
      </c>
      <c r="E524" s="17">
        <v>1</v>
      </c>
      <c r="F524" s="17">
        <v>0</v>
      </c>
      <c r="G524" s="17">
        <v>0</v>
      </c>
      <c r="H524" s="18">
        <v>2334</v>
      </c>
      <c r="P524">
        <v>523</v>
      </c>
      <c r="Q524">
        <f t="shared" si="10"/>
        <v>3.192587146687825E-6</v>
      </c>
    </row>
    <row r="525" spans="1:17" ht="14.4" x14ac:dyDescent="0.3">
      <c r="A525" s="17">
        <v>3</v>
      </c>
      <c r="B525" s="9" t="s">
        <v>44</v>
      </c>
      <c r="C525" s="17">
        <v>2</v>
      </c>
      <c r="D525" s="17">
        <v>1975</v>
      </c>
      <c r="E525" s="17">
        <v>1</v>
      </c>
      <c r="F525" s="17">
        <v>0</v>
      </c>
      <c r="G525" s="17">
        <v>0</v>
      </c>
      <c r="H525" s="18">
        <v>2339</v>
      </c>
      <c r="P525">
        <v>524</v>
      </c>
      <c r="Q525">
        <f t="shared" si="10"/>
        <v>3.1865048545028978E-6</v>
      </c>
    </row>
    <row r="526" spans="1:17" ht="14.4" x14ac:dyDescent="0.3">
      <c r="A526" s="17">
        <v>6</v>
      </c>
      <c r="B526" s="9" t="s">
        <v>44</v>
      </c>
      <c r="C526" s="17">
        <v>2</v>
      </c>
      <c r="D526" s="17">
        <v>1975</v>
      </c>
      <c r="E526" s="17">
        <v>1</v>
      </c>
      <c r="F526" s="17">
        <v>0</v>
      </c>
      <c r="G526" s="17">
        <v>0</v>
      </c>
      <c r="H526" s="18">
        <v>2354</v>
      </c>
      <c r="P526">
        <v>525</v>
      </c>
      <c r="Q526">
        <f t="shared" si="10"/>
        <v>3.1804457131369019E-6</v>
      </c>
    </row>
    <row r="527" spans="1:17" ht="14.4" x14ac:dyDescent="0.3">
      <c r="A527" s="17">
        <v>5</v>
      </c>
      <c r="B527" s="9" t="s">
        <v>14</v>
      </c>
      <c r="C527" s="17">
        <v>3</v>
      </c>
      <c r="D527" s="17">
        <v>1975</v>
      </c>
      <c r="E527" s="17">
        <v>1</v>
      </c>
      <c r="F527" s="17">
        <v>0</v>
      </c>
      <c r="G527" s="17">
        <v>0</v>
      </c>
      <c r="H527" s="18">
        <v>2377</v>
      </c>
      <c r="P527">
        <v>526</v>
      </c>
      <c r="Q527">
        <f t="shared" si="10"/>
        <v>3.1744095906261648E-6</v>
      </c>
    </row>
    <row r="528" spans="1:17" ht="14.4" x14ac:dyDescent="0.3">
      <c r="A528" s="17">
        <v>6</v>
      </c>
      <c r="B528" s="9" t="s">
        <v>23</v>
      </c>
      <c r="C528" s="17">
        <v>4</v>
      </c>
      <c r="D528" s="17">
        <v>1988</v>
      </c>
      <c r="E528" s="17">
        <v>1</v>
      </c>
      <c r="F528" s="17">
        <v>0</v>
      </c>
      <c r="G528" s="17">
        <v>0</v>
      </c>
      <c r="H528" s="18">
        <v>2379</v>
      </c>
      <c r="P528">
        <v>527</v>
      </c>
      <c r="Q528">
        <f t="shared" si="10"/>
        <v>3.168396356008206E-6</v>
      </c>
    </row>
    <row r="529" spans="1:17" ht="14.4" x14ac:dyDescent="0.3">
      <c r="A529" s="17">
        <v>1</v>
      </c>
      <c r="B529" s="9" t="s">
        <v>44</v>
      </c>
      <c r="C529" s="17">
        <v>1</v>
      </c>
      <c r="D529" s="17">
        <v>1975</v>
      </c>
      <c r="E529" s="17">
        <v>1</v>
      </c>
      <c r="F529" s="17">
        <v>0</v>
      </c>
      <c r="G529" s="17">
        <v>0</v>
      </c>
      <c r="H529" s="18">
        <v>2386</v>
      </c>
      <c r="P529">
        <v>528</v>
      </c>
      <c r="Q529">
        <f t="shared" si="10"/>
        <v>3.1624058793122632E-6</v>
      </c>
    </row>
    <row r="530" spans="1:17" ht="14.4" x14ac:dyDescent="0.3">
      <c r="A530" s="17">
        <v>3</v>
      </c>
      <c r="B530" s="9" t="s">
        <v>31</v>
      </c>
      <c r="C530" s="17">
        <v>3</v>
      </c>
      <c r="D530" s="17">
        <v>1975</v>
      </c>
      <c r="E530" s="17">
        <v>6</v>
      </c>
      <c r="F530" s="17">
        <v>0</v>
      </c>
      <c r="G530" s="17">
        <v>0</v>
      </c>
      <c r="H530" s="18">
        <v>2391</v>
      </c>
      <c r="P530">
        <v>529</v>
      </c>
      <c r="Q530">
        <f t="shared" si="10"/>
        <v>3.1564380315499192E-6</v>
      </c>
    </row>
    <row r="531" spans="1:17" ht="14.4" x14ac:dyDescent="0.3">
      <c r="A531" s="17">
        <v>2</v>
      </c>
      <c r="B531" s="9" t="s">
        <v>23</v>
      </c>
      <c r="C531" s="17">
        <v>4</v>
      </c>
      <c r="D531" s="17">
        <v>1988</v>
      </c>
      <c r="E531" s="17">
        <v>1</v>
      </c>
      <c r="F531" s="17">
        <v>0</v>
      </c>
      <c r="G531" s="17">
        <v>0</v>
      </c>
      <c r="H531" s="18">
        <v>2423</v>
      </c>
      <c r="P531">
        <v>530</v>
      </c>
      <c r="Q531">
        <f t="shared" si="10"/>
        <v>3.1504926847058384E-6</v>
      </c>
    </row>
    <row r="532" spans="1:17" ht="14.4" x14ac:dyDescent="0.3">
      <c r="A532" s="17">
        <v>1</v>
      </c>
      <c r="B532" s="9" t="s">
        <v>14</v>
      </c>
      <c r="C532" s="17">
        <v>3</v>
      </c>
      <c r="D532" s="17">
        <v>1975</v>
      </c>
      <c r="E532" s="17">
        <v>1</v>
      </c>
      <c r="F532" s="17">
        <v>0</v>
      </c>
      <c r="G532" s="17">
        <v>0</v>
      </c>
      <c r="H532" s="18">
        <v>2426</v>
      </c>
      <c r="P532">
        <v>531</v>
      </c>
      <c r="Q532">
        <f t="shared" si="10"/>
        <v>3.1445697117286104E-6</v>
      </c>
    </row>
    <row r="533" spans="1:17" ht="14.4" x14ac:dyDescent="0.3">
      <c r="A533" s="17">
        <v>1</v>
      </c>
      <c r="B533" s="9" t="s">
        <v>19</v>
      </c>
      <c r="C533" s="17">
        <v>4</v>
      </c>
      <c r="D533" s="17">
        <v>1979</v>
      </c>
      <c r="E533" s="17">
        <v>1</v>
      </c>
      <c r="F533" s="17">
        <v>0</v>
      </c>
      <c r="G533" s="17">
        <v>0</v>
      </c>
      <c r="H533" s="18">
        <v>2433</v>
      </c>
      <c r="P533">
        <v>532</v>
      </c>
      <c r="Q533">
        <f t="shared" si="10"/>
        <v>3.1386689865216864E-6</v>
      </c>
    </row>
    <row r="534" spans="1:17" ht="14.4" x14ac:dyDescent="0.3">
      <c r="A534" s="17">
        <v>3</v>
      </c>
      <c r="B534" s="9" t="s">
        <v>12</v>
      </c>
      <c r="C534" s="17">
        <v>1</v>
      </c>
      <c r="D534" s="17">
        <v>1961</v>
      </c>
      <c r="E534" s="17">
        <v>1</v>
      </c>
      <c r="F534" s="17">
        <v>0</v>
      </c>
      <c r="G534" s="17">
        <v>0</v>
      </c>
      <c r="H534" s="18">
        <v>2436</v>
      </c>
      <c r="P534">
        <v>533</v>
      </c>
      <c r="Q534">
        <f t="shared" si="10"/>
        <v>3.1327903839344326E-6</v>
      </c>
    </row>
    <row r="535" spans="1:17" ht="14.4" x14ac:dyDescent="0.3">
      <c r="A535" s="17">
        <v>5</v>
      </c>
      <c r="B535" s="9" t="s">
        <v>23</v>
      </c>
      <c r="C535" s="17">
        <v>4</v>
      </c>
      <c r="D535" s="17">
        <v>1988</v>
      </c>
      <c r="E535" s="17">
        <v>1</v>
      </c>
      <c r="F535" s="17">
        <v>0</v>
      </c>
      <c r="G535" s="17">
        <v>0</v>
      </c>
      <c r="H535" s="18">
        <v>2439</v>
      </c>
      <c r="P535">
        <v>534</v>
      </c>
      <c r="Q535">
        <f t="shared" si="10"/>
        <v>3.1269337797532722E-6</v>
      </c>
    </row>
    <row r="536" spans="1:17" ht="14.4" x14ac:dyDescent="0.3">
      <c r="A536" s="17">
        <v>5</v>
      </c>
      <c r="B536" s="9" t="s">
        <v>25</v>
      </c>
      <c r="C536" s="17">
        <v>3</v>
      </c>
      <c r="D536" s="17">
        <v>1963</v>
      </c>
      <c r="E536" s="17">
        <v>1</v>
      </c>
      <c r="F536" s="17">
        <v>0</v>
      </c>
      <c r="G536" s="17">
        <v>0</v>
      </c>
      <c r="H536" s="18">
        <v>2449</v>
      </c>
      <c r="P536">
        <v>535</v>
      </c>
      <c r="Q536">
        <f t="shared" si="10"/>
        <v>3.1210990506929303E-6</v>
      </c>
    </row>
    <row r="537" spans="1:17" ht="14.4" x14ac:dyDescent="0.3">
      <c r="A537" s="17">
        <v>1</v>
      </c>
      <c r="B537" s="9" t="s">
        <v>12</v>
      </c>
      <c r="C537" s="17">
        <v>1</v>
      </c>
      <c r="D537" s="17">
        <v>1961</v>
      </c>
      <c r="E537" s="17">
        <v>1</v>
      </c>
      <c r="F537" s="17">
        <v>0</v>
      </c>
      <c r="G537" s="17">
        <v>0</v>
      </c>
      <c r="H537" s="18">
        <v>2474</v>
      </c>
      <c r="P537">
        <v>536</v>
      </c>
      <c r="Q537">
        <f t="shared" si="10"/>
        <v>3.1152860743877803E-6</v>
      </c>
    </row>
    <row r="538" spans="1:17" ht="14.4" x14ac:dyDescent="0.3">
      <c r="A538" s="17">
        <v>1</v>
      </c>
      <c r="B538" s="9" t="s">
        <v>23</v>
      </c>
      <c r="C538" s="17">
        <v>4</v>
      </c>
      <c r="D538" s="17">
        <v>1988</v>
      </c>
      <c r="E538" s="17">
        <v>1</v>
      </c>
      <c r="F538" s="17">
        <v>0</v>
      </c>
      <c r="G538" s="17">
        <v>0</v>
      </c>
      <c r="H538" s="18">
        <v>2475</v>
      </c>
      <c r="P538">
        <v>537</v>
      </c>
      <c r="Q538">
        <f t="shared" si="10"/>
        <v>3.1094947293832819E-6</v>
      </c>
    </row>
    <row r="539" spans="1:17" ht="14.4" x14ac:dyDescent="0.3">
      <c r="A539" s="17">
        <v>3</v>
      </c>
      <c r="B539" s="9" t="s">
        <v>23</v>
      </c>
      <c r="C539" s="17">
        <v>4</v>
      </c>
      <c r="D539" s="17">
        <v>1973</v>
      </c>
      <c r="E539" s="17">
        <v>1</v>
      </c>
      <c r="F539" s="17">
        <v>0</v>
      </c>
      <c r="G539" s="17">
        <v>0</v>
      </c>
      <c r="H539" s="18">
        <v>2496</v>
      </c>
      <c r="P539">
        <v>538</v>
      </c>
      <c r="Q539">
        <f t="shared" si="10"/>
        <v>3.1037248951275155E-6</v>
      </c>
    </row>
    <row r="540" spans="1:17" ht="14.4" x14ac:dyDescent="0.3">
      <c r="A540" s="17">
        <v>2</v>
      </c>
      <c r="B540" s="9" t="s">
        <v>23</v>
      </c>
      <c r="C540" s="17">
        <v>4</v>
      </c>
      <c r="D540" s="17">
        <v>1973</v>
      </c>
      <c r="E540" s="17">
        <v>1</v>
      </c>
      <c r="F540" s="17">
        <v>0</v>
      </c>
      <c r="G540" s="17">
        <v>0</v>
      </c>
      <c r="H540" s="18">
        <v>2512</v>
      </c>
      <c r="P540">
        <v>539</v>
      </c>
      <c r="Q540">
        <f t="shared" si="10"/>
        <v>3.0979764519628165E-6</v>
      </c>
    </row>
    <row r="541" spans="1:17" ht="14.4" x14ac:dyDescent="0.3">
      <c r="A541" s="17">
        <v>5</v>
      </c>
      <c r="B541" s="9" t="s">
        <v>23</v>
      </c>
      <c r="C541" s="17">
        <v>4</v>
      </c>
      <c r="D541" s="17">
        <v>1973</v>
      </c>
      <c r="E541" s="17">
        <v>1</v>
      </c>
      <c r="F541" s="17">
        <v>0</v>
      </c>
      <c r="G541" s="17">
        <v>0</v>
      </c>
      <c r="H541" s="18">
        <v>2518</v>
      </c>
      <c r="P541">
        <v>540</v>
      </c>
      <c r="Q541">
        <f t="shared" si="10"/>
        <v>3.0922492811174917E-6</v>
      </c>
    </row>
    <row r="542" spans="1:17" ht="14.4" x14ac:dyDescent="0.3">
      <c r="A542" s="17">
        <v>1</v>
      </c>
      <c r="B542" s="9" t="s">
        <v>31</v>
      </c>
      <c r="C542" s="17">
        <v>2</v>
      </c>
      <c r="D542" s="17">
        <v>1973</v>
      </c>
      <c r="E542" s="17">
        <v>7</v>
      </c>
      <c r="F542" s="17">
        <v>0</v>
      </c>
      <c r="G542" s="17">
        <v>0</v>
      </c>
      <c r="H542" s="18">
        <v>2531</v>
      </c>
      <c r="P542">
        <v>541</v>
      </c>
      <c r="Q542">
        <f t="shared" si="10"/>
        <v>3.0865432646976403E-6</v>
      </c>
    </row>
    <row r="543" spans="1:17" ht="14.4" x14ac:dyDescent="0.3">
      <c r="A543" s="17">
        <v>6</v>
      </c>
      <c r="B543" s="9" t="s">
        <v>31</v>
      </c>
      <c r="C543" s="17">
        <v>2</v>
      </c>
      <c r="D543" s="17">
        <v>1973</v>
      </c>
      <c r="E543" s="17">
        <v>7</v>
      </c>
      <c r="F543" s="17">
        <v>0</v>
      </c>
      <c r="G543" s="17">
        <v>0</v>
      </c>
      <c r="H543" s="18">
        <v>2538</v>
      </c>
      <c r="P543">
        <v>542</v>
      </c>
      <c r="Q543">
        <f t="shared" si="10"/>
        <v>3.080858285679053E-6</v>
      </c>
    </row>
    <row r="544" spans="1:17" ht="14.4" x14ac:dyDescent="0.3">
      <c r="A544" s="17">
        <v>4</v>
      </c>
      <c r="B544" s="9" t="s">
        <v>44</v>
      </c>
      <c r="C544" s="17">
        <v>2</v>
      </c>
      <c r="D544" s="17">
        <v>1974</v>
      </c>
      <c r="E544" s="17">
        <v>1</v>
      </c>
      <c r="F544" s="17">
        <v>0</v>
      </c>
      <c r="G544" s="17">
        <v>0</v>
      </c>
      <c r="H544" s="18">
        <v>2559</v>
      </c>
      <c r="P544">
        <v>543</v>
      </c>
      <c r="Q544">
        <f t="shared" si="10"/>
        <v>3.0751942278992112E-6</v>
      </c>
    </row>
    <row r="545" spans="1:17" ht="14.4" x14ac:dyDescent="0.3">
      <c r="A545" s="17">
        <v>2</v>
      </c>
      <c r="B545" s="9" t="s">
        <v>44</v>
      </c>
      <c r="C545" s="17">
        <v>2</v>
      </c>
      <c r="D545" s="17">
        <v>1974</v>
      </c>
      <c r="E545" s="17">
        <v>1</v>
      </c>
      <c r="F545" s="17">
        <v>0</v>
      </c>
      <c r="G545" s="17">
        <v>0</v>
      </c>
      <c r="H545" s="18">
        <v>2589</v>
      </c>
      <c r="P545">
        <v>544</v>
      </c>
      <c r="Q545">
        <f t="shared" si="10"/>
        <v>3.0695509760493666E-6</v>
      </c>
    </row>
    <row r="546" spans="1:17" ht="14.4" x14ac:dyDescent="0.3">
      <c r="A546" s="17">
        <v>5</v>
      </c>
      <c r="B546" s="9" t="s">
        <v>10</v>
      </c>
      <c r="C546" s="17">
        <v>1</v>
      </c>
      <c r="D546" s="17">
        <v>1988</v>
      </c>
      <c r="E546" s="17">
        <v>1</v>
      </c>
      <c r="F546" s="17">
        <v>0</v>
      </c>
      <c r="G546" s="17">
        <v>0</v>
      </c>
      <c r="H546" s="18">
        <v>2604</v>
      </c>
      <c r="P546">
        <v>545</v>
      </c>
      <c r="Q546">
        <f t="shared" si="10"/>
        <v>3.063928415666713E-6</v>
      </c>
    </row>
    <row r="547" spans="1:17" ht="14.4" x14ac:dyDescent="0.3">
      <c r="A547" s="17">
        <v>4</v>
      </c>
      <c r="B547" s="9" t="s">
        <v>35</v>
      </c>
      <c r="C547" s="17">
        <v>3</v>
      </c>
      <c r="D547" s="17">
        <v>1962</v>
      </c>
      <c r="E547" s="17">
        <v>1</v>
      </c>
      <c r="F547" s="17">
        <v>0</v>
      </c>
      <c r="G547" s="17">
        <v>0</v>
      </c>
      <c r="H547" s="18">
        <v>2624</v>
      </c>
      <c r="P547">
        <v>546</v>
      </c>
      <c r="Q547">
        <f t="shared" si="10"/>
        <v>3.0583264331266421E-6</v>
      </c>
    </row>
    <row r="548" spans="1:17" ht="14.4" x14ac:dyDescent="0.3">
      <c r="A548" s="17">
        <v>3</v>
      </c>
      <c r="B548" s="9" t="s">
        <v>35</v>
      </c>
      <c r="C548" s="17">
        <v>2</v>
      </c>
      <c r="D548" s="17">
        <v>1984</v>
      </c>
      <c r="E548" s="17">
        <v>1</v>
      </c>
      <c r="F548" s="17">
        <v>0</v>
      </c>
      <c r="G548" s="17">
        <v>0</v>
      </c>
      <c r="H548" s="18">
        <v>2647</v>
      </c>
      <c r="P548">
        <v>547</v>
      </c>
      <c r="Q548">
        <f t="shared" si="10"/>
        <v>3.052744915635082E-6</v>
      </c>
    </row>
    <row r="549" spans="1:17" ht="14.4" x14ac:dyDescent="0.3">
      <c r="A549" s="17">
        <v>1</v>
      </c>
      <c r="B549" s="9" t="s">
        <v>44</v>
      </c>
      <c r="C549" s="17">
        <v>2</v>
      </c>
      <c r="D549" s="17">
        <v>1973</v>
      </c>
      <c r="E549" s="17">
        <v>2</v>
      </c>
      <c r="F549" s="17">
        <v>0</v>
      </c>
      <c r="G549" s="17">
        <v>1</v>
      </c>
      <c r="H549" s="18">
        <v>2659</v>
      </c>
      <c r="P549">
        <v>548</v>
      </c>
      <c r="Q549">
        <f t="shared" si="10"/>
        <v>3.0471837512209264E-6</v>
      </c>
    </row>
    <row r="550" spans="1:17" ht="14.4" x14ac:dyDescent="0.3">
      <c r="A550" s="17">
        <v>2</v>
      </c>
      <c r="B550" s="9" t="s">
        <v>10</v>
      </c>
      <c r="C550" s="17">
        <v>1</v>
      </c>
      <c r="D550" s="17">
        <v>1988</v>
      </c>
      <c r="E550" s="17">
        <v>1</v>
      </c>
      <c r="F550" s="17">
        <v>0</v>
      </c>
      <c r="G550" s="17">
        <v>0</v>
      </c>
      <c r="H550" s="18">
        <v>2668</v>
      </c>
      <c r="P550">
        <v>549</v>
      </c>
      <c r="Q550">
        <f t="shared" si="10"/>
        <v>3.0416428287285366E-6</v>
      </c>
    </row>
    <row r="551" spans="1:17" ht="14.4" x14ac:dyDescent="0.3">
      <c r="A551" s="17">
        <v>6</v>
      </c>
      <c r="B551" s="9" t="s">
        <v>44</v>
      </c>
      <c r="C551" s="17">
        <v>2</v>
      </c>
      <c r="D551" s="17">
        <v>1973</v>
      </c>
      <c r="E551" s="17">
        <v>2</v>
      </c>
      <c r="F551" s="17">
        <v>0</v>
      </c>
      <c r="G551" s="17">
        <v>1</v>
      </c>
      <c r="H551" s="18">
        <v>2693</v>
      </c>
      <c r="P551">
        <v>550</v>
      </c>
      <c r="Q551">
        <f t="shared" si="10"/>
        <v>3.0361220378103351E-6</v>
      </c>
    </row>
    <row r="552" spans="1:17" ht="14.4" x14ac:dyDescent="0.3">
      <c r="A552" s="17">
        <v>5</v>
      </c>
      <c r="B552" s="9" t="s">
        <v>44</v>
      </c>
      <c r="C552" s="17">
        <v>2</v>
      </c>
      <c r="D552" s="17">
        <v>1974</v>
      </c>
      <c r="E552" s="17">
        <v>1</v>
      </c>
      <c r="F552" s="17">
        <v>0</v>
      </c>
      <c r="G552" s="17">
        <v>0</v>
      </c>
      <c r="H552" s="18">
        <v>2736</v>
      </c>
      <c r="P552">
        <v>551</v>
      </c>
      <c r="Q552">
        <f t="shared" si="10"/>
        <v>3.0306212689194736E-6</v>
      </c>
    </row>
    <row r="553" spans="1:17" ht="14.4" x14ac:dyDescent="0.3">
      <c r="A553" s="17">
        <v>4</v>
      </c>
      <c r="B553" s="9" t="s">
        <v>35</v>
      </c>
      <c r="C553" s="17">
        <v>2</v>
      </c>
      <c r="D553" s="17">
        <v>1984</v>
      </c>
      <c r="E553" s="17">
        <v>1</v>
      </c>
      <c r="F553" s="17">
        <v>0</v>
      </c>
      <c r="G553" s="17">
        <v>0</v>
      </c>
      <c r="H553" s="18">
        <v>2739</v>
      </c>
      <c r="P553">
        <v>552</v>
      </c>
      <c r="Q553">
        <f t="shared" si="10"/>
        <v>3.0251404133025822E-6</v>
      </c>
    </row>
    <row r="554" spans="1:17" ht="14.4" x14ac:dyDescent="0.3">
      <c r="A554" s="17">
        <v>5</v>
      </c>
      <c r="B554" s="9" t="s">
        <v>35</v>
      </c>
      <c r="C554" s="17">
        <v>2</v>
      </c>
      <c r="D554" s="17">
        <v>1984</v>
      </c>
      <c r="E554" s="17">
        <v>1</v>
      </c>
      <c r="F554" s="17">
        <v>0</v>
      </c>
      <c r="G554" s="17">
        <v>0</v>
      </c>
      <c r="H554" s="18">
        <v>2767</v>
      </c>
      <c r="P554">
        <v>553</v>
      </c>
      <c r="Q554">
        <f t="shared" si="10"/>
        <v>3.0196793629925981E-6</v>
      </c>
    </row>
    <row r="555" spans="1:17" ht="14.4" x14ac:dyDescent="0.3">
      <c r="A555" s="17">
        <v>6</v>
      </c>
      <c r="B555" s="9" t="s">
        <v>44</v>
      </c>
      <c r="C555" s="17">
        <v>2</v>
      </c>
      <c r="D555" s="17">
        <v>1975</v>
      </c>
      <c r="E555" s="17">
        <v>1</v>
      </c>
      <c r="F555" s="17">
        <v>0</v>
      </c>
      <c r="G555" s="17">
        <v>0</v>
      </c>
      <c r="H555" s="18">
        <v>2817</v>
      </c>
      <c r="P555">
        <v>554</v>
      </c>
      <c r="Q555">
        <f t="shared" si="10"/>
        <v>3.0142380108016717E-6</v>
      </c>
    </row>
    <row r="556" spans="1:17" ht="14.4" x14ac:dyDescent="0.3">
      <c r="A556" s="17">
        <v>1</v>
      </c>
      <c r="B556" s="9" t="s">
        <v>53</v>
      </c>
      <c r="C556" s="17">
        <v>2</v>
      </c>
      <c r="D556" s="17">
        <v>1982</v>
      </c>
      <c r="E556" s="17">
        <v>1</v>
      </c>
      <c r="F556" s="17">
        <v>0</v>
      </c>
      <c r="G556" s="17">
        <v>0</v>
      </c>
      <c r="H556" s="18">
        <v>2868</v>
      </c>
      <c r="P556">
        <v>555</v>
      </c>
      <c r="Q556">
        <f t="shared" si="10"/>
        <v>3.0088162503141478E-6</v>
      </c>
    </row>
    <row r="557" spans="1:17" ht="14.4" x14ac:dyDescent="0.3">
      <c r="A557" s="17">
        <v>2</v>
      </c>
      <c r="B557" s="9" t="s">
        <v>17</v>
      </c>
      <c r="C557" s="17">
        <v>2</v>
      </c>
      <c r="D557" s="17">
        <v>2014</v>
      </c>
      <c r="E557" s="17">
        <v>1</v>
      </c>
      <c r="F557" s="17">
        <v>0</v>
      </c>
      <c r="G557" s="17">
        <v>0</v>
      </c>
      <c r="H557" s="18">
        <v>2874</v>
      </c>
      <c r="P557">
        <v>556</v>
      </c>
      <c r="Q557">
        <f t="shared" si="10"/>
        <v>3.003413975879625E-6</v>
      </c>
    </row>
    <row r="558" spans="1:17" ht="14.4" x14ac:dyDescent="0.3">
      <c r="A558" s="17">
        <v>5</v>
      </c>
      <c r="B558" s="9" t="s">
        <v>31</v>
      </c>
      <c r="C558" s="17">
        <v>2</v>
      </c>
      <c r="D558" s="17">
        <v>1973</v>
      </c>
      <c r="E558" s="17">
        <v>7</v>
      </c>
      <c r="F558" s="17">
        <v>0</v>
      </c>
      <c r="G558" s="17">
        <v>0</v>
      </c>
      <c r="H558" s="18">
        <v>2878</v>
      </c>
      <c r="P558">
        <v>557</v>
      </c>
      <c r="Q558">
        <f t="shared" si="10"/>
        <v>2.9980310826060892E-6</v>
      </c>
    </row>
    <row r="559" spans="1:17" ht="14.4" x14ac:dyDescent="0.3">
      <c r="A559" s="17">
        <v>1</v>
      </c>
      <c r="B559" s="9" t="s">
        <v>35</v>
      </c>
      <c r="C559" s="17">
        <v>2</v>
      </c>
      <c r="D559" s="17">
        <v>1984</v>
      </c>
      <c r="E559" s="17">
        <v>1</v>
      </c>
      <c r="F559" s="17">
        <v>0</v>
      </c>
      <c r="G559" s="17">
        <v>0</v>
      </c>
      <c r="H559" s="18">
        <v>2900</v>
      </c>
      <c r="P559">
        <v>558</v>
      </c>
      <c r="Q559">
        <f t="shared" si="10"/>
        <v>2.9926674663531171E-6</v>
      </c>
    </row>
    <row r="560" spans="1:17" ht="14.4" x14ac:dyDescent="0.3">
      <c r="A560" s="17">
        <v>4</v>
      </c>
      <c r="B560" s="9" t="s">
        <v>35</v>
      </c>
      <c r="C560" s="17">
        <v>2</v>
      </c>
      <c r="D560" s="17">
        <v>1962</v>
      </c>
      <c r="E560" s="17">
        <v>1</v>
      </c>
      <c r="F560" s="17">
        <v>0</v>
      </c>
      <c r="G560" s="17">
        <v>0</v>
      </c>
      <c r="H560" s="18">
        <v>2926</v>
      </c>
      <c r="P560">
        <v>559</v>
      </c>
      <c r="Q560">
        <f t="shared" si="10"/>
        <v>2.9873230237251609E-6</v>
      </c>
    </row>
    <row r="561" spans="1:17" ht="14.4" x14ac:dyDescent="0.3">
      <c r="A561" s="17">
        <v>1</v>
      </c>
      <c r="B561" s="9" t="s">
        <v>44</v>
      </c>
      <c r="C561" s="17">
        <v>2</v>
      </c>
      <c r="D561" s="17">
        <v>1975</v>
      </c>
      <c r="E561" s="17">
        <v>1</v>
      </c>
      <c r="F561" s="17">
        <v>0</v>
      </c>
      <c r="G561" s="17">
        <v>0</v>
      </c>
      <c r="H561" s="18">
        <v>2949</v>
      </c>
      <c r="P561">
        <v>560</v>
      </c>
      <c r="Q561">
        <f t="shared" si="10"/>
        <v>2.981997652064895E-6</v>
      </c>
    </row>
    <row r="562" spans="1:17" ht="14.4" x14ac:dyDescent="0.3">
      <c r="A562" s="17">
        <v>3</v>
      </c>
      <c r="B562" s="9" t="s">
        <v>31</v>
      </c>
      <c r="C562" s="17">
        <v>2</v>
      </c>
      <c r="D562" s="17">
        <v>1973</v>
      </c>
      <c r="E562" s="17">
        <v>7</v>
      </c>
      <c r="F562" s="17">
        <v>0</v>
      </c>
      <c r="G562" s="17">
        <v>0</v>
      </c>
      <c r="H562" s="18">
        <v>2950</v>
      </c>
      <c r="P562">
        <v>561</v>
      </c>
      <c r="Q562">
        <f t="shared" si="10"/>
        <v>2.9766912494466423E-6</v>
      </c>
    </row>
    <row r="563" spans="1:17" ht="14.4" x14ac:dyDescent="0.3">
      <c r="A563" s="17">
        <v>5</v>
      </c>
      <c r="B563" s="9" t="s">
        <v>35</v>
      </c>
      <c r="C563" s="17">
        <v>3</v>
      </c>
      <c r="D563" s="17">
        <v>1974</v>
      </c>
      <c r="E563" s="17">
        <v>1</v>
      </c>
      <c r="F563" s="17">
        <v>0</v>
      </c>
      <c r="G563" s="17">
        <v>0</v>
      </c>
      <c r="H563" s="18">
        <v>2956</v>
      </c>
      <c r="P563">
        <v>562</v>
      </c>
      <c r="Q563">
        <f t="shared" si="10"/>
        <v>2.9714037146698635E-6</v>
      </c>
    </row>
    <row r="564" spans="1:17" ht="14.4" x14ac:dyDescent="0.3">
      <c r="A564" s="17">
        <v>2</v>
      </c>
      <c r="B564" s="9" t="s">
        <v>53</v>
      </c>
      <c r="C564" s="17">
        <v>2</v>
      </c>
      <c r="D564" s="17">
        <v>1982</v>
      </c>
      <c r="E564" s="17">
        <v>1</v>
      </c>
      <c r="F564" s="17">
        <v>0</v>
      </c>
      <c r="G564" s="17">
        <v>0</v>
      </c>
      <c r="H564" s="18">
        <v>3013</v>
      </c>
      <c r="P564">
        <v>563</v>
      </c>
      <c r="Q564">
        <f t="shared" si="10"/>
        <v>2.9661349472527238E-6</v>
      </c>
    </row>
    <row r="565" spans="1:17" ht="14.4" x14ac:dyDescent="0.3">
      <c r="A565" s="17">
        <v>5</v>
      </c>
      <c r="B565" s="9" t="s">
        <v>35</v>
      </c>
      <c r="C565" s="17">
        <v>2</v>
      </c>
      <c r="D565" s="17">
        <v>1962</v>
      </c>
      <c r="E565" s="17">
        <v>1</v>
      </c>
      <c r="F565" s="17">
        <v>0</v>
      </c>
      <c r="G565" s="17">
        <v>0</v>
      </c>
      <c r="H565" s="18">
        <v>3028</v>
      </c>
      <c r="P565">
        <v>564</v>
      </c>
      <c r="Q565">
        <f t="shared" si="10"/>
        <v>2.9608848474257214E-6</v>
      </c>
    </row>
    <row r="566" spans="1:17" ht="14.4" x14ac:dyDescent="0.3">
      <c r="A566" s="17">
        <v>4</v>
      </c>
      <c r="B566" s="9" t="s">
        <v>10</v>
      </c>
      <c r="C566" s="17">
        <v>1</v>
      </c>
      <c r="D566" s="17">
        <v>1988</v>
      </c>
      <c r="E566" s="17">
        <v>1</v>
      </c>
      <c r="F566" s="17">
        <v>0</v>
      </c>
      <c r="G566" s="17">
        <v>0</v>
      </c>
      <c r="H566" s="18">
        <v>3065</v>
      </c>
      <c r="P566">
        <v>565</v>
      </c>
      <c r="Q566">
        <f t="shared" si="10"/>
        <v>2.955653316125382E-6</v>
      </c>
    </row>
    <row r="567" spans="1:17" ht="14.4" x14ac:dyDescent="0.3">
      <c r="A567" s="17">
        <v>3</v>
      </c>
      <c r="B567" s="9" t="s">
        <v>10</v>
      </c>
      <c r="C567" s="17">
        <v>1</v>
      </c>
      <c r="D567" s="17">
        <v>1988</v>
      </c>
      <c r="E567" s="17">
        <v>1</v>
      </c>
      <c r="F567" s="17">
        <v>0</v>
      </c>
      <c r="G567" s="17">
        <v>0</v>
      </c>
      <c r="H567" s="18">
        <v>3089</v>
      </c>
      <c r="P567">
        <v>566</v>
      </c>
      <c r="Q567">
        <f t="shared" si="10"/>
        <v>2.9504402549880325E-6</v>
      </c>
    </row>
    <row r="568" spans="1:17" ht="14.4" x14ac:dyDescent="0.3">
      <c r="A568" s="17">
        <v>4</v>
      </c>
      <c r="B568" s="9" t="s">
        <v>35</v>
      </c>
      <c r="C568" s="17">
        <v>3</v>
      </c>
      <c r="D568" s="17">
        <v>1974</v>
      </c>
      <c r="E568" s="17">
        <v>1</v>
      </c>
      <c r="F568" s="17">
        <v>0</v>
      </c>
      <c r="G568" s="17">
        <v>0</v>
      </c>
      <c r="H568" s="18">
        <v>3094</v>
      </c>
      <c r="P568">
        <v>567</v>
      </c>
      <c r="Q568">
        <f t="shared" si="10"/>
        <v>2.945245566343624E-6</v>
      </c>
    </row>
    <row r="569" spans="1:17" ht="14.4" x14ac:dyDescent="0.3">
      <c r="A569" s="17">
        <v>2</v>
      </c>
      <c r="B569" s="9" t="s">
        <v>17</v>
      </c>
      <c r="C569" s="17">
        <v>2</v>
      </c>
      <c r="D569" s="17">
        <v>2014</v>
      </c>
      <c r="E569" s="17">
        <v>1</v>
      </c>
      <c r="F569" s="17">
        <v>0</v>
      </c>
      <c r="G569" s="17">
        <v>0</v>
      </c>
      <c r="H569" s="18">
        <v>3162</v>
      </c>
      <c r="P569">
        <v>568</v>
      </c>
      <c r="Q569">
        <f t="shared" si="10"/>
        <v>2.940069153209632E-6</v>
      </c>
    </row>
    <row r="570" spans="1:17" ht="14.4" x14ac:dyDescent="0.3">
      <c r="A570" s="17">
        <v>3</v>
      </c>
      <c r="B570" s="9" t="s">
        <v>35</v>
      </c>
      <c r="C570" s="17">
        <v>2</v>
      </c>
      <c r="D570" s="17">
        <v>1962</v>
      </c>
      <c r="E570" s="17">
        <v>1</v>
      </c>
      <c r="F570" s="17">
        <v>0</v>
      </c>
      <c r="G570" s="17">
        <v>0</v>
      </c>
      <c r="H570" s="18">
        <v>3184</v>
      </c>
      <c r="P570">
        <v>569</v>
      </c>
      <c r="Q570">
        <f t="shared" si="10"/>
        <v>2.9349109192850168E-6</v>
      </c>
    </row>
    <row r="571" spans="1:17" ht="14.4" x14ac:dyDescent="0.3">
      <c r="A571" s="17">
        <v>4</v>
      </c>
      <c r="B571" s="9" t="s">
        <v>12</v>
      </c>
      <c r="C571" s="17">
        <v>4</v>
      </c>
      <c r="D571" s="17">
        <v>1976</v>
      </c>
      <c r="E571" s="17">
        <v>1</v>
      </c>
      <c r="F571" s="17">
        <v>0</v>
      </c>
      <c r="G571" s="17">
        <v>3</v>
      </c>
      <c r="H571" s="18">
        <v>3200</v>
      </c>
      <c r="P571">
        <v>570</v>
      </c>
      <c r="Q571">
        <f t="shared" si="10"/>
        <v>2.9297707689442454E-6</v>
      </c>
    </row>
    <row r="572" spans="1:17" ht="14.4" x14ac:dyDescent="0.3">
      <c r="A572" s="17">
        <v>4</v>
      </c>
      <c r="B572" s="9" t="s">
        <v>12</v>
      </c>
      <c r="C572" s="17">
        <v>1</v>
      </c>
      <c r="D572" s="17">
        <v>1977</v>
      </c>
      <c r="E572" s="17">
        <v>1</v>
      </c>
      <c r="F572" s="17">
        <v>0</v>
      </c>
      <c r="G572" s="17">
        <v>0</v>
      </c>
      <c r="H572" s="18">
        <v>3220</v>
      </c>
      <c r="P572">
        <v>571</v>
      </c>
      <c r="Q572">
        <f t="shared" si="10"/>
        <v>2.9246486072313816E-6</v>
      </c>
    </row>
    <row r="573" spans="1:17" ht="14.4" x14ac:dyDescent="0.3">
      <c r="A573" s="17">
        <v>2</v>
      </c>
      <c r="B573" s="9" t="s">
        <v>31</v>
      </c>
      <c r="C573" s="17">
        <v>4</v>
      </c>
      <c r="D573" s="17">
        <v>1972</v>
      </c>
      <c r="E573" s="17">
        <v>4</v>
      </c>
      <c r="F573" s="17">
        <v>0</v>
      </c>
      <c r="G573" s="17">
        <v>0</v>
      </c>
      <c r="H573" s="18">
        <v>3247</v>
      </c>
      <c r="P573">
        <v>572</v>
      </c>
      <c r="Q573">
        <f t="shared" si="10"/>
        <v>2.9195443398542325E-6</v>
      </c>
    </row>
    <row r="574" spans="1:17" ht="14.4" x14ac:dyDescent="0.3">
      <c r="A574" s="17">
        <v>5</v>
      </c>
      <c r="B574" s="9" t="s">
        <v>12</v>
      </c>
      <c r="C574" s="17">
        <v>4</v>
      </c>
      <c r="D574" s="17">
        <v>1976</v>
      </c>
      <c r="E574" s="17">
        <v>1</v>
      </c>
      <c r="F574" s="17">
        <v>0</v>
      </c>
      <c r="G574" s="17">
        <v>1</v>
      </c>
      <c r="H574" s="18">
        <v>3258</v>
      </c>
      <c r="P574">
        <v>573</v>
      </c>
      <c r="Q574">
        <f t="shared" si="10"/>
        <v>2.914457873178559E-6</v>
      </c>
    </row>
    <row r="575" spans="1:17" ht="14.4" x14ac:dyDescent="0.3">
      <c r="A575" s="17">
        <v>3</v>
      </c>
      <c r="B575" s="9" t="s">
        <v>35</v>
      </c>
      <c r="C575" s="17">
        <v>3</v>
      </c>
      <c r="D575" s="17">
        <v>1974</v>
      </c>
      <c r="E575" s="17">
        <v>1</v>
      </c>
      <c r="F575" s="17">
        <v>0</v>
      </c>
      <c r="G575" s="17">
        <v>0</v>
      </c>
      <c r="H575" s="18">
        <v>3298</v>
      </c>
      <c r="P575">
        <v>574</v>
      </c>
      <c r="Q575">
        <f t="shared" si="10"/>
        <v>2.9093891142223467E-6</v>
      </c>
    </row>
    <row r="576" spans="1:17" ht="14.4" x14ac:dyDescent="0.3">
      <c r="A576" s="17">
        <v>4</v>
      </c>
      <c r="B576" s="9" t="s">
        <v>12</v>
      </c>
      <c r="C576" s="17">
        <v>1</v>
      </c>
      <c r="D576" s="17">
        <v>1977</v>
      </c>
      <c r="E576" s="17">
        <v>1</v>
      </c>
      <c r="F576" s="17">
        <v>0</v>
      </c>
      <c r="G576" s="17">
        <v>2</v>
      </c>
      <c r="H576" s="18">
        <v>3303</v>
      </c>
      <c r="P576">
        <v>575</v>
      </c>
      <c r="Q576">
        <f t="shared" si="10"/>
        <v>2.9043379706501378E-6</v>
      </c>
    </row>
    <row r="577" spans="1:17" ht="14.4" x14ac:dyDescent="0.3">
      <c r="A577" s="17">
        <v>4</v>
      </c>
      <c r="B577" s="9" t="s">
        <v>19</v>
      </c>
      <c r="C577" s="17">
        <v>1</v>
      </c>
      <c r="D577" s="17">
        <v>1982</v>
      </c>
      <c r="E577" s="17">
        <v>14</v>
      </c>
      <c r="F577" s="17">
        <v>0</v>
      </c>
      <c r="G577" s="17">
        <v>0</v>
      </c>
      <c r="H577" s="18">
        <v>3367</v>
      </c>
      <c r="P577">
        <v>576</v>
      </c>
      <c r="Q577">
        <f t="shared" si="10"/>
        <v>2.8993043507674176E-6</v>
      </c>
    </row>
    <row r="578" spans="1:17" ht="14.4" x14ac:dyDescent="0.3">
      <c r="A578" s="17">
        <v>5</v>
      </c>
      <c r="B578" s="9" t="s">
        <v>12</v>
      </c>
      <c r="C578" s="17">
        <v>1</v>
      </c>
      <c r="D578" s="17">
        <v>1977</v>
      </c>
      <c r="E578" s="17">
        <v>1</v>
      </c>
      <c r="F578" s="17">
        <v>0</v>
      </c>
      <c r="G578" s="17">
        <v>0</v>
      </c>
      <c r="H578" s="18">
        <v>3415</v>
      </c>
      <c r="P578">
        <v>577</v>
      </c>
      <c r="Q578">
        <f t="shared" si="10"/>
        <v>2.8942881635150646E-6</v>
      </c>
    </row>
    <row r="579" spans="1:17" ht="14.4" x14ac:dyDescent="0.3">
      <c r="A579" s="17">
        <v>1</v>
      </c>
      <c r="B579" s="9" t="s">
        <v>23</v>
      </c>
      <c r="C579" s="17">
        <v>4</v>
      </c>
      <c r="D579" s="17">
        <v>1974</v>
      </c>
      <c r="E579" s="17">
        <v>1</v>
      </c>
      <c r="F579" s="17">
        <v>0</v>
      </c>
      <c r="G579" s="17">
        <v>0</v>
      </c>
      <c r="H579" s="18">
        <v>3417</v>
      </c>
      <c r="P579">
        <v>578</v>
      </c>
      <c r="Q579">
        <f t="shared" ref="Q579:Q642" si="11">_xlfn.GAMMA.DIST(P579,$K$7,$K$8,FALSE)</f>
        <v>2.8892893184638547E-6</v>
      </c>
    </row>
    <row r="580" spans="1:17" ht="14.4" x14ac:dyDescent="0.3">
      <c r="A580" s="17">
        <v>5</v>
      </c>
      <c r="B580" s="9" t="s">
        <v>43</v>
      </c>
      <c r="C580" s="17">
        <v>3</v>
      </c>
      <c r="D580" s="17">
        <v>1974</v>
      </c>
      <c r="E580" s="17">
        <v>1</v>
      </c>
      <c r="F580" s="17">
        <v>0</v>
      </c>
      <c r="G580" s="17">
        <v>0</v>
      </c>
      <c r="H580" s="18">
        <v>3429</v>
      </c>
      <c r="P580">
        <v>579</v>
      </c>
      <c r="Q580">
        <f t="shared" si="11"/>
        <v>2.8843077258090249E-6</v>
      </c>
    </row>
    <row r="581" spans="1:17" ht="14.4" x14ac:dyDescent="0.3">
      <c r="A581" s="17">
        <v>2</v>
      </c>
      <c r="B581" s="9" t="s">
        <v>17</v>
      </c>
      <c r="C581" s="17">
        <v>2</v>
      </c>
      <c r="D581" s="17">
        <v>2014</v>
      </c>
      <c r="E581" s="17">
        <v>1</v>
      </c>
      <c r="F581" s="17">
        <v>0</v>
      </c>
      <c r="G581" s="17">
        <v>0</v>
      </c>
      <c r="H581" s="18">
        <v>3442</v>
      </c>
      <c r="P581">
        <v>580</v>
      </c>
      <c r="Q581">
        <f t="shared" si="11"/>
        <v>2.87934329636489E-6</v>
      </c>
    </row>
    <row r="582" spans="1:17" ht="14.4" x14ac:dyDescent="0.3">
      <c r="A582" s="17">
        <v>3</v>
      </c>
      <c r="B582" s="9" t="s">
        <v>43</v>
      </c>
      <c r="C582" s="17">
        <v>3</v>
      </c>
      <c r="D582" s="17">
        <v>1961</v>
      </c>
      <c r="E582" s="17">
        <v>1</v>
      </c>
      <c r="F582" s="17">
        <v>0</v>
      </c>
      <c r="G582" s="17">
        <v>0</v>
      </c>
      <c r="H582" s="18">
        <v>3454</v>
      </c>
      <c r="P582">
        <v>581</v>
      </c>
      <c r="Q582">
        <f t="shared" si="11"/>
        <v>2.8743959415595182E-6</v>
      </c>
    </row>
    <row r="583" spans="1:17" ht="14.4" x14ac:dyDescent="0.3">
      <c r="A583" s="17">
        <v>1</v>
      </c>
      <c r="B583" s="9" t="s">
        <v>30</v>
      </c>
      <c r="C583" s="17">
        <v>2</v>
      </c>
      <c r="D583" s="17">
        <v>1973</v>
      </c>
      <c r="E583" s="17">
        <v>1</v>
      </c>
      <c r="F583" s="17">
        <v>0</v>
      </c>
      <c r="G583" s="17">
        <v>0</v>
      </c>
      <c r="H583" s="18">
        <v>3488</v>
      </c>
      <c r="P583">
        <v>582</v>
      </c>
      <c r="Q583">
        <f t="shared" si="11"/>
        <v>2.8694655734294594E-6</v>
      </c>
    </row>
    <row r="584" spans="1:17" ht="14.4" x14ac:dyDescent="0.3">
      <c r="A584" s="17">
        <v>1</v>
      </c>
      <c r="B584" s="9" t="s">
        <v>19</v>
      </c>
      <c r="C584" s="17">
        <v>1</v>
      </c>
      <c r="D584" s="17">
        <v>1982</v>
      </c>
      <c r="E584" s="17">
        <v>14</v>
      </c>
      <c r="F584" s="17">
        <v>0</v>
      </c>
      <c r="G584" s="17">
        <v>0</v>
      </c>
      <c r="H584" s="18">
        <v>3516</v>
      </c>
      <c r="P584">
        <v>583</v>
      </c>
      <c r="Q584">
        <f t="shared" si="11"/>
        <v>2.8645521046145283E-6</v>
      </c>
    </row>
    <row r="585" spans="1:17" ht="14.4" x14ac:dyDescent="0.3">
      <c r="A585" s="17">
        <v>1</v>
      </c>
      <c r="B585" s="9" t="s">
        <v>31</v>
      </c>
      <c r="C585" s="17">
        <v>4</v>
      </c>
      <c r="D585" s="17">
        <v>1972</v>
      </c>
      <c r="E585" s="17">
        <v>4</v>
      </c>
      <c r="F585" s="17">
        <v>0</v>
      </c>
      <c r="G585" s="17">
        <v>0</v>
      </c>
      <c r="H585" s="18">
        <v>3519</v>
      </c>
      <c r="P585">
        <v>584</v>
      </c>
      <c r="Q585">
        <f t="shared" si="11"/>
        <v>2.8596554483526428E-6</v>
      </c>
    </row>
    <row r="586" spans="1:17" ht="14.4" x14ac:dyDescent="0.3">
      <c r="A586" s="17">
        <v>3</v>
      </c>
      <c r="B586" s="9" t="s">
        <v>12</v>
      </c>
      <c r="C586" s="17">
        <v>1</v>
      </c>
      <c r="D586" s="17">
        <v>1977</v>
      </c>
      <c r="E586" s="17">
        <v>1</v>
      </c>
      <c r="F586" s="17">
        <v>0</v>
      </c>
      <c r="G586" s="17">
        <v>2</v>
      </c>
      <c r="H586" s="18">
        <v>3556</v>
      </c>
      <c r="P586">
        <v>585</v>
      </c>
      <c r="Q586">
        <f t="shared" si="11"/>
        <v>2.85477551847471E-6</v>
      </c>
    </row>
    <row r="587" spans="1:17" ht="14.4" x14ac:dyDescent="0.3">
      <c r="A587" s="17">
        <v>3</v>
      </c>
      <c r="B587" s="9" t="s">
        <v>12</v>
      </c>
      <c r="C587" s="17">
        <v>4</v>
      </c>
      <c r="D587" s="17">
        <v>1976</v>
      </c>
      <c r="E587" s="17">
        <v>1</v>
      </c>
      <c r="F587" s="17">
        <v>0</v>
      </c>
      <c r="G587" s="17">
        <v>2</v>
      </c>
      <c r="H587" s="18">
        <v>3605</v>
      </c>
      <c r="P587">
        <v>586</v>
      </c>
      <c r="Q587">
        <f t="shared" si="11"/>
        <v>2.8499122293995736E-6</v>
      </c>
    </row>
    <row r="588" spans="1:17" ht="14.4" x14ac:dyDescent="0.3">
      <c r="A588" s="17">
        <v>5</v>
      </c>
      <c r="B588" s="9" t="s">
        <v>43</v>
      </c>
      <c r="C588" s="17">
        <v>3</v>
      </c>
      <c r="D588" s="17">
        <v>1961</v>
      </c>
      <c r="E588" s="17">
        <v>1</v>
      </c>
      <c r="F588" s="17">
        <v>0</v>
      </c>
      <c r="G588" s="17">
        <v>0</v>
      </c>
      <c r="H588" s="18">
        <v>3608</v>
      </c>
      <c r="P588">
        <v>587</v>
      </c>
      <c r="Q588">
        <f t="shared" si="11"/>
        <v>2.8450654961290026E-6</v>
      </c>
    </row>
    <row r="589" spans="1:17" ht="14.4" x14ac:dyDescent="0.3">
      <c r="A589" s="17">
        <v>2</v>
      </c>
      <c r="B589" s="9" t="s">
        <v>17</v>
      </c>
      <c r="C589" s="17">
        <v>3</v>
      </c>
      <c r="D589" s="17">
        <v>2014</v>
      </c>
      <c r="E589" s="17">
        <v>1</v>
      </c>
      <c r="F589" s="17">
        <v>0</v>
      </c>
      <c r="G589" s="17">
        <v>0</v>
      </c>
      <c r="H589" s="18">
        <v>3626</v>
      </c>
      <c r="P589">
        <v>588</v>
      </c>
      <c r="Q589">
        <f t="shared" si="11"/>
        <v>2.8402352342427402E-6</v>
      </c>
    </row>
    <row r="590" spans="1:17" ht="14.4" x14ac:dyDescent="0.3">
      <c r="A590" s="17">
        <v>2</v>
      </c>
      <c r="B590" s="9" t="s">
        <v>17</v>
      </c>
      <c r="C590" s="17">
        <v>3</v>
      </c>
      <c r="D590" s="17">
        <v>2014</v>
      </c>
      <c r="E590" s="17">
        <v>1</v>
      </c>
      <c r="F590" s="17">
        <v>0</v>
      </c>
      <c r="G590" s="17">
        <v>0</v>
      </c>
      <c r="H590" s="18">
        <v>3631</v>
      </c>
      <c r="P590">
        <v>589</v>
      </c>
      <c r="Q590">
        <f t="shared" si="11"/>
        <v>2.8354213598935953E-6</v>
      </c>
    </row>
    <row r="591" spans="1:17" ht="14.4" x14ac:dyDescent="0.3">
      <c r="A591" s="17">
        <v>2</v>
      </c>
      <c r="B591" s="9" t="s">
        <v>17</v>
      </c>
      <c r="C591" s="17">
        <v>2</v>
      </c>
      <c r="D591" s="17">
        <v>2015</v>
      </c>
      <c r="E591" s="17">
        <v>1</v>
      </c>
      <c r="F591" s="17">
        <v>0</v>
      </c>
      <c r="G591" s="17">
        <v>0</v>
      </c>
      <c r="H591" s="18">
        <v>3637</v>
      </c>
      <c r="P591">
        <v>590</v>
      </c>
      <c r="Q591">
        <f t="shared" si="11"/>
        <v>2.8306237898025915E-6</v>
      </c>
    </row>
    <row r="592" spans="1:17" ht="14.4" x14ac:dyDescent="0.3">
      <c r="A592" s="17">
        <v>1</v>
      </c>
      <c r="B592" s="9" t="s">
        <v>10</v>
      </c>
      <c r="C592" s="17">
        <v>1</v>
      </c>
      <c r="D592" s="17">
        <v>1964</v>
      </c>
      <c r="E592" s="17">
        <v>2</v>
      </c>
      <c r="F592" s="17">
        <v>0</v>
      </c>
      <c r="G592" s="17">
        <v>10</v>
      </c>
      <c r="H592" s="18">
        <v>3656</v>
      </c>
      <c r="P592">
        <v>591</v>
      </c>
      <c r="Q592">
        <f t="shared" si="11"/>
        <v>2.825842441254158E-6</v>
      </c>
    </row>
    <row r="593" spans="1:17" ht="14.4" x14ac:dyDescent="0.3">
      <c r="A593" s="17">
        <v>3</v>
      </c>
      <c r="B593" s="9" t="s">
        <v>43</v>
      </c>
      <c r="C593" s="17">
        <v>3</v>
      </c>
      <c r="D593" s="17">
        <v>1974</v>
      </c>
      <c r="E593" s="17">
        <v>1</v>
      </c>
      <c r="F593" s="17">
        <v>0</v>
      </c>
      <c r="G593" s="17">
        <v>0</v>
      </c>
      <c r="H593" s="18">
        <v>3669</v>
      </c>
      <c r="P593">
        <v>592</v>
      </c>
      <c r="Q593">
        <f t="shared" si="11"/>
        <v>2.8210772320913758E-6</v>
      </c>
    </row>
    <row r="594" spans="1:17" ht="14.4" x14ac:dyDescent="0.3">
      <c r="A594" s="17">
        <v>2</v>
      </c>
      <c r="B594" s="9" t="s">
        <v>12</v>
      </c>
      <c r="C594" s="17">
        <v>1</v>
      </c>
      <c r="D594" s="17">
        <v>1977</v>
      </c>
      <c r="E594" s="17">
        <v>1</v>
      </c>
      <c r="F594" s="17">
        <v>0</v>
      </c>
      <c r="G594" s="17">
        <v>0</v>
      </c>
      <c r="H594" s="18">
        <v>3704</v>
      </c>
      <c r="P594">
        <v>593</v>
      </c>
      <c r="Q594">
        <f t="shared" si="11"/>
        <v>2.8163280807112657E-6</v>
      </c>
    </row>
    <row r="595" spans="1:17" ht="14.4" x14ac:dyDescent="0.3">
      <c r="A595" s="17">
        <v>3</v>
      </c>
      <c r="B595" s="9" t="s">
        <v>25</v>
      </c>
      <c r="C595" s="17">
        <v>3</v>
      </c>
      <c r="D595" s="17">
        <v>1965</v>
      </c>
      <c r="E595" s="17">
        <v>1</v>
      </c>
      <c r="F595" s="17">
        <v>0</v>
      </c>
      <c r="G595" s="17">
        <v>0</v>
      </c>
      <c r="H595" s="18">
        <v>3724</v>
      </c>
      <c r="P595">
        <v>594</v>
      </c>
      <c r="Q595">
        <f t="shared" si="11"/>
        <v>2.8115949060601307E-6</v>
      </c>
    </row>
    <row r="596" spans="1:17" ht="14.4" x14ac:dyDescent="0.3">
      <c r="A596" s="17">
        <v>5</v>
      </c>
      <c r="B596" s="9" t="s">
        <v>12</v>
      </c>
      <c r="C596" s="17">
        <v>1</v>
      </c>
      <c r="D596" s="17">
        <v>1977</v>
      </c>
      <c r="E596" s="17">
        <v>1</v>
      </c>
      <c r="F596" s="17">
        <v>0</v>
      </c>
      <c r="G596" s="17">
        <v>2</v>
      </c>
      <c r="H596" s="18">
        <v>3726</v>
      </c>
      <c r="P596">
        <v>595</v>
      </c>
      <c r="Q596">
        <f t="shared" si="11"/>
        <v>2.8068776276289389E-6</v>
      </c>
    </row>
    <row r="597" spans="1:17" ht="14.4" x14ac:dyDescent="0.3">
      <c r="A597" s="17">
        <v>2</v>
      </c>
      <c r="B597" s="9" t="s">
        <v>12</v>
      </c>
      <c r="C597" s="17">
        <v>4</v>
      </c>
      <c r="D597" s="17">
        <v>1976</v>
      </c>
      <c r="E597" s="17">
        <v>1</v>
      </c>
      <c r="F597" s="17">
        <v>0</v>
      </c>
      <c r="G597" s="17">
        <v>2</v>
      </c>
      <c r="H597" s="18">
        <v>3730</v>
      </c>
      <c r="P597">
        <v>596</v>
      </c>
      <c r="Q597">
        <f t="shared" si="11"/>
        <v>2.8021761654487567E-6</v>
      </c>
    </row>
    <row r="598" spans="1:17" ht="14.4" x14ac:dyDescent="0.3">
      <c r="A598" s="17">
        <v>3</v>
      </c>
      <c r="B598" s="9" t="s">
        <v>17</v>
      </c>
      <c r="C598" s="17">
        <v>2</v>
      </c>
      <c r="D598" s="17">
        <v>1985</v>
      </c>
      <c r="E598" s="17">
        <v>1</v>
      </c>
      <c r="F598" s="17">
        <v>0</v>
      </c>
      <c r="G598" s="17">
        <v>0</v>
      </c>
      <c r="H598" s="18">
        <v>3762</v>
      </c>
      <c r="P598">
        <v>597</v>
      </c>
      <c r="Q598">
        <f t="shared" si="11"/>
        <v>2.7974904400862271E-6</v>
      </c>
    </row>
    <row r="599" spans="1:17" ht="14.4" x14ac:dyDescent="0.3">
      <c r="A599" s="17">
        <v>2</v>
      </c>
      <c r="B599" s="9" t="s">
        <v>12</v>
      </c>
      <c r="C599" s="17">
        <v>1</v>
      </c>
      <c r="D599" s="17">
        <v>1977</v>
      </c>
      <c r="E599" s="17">
        <v>1</v>
      </c>
      <c r="F599" s="17">
        <v>0</v>
      </c>
      <c r="G599" s="17">
        <v>1</v>
      </c>
      <c r="H599" s="18">
        <v>3783</v>
      </c>
      <c r="P599">
        <v>598</v>
      </c>
      <c r="Q599">
        <f t="shared" si="11"/>
        <v>2.7928203726390931E-6</v>
      </c>
    </row>
    <row r="600" spans="1:17" ht="14.4" x14ac:dyDescent="0.3">
      <c r="A600" s="17">
        <v>3</v>
      </c>
      <c r="B600" s="9" t="s">
        <v>12</v>
      </c>
      <c r="C600" s="17">
        <v>1</v>
      </c>
      <c r="D600" s="17">
        <v>1977</v>
      </c>
      <c r="E600" s="17">
        <v>1</v>
      </c>
      <c r="F600" s="17">
        <v>0</v>
      </c>
      <c r="G600" s="17">
        <v>0</v>
      </c>
      <c r="H600" s="18">
        <v>3787</v>
      </c>
      <c r="P600">
        <v>599</v>
      </c>
      <c r="Q600">
        <f t="shared" si="11"/>
        <v>2.7881658847317659E-6</v>
      </c>
    </row>
    <row r="601" spans="1:17" ht="14.4" x14ac:dyDescent="0.3">
      <c r="A601" s="17">
        <v>2</v>
      </c>
      <c r="B601" s="9" t="s">
        <v>17</v>
      </c>
      <c r="C601" s="17">
        <v>3</v>
      </c>
      <c r="D601" s="17">
        <v>2012</v>
      </c>
      <c r="E601" s="17">
        <v>1</v>
      </c>
      <c r="F601" s="17">
        <v>0</v>
      </c>
      <c r="G601" s="17">
        <v>0</v>
      </c>
      <c r="H601" s="18">
        <v>3792</v>
      </c>
      <c r="P601">
        <v>600</v>
      </c>
      <c r="Q601">
        <f t="shared" si="11"/>
        <v>2.7835268985109375E-6</v>
      </c>
    </row>
    <row r="602" spans="1:17" ht="14.4" x14ac:dyDescent="0.3">
      <c r="A602" s="17">
        <v>3</v>
      </c>
      <c r="B602" s="9" t="s">
        <v>19</v>
      </c>
      <c r="C602" s="17">
        <v>1</v>
      </c>
      <c r="D602" s="17">
        <v>1982</v>
      </c>
      <c r="E602" s="17">
        <v>14</v>
      </c>
      <c r="F602" s="17">
        <v>0</v>
      </c>
      <c r="G602" s="17">
        <v>0</v>
      </c>
      <c r="H602" s="18">
        <v>3828</v>
      </c>
      <c r="P602">
        <v>601</v>
      </c>
      <c r="Q602">
        <f t="shared" si="11"/>
        <v>2.7789033366412374E-6</v>
      </c>
    </row>
    <row r="603" spans="1:17" ht="14.4" x14ac:dyDescent="0.3">
      <c r="A603" s="17">
        <v>2</v>
      </c>
      <c r="B603" s="9" t="s">
        <v>17</v>
      </c>
      <c r="C603" s="17">
        <v>3</v>
      </c>
      <c r="D603" s="17">
        <v>2014</v>
      </c>
      <c r="E603" s="17">
        <v>1</v>
      </c>
      <c r="F603" s="17">
        <v>0</v>
      </c>
      <c r="G603" s="17">
        <v>0</v>
      </c>
      <c r="H603" s="18">
        <v>3845</v>
      </c>
      <c r="P603">
        <v>602</v>
      </c>
      <c r="Q603">
        <f t="shared" si="11"/>
        <v>2.7742951223009311E-6</v>
      </c>
    </row>
    <row r="604" spans="1:17" ht="14.4" x14ac:dyDescent="0.3">
      <c r="A604" s="17">
        <v>2</v>
      </c>
      <c r="B604" s="9" t="s">
        <v>17</v>
      </c>
      <c r="C604" s="17">
        <v>3</v>
      </c>
      <c r="D604" s="17">
        <v>2016</v>
      </c>
      <c r="E604" s="17">
        <v>1</v>
      </c>
      <c r="F604" s="17">
        <v>0</v>
      </c>
      <c r="G604" s="17">
        <v>0</v>
      </c>
      <c r="H604" s="18">
        <v>3868</v>
      </c>
      <c r="P604">
        <v>603</v>
      </c>
      <c r="Q604">
        <f t="shared" si="11"/>
        <v>2.7697021791776634E-6</v>
      </c>
    </row>
    <row r="605" spans="1:17" ht="14.4" x14ac:dyDescent="0.3">
      <c r="A605" s="17">
        <v>2</v>
      </c>
      <c r="B605" s="9" t="s">
        <v>17</v>
      </c>
      <c r="C605" s="17">
        <v>3</v>
      </c>
      <c r="D605" s="17">
        <v>2016</v>
      </c>
      <c r="E605" s="17">
        <v>1</v>
      </c>
      <c r="F605" s="17">
        <v>0</v>
      </c>
      <c r="G605" s="17">
        <v>0</v>
      </c>
      <c r="H605" s="18">
        <v>3870</v>
      </c>
      <c r="P605">
        <v>604</v>
      </c>
      <c r="Q605">
        <f t="shared" si="11"/>
        <v>2.7651244314642442E-6</v>
      </c>
    </row>
    <row r="606" spans="1:17" ht="14.4" x14ac:dyDescent="0.3">
      <c r="A606" s="17">
        <v>3</v>
      </c>
      <c r="B606" s="9" t="s">
        <v>25</v>
      </c>
      <c r="C606" s="17">
        <v>2</v>
      </c>
      <c r="D606" s="17">
        <v>1976</v>
      </c>
      <c r="E606" s="17">
        <v>1</v>
      </c>
      <c r="F606" s="17">
        <v>0</v>
      </c>
      <c r="G606" s="17">
        <v>0</v>
      </c>
      <c r="H606" s="18">
        <v>3905</v>
      </c>
      <c r="P606">
        <v>605</v>
      </c>
      <c r="Q606">
        <f t="shared" si="11"/>
        <v>2.7605618038544736E-6</v>
      </c>
    </row>
    <row r="607" spans="1:17" ht="14.4" x14ac:dyDescent="0.3">
      <c r="A607" s="17">
        <v>4</v>
      </c>
      <c r="B607" s="9" t="s">
        <v>43</v>
      </c>
      <c r="C607" s="17">
        <v>3</v>
      </c>
      <c r="D607" s="17">
        <v>1974</v>
      </c>
      <c r="E607" s="17">
        <v>1</v>
      </c>
      <c r="F607" s="17">
        <v>0</v>
      </c>
      <c r="G607" s="17">
        <v>0</v>
      </c>
      <c r="H607" s="18">
        <v>3916</v>
      </c>
      <c r="P607">
        <v>606</v>
      </c>
      <c r="Q607">
        <f t="shared" si="11"/>
        <v>2.7560142215390092E-6</v>
      </c>
    </row>
    <row r="608" spans="1:17" ht="14.4" x14ac:dyDescent="0.3">
      <c r="A608" s="17">
        <v>6</v>
      </c>
      <c r="B608" s="9" t="s">
        <v>10</v>
      </c>
      <c r="C608" s="17">
        <v>1</v>
      </c>
      <c r="D608" s="17">
        <v>1964</v>
      </c>
      <c r="E608" s="17">
        <v>2</v>
      </c>
      <c r="F608" s="17">
        <v>0</v>
      </c>
      <c r="G608" s="17">
        <v>10</v>
      </c>
      <c r="H608" s="18">
        <v>3930</v>
      </c>
      <c r="P608">
        <v>607</v>
      </c>
      <c r="Q608">
        <f t="shared" si="11"/>
        <v>2.7514816102012773E-6</v>
      </c>
    </row>
    <row r="609" spans="1:17" ht="14.4" x14ac:dyDescent="0.3">
      <c r="A609" s="17">
        <v>5</v>
      </c>
      <c r="B609" s="9" t="s">
        <v>17</v>
      </c>
      <c r="C609" s="17">
        <v>2</v>
      </c>
      <c r="D609" s="17">
        <v>1985</v>
      </c>
      <c r="E609" s="17">
        <v>1</v>
      </c>
      <c r="F609" s="17">
        <v>0</v>
      </c>
      <c r="G609" s="17">
        <v>0</v>
      </c>
      <c r="H609" s="18">
        <v>3944</v>
      </c>
      <c r="P609">
        <v>608</v>
      </c>
      <c r="Q609">
        <f t="shared" si="11"/>
        <v>2.746963896013417E-6</v>
      </c>
    </row>
    <row r="610" spans="1:17" ht="14.4" x14ac:dyDescent="0.3">
      <c r="A610" s="17">
        <v>2</v>
      </c>
      <c r="B610" s="9" t="s">
        <v>62</v>
      </c>
      <c r="C610" s="17">
        <v>2</v>
      </c>
      <c r="D610" s="17">
        <v>1982</v>
      </c>
      <c r="E610" s="17">
        <v>1</v>
      </c>
      <c r="F610" s="17">
        <v>0</v>
      </c>
      <c r="G610" s="17">
        <v>0</v>
      </c>
      <c r="H610" s="18">
        <v>3950</v>
      </c>
      <c r="P610">
        <v>609</v>
      </c>
      <c r="Q610">
        <f t="shared" si="11"/>
        <v>2.7424610056322761E-6</v>
      </c>
    </row>
    <row r="611" spans="1:17" ht="14.4" x14ac:dyDescent="0.3">
      <c r="A611" s="17">
        <v>3</v>
      </c>
      <c r="B611" s="9" t="s">
        <v>12</v>
      </c>
      <c r="C611" s="17">
        <v>2</v>
      </c>
      <c r="D611" s="17">
        <v>1994</v>
      </c>
      <c r="E611" s="17">
        <v>1</v>
      </c>
      <c r="F611" s="17">
        <v>0</v>
      </c>
      <c r="G611" s="17">
        <v>0</v>
      </c>
      <c r="H611" s="18">
        <v>3952</v>
      </c>
      <c r="P611">
        <v>610</v>
      </c>
      <c r="Q611">
        <f t="shared" si="11"/>
        <v>2.7379728661954337E-6</v>
      </c>
    </row>
    <row r="612" spans="1:17" ht="14.4" x14ac:dyDescent="0.3">
      <c r="A612" s="17">
        <v>1</v>
      </c>
      <c r="B612" s="9" t="s">
        <v>32</v>
      </c>
      <c r="C612" s="17">
        <v>3</v>
      </c>
      <c r="D612" s="17">
        <v>1977</v>
      </c>
      <c r="E612" s="17">
        <v>1</v>
      </c>
      <c r="F612" s="17">
        <v>0</v>
      </c>
      <c r="G612" s="17">
        <v>0</v>
      </c>
      <c r="H612" s="18">
        <v>3960</v>
      </c>
      <c r="P612">
        <v>611</v>
      </c>
      <c r="Q612">
        <f t="shared" si="11"/>
        <v>2.7334994053172698E-6</v>
      </c>
    </row>
    <row r="613" spans="1:17" ht="14.4" x14ac:dyDescent="0.3">
      <c r="A613" s="17">
        <v>3</v>
      </c>
      <c r="B613" s="9" t="s">
        <v>23</v>
      </c>
      <c r="C613" s="17">
        <v>1</v>
      </c>
      <c r="D613" s="17">
        <v>1990</v>
      </c>
      <c r="E613" s="17">
        <v>1</v>
      </c>
      <c r="F613" s="17">
        <v>0</v>
      </c>
      <c r="G613" s="17">
        <v>0</v>
      </c>
      <c r="H613" s="18">
        <v>3967</v>
      </c>
      <c r="P613">
        <v>612</v>
      </c>
      <c r="Q613">
        <f t="shared" si="11"/>
        <v>2.7290405510850708E-6</v>
      </c>
    </row>
    <row r="614" spans="1:17" ht="14.4" x14ac:dyDescent="0.3">
      <c r="A614" s="17">
        <v>4</v>
      </c>
      <c r="B614" s="9" t="s">
        <v>62</v>
      </c>
      <c r="C614" s="17">
        <v>2</v>
      </c>
      <c r="D614" s="17">
        <v>1982</v>
      </c>
      <c r="E614" s="17">
        <v>1</v>
      </c>
      <c r="F614" s="17">
        <v>0</v>
      </c>
      <c r="G614" s="17">
        <v>0</v>
      </c>
      <c r="H614" s="18">
        <v>3973</v>
      </c>
      <c r="P614">
        <v>613</v>
      </c>
      <c r="Q614">
        <f t="shared" si="11"/>
        <v>2.7245962320551753E-6</v>
      </c>
    </row>
    <row r="615" spans="1:17" ht="14.4" x14ac:dyDescent="0.3">
      <c r="A615" s="17">
        <v>6</v>
      </c>
      <c r="B615" s="9" t="s">
        <v>23</v>
      </c>
      <c r="C615" s="17">
        <v>4</v>
      </c>
      <c r="D615" s="17">
        <v>1974</v>
      </c>
      <c r="E615" s="17">
        <v>1</v>
      </c>
      <c r="F615" s="17">
        <v>0</v>
      </c>
      <c r="G615" s="17">
        <v>0</v>
      </c>
      <c r="H615" s="18">
        <v>3979</v>
      </c>
      <c r="P615">
        <v>614</v>
      </c>
      <c r="Q615">
        <f t="shared" si="11"/>
        <v>2.7201663772491515E-6</v>
      </c>
    </row>
    <row r="616" spans="1:17" ht="14.4" x14ac:dyDescent="0.3">
      <c r="A616" s="17">
        <v>3</v>
      </c>
      <c r="B616" s="9" t="s">
        <v>19</v>
      </c>
      <c r="C616" s="17">
        <v>3</v>
      </c>
      <c r="D616" s="17">
        <v>1976</v>
      </c>
      <c r="E616" s="17">
        <v>2</v>
      </c>
      <c r="F616" s="17">
        <v>0</v>
      </c>
      <c r="G616" s="17">
        <v>0</v>
      </c>
      <c r="H616" s="18">
        <v>3981</v>
      </c>
      <c r="P616">
        <v>615</v>
      </c>
      <c r="Q616">
        <f t="shared" si="11"/>
        <v>2.7157509161500203E-6</v>
      </c>
    </row>
    <row r="617" spans="1:17" ht="14.4" x14ac:dyDescent="0.3">
      <c r="A617" s="17">
        <v>2</v>
      </c>
      <c r="B617" s="9" t="s">
        <v>17</v>
      </c>
      <c r="C617" s="17">
        <v>3</v>
      </c>
      <c r="D617" s="17">
        <v>2014</v>
      </c>
      <c r="E617" s="17">
        <v>1</v>
      </c>
      <c r="F617" s="17">
        <v>0</v>
      </c>
      <c r="G617" s="17">
        <v>0</v>
      </c>
      <c r="H617" s="18">
        <v>3989</v>
      </c>
      <c r="P617">
        <v>616</v>
      </c>
      <c r="Q617">
        <f t="shared" si="11"/>
        <v>2.7113497786985101E-6</v>
      </c>
    </row>
    <row r="618" spans="1:17" ht="14.4" x14ac:dyDescent="0.3">
      <c r="A618" s="17">
        <v>2</v>
      </c>
      <c r="B618" s="9" t="s">
        <v>17</v>
      </c>
      <c r="C618" s="17">
        <v>3</v>
      </c>
      <c r="D618" s="17">
        <v>2014</v>
      </c>
      <c r="E618" s="17">
        <v>1</v>
      </c>
      <c r="F618" s="17">
        <v>0</v>
      </c>
      <c r="G618" s="17">
        <v>0</v>
      </c>
      <c r="H618" s="18">
        <v>3990</v>
      </c>
      <c r="P618">
        <v>617</v>
      </c>
      <c r="Q618">
        <f t="shared" si="11"/>
        <v>2.7069628952893476E-6</v>
      </c>
    </row>
    <row r="619" spans="1:17" ht="14.4" x14ac:dyDescent="0.3">
      <c r="A619" s="17">
        <v>2</v>
      </c>
      <c r="B619" s="9" t="s">
        <v>17</v>
      </c>
      <c r="C619" s="17">
        <v>2</v>
      </c>
      <c r="D619" s="17">
        <v>2012</v>
      </c>
      <c r="E619" s="17">
        <v>1</v>
      </c>
      <c r="F619" s="17">
        <v>0</v>
      </c>
      <c r="G619" s="17">
        <v>0</v>
      </c>
      <c r="H619" s="18">
        <v>3993</v>
      </c>
      <c r="P619">
        <v>618</v>
      </c>
      <c r="Q619">
        <f t="shared" si="11"/>
        <v>2.7025901967675857E-6</v>
      </c>
    </row>
    <row r="620" spans="1:17" ht="14.4" x14ac:dyDescent="0.3">
      <c r="A620" s="17">
        <v>2</v>
      </c>
      <c r="B620" s="9" t="s">
        <v>17</v>
      </c>
      <c r="C620" s="17">
        <v>2</v>
      </c>
      <c r="D620" s="17">
        <v>2014</v>
      </c>
      <c r="E620" s="17">
        <v>1</v>
      </c>
      <c r="F620" s="17">
        <v>0</v>
      </c>
      <c r="G620" s="17">
        <v>0</v>
      </c>
      <c r="H620" s="18">
        <v>3996</v>
      </c>
      <c r="P620">
        <v>619</v>
      </c>
      <c r="Q620">
        <f t="shared" si="11"/>
        <v>2.6982316144249699E-6</v>
      </c>
    </row>
    <row r="621" spans="1:17" ht="14.4" x14ac:dyDescent="0.3">
      <c r="A621" s="17">
        <v>3</v>
      </c>
      <c r="B621" s="9" t="s">
        <v>62</v>
      </c>
      <c r="C621" s="17">
        <v>2</v>
      </c>
      <c r="D621" s="17">
        <v>1982</v>
      </c>
      <c r="E621" s="17">
        <v>1</v>
      </c>
      <c r="F621" s="17">
        <v>0</v>
      </c>
      <c r="G621" s="17">
        <v>0</v>
      </c>
      <c r="H621" s="18">
        <v>3997</v>
      </c>
      <c r="P621">
        <v>620</v>
      </c>
      <c r="Q621">
        <f t="shared" si="11"/>
        <v>2.6938870799963343E-6</v>
      </c>
    </row>
    <row r="622" spans="1:17" ht="14.4" x14ac:dyDescent="0.3">
      <c r="A622" s="17">
        <v>2</v>
      </c>
      <c r="B622" s="9" t="s">
        <v>43</v>
      </c>
      <c r="C622" s="17">
        <v>3</v>
      </c>
      <c r="D622" s="17">
        <v>1961</v>
      </c>
      <c r="E622" s="17">
        <v>1</v>
      </c>
      <c r="F622" s="17">
        <v>0</v>
      </c>
      <c r="G622" s="17">
        <v>0</v>
      </c>
      <c r="H622" s="18">
        <v>4000</v>
      </c>
      <c r="P622">
        <v>621</v>
      </c>
      <c r="Q622">
        <f t="shared" si="11"/>
        <v>2.689556525656037E-6</v>
      </c>
    </row>
    <row r="623" spans="1:17" ht="14.4" x14ac:dyDescent="0.3">
      <c r="A623" s="17">
        <v>1</v>
      </c>
      <c r="B623" s="9" t="s">
        <v>10</v>
      </c>
      <c r="C623" s="17">
        <v>1</v>
      </c>
      <c r="D623" s="17">
        <v>1962</v>
      </c>
      <c r="E623" s="17">
        <v>1</v>
      </c>
      <c r="F623" s="17">
        <v>0</v>
      </c>
      <c r="G623" s="17">
        <v>0</v>
      </c>
      <c r="H623" s="18">
        <v>4019</v>
      </c>
      <c r="P623">
        <v>622</v>
      </c>
      <c r="Q623">
        <f t="shared" si="11"/>
        <v>2.6852398840144275E-6</v>
      </c>
    </row>
    <row r="624" spans="1:17" ht="14.4" x14ac:dyDescent="0.3">
      <c r="A624" s="17">
        <v>1</v>
      </c>
      <c r="B624" s="9" t="s">
        <v>33</v>
      </c>
      <c r="C624" s="17">
        <v>1</v>
      </c>
      <c r="D624" s="17">
        <v>1994</v>
      </c>
      <c r="E624" s="17">
        <v>1</v>
      </c>
      <c r="F624" s="17">
        <v>0</v>
      </c>
      <c r="G624" s="17">
        <v>0</v>
      </c>
      <c r="H624" s="18">
        <v>4041</v>
      </c>
      <c r="P624">
        <v>623</v>
      </c>
      <c r="Q624">
        <f t="shared" si="11"/>
        <v>2.6809370881143481E-6</v>
      </c>
    </row>
    <row r="625" spans="1:17" ht="14.4" x14ac:dyDescent="0.3">
      <c r="A625" s="17">
        <v>4</v>
      </c>
      <c r="B625" s="9" t="s">
        <v>43</v>
      </c>
      <c r="C625" s="17">
        <v>3</v>
      </c>
      <c r="D625" s="17">
        <v>1961</v>
      </c>
      <c r="E625" s="17">
        <v>1</v>
      </c>
      <c r="F625" s="17">
        <v>0</v>
      </c>
      <c r="G625" s="17">
        <v>0</v>
      </c>
      <c r="H625" s="18">
        <v>4059</v>
      </c>
      <c r="P625">
        <v>624</v>
      </c>
      <c r="Q625">
        <f t="shared" si="11"/>
        <v>2.6766480714276711E-6</v>
      </c>
    </row>
    <row r="626" spans="1:17" ht="14.4" x14ac:dyDescent="0.3">
      <c r="A626" s="17">
        <v>2</v>
      </c>
      <c r="B626" s="9" t="s">
        <v>30</v>
      </c>
      <c r="C626" s="17">
        <v>2</v>
      </c>
      <c r="D626" s="17">
        <v>1973</v>
      </c>
      <c r="E626" s="17">
        <v>1</v>
      </c>
      <c r="F626" s="17">
        <v>0</v>
      </c>
      <c r="G626" s="17">
        <v>0</v>
      </c>
      <c r="H626" s="18">
        <v>4072</v>
      </c>
      <c r="P626">
        <v>625</v>
      </c>
      <c r="Q626">
        <f t="shared" si="11"/>
        <v>2.6723727678518674E-6</v>
      </c>
    </row>
    <row r="627" spans="1:17" ht="14.4" x14ac:dyDescent="0.3">
      <c r="A627" s="17">
        <v>2</v>
      </c>
      <c r="B627" s="9" t="s">
        <v>17</v>
      </c>
      <c r="C627" s="17">
        <v>4</v>
      </c>
      <c r="D627" s="17">
        <v>2012</v>
      </c>
      <c r="E627" s="17">
        <v>1</v>
      </c>
      <c r="F627" s="17">
        <v>0</v>
      </c>
      <c r="G627" s="17">
        <v>0</v>
      </c>
      <c r="H627" s="18">
        <v>4133</v>
      </c>
      <c r="P627">
        <v>626</v>
      </c>
      <c r="Q627">
        <f t="shared" si="11"/>
        <v>2.6681111117066064E-6</v>
      </c>
    </row>
    <row r="628" spans="1:17" ht="14.4" x14ac:dyDescent="0.3">
      <c r="A628" s="17">
        <v>2</v>
      </c>
      <c r="B628" s="9" t="s">
        <v>17</v>
      </c>
      <c r="C628" s="17">
        <v>3</v>
      </c>
      <c r="D628" s="17">
        <v>2016</v>
      </c>
      <c r="E628" s="17">
        <v>1</v>
      </c>
      <c r="F628" s="17">
        <v>0</v>
      </c>
      <c r="G628" s="17">
        <v>0</v>
      </c>
      <c r="H628" s="18">
        <v>4157</v>
      </c>
      <c r="P628">
        <v>627</v>
      </c>
      <c r="Q628">
        <f t="shared" si="11"/>
        <v>2.6638630377303936E-6</v>
      </c>
    </row>
    <row r="629" spans="1:17" ht="14.4" x14ac:dyDescent="0.3">
      <c r="A629" s="17">
        <v>4</v>
      </c>
      <c r="B629" s="9" t="s">
        <v>17</v>
      </c>
      <c r="C629" s="17">
        <v>2</v>
      </c>
      <c r="D629" s="17">
        <v>1985</v>
      </c>
      <c r="E629" s="17">
        <v>1</v>
      </c>
      <c r="F629" s="17">
        <v>0</v>
      </c>
      <c r="G629" s="17">
        <v>0</v>
      </c>
      <c r="H629" s="18">
        <v>4160</v>
      </c>
      <c r="P629">
        <v>628</v>
      </c>
      <c r="Q629">
        <f t="shared" si="11"/>
        <v>2.6596284810772339E-6</v>
      </c>
    </row>
    <row r="630" spans="1:17" ht="14.4" x14ac:dyDescent="0.3">
      <c r="A630" s="17">
        <v>3</v>
      </c>
      <c r="B630" s="9" t="s">
        <v>25</v>
      </c>
      <c r="C630" s="17">
        <v>2</v>
      </c>
      <c r="D630" s="17">
        <v>1976</v>
      </c>
      <c r="E630" s="17">
        <v>2</v>
      </c>
      <c r="F630" s="17">
        <v>0</v>
      </c>
      <c r="G630" s="17">
        <v>0</v>
      </c>
      <c r="H630" s="18">
        <v>4194</v>
      </c>
      <c r="P630">
        <v>629</v>
      </c>
      <c r="Q630">
        <f t="shared" si="11"/>
        <v>2.6554073773133315E-6</v>
      </c>
    </row>
    <row r="631" spans="1:17" ht="14.4" x14ac:dyDescent="0.3">
      <c r="A631" s="17">
        <v>5</v>
      </c>
      <c r="B631" s="9" t="s">
        <v>62</v>
      </c>
      <c r="C631" s="17">
        <v>2</v>
      </c>
      <c r="D631" s="17">
        <v>1982</v>
      </c>
      <c r="E631" s="17">
        <v>1</v>
      </c>
      <c r="F631" s="17">
        <v>0</v>
      </c>
      <c r="G631" s="17">
        <v>0</v>
      </c>
      <c r="H631" s="18">
        <v>4218</v>
      </c>
      <c r="P631">
        <v>630</v>
      </c>
      <c r="Q631">
        <f t="shared" si="11"/>
        <v>2.6511996624138192E-6</v>
      </c>
    </row>
    <row r="632" spans="1:17" ht="14.4" x14ac:dyDescent="0.3">
      <c r="A632" s="17">
        <v>4</v>
      </c>
      <c r="B632" s="9" t="s">
        <v>33</v>
      </c>
      <c r="C632" s="17">
        <v>1</v>
      </c>
      <c r="D632" s="17">
        <v>1981</v>
      </c>
      <c r="E632" s="17">
        <v>1</v>
      </c>
      <c r="F632" s="17">
        <v>0</v>
      </c>
      <c r="G632" s="17">
        <v>0</v>
      </c>
      <c r="H632" s="18">
        <v>4227</v>
      </c>
      <c r="P632">
        <v>631</v>
      </c>
      <c r="Q632">
        <f t="shared" si="11"/>
        <v>2.6470052727595208E-6</v>
      </c>
    </row>
    <row r="633" spans="1:17" ht="14.4" x14ac:dyDescent="0.3">
      <c r="A633" s="17">
        <v>2</v>
      </c>
      <c r="B633" s="9" t="s">
        <v>10</v>
      </c>
      <c r="C633" s="17">
        <v>1</v>
      </c>
      <c r="D633" s="17">
        <v>1980</v>
      </c>
      <c r="E633" s="17">
        <v>2</v>
      </c>
      <c r="F633" s="17">
        <v>0</v>
      </c>
      <c r="G633" s="17">
        <v>0</v>
      </c>
      <c r="H633" s="18">
        <v>4233</v>
      </c>
      <c r="P633">
        <v>632</v>
      </c>
      <c r="Q633">
        <f t="shared" si="11"/>
        <v>2.642824145133739E-6</v>
      </c>
    </row>
    <row r="634" spans="1:17" ht="14.4" x14ac:dyDescent="0.3">
      <c r="A634" s="17">
        <v>2</v>
      </c>
      <c r="B634" s="9" t="s">
        <v>17</v>
      </c>
      <c r="C634" s="17">
        <v>1</v>
      </c>
      <c r="D634" s="17">
        <v>2012</v>
      </c>
      <c r="E634" s="17">
        <v>1</v>
      </c>
      <c r="F634" s="17">
        <v>0</v>
      </c>
      <c r="G634" s="17">
        <v>0</v>
      </c>
      <c r="H634" s="18">
        <v>4240</v>
      </c>
      <c r="P634">
        <v>633</v>
      </c>
      <c r="Q634">
        <f t="shared" si="11"/>
        <v>2.6386562167190808E-6</v>
      </c>
    </row>
    <row r="635" spans="1:17" ht="14.4" x14ac:dyDescent="0.3">
      <c r="A635" s="17">
        <v>1</v>
      </c>
      <c r="B635" s="9" t="s">
        <v>10</v>
      </c>
      <c r="C635" s="17">
        <v>1</v>
      </c>
      <c r="D635" s="17">
        <v>1985</v>
      </c>
      <c r="E635" s="17">
        <v>1</v>
      </c>
      <c r="F635" s="17">
        <v>0</v>
      </c>
      <c r="G635" s="17">
        <v>0</v>
      </c>
      <c r="H635" s="18">
        <v>4265</v>
      </c>
      <c r="P635">
        <v>634</v>
      </c>
      <c r="Q635">
        <f t="shared" si="11"/>
        <v>2.6345014250943081E-6</v>
      </c>
    </row>
    <row r="636" spans="1:17" ht="14.4" x14ac:dyDescent="0.3">
      <c r="A636" s="17">
        <v>1</v>
      </c>
      <c r="B636" s="9" t="s">
        <v>10</v>
      </c>
      <c r="C636" s="17">
        <v>1</v>
      </c>
      <c r="D636" s="17">
        <v>1987</v>
      </c>
      <c r="E636" s="17">
        <v>1</v>
      </c>
      <c r="F636" s="17">
        <v>0</v>
      </c>
      <c r="G636" s="17">
        <v>0</v>
      </c>
      <c r="H636" s="18">
        <v>4268</v>
      </c>
      <c r="P636">
        <v>635</v>
      </c>
      <c r="Q636">
        <f t="shared" si="11"/>
        <v>2.6303597082312195E-6</v>
      </c>
    </row>
    <row r="637" spans="1:17" ht="14.4" x14ac:dyDescent="0.3">
      <c r="A637" s="17">
        <v>1</v>
      </c>
      <c r="B637" s="9" t="s">
        <v>53</v>
      </c>
      <c r="C637" s="17">
        <v>2</v>
      </c>
      <c r="D637" s="17">
        <v>1960</v>
      </c>
      <c r="E637" s="17">
        <v>1</v>
      </c>
      <c r="F637" s="17">
        <v>0</v>
      </c>
      <c r="G637" s="17">
        <v>25</v>
      </c>
      <c r="H637" s="18">
        <v>4271</v>
      </c>
      <c r="P637">
        <v>636</v>
      </c>
      <c r="Q637">
        <f t="shared" si="11"/>
        <v>2.6262310044915601E-6</v>
      </c>
    </row>
    <row r="638" spans="1:17" ht="14.4" x14ac:dyDescent="0.3">
      <c r="A638" s="17">
        <v>2</v>
      </c>
      <c r="B638" s="9" t="s">
        <v>17</v>
      </c>
      <c r="C638" s="17">
        <v>3</v>
      </c>
      <c r="D638" s="17">
        <v>2011</v>
      </c>
      <c r="E638" s="17">
        <v>1</v>
      </c>
      <c r="F638" s="17">
        <v>0</v>
      </c>
      <c r="G638" s="17">
        <v>0</v>
      </c>
      <c r="H638" s="18">
        <v>4272</v>
      </c>
      <c r="P638">
        <v>637</v>
      </c>
      <c r="Q638">
        <f t="shared" si="11"/>
        <v>2.6221152526239644E-6</v>
      </c>
    </row>
    <row r="639" spans="1:17" ht="14.4" x14ac:dyDescent="0.3">
      <c r="A639" s="17">
        <v>2</v>
      </c>
      <c r="B639" s="9" t="s">
        <v>17</v>
      </c>
      <c r="C639" s="17">
        <v>3</v>
      </c>
      <c r="D639" s="17">
        <v>2014</v>
      </c>
      <c r="E639" s="17">
        <v>1</v>
      </c>
      <c r="F639" s="17">
        <v>0</v>
      </c>
      <c r="G639" s="17">
        <v>0</v>
      </c>
      <c r="H639" s="18">
        <v>4272</v>
      </c>
      <c r="P639">
        <v>638</v>
      </c>
      <c r="Q639">
        <f t="shared" si="11"/>
        <v>2.6180123917609248E-6</v>
      </c>
    </row>
    <row r="640" spans="1:17" ht="14.4" x14ac:dyDescent="0.3">
      <c r="A640" s="17">
        <v>1</v>
      </c>
      <c r="B640" s="9" t="s">
        <v>25</v>
      </c>
      <c r="C640" s="17">
        <v>2</v>
      </c>
      <c r="D640" s="17">
        <v>1981</v>
      </c>
      <c r="E640" s="17">
        <v>1</v>
      </c>
      <c r="F640" s="17">
        <v>0</v>
      </c>
      <c r="G640" s="17">
        <v>0</v>
      </c>
      <c r="H640" s="18">
        <v>4273</v>
      </c>
      <c r="P640">
        <v>639</v>
      </c>
      <c r="Q640">
        <f t="shared" si="11"/>
        <v>2.6139223614157862E-6</v>
      </c>
    </row>
    <row r="641" spans="1:17" ht="14.4" x14ac:dyDescent="0.3">
      <c r="A641" s="17">
        <v>4</v>
      </c>
      <c r="B641" s="9" t="s">
        <v>14</v>
      </c>
      <c r="C641" s="17">
        <v>3</v>
      </c>
      <c r="D641" s="17">
        <v>1978</v>
      </c>
      <c r="E641" s="17">
        <v>1</v>
      </c>
      <c r="F641" s="17">
        <v>26</v>
      </c>
      <c r="G641" s="17">
        <v>13</v>
      </c>
      <c r="H641" s="18">
        <v>4311</v>
      </c>
      <c r="P641">
        <v>640</v>
      </c>
      <c r="Q641">
        <f t="shared" si="11"/>
        <v>2.6098451014797747E-6</v>
      </c>
    </row>
    <row r="642" spans="1:17" ht="14.4" x14ac:dyDescent="0.3">
      <c r="A642" s="17">
        <v>1</v>
      </c>
      <c r="B642" s="9" t="s">
        <v>10</v>
      </c>
      <c r="C642" s="17">
        <v>1</v>
      </c>
      <c r="D642" s="17">
        <v>1980</v>
      </c>
      <c r="E642" s="17">
        <v>2</v>
      </c>
      <c r="F642" s="17">
        <v>0</v>
      </c>
      <c r="G642" s="17">
        <v>0</v>
      </c>
      <c r="H642" s="18">
        <v>4421</v>
      </c>
      <c r="P642">
        <v>641</v>
      </c>
      <c r="Q642">
        <f t="shared" si="11"/>
        <v>2.6057805522190506E-6</v>
      </c>
    </row>
    <row r="643" spans="1:17" ht="14.4" x14ac:dyDescent="0.3">
      <c r="A643" s="17">
        <v>3</v>
      </c>
      <c r="B643" s="9" t="s">
        <v>19</v>
      </c>
      <c r="C643" s="17">
        <v>1</v>
      </c>
      <c r="D643" s="17">
        <v>1973</v>
      </c>
      <c r="E643" s="17">
        <v>17</v>
      </c>
      <c r="F643" s="17">
        <v>0</v>
      </c>
      <c r="G643" s="17">
        <v>0</v>
      </c>
      <c r="H643" s="18">
        <v>4473</v>
      </c>
      <c r="P643">
        <v>642</v>
      </c>
      <c r="Q643">
        <f t="shared" ref="Q643:Q698" si="12">_xlfn.GAMMA.DIST(P643,$K$7,$K$8,FALSE)</f>
        <v>2.6017286542717866E-6</v>
      </c>
    </row>
    <row r="644" spans="1:17" ht="14.4" x14ac:dyDescent="0.3">
      <c r="A644" s="17">
        <v>6</v>
      </c>
      <c r="B644" s="9" t="s">
        <v>10</v>
      </c>
      <c r="C644" s="17">
        <v>1</v>
      </c>
      <c r="D644" s="17">
        <v>1987</v>
      </c>
      <c r="E644" s="17">
        <v>1</v>
      </c>
      <c r="F644" s="17">
        <v>0</v>
      </c>
      <c r="G644" s="17">
        <v>0</v>
      </c>
      <c r="H644" s="18">
        <v>4566</v>
      </c>
      <c r="P644">
        <v>643</v>
      </c>
      <c r="Q644">
        <f t="shared" si="12"/>
        <v>2.5976893486452803E-6</v>
      </c>
    </row>
    <row r="645" spans="1:17" ht="14.4" x14ac:dyDescent="0.3">
      <c r="A645" s="17">
        <v>4</v>
      </c>
      <c r="B645" s="9" t="s">
        <v>19</v>
      </c>
      <c r="C645" s="17">
        <v>1</v>
      </c>
      <c r="D645" s="17">
        <v>1973</v>
      </c>
      <c r="E645" s="17">
        <v>17</v>
      </c>
      <c r="F645" s="17">
        <v>0</v>
      </c>
      <c r="G645" s="17">
        <v>0</v>
      </c>
      <c r="H645" s="18">
        <v>4572</v>
      </c>
      <c r="P645">
        <v>644</v>
      </c>
      <c r="Q645">
        <f t="shared" si="12"/>
        <v>2.5936625767130866E-6</v>
      </c>
    </row>
    <row r="646" spans="1:17" ht="14.4" x14ac:dyDescent="0.3">
      <c r="A646" s="17">
        <v>1</v>
      </c>
      <c r="B646" s="9" t="s">
        <v>10</v>
      </c>
      <c r="C646" s="17">
        <v>1</v>
      </c>
      <c r="D646" s="17">
        <v>1984</v>
      </c>
      <c r="E646" s="17">
        <v>1</v>
      </c>
      <c r="F646" s="17">
        <v>0</v>
      </c>
      <c r="G646" s="17">
        <v>0</v>
      </c>
      <c r="H646" s="18">
        <v>4753</v>
      </c>
      <c r="P646">
        <v>645</v>
      </c>
      <c r="Q646">
        <f t="shared" si="12"/>
        <v>2.5896482802121787E-6</v>
      </c>
    </row>
    <row r="647" spans="1:17" ht="14.4" x14ac:dyDescent="0.3">
      <c r="A647" s="17">
        <v>5</v>
      </c>
      <c r="B647" s="9" t="s">
        <v>19</v>
      </c>
      <c r="C647" s="17">
        <v>1</v>
      </c>
      <c r="D647" s="17">
        <v>1973</v>
      </c>
      <c r="E647" s="17">
        <v>17</v>
      </c>
      <c r="F647" s="17">
        <v>0</v>
      </c>
      <c r="G647" s="17">
        <v>0</v>
      </c>
      <c r="H647" s="18">
        <v>4767</v>
      </c>
      <c r="P647">
        <v>646</v>
      </c>
      <c r="Q647">
        <f t="shared" si="12"/>
        <v>2.5856464012401384E-6</v>
      </c>
    </row>
    <row r="648" spans="1:17" ht="14.4" x14ac:dyDescent="0.3">
      <c r="A648" s="17">
        <v>3</v>
      </c>
      <c r="B648" s="9" t="s">
        <v>23</v>
      </c>
      <c r="C648" s="17">
        <v>1</v>
      </c>
      <c r="D648" s="17">
        <v>1993</v>
      </c>
      <c r="E648" s="17">
        <v>1</v>
      </c>
      <c r="F648" s="17">
        <v>0</v>
      </c>
      <c r="G648" s="17">
        <v>0</v>
      </c>
      <c r="H648" s="18">
        <v>4976</v>
      </c>
      <c r="P648">
        <v>647</v>
      </c>
      <c r="Q648">
        <f t="shared" si="12"/>
        <v>2.5816568822523704E-6</v>
      </c>
    </row>
    <row r="649" spans="1:17" ht="14.4" x14ac:dyDescent="0.3">
      <c r="A649" s="17">
        <v>4</v>
      </c>
      <c r="B649" s="9" t="s">
        <v>25</v>
      </c>
      <c r="C649" s="17">
        <v>3</v>
      </c>
      <c r="D649" s="17">
        <v>1964</v>
      </c>
      <c r="E649" s="17">
        <v>2</v>
      </c>
      <c r="F649" s="17">
        <v>3</v>
      </c>
      <c r="G649" s="17">
        <v>0</v>
      </c>
      <c r="H649" s="18">
        <v>4985</v>
      </c>
      <c r="P649">
        <v>648</v>
      </c>
      <c r="Q649">
        <f t="shared" si="12"/>
        <v>2.5776796660593381E-6</v>
      </c>
    </row>
    <row r="650" spans="1:17" ht="14.4" x14ac:dyDescent="0.3">
      <c r="A650" s="17">
        <v>2</v>
      </c>
      <c r="B650" s="9" t="s">
        <v>25</v>
      </c>
      <c r="C650" s="17">
        <v>3</v>
      </c>
      <c r="D650" s="17">
        <v>1964</v>
      </c>
      <c r="E650" s="17">
        <v>2</v>
      </c>
      <c r="F650" s="17">
        <v>3</v>
      </c>
      <c r="G650" s="17">
        <v>0</v>
      </c>
      <c r="H650" s="18">
        <v>5062</v>
      </c>
      <c r="P650">
        <v>649</v>
      </c>
      <c r="Q650">
        <f t="shared" si="12"/>
        <v>2.5737146958238358E-6</v>
      </c>
    </row>
    <row r="651" spans="1:17" ht="14.4" x14ac:dyDescent="0.3">
      <c r="A651" s="17">
        <v>2</v>
      </c>
      <c r="B651" s="9" t="s">
        <v>30</v>
      </c>
      <c r="C651" s="17">
        <v>2</v>
      </c>
      <c r="D651" s="17">
        <v>1973</v>
      </c>
      <c r="E651" s="17">
        <v>1</v>
      </c>
      <c r="F651" s="17">
        <v>0</v>
      </c>
      <c r="G651" s="17">
        <v>2</v>
      </c>
      <c r="H651" s="18">
        <v>5217</v>
      </c>
      <c r="P651">
        <v>650</v>
      </c>
      <c r="Q651">
        <f t="shared" si="12"/>
        <v>2.5697619150582746E-6</v>
      </c>
    </row>
    <row r="652" spans="1:17" ht="14.4" x14ac:dyDescent="0.3">
      <c r="A652" s="17">
        <v>2</v>
      </c>
      <c r="B652" s="9" t="s">
        <v>19</v>
      </c>
      <c r="C652" s="17">
        <v>1</v>
      </c>
      <c r="D652" s="17">
        <v>1973</v>
      </c>
      <c r="E652" s="17">
        <v>17</v>
      </c>
      <c r="F652" s="17">
        <v>0</v>
      </c>
      <c r="G652" s="17">
        <v>0</v>
      </c>
      <c r="H652" s="18">
        <v>5226</v>
      </c>
      <c r="P652">
        <v>651</v>
      </c>
      <c r="Q652">
        <f t="shared" si="12"/>
        <v>2.5658212676219973E-6</v>
      </c>
    </row>
    <row r="653" spans="1:17" ht="14.4" x14ac:dyDescent="0.3">
      <c r="A653" s="17">
        <v>1</v>
      </c>
      <c r="B653" s="9" t="s">
        <v>17</v>
      </c>
      <c r="C653" s="17">
        <v>2</v>
      </c>
      <c r="D653" s="17">
        <v>1978</v>
      </c>
      <c r="E653" s="17">
        <v>1</v>
      </c>
      <c r="F653" s="17">
        <v>0</v>
      </c>
      <c r="G653" s="17">
        <v>0</v>
      </c>
      <c r="H653" s="18">
        <v>5432</v>
      </c>
      <c r="P653">
        <v>652</v>
      </c>
      <c r="Q653">
        <f t="shared" si="12"/>
        <v>2.5618926977186237E-6</v>
      </c>
    </row>
    <row r="654" spans="1:17" ht="14.4" x14ac:dyDescent="0.3">
      <c r="A654" s="17">
        <v>4</v>
      </c>
      <c r="B654" s="9" t="s">
        <v>23</v>
      </c>
      <c r="C654" s="17">
        <v>1</v>
      </c>
      <c r="D654" s="17">
        <v>1993</v>
      </c>
      <c r="E654" s="17">
        <v>1</v>
      </c>
      <c r="F654" s="17">
        <v>0</v>
      </c>
      <c r="G654" s="17">
        <v>0</v>
      </c>
      <c r="H654" s="18">
        <v>5433</v>
      </c>
      <c r="P654">
        <v>653</v>
      </c>
      <c r="Q654">
        <f t="shared" si="12"/>
        <v>2.5579761498934102E-6</v>
      </c>
    </row>
    <row r="655" spans="1:17" ht="14.4" x14ac:dyDescent="0.3">
      <c r="A655" s="17">
        <v>1</v>
      </c>
      <c r="B655" s="9" t="s">
        <v>35</v>
      </c>
      <c r="C655" s="17">
        <v>2</v>
      </c>
      <c r="D655" s="17">
        <v>1975</v>
      </c>
      <c r="E655" s="17">
        <v>1</v>
      </c>
      <c r="F655" s="17">
        <v>0</v>
      </c>
      <c r="G655" s="17">
        <v>0</v>
      </c>
      <c r="H655" s="18">
        <v>5582</v>
      </c>
      <c r="P655">
        <v>654</v>
      </c>
      <c r="Q655">
        <f t="shared" si="12"/>
        <v>2.5540715690306435E-6</v>
      </c>
    </row>
    <row r="656" spans="1:17" ht="14.4" x14ac:dyDescent="0.3">
      <c r="A656" s="17">
        <v>1</v>
      </c>
      <c r="B656" s="9" t="s">
        <v>23</v>
      </c>
      <c r="C656" s="17">
        <v>1</v>
      </c>
      <c r="D656" s="17">
        <v>1976</v>
      </c>
      <c r="E656" s="17">
        <v>1</v>
      </c>
      <c r="F656" s="17">
        <v>0</v>
      </c>
      <c r="G656" s="17">
        <v>0</v>
      </c>
      <c r="H656" s="18">
        <v>5605</v>
      </c>
      <c r="P656">
        <v>655</v>
      </c>
      <c r="Q656">
        <f t="shared" si="12"/>
        <v>2.5501789003510489E-6</v>
      </c>
    </row>
    <row r="657" spans="1:17" ht="14.4" x14ac:dyDescent="0.3">
      <c r="A657" s="17">
        <v>6</v>
      </c>
      <c r="B657" s="9" t="s">
        <v>23</v>
      </c>
      <c r="C657" s="17">
        <v>1</v>
      </c>
      <c r="D657" s="17">
        <v>1993</v>
      </c>
      <c r="E657" s="17">
        <v>1</v>
      </c>
      <c r="F657" s="17">
        <v>0</v>
      </c>
      <c r="G657" s="17">
        <v>0</v>
      </c>
      <c r="H657" s="18">
        <v>5640</v>
      </c>
      <c r="P657">
        <v>656</v>
      </c>
      <c r="Q657">
        <f t="shared" si="12"/>
        <v>2.5462980894092298E-6</v>
      </c>
    </row>
    <row r="658" spans="1:17" ht="14.4" x14ac:dyDescent="0.3">
      <c r="A658" s="17">
        <v>1</v>
      </c>
      <c r="B658" s="9" t="s">
        <v>42</v>
      </c>
      <c r="C658" s="17">
        <v>3</v>
      </c>
      <c r="D658" s="17">
        <v>1976</v>
      </c>
      <c r="E658" s="17">
        <v>1</v>
      </c>
      <c r="F658" s="17">
        <v>0</v>
      </c>
      <c r="G658" s="17">
        <v>0</v>
      </c>
      <c r="H658" s="18">
        <v>5836</v>
      </c>
      <c r="P658">
        <v>657</v>
      </c>
      <c r="Q658">
        <f t="shared" si="12"/>
        <v>2.5424290820911262E-6</v>
      </c>
    </row>
    <row r="659" spans="1:17" ht="14.4" x14ac:dyDescent="0.3">
      <c r="A659" s="17">
        <v>1</v>
      </c>
      <c r="B659" s="9" t="s">
        <v>10</v>
      </c>
      <c r="C659" s="17">
        <v>1</v>
      </c>
      <c r="D659" s="17">
        <v>1978</v>
      </c>
      <c r="E659" s="17">
        <v>2</v>
      </c>
      <c r="F659" s="17">
        <v>0</v>
      </c>
      <c r="G659" s="17">
        <v>0</v>
      </c>
      <c r="H659" s="18">
        <v>5886</v>
      </c>
      <c r="P659">
        <v>658</v>
      </c>
      <c r="Q659">
        <f t="shared" si="12"/>
        <v>2.5385718246114998E-6</v>
      </c>
    </row>
    <row r="660" spans="1:17" ht="14.4" x14ac:dyDescent="0.3">
      <c r="A660" s="17">
        <v>1</v>
      </c>
      <c r="B660" s="9" t="s">
        <v>10</v>
      </c>
      <c r="C660" s="17">
        <v>1</v>
      </c>
      <c r="D660" s="17">
        <v>1971</v>
      </c>
      <c r="E660" s="17">
        <v>2</v>
      </c>
      <c r="F660" s="17">
        <v>0</v>
      </c>
      <c r="G660" s="17">
        <v>0</v>
      </c>
      <c r="H660" s="18">
        <v>5887</v>
      </c>
      <c r="P660">
        <v>659</v>
      </c>
      <c r="Q660">
        <f t="shared" si="12"/>
        <v>2.5347262635114374E-6</v>
      </c>
    </row>
    <row r="661" spans="1:17" ht="14.4" x14ac:dyDescent="0.3">
      <c r="A661" s="17">
        <v>1</v>
      </c>
      <c r="B661" s="9" t="s">
        <v>42</v>
      </c>
      <c r="C661" s="17">
        <v>3</v>
      </c>
      <c r="D661" s="17">
        <v>1976</v>
      </c>
      <c r="E661" s="17">
        <v>2</v>
      </c>
      <c r="F661" s="17">
        <v>0</v>
      </c>
      <c r="G661" s="17">
        <v>0</v>
      </c>
      <c r="H661" s="18">
        <v>5899</v>
      </c>
      <c r="P661">
        <v>660</v>
      </c>
      <c r="Q661">
        <f t="shared" si="12"/>
        <v>2.5308923456558812E-6</v>
      </c>
    </row>
    <row r="662" spans="1:17" ht="14.4" x14ac:dyDescent="0.3">
      <c r="A662" s="17">
        <v>1</v>
      </c>
      <c r="B662" s="9" t="s">
        <v>25</v>
      </c>
      <c r="C662" s="17">
        <v>2</v>
      </c>
      <c r="D662" s="17">
        <v>1978</v>
      </c>
      <c r="E662" s="17">
        <v>1</v>
      </c>
      <c r="F662" s="17">
        <v>0</v>
      </c>
      <c r="G662" s="17">
        <v>0</v>
      </c>
      <c r="H662" s="18">
        <v>6080</v>
      </c>
      <c r="P662">
        <v>661</v>
      </c>
      <c r="Q662">
        <f t="shared" si="12"/>
        <v>2.5270700182311788E-6</v>
      </c>
    </row>
    <row r="663" spans="1:17" ht="14.4" x14ac:dyDescent="0.3">
      <c r="A663" s="17">
        <v>1</v>
      </c>
      <c r="B663" s="9" t="s">
        <v>10</v>
      </c>
      <c r="C663" s="17">
        <v>1</v>
      </c>
      <c r="D663" s="17">
        <v>1978</v>
      </c>
      <c r="E663" s="17">
        <v>1</v>
      </c>
      <c r="F663" s="17">
        <v>0</v>
      </c>
      <c r="G663" s="17">
        <v>0</v>
      </c>
      <c r="H663" s="18">
        <v>6151</v>
      </c>
      <c r="P663">
        <v>662</v>
      </c>
      <c r="Q663">
        <f t="shared" si="12"/>
        <v>2.5232592287426594E-6</v>
      </c>
    </row>
    <row r="664" spans="1:17" ht="14.4" x14ac:dyDescent="0.3">
      <c r="A664" s="17">
        <v>1</v>
      </c>
      <c r="B664" s="9" t="s">
        <v>25</v>
      </c>
      <c r="C664" s="17">
        <v>3</v>
      </c>
      <c r="D664" s="17">
        <v>1977</v>
      </c>
      <c r="E664" s="17">
        <v>1</v>
      </c>
      <c r="F664" s="17">
        <v>0</v>
      </c>
      <c r="G664" s="17">
        <v>3</v>
      </c>
      <c r="H664" s="18">
        <v>6229</v>
      </c>
      <c r="P664">
        <v>663</v>
      </c>
      <c r="Q664">
        <f t="shared" si="12"/>
        <v>2.5194599250122248E-6</v>
      </c>
    </row>
    <row r="665" spans="1:17" ht="14.4" x14ac:dyDescent="0.3">
      <c r="A665" s="17">
        <v>1</v>
      </c>
      <c r="B665" s="9" t="s">
        <v>31</v>
      </c>
      <c r="C665" s="17">
        <v>4</v>
      </c>
      <c r="D665" s="17">
        <v>1975</v>
      </c>
      <c r="E665" s="17">
        <v>1</v>
      </c>
      <c r="F665" s="17">
        <v>0</v>
      </c>
      <c r="G665" s="17">
        <v>0</v>
      </c>
      <c r="H665" s="18">
        <v>6358</v>
      </c>
      <c r="P665">
        <v>664</v>
      </c>
      <c r="Q665">
        <f t="shared" si="12"/>
        <v>2.5156720551759684E-6</v>
      </c>
    </row>
    <row r="666" spans="1:17" ht="14.4" x14ac:dyDescent="0.3">
      <c r="A666" s="17">
        <v>1</v>
      </c>
      <c r="B666" s="9" t="s">
        <v>10</v>
      </c>
      <c r="C666" s="17">
        <v>4</v>
      </c>
      <c r="D666" s="17">
        <v>1983</v>
      </c>
      <c r="E666" s="17">
        <v>1</v>
      </c>
      <c r="F666" s="17">
        <v>0</v>
      </c>
      <c r="G666" s="17">
        <v>0</v>
      </c>
      <c r="H666" s="18">
        <v>6557</v>
      </c>
      <c r="P666">
        <v>665</v>
      </c>
      <c r="Q666">
        <f t="shared" si="12"/>
        <v>2.5118955676818147E-6</v>
      </c>
    </row>
    <row r="667" spans="1:17" ht="14.4" x14ac:dyDescent="0.3">
      <c r="A667" s="17">
        <v>2</v>
      </c>
      <c r="B667" s="9" t="s">
        <v>17</v>
      </c>
      <c r="C667" s="17">
        <v>1</v>
      </c>
      <c r="D667" s="17">
        <v>1978</v>
      </c>
      <c r="E667" s="17">
        <v>1</v>
      </c>
      <c r="F667" s="17">
        <v>0</v>
      </c>
      <c r="G667" s="17">
        <v>0</v>
      </c>
      <c r="H667" s="18">
        <v>6711</v>
      </c>
      <c r="P667">
        <v>666</v>
      </c>
      <c r="Q667">
        <f t="shared" si="12"/>
        <v>2.5081304112871781E-6</v>
      </c>
    </row>
    <row r="668" spans="1:17" ht="14.4" x14ac:dyDescent="0.3">
      <c r="A668" s="17">
        <v>1</v>
      </c>
      <c r="B668" s="9" t="s">
        <v>27</v>
      </c>
      <c r="C668" s="17">
        <v>3</v>
      </c>
      <c r="D668" s="17">
        <v>1975</v>
      </c>
      <c r="E668" s="17">
        <v>1</v>
      </c>
      <c r="F668" s="17">
        <v>0</v>
      </c>
      <c r="G668" s="17">
        <v>0</v>
      </c>
      <c r="H668" s="18">
        <v>6892</v>
      </c>
      <c r="P668">
        <v>667</v>
      </c>
      <c r="Q668">
        <f t="shared" si="12"/>
        <v>2.5043765350566417E-6</v>
      </c>
    </row>
    <row r="669" spans="1:17" ht="14.4" x14ac:dyDescent="0.3">
      <c r="A669" s="17">
        <v>2</v>
      </c>
      <c r="B669" s="9" t="s">
        <v>33</v>
      </c>
      <c r="C669" s="17">
        <v>3</v>
      </c>
      <c r="D669" s="17">
        <v>2018</v>
      </c>
      <c r="E669" s="17">
        <v>1</v>
      </c>
      <c r="F669" s="17">
        <v>0</v>
      </c>
      <c r="G669" s="17">
        <v>0</v>
      </c>
      <c r="H669" s="18">
        <v>7136</v>
      </c>
      <c r="P669">
        <v>668</v>
      </c>
      <c r="Q669">
        <f t="shared" si="12"/>
        <v>2.5006338883596637E-6</v>
      </c>
    </row>
    <row r="670" spans="1:17" ht="14.4" x14ac:dyDescent="0.3">
      <c r="A670" s="17">
        <v>4</v>
      </c>
      <c r="B670" s="9" t="s">
        <v>33</v>
      </c>
      <c r="C670" s="17">
        <v>3</v>
      </c>
      <c r="D670" s="17">
        <v>1978</v>
      </c>
      <c r="E670" s="17">
        <v>1</v>
      </c>
      <c r="F670" s="17">
        <v>0</v>
      </c>
      <c r="G670" s="17">
        <v>0</v>
      </c>
      <c r="H670" s="18">
        <v>7161</v>
      </c>
      <c r="P670">
        <v>669</v>
      </c>
      <c r="Q670">
        <f t="shared" si="12"/>
        <v>2.4969024208682944E-6</v>
      </c>
    </row>
    <row r="671" spans="1:17" ht="14.4" x14ac:dyDescent="0.3">
      <c r="A671" s="17">
        <v>1</v>
      </c>
      <c r="B671" s="9" t="s">
        <v>12</v>
      </c>
      <c r="C671" s="17">
        <v>2</v>
      </c>
      <c r="D671" s="17">
        <v>1989</v>
      </c>
      <c r="E671" s="17">
        <v>1</v>
      </c>
      <c r="F671" s="17">
        <v>0</v>
      </c>
      <c r="G671" s="17">
        <v>0</v>
      </c>
      <c r="H671" s="18">
        <v>7172</v>
      </c>
      <c r="P671">
        <v>670</v>
      </c>
      <c r="Q671">
        <f t="shared" si="12"/>
        <v>2.4931820825549219E-6</v>
      </c>
    </row>
    <row r="672" spans="1:17" ht="14.4" x14ac:dyDescent="0.3">
      <c r="A672" s="17">
        <v>2</v>
      </c>
      <c r="B672" s="9" t="s">
        <v>17</v>
      </c>
      <c r="C672" s="17">
        <v>1</v>
      </c>
      <c r="D672" s="17">
        <v>1994</v>
      </c>
      <c r="E672" s="17">
        <v>1</v>
      </c>
      <c r="F672" s="17">
        <v>0</v>
      </c>
      <c r="G672" s="17">
        <v>0</v>
      </c>
      <c r="H672" s="18">
        <v>7174</v>
      </c>
      <c r="P672">
        <v>671</v>
      </c>
      <c r="Q672">
        <f t="shared" si="12"/>
        <v>2.4894728236900344E-6</v>
      </c>
    </row>
    <row r="673" spans="1:17" ht="14.4" x14ac:dyDescent="0.3">
      <c r="A673" s="17">
        <v>4</v>
      </c>
      <c r="B673" s="9" t="s">
        <v>33</v>
      </c>
      <c r="C673" s="17">
        <v>3</v>
      </c>
      <c r="D673" s="17">
        <v>1962</v>
      </c>
      <c r="E673" s="17">
        <v>1</v>
      </c>
      <c r="F673" s="17">
        <v>0</v>
      </c>
      <c r="G673" s="17">
        <v>0</v>
      </c>
      <c r="H673" s="18">
        <v>7181</v>
      </c>
      <c r="P673">
        <v>672</v>
      </c>
      <c r="Q673">
        <f t="shared" si="12"/>
        <v>2.4857745948400017E-6</v>
      </c>
    </row>
    <row r="674" spans="1:17" ht="14.4" x14ac:dyDescent="0.3">
      <c r="A674" s="17">
        <v>3</v>
      </c>
      <c r="B674" s="9" t="s">
        <v>23</v>
      </c>
      <c r="C674" s="17">
        <v>2</v>
      </c>
      <c r="D674" s="17">
        <v>1986</v>
      </c>
      <c r="E674" s="17">
        <v>1</v>
      </c>
      <c r="F674" s="17">
        <v>0</v>
      </c>
      <c r="G674" s="17">
        <v>0</v>
      </c>
      <c r="H674" s="18">
        <v>7181</v>
      </c>
      <c r="P674">
        <v>673</v>
      </c>
      <c r="Q674">
        <f t="shared" si="12"/>
        <v>2.4820873468648803E-6</v>
      </c>
    </row>
    <row r="675" spans="1:17" ht="14.4" x14ac:dyDescent="0.3">
      <c r="A675" s="17">
        <v>2</v>
      </c>
      <c r="B675" s="9" t="s">
        <v>14</v>
      </c>
      <c r="C675" s="17">
        <v>3</v>
      </c>
      <c r="D675" s="17">
        <v>1987</v>
      </c>
      <c r="E675" s="17">
        <v>1</v>
      </c>
      <c r="F675" s="17">
        <v>0</v>
      </c>
      <c r="G675" s="17">
        <v>0</v>
      </c>
      <c r="H675" s="18">
        <v>7185</v>
      </c>
      <c r="P675">
        <v>674</v>
      </c>
      <c r="Q675">
        <f t="shared" si="12"/>
        <v>2.4784110309162316E-6</v>
      </c>
    </row>
    <row r="676" spans="1:17" ht="14.4" x14ac:dyDescent="0.3">
      <c r="A676" s="17">
        <v>1</v>
      </c>
      <c r="B676" s="9" t="s">
        <v>12</v>
      </c>
      <c r="C676" s="17">
        <v>3</v>
      </c>
      <c r="D676" s="17">
        <v>1983</v>
      </c>
      <c r="E676" s="17">
        <v>1</v>
      </c>
      <c r="F676" s="17">
        <v>0</v>
      </c>
      <c r="G676" s="17">
        <v>0</v>
      </c>
      <c r="H676" s="18">
        <v>7186</v>
      </c>
      <c r="P676">
        <v>675</v>
      </c>
      <c r="Q676">
        <f t="shared" si="12"/>
        <v>2.4747455984349682E-6</v>
      </c>
    </row>
    <row r="677" spans="1:17" ht="14.4" x14ac:dyDescent="0.3">
      <c r="A677" s="17">
        <v>4</v>
      </c>
      <c r="B677" s="9" t="s">
        <v>27</v>
      </c>
      <c r="C677" s="17">
        <v>2</v>
      </c>
      <c r="D677" s="17">
        <v>1983</v>
      </c>
      <c r="E677" s="17">
        <v>1</v>
      </c>
      <c r="F677" s="17">
        <v>0</v>
      </c>
      <c r="G677" s="17">
        <v>0</v>
      </c>
      <c r="H677" s="18">
        <v>7201</v>
      </c>
      <c r="P677">
        <v>676</v>
      </c>
      <c r="Q677">
        <f t="shared" si="12"/>
        <v>2.4710910011492089E-6</v>
      </c>
    </row>
    <row r="678" spans="1:17" ht="14.4" x14ac:dyDescent="0.3">
      <c r="A678" s="17">
        <v>5</v>
      </c>
      <c r="B678" s="9" t="s">
        <v>44</v>
      </c>
      <c r="C678" s="17">
        <v>2</v>
      </c>
      <c r="D678" s="17">
        <v>1977</v>
      </c>
      <c r="E678" s="17">
        <v>1</v>
      </c>
      <c r="F678" s="17">
        <v>0</v>
      </c>
      <c r="G678" s="17">
        <v>0</v>
      </c>
      <c r="H678" s="18">
        <v>7214</v>
      </c>
      <c r="P678">
        <v>677</v>
      </c>
      <c r="Q678">
        <f t="shared" si="12"/>
        <v>2.4674471910721635E-6</v>
      </c>
    </row>
    <row r="679" spans="1:17" ht="14.4" x14ac:dyDescent="0.3">
      <c r="A679" s="17">
        <v>2</v>
      </c>
      <c r="B679" s="9" t="s">
        <v>14</v>
      </c>
      <c r="C679" s="17">
        <v>2</v>
      </c>
      <c r="D679" s="17">
        <v>1988</v>
      </c>
      <c r="E679" s="17">
        <v>1</v>
      </c>
      <c r="F679" s="17">
        <v>0</v>
      </c>
      <c r="G679" s="17">
        <v>0</v>
      </c>
      <c r="H679" s="18">
        <v>7215</v>
      </c>
      <c r="P679">
        <v>678</v>
      </c>
      <c r="Q679">
        <f t="shared" si="12"/>
        <v>2.4638141205000285E-6</v>
      </c>
    </row>
    <row r="680" spans="1:17" ht="14.4" x14ac:dyDescent="0.3">
      <c r="A680" s="17">
        <v>1</v>
      </c>
      <c r="B680" s="9" t="s">
        <v>33</v>
      </c>
      <c r="C680" s="17">
        <v>2</v>
      </c>
      <c r="D680" s="17">
        <v>1973</v>
      </c>
      <c r="E680" s="17">
        <v>1</v>
      </c>
      <c r="F680" s="17">
        <v>0</v>
      </c>
      <c r="G680" s="17">
        <v>0</v>
      </c>
      <c r="H680" s="18">
        <v>7226</v>
      </c>
      <c r="P680">
        <v>679</v>
      </c>
      <c r="Q680">
        <f t="shared" si="12"/>
        <v>2.4601917420099027E-6</v>
      </c>
    </row>
    <row r="681" spans="1:17" ht="14.4" x14ac:dyDescent="0.3">
      <c r="A681" s="17">
        <v>4</v>
      </c>
      <c r="B681" s="9" t="s">
        <v>14</v>
      </c>
      <c r="C681" s="17">
        <v>3</v>
      </c>
      <c r="D681" s="17">
        <v>1981</v>
      </c>
      <c r="E681" s="17">
        <v>1</v>
      </c>
      <c r="F681" s="17">
        <v>10</v>
      </c>
      <c r="G681" s="17">
        <v>10</v>
      </c>
      <c r="H681" s="18">
        <v>7227</v>
      </c>
      <c r="P681">
        <v>680</v>
      </c>
      <c r="Q681">
        <f t="shared" si="12"/>
        <v>2.4565800084577258E-6</v>
      </c>
    </row>
    <row r="682" spans="1:17" ht="14.4" x14ac:dyDescent="0.3">
      <c r="A682" s="17">
        <v>4</v>
      </c>
      <c r="B682" s="9" t="s">
        <v>17</v>
      </c>
      <c r="C682" s="17">
        <v>3</v>
      </c>
      <c r="D682" s="17">
        <v>1987</v>
      </c>
      <c r="E682" s="17">
        <v>1</v>
      </c>
      <c r="F682" s="17">
        <v>0</v>
      </c>
      <c r="G682" s="17">
        <v>0</v>
      </c>
      <c r="H682" s="18">
        <v>7232</v>
      </c>
      <c r="P682">
        <v>681</v>
      </c>
      <c r="Q682">
        <f t="shared" si="12"/>
        <v>2.452978872976228E-6</v>
      </c>
    </row>
    <row r="683" spans="1:17" ht="14.4" x14ac:dyDescent="0.3">
      <c r="A683" s="17">
        <v>3</v>
      </c>
      <c r="B683" s="9" t="s">
        <v>19</v>
      </c>
      <c r="C683" s="17">
        <v>4</v>
      </c>
      <c r="D683" s="17">
        <v>1986</v>
      </c>
      <c r="E683" s="17">
        <v>1</v>
      </c>
      <c r="F683" s="17">
        <v>0</v>
      </c>
      <c r="G683" s="17">
        <v>0</v>
      </c>
      <c r="H683" s="18">
        <v>7236</v>
      </c>
      <c r="P683">
        <v>682</v>
      </c>
      <c r="Q683">
        <f t="shared" si="12"/>
        <v>2.4493882889729055E-6</v>
      </c>
    </row>
    <row r="684" spans="1:17" ht="14.4" x14ac:dyDescent="0.3">
      <c r="A684" s="17">
        <v>3</v>
      </c>
      <c r="B684" s="9" t="s">
        <v>12</v>
      </c>
      <c r="C684" s="17">
        <v>2</v>
      </c>
      <c r="D684" s="17">
        <v>2011</v>
      </c>
      <c r="E684" s="17">
        <v>1</v>
      </c>
      <c r="F684" s="17">
        <v>0</v>
      </c>
      <c r="G684" s="17">
        <v>0</v>
      </c>
      <c r="H684" s="18">
        <v>7236</v>
      </c>
      <c r="P684">
        <v>683</v>
      </c>
      <c r="Q684">
        <f t="shared" si="12"/>
        <v>2.4458082101280073E-6</v>
      </c>
    </row>
    <row r="685" spans="1:17" ht="14.4" x14ac:dyDescent="0.3">
      <c r="A685" s="17">
        <v>1</v>
      </c>
      <c r="B685" s="9" t="s">
        <v>25</v>
      </c>
      <c r="C685" s="17">
        <v>2</v>
      </c>
      <c r="D685" s="17">
        <v>1994</v>
      </c>
      <c r="E685" s="17">
        <v>1</v>
      </c>
      <c r="F685" s="17">
        <v>0</v>
      </c>
      <c r="G685" s="17">
        <v>0</v>
      </c>
      <c r="H685" s="18">
        <v>7253</v>
      </c>
      <c r="P685">
        <v>684</v>
      </c>
      <c r="Q685">
        <f t="shared" si="12"/>
        <v>2.4422385903925402E-6</v>
      </c>
    </row>
    <row r="686" spans="1:17" ht="14.4" x14ac:dyDescent="0.3">
      <c r="A686" s="17">
        <v>5</v>
      </c>
      <c r="B686" s="9" t="s">
        <v>19</v>
      </c>
      <c r="C686" s="17">
        <v>3</v>
      </c>
      <c r="D686" s="17">
        <v>2016</v>
      </c>
      <c r="E686" s="17">
        <v>1</v>
      </c>
      <c r="F686" s="17">
        <v>0</v>
      </c>
      <c r="G686" s="17">
        <v>0</v>
      </c>
      <c r="H686" s="18">
        <v>7257</v>
      </c>
      <c r="P686">
        <v>685</v>
      </c>
      <c r="Q686">
        <f t="shared" si="12"/>
        <v>2.4386793839862978E-6</v>
      </c>
    </row>
    <row r="687" spans="1:17" ht="14.4" x14ac:dyDescent="0.3">
      <c r="A687" s="17">
        <v>2</v>
      </c>
      <c r="B687" s="9" t="s">
        <v>17</v>
      </c>
      <c r="C687" s="17">
        <v>2</v>
      </c>
      <c r="D687" s="17">
        <v>1984</v>
      </c>
      <c r="E687" s="17">
        <v>1</v>
      </c>
      <c r="F687" s="17">
        <v>0</v>
      </c>
      <c r="G687" s="17">
        <v>0</v>
      </c>
      <c r="H687" s="18">
        <v>7265</v>
      </c>
      <c r="P687">
        <v>686</v>
      </c>
      <c r="Q687">
        <f t="shared" si="12"/>
        <v>2.4351305453958985E-6</v>
      </c>
    </row>
    <row r="688" spans="1:17" ht="14.4" x14ac:dyDescent="0.3">
      <c r="A688" s="17">
        <v>4</v>
      </c>
      <c r="B688" s="9" t="s">
        <v>14</v>
      </c>
      <c r="C688" s="17">
        <v>3</v>
      </c>
      <c r="D688" s="17">
        <v>1984</v>
      </c>
      <c r="E688" s="17">
        <v>1</v>
      </c>
      <c r="F688" s="17">
        <v>0</v>
      </c>
      <c r="G688" s="17">
        <v>0</v>
      </c>
      <c r="H688" s="18">
        <v>7268</v>
      </c>
      <c r="P688">
        <v>687</v>
      </c>
      <c r="Q688">
        <f t="shared" si="12"/>
        <v>2.431592029372846E-6</v>
      </c>
    </row>
    <row r="689" spans="1:17" ht="14.4" x14ac:dyDescent="0.3">
      <c r="A689" s="17">
        <v>1</v>
      </c>
      <c r="B689" s="9" t="s">
        <v>12</v>
      </c>
      <c r="C689" s="17">
        <v>2</v>
      </c>
      <c r="D689" s="17">
        <v>1987</v>
      </c>
      <c r="E689" s="17">
        <v>1</v>
      </c>
      <c r="F689" s="17">
        <v>0</v>
      </c>
      <c r="G689" s="17">
        <v>0</v>
      </c>
      <c r="H689" s="18">
        <v>7268</v>
      </c>
      <c r="P689">
        <v>688</v>
      </c>
      <c r="Q689">
        <f t="shared" si="12"/>
        <v>2.4280637909316039E-6</v>
      </c>
    </row>
    <row r="690" spans="1:17" ht="14.4" x14ac:dyDescent="0.3">
      <c r="A690" s="17">
        <v>1</v>
      </c>
      <c r="B690" s="9" t="s">
        <v>19</v>
      </c>
      <c r="C690" s="17">
        <v>2</v>
      </c>
      <c r="D690" s="17">
        <v>1991</v>
      </c>
      <c r="E690" s="17">
        <v>1</v>
      </c>
      <c r="F690" s="17">
        <v>0</v>
      </c>
      <c r="G690" s="17">
        <v>0</v>
      </c>
      <c r="H690" s="18">
        <v>7277</v>
      </c>
      <c r="P690">
        <v>689</v>
      </c>
      <c r="Q690">
        <f t="shared" si="12"/>
        <v>2.4245457853476886E-6</v>
      </c>
    </row>
    <row r="691" spans="1:17" ht="14.4" x14ac:dyDescent="0.3">
      <c r="A691" s="17">
        <v>3</v>
      </c>
      <c r="B691" s="9" t="s">
        <v>12</v>
      </c>
      <c r="C691" s="17">
        <v>3</v>
      </c>
      <c r="D691" s="17">
        <v>2009</v>
      </c>
      <c r="E691" s="17">
        <v>1</v>
      </c>
      <c r="F691" s="17">
        <v>0</v>
      </c>
      <c r="G691" s="17">
        <v>0</v>
      </c>
      <c r="H691" s="18">
        <v>7284</v>
      </c>
      <c r="P691">
        <v>690</v>
      </c>
      <c r="Q691">
        <f t="shared" si="12"/>
        <v>2.4210379681557777E-6</v>
      </c>
    </row>
    <row r="692" spans="1:17" ht="14.4" x14ac:dyDescent="0.3">
      <c r="A692" s="17">
        <v>3</v>
      </c>
      <c r="B692" s="9" t="s">
        <v>12</v>
      </c>
      <c r="C692" s="17">
        <v>2</v>
      </c>
      <c r="D692" s="17">
        <v>2011</v>
      </c>
      <c r="E692" s="17">
        <v>1</v>
      </c>
      <c r="F692" s="17">
        <v>0</v>
      </c>
      <c r="G692" s="17">
        <v>0</v>
      </c>
      <c r="H692" s="18">
        <v>7293</v>
      </c>
      <c r="P692">
        <v>691</v>
      </c>
      <c r="Q692">
        <f t="shared" si="12"/>
        <v>2.4175402951478355E-6</v>
      </c>
    </row>
    <row r="693" spans="1:17" ht="14.4" x14ac:dyDescent="0.3">
      <c r="A693" s="17">
        <v>3</v>
      </c>
      <c r="B693" s="9" t="s">
        <v>30</v>
      </c>
      <c r="C693" s="17">
        <v>2</v>
      </c>
      <c r="D693" s="17">
        <v>1966</v>
      </c>
      <c r="E693" s="17">
        <v>1</v>
      </c>
      <c r="F693" s="17">
        <v>0</v>
      </c>
      <c r="G693" s="17">
        <v>0</v>
      </c>
      <c r="H693" s="18">
        <v>7295</v>
      </c>
      <c r="P693">
        <v>692</v>
      </c>
      <c r="Q693">
        <f t="shared" si="12"/>
        <v>2.4140527223712564E-6</v>
      </c>
    </row>
    <row r="694" spans="1:17" ht="14.4" x14ac:dyDescent="0.3">
      <c r="A694" s="17">
        <v>5</v>
      </c>
      <c r="B694" s="9" t="s">
        <v>14</v>
      </c>
      <c r="C694" s="17">
        <v>3</v>
      </c>
      <c r="D694" s="17">
        <v>1989</v>
      </c>
      <c r="E694" s="17">
        <v>1</v>
      </c>
      <c r="F694" s="17">
        <v>0</v>
      </c>
      <c r="G694" s="17">
        <v>0</v>
      </c>
      <c r="H694" s="18">
        <v>7318</v>
      </c>
      <c r="P694">
        <v>693</v>
      </c>
      <c r="Q694">
        <f t="shared" si="12"/>
        <v>2.4105752061270193E-6</v>
      </c>
    </row>
    <row r="695" spans="1:17" ht="14.4" x14ac:dyDescent="0.3">
      <c r="A695" s="17">
        <v>2</v>
      </c>
      <c r="B695" s="9" t="s">
        <v>14</v>
      </c>
      <c r="C695" s="17">
        <v>2</v>
      </c>
      <c r="D695" s="17">
        <v>1988</v>
      </c>
      <c r="E695" s="17">
        <v>1</v>
      </c>
      <c r="F695" s="17">
        <v>0</v>
      </c>
      <c r="G695" s="17">
        <v>0</v>
      </c>
      <c r="H695" s="18">
        <v>7319</v>
      </c>
      <c r="P695">
        <v>694</v>
      </c>
      <c r="Q695">
        <f t="shared" si="12"/>
        <v>2.4071077029678651E-6</v>
      </c>
    </row>
    <row r="696" spans="1:17" ht="14.4" x14ac:dyDescent="0.3">
      <c r="A696" s="17">
        <v>4</v>
      </c>
      <c r="B696" s="9" t="s">
        <v>12</v>
      </c>
      <c r="C696" s="17">
        <v>2</v>
      </c>
      <c r="D696" s="17">
        <v>1990</v>
      </c>
      <c r="E696" s="17">
        <v>1</v>
      </c>
      <c r="F696" s="17">
        <v>0</v>
      </c>
      <c r="G696" s="17">
        <v>22</v>
      </c>
      <c r="H696" s="18">
        <v>7333</v>
      </c>
      <c r="P696">
        <v>695</v>
      </c>
      <c r="Q696">
        <f t="shared" si="12"/>
        <v>2.4036501696964812E-6</v>
      </c>
    </row>
    <row r="697" spans="1:17" ht="14.4" x14ac:dyDescent="0.3">
      <c r="A697" s="17">
        <v>4</v>
      </c>
      <c r="B697" s="9" t="s">
        <v>33</v>
      </c>
      <c r="C697" s="17">
        <v>3</v>
      </c>
      <c r="D697" s="17">
        <v>1978</v>
      </c>
      <c r="E697" s="17">
        <v>1</v>
      </c>
      <c r="F697" s="17">
        <v>0</v>
      </c>
      <c r="G697" s="17">
        <v>0</v>
      </c>
      <c r="H697" s="18">
        <v>7335</v>
      </c>
      <c r="P697">
        <v>696</v>
      </c>
      <c r="Q697">
        <f t="shared" si="12"/>
        <v>2.4002025633637121E-6</v>
      </c>
    </row>
    <row r="698" spans="1:17" ht="14.4" x14ac:dyDescent="0.3">
      <c r="A698" s="17">
        <v>1</v>
      </c>
      <c r="B698" s="9" t="s">
        <v>43</v>
      </c>
      <c r="C698" s="17">
        <v>2</v>
      </c>
      <c r="D698" s="17">
        <v>1984</v>
      </c>
      <c r="E698" s="17">
        <v>1</v>
      </c>
      <c r="F698" s="17">
        <v>0</v>
      </c>
      <c r="G698" s="17">
        <v>0</v>
      </c>
      <c r="H698" s="18">
        <v>7350</v>
      </c>
      <c r="P698">
        <v>697</v>
      </c>
      <c r="Q698">
        <f t="shared" si="12"/>
        <v>2.3967648412667759E-6</v>
      </c>
    </row>
    <row r="699" spans="1:17" ht="14.4" x14ac:dyDescent="0.3">
      <c r="A699" s="17">
        <v>2</v>
      </c>
      <c r="B699" s="9" t="s">
        <v>17</v>
      </c>
      <c r="C699" s="17">
        <v>2</v>
      </c>
      <c r="D699" s="17">
        <v>2011</v>
      </c>
      <c r="E699" s="17">
        <v>1</v>
      </c>
      <c r="F699" s="17">
        <v>0</v>
      </c>
      <c r="G699" s="17">
        <v>0</v>
      </c>
      <c r="H699" s="18">
        <v>7350</v>
      </c>
    </row>
    <row r="700" spans="1:17" ht="14.4" x14ac:dyDescent="0.3">
      <c r="A700" s="17">
        <v>3</v>
      </c>
      <c r="B700" s="9" t="s">
        <v>14</v>
      </c>
      <c r="C700" s="17">
        <v>4</v>
      </c>
      <c r="D700" s="17">
        <v>1986</v>
      </c>
      <c r="E700" s="17">
        <v>1</v>
      </c>
      <c r="F700" s="17">
        <v>0</v>
      </c>
      <c r="G700" s="17">
        <v>0</v>
      </c>
      <c r="H700" s="18">
        <v>7368</v>
      </c>
    </row>
    <row r="701" spans="1:17" ht="14.4" x14ac:dyDescent="0.3">
      <c r="A701" s="17">
        <v>1</v>
      </c>
      <c r="B701" s="9" t="s">
        <v>12</v>
      </c>
      <c r="C701" s="17">
        <v>2</v>
      </c>
      <c r="D701" s="17">
        <v>1987</v>
      </c>
      <c r="E701" s="17">
        <v>1</v>
      </c>
      <c r="F701" s="17">
        <v>0</v>
      </c>
      <c r="G701" s="17">
        <v>0</v>
      </c>
      <c r="H701" s="18">
        <v>7372</v>
      </c>
    </row>
    <row r="702" spans="1:17" ht="14.4" x14ac:dyDescent="0.3">
      <c r="A702" s="17">
        <v>2</v>
      </c>
      <c r="B702" s="9" t="s">
        <v>17</v>
      </c>
      <c r="C702" s="17">
        <v>2</v>
      </c>
      <c r="D702" s="17">
        <v>2012</v>
      </c>
      <c r="E702" s="17">
        <v>1</v>
      </c>
      <c r="F702" s="17">
        <v>0</v>
      </c>
      <c r="G702" s="17">
        <v>0</v>
      </c>
      <c r="H702" s="18">
        <v>7388</v>
      </c>
    </row>
    <row r="703" spans="1:17" ht="14.4" x14ac:dyDescent="0.3">
      <c r="A703" s="17">
        <v>3</v>
      </c>
      <c r="B703" s="9" t="s">
        <v>14</v>
      </c>
      <c r="C703" s="17">
        <v>2</v>
      </c>
      <c r="D703" s="17">
        <v>1987</v>
      </c>
      <c r="E703" s="17">
        <v>1</v>
      </c>
      <c r="F703" s="17">
        <v>0</v>
      </c>
      <c r="G703" s="17">
        <v>11</v>
      </c>
      <c r="H703" s="18">
        <v>7394</v>
      </c>
    </row>
    <row r="704" spans="1:17" ht="14.4" x14ac:dyDescent="0.3">
      <c r="A704" s="17">
        <v>1</v>
      </c>
      <c r="B704" s="9" t="s">
        <v>27</v>
      </c>
      <c r="C704" s="17">
        <v>3</v>
      </c>
      <c r="D704" s="17">
        <v>1990</v>
      </c>
      <c r="E704" s="17">
        <v>1</v>
      </c>
      <c r="F704" s="17">
        <v>0</v>
      </c>
      <c r="G704" s="17">
        <v>0</v>
      </c>
      <c r="H704" s="18">
        <v>7403</v>
      </c>
    </row>
    <row r="705" spans="1:8" ht="14.4" x14ac:dyDescent="0.3">
      <c r="A705" s="17">
        <v>2</v>
      </c>
      <c r="B705" s="9" t="s">
        <v>17</v>
      </c>
      <c r="C705" s="17">
        <v>2</v>
      </c>
      <c r="D705" s="17">
        <v>2014</v>
      </c>
      <c r="E705" s="17">
        <v>1</v>
      </c>
      <c r="F705" s="17">
        <v>0</v>
      </c>
      <c r="G705" s="17">
        <v>0</v>
      </c>
      <c r="H705" s="18">
        <v>7417</v>
      </c>
    </row>
    <row r="706" spans="1:8" ht="14.4" x14ac:dyDescent="0.3">
      <c r="A706" s="17">
        <v>4</v>
      </c>
      <c r="B706" s="9" t="s">
        <v>14</v>
      </c>
      <c r="C706" s="17">
        <v>2</v>
      </c>
      <c r="D706" s="17">
        <v>1990</v>
      </c>
      <c r="E706" s="17">
        <v>1</v>
      </c>
      <c r="F706" s="17">
        <v>0</v>
      </c>
      <c r="G706" s="17">
        <v>0</v>
      </c>
      <c r="H706" s="18">
        <v>7421</v>
      </c>
    </row>
    <row r="707" spans="1:8" ht="14.4" x14ac:dyDescent="0.3">
      <c r="A707" s="17">
        <v>3</v>
      </c>
      <c r="B707" s="9" t="s">
        <v>12</v>
      </c>
      <c r="C707" s="17">
        <v>3</v>
      </c>
      <c r="D707" s="17">
        <v>1987</v>
      </c>
      <c r="E707" s="17">
        <v>1</v>
      </c>
      <c r="F707" s="17">
        <v>0</v>
      </c>
      <c r="G707" s="17">
        <v>0</v>
      </c>
      <c r="H707" s="18">
        <v>7434</v>
      </c>
    </row>
    <row r="708" spans="1:8" ht="14.4" x14ac:dyDescent="0.3">
      <c r="A708" s="17">
        <v>1</v>
      </c>
      <c r="B708" s="9" t="s">
        <v>12</v>
      </c>
      <c r="C708" s="17">
        <v>2</v>
      </c>
      <c r="D708" s="17">
        <v>1990</v>
      </c>
      <c r="E708" s="17">
        <v>1</v>
      </c>
      <c r="F708" s="17">
        <v>0</v>
      </c>
      <c r="G708" s="17">
        <v>0</v>
      </c>
      <c r="H708" s="18">
        <v>7434</v>
      </c>
    </row>
    <row r="709" spans="1:8" ht="14.4" x14ac:dyDescent="0.3">
      <c r="A709" s="17">
        <v>1</v>
      </c>
      <c r="B709" s="9" t="s">
        <v>12</v>
      </c>
      <c r="C709" s="17">
        <v>2</v>
      </c>
      <c r="D709" s="17">
        <v>1987</v>
      </c>
      <c r="E709" s="17">
        <v>1</v>
      </c>
      <c r="F709" s="17">
        <v>0</v>
      </c>
      <c r="G709" s="17">
        <v>0</v>
      </c>
      <c r="H709" s="18">
        <v>7437</v>
      </c>
    </row>
    <row r="710" spans="1:8" ht="14.4" x14ac:dyDescent="0.3">
      <c r="A710" s="17">
        <v>5</v>
      </c>
      <c r="B710" s="9" t="s">
        <v>19</v>
      </c>
      <c r="C710" s="17">
        <v>3</v>
      </c>
      <c r="D710" s="17">
        <v>1985</v>
      </c>
      <c r="E710" s="17">
        <v>1</v>
      </c>
      <c r="F710" s="17">
        <v>0</v>
      </c>
      <c r="G710" s="17">
        <v>0</v>
      </c>
      <c r="H710" s="18">
        <v>7454</v>
      </c>
    </row>
    <row r="711" spans="1:8" ht="14.4" x14ac:dyDescent="0.3">
      <c r="A711" s="17">
        <v>4</v>
      </c>
      <c r="B711" s="9" t="s">
        <v>33</v>
      </c>
      <c r="C711" s="17">
        <v>2</v>
      </c>
      <c r="D711" s="17">
        <v>1981</v>
      </c>
      <c r="E711" s="17">
        <v>1</v>
      </c>
      <c r="F711" s="17">
        <v>0</v>
      </c>
      <c r="G711" s="17">
        <v>0</v>
      </c>
      <c r="H711" s="18">
        <v>7463</v>
      </c>
    </row>
    <row r="712" spans="1:8" ht="14.4" x14ac:dyDescent="0.3">
      <c r="A712" s="17">
        <v>3</v>
      </c>
      <c r="B712" s="9" t="s">
        <v>12</v>
      </c>
      <c r="C712" s="17">
        <v>3</v>
      </c>
      <c r="D712" s="17">
        <v>1987</v>
      </c>
      <c r="E712" s="17">
        <v>1</v>
      </c>
      <c r="F712" s="17">
        <v>0</v>
      </c>
      <c r="G712" s="17">
        <v>0</v>
      </c>
      <c r="H712" s="18">
        <v>7465</v>
      </c>
    </row>
    <row r="713" spans="1:8" ht="14.4" x14ac:dyDescent="0.3">
      <c r="A713" s="17">
        <v>3</v>
      </c>
      <c r="B713" s="9" t="s">
        <v>14</v>
      </c>
      <c r="C713" s="17">
        <v>3</v>
      </c>
      <c r="D713" s="17">
        <v>1984</v>
      </c>
      <c r="E713" s="17">
        <v>1</v>
      </c>
      <c r="F713" s="17">
        <v>0</v>
      </c>
      <c r="G713" s="17">
        <v>22</v>
      </c>
      <c r="H713" s="18">
        <v>7479</v>
      </c>
    </row>
    <row r="714" spans="1:8" ht="14.4" x14ac:dyDescent="0.3">
      <c r="A714" s="17">
        <v>2</v>
      </c>
      <c r="B714" s="9" t="s">
        <v>17</v>
      </c>
      <c r="C714" s="17">
        <v>3</v>
      </c>
      <c r="D714" s="17">
        <v>2012</v>
      </c>
      <c r="E714" s="17">
        <v>1</v>
      </c>
      <c r="F714" s="17">
        <v>0</v>
      </c>
      <c r="G714" s="17">
        <v>0</v>
      </c>
      <c r="H714" s="18">
        <v>7489</v>
      </c>
    </row>
    <row r="715" spans="1:8" ht="14.4" x14ac:dyDescent="0.3">
      <c r="A715" s="17">
        <v>5</v>
      </c>
      <c r="B715" s="9" t="s">
        <v>27</v>
      </c>
      <c r="C715" s="17">
        <v>3</v>
      </c>
      <c r="D715" s="17">
        <v>1975</v>
      </c>
      <c r="E715" s="17">
        <v>1</v>
      </c>
      <c r="F715" s="17">
        <v>0</v>
      </c>
      <c r="G715" s="17">
        <v>0</v>
      </c>
      <c r="H715" s="18">
        <v>7492</v>
      </c>
    </row>
    <row r="716" spans="1:8" ht="14.4" x14ac:dyDescent="0.3">
      <c r="A716" s="17">
        <v>2</v>
      </c>
      <c r="B716" s="9" t="s">
        <v>23</v>
      </c>
      <c r="C716" s="17">
        <v>1</v>
      </c>
      <c r="D716" s="17">
        <v>1991</v>
      </c>
      <c r="E716" s="17">
        <v>1</v>
      </c>
      <c r="F716" s="17">
        <v>0</v>
      </c>
      <c r="G716" s="17">
        <v>0</v>
      </c>
      <c r="H716" s="18">
        <v>7513</v>
      </c>
    </row>
    <row r="717" spans="1:8" ht="14.4" x14ac:dyDescent="0.3">
      <c r="A717" s="17">
        <v>2</v>
      </c>
      <c r="B717" s="9" t="s">
        <v>14</v>
      </c>
      <c r="C717" s="17">
        <v>3</v>
      </c>
      <c r="D717" s="17">
        <v>1993</v>
      </c>
      <c r="E717" s="17">
        <v>1</v>
      </c>
      <c r="F717" s="17">
        <v>0</v>
      </c>
      <c r="G717" s="17">
        <v>0</v>
      </c>
      <c r="H717" s="18">
        <v>7523</v>
      </c>
    </row>
    <row r="718" spans="1:8" ht="14.4" x14ac:dyDescent="0.3">
      <c r="A718" s="17">
        <v>1</v>
      </c>
      <c r="B718" s="9" t="s">
        <v>17</v>
      </c>
      <c r="C718" s="17">
        <v>2</v>
      </c>
      <c r="D718" s="17">
        <v>1964</v>
      </c>
      <c r="E718" s="17">
        <v>1</v>
      </c>
      <c r="F718" s="17">
        <v>0</v>
      </c>
      <c r="G718" s="17">
        <v>0</v>
      </c>
      <c r="H718" s="18">
        <v>7530</v>
      </c>
    </row>
    <row r="719" spans="1:8" ht="14.4" x14ac:dyDescent="0.3">
      <c r="A719" s="17">
        <v>5</v>
      </c>
      <c r="B719" s="9" t="s">
        <v>23</v>
      </c>
      <c r="C719" s="17">
        <v>2</v>
      </c>
      <c r="D719" s="17">
        <v>1967</v>
      </c>
      <c r="E719" s="17">
        <v>1</v>
      </c>
      <c r="F719" s="17">
        <v>11</v>
      </c>
      <c r="G719" s="17">
        <v>0</v>
      </c>
      <c r="H719" s="18">
        <v>7534</v>
      </c>
    </row>
    <row r="720" spans="1:8" ht="14.4" x14ac:dyDescent="0.3">
      <c r="A720" s="17">
        <v>4</v>
      </c>
      <c r="B720" s="9" t="s">
        <v>27</v>
      </c>
      <c r="C720" s="17">
        <v>3</v>
      </c>
      <c r="D720" s="17">
        <v>1975</v>
      </c>
      <c r="E720" s="17">
        <v>1</v>
      </c>
      <c r="F720" s="17">
        <v>0</v>
      </c>
      <c r="G720" s="17">
        <v>0</v>
      </c>
      <c r="H720" s="18">
        <v>7540</v>
      </c>
    </row>
    <row r="721" spans="1:8" ht="14.4" x14ac:dyDescent="0.3">
      <c r="A721" s="17">
        <v>4</v>
      </c>
      <c r="B721" s="9" t="s">
        <v>23</v>
      </c>
      <c r="C721" s="17">
        <v>4</v>
      </c>
      <c r="D721" s="17">
        <v>2011</v>
      </c>
      <c r="E721" s="17">
        <v>1</v>
      </c>
      <c r="F721" s="17">
        <v>0</v>
      </c>
      <c r="G721" s="17">
        <v>0</v>
      </c>
      <c r="H721" s="18">
        <v>7550</v>
      </c>
    </row>
    <row r="722" spans="1:8" ht="14.4" x14ac:dyDescent="0.3">
      <c r="A722" s="17">
        <v>1</v>
      </c>
      <c r="B722" s="9" t="s">
        <v>64</v>
      </c>
      <c r="C722" s="17">
        <v>2</v>
      </c>
      <c r="D722" s="17">
        <v>1984</v>
      </c>
      <c r="E722" s="17">
        <v>1</v>
      </c>
      <c r="F722" s="17">
        <v>0</v>
      </c>
      <c r="G722" s="17">
        <v>0</v>
      </c>
      <c r="H722" s="18">
        <v>7567</v>
      </c>
    </row>
    <row r="723" spans="1:8" ht="14.4" x14ac:dyDescent="0.3">
      <c r="A723" s="17">
        <v>1</v>
      </c>
      <c r="B723" s="9" t="s">
        <v>12</v>
      </c>
      <c r="C723" s="17">
        <v>3</v>
      </c>
      <c r="D723" s="17">
        <v>1988</v>
      </c>
      <c r="E723" s="17">
        <v>1</v>
      </c>
      <c r="F723" s="17">
        <v>0</v>
      </c>
      <c r="G723" s="17">
        <v>0</v>
      </c>
      <c r="H723" s="18">
        <v>7572</v>
      </c>
    </row>
    <row r="724" spans="1:8" ht="14.4" x14ac:dyDescent="0.3">
      <c r="A724" s="17">
        <v>6</v>
      </c>
      <c r="B724" s="9" t="s">
        <v>42</v>
      </c>
      <c r="C724" s="17">
        <v>3</v>
      </c>
      <c r="D724" s="17">
        <v>1989</v>
      </c>
      <c r="E724" s="17">
        <v>1</v>
      </c>
      <c r="F724" s="17">
        <v>0</v>
      </c>
      <c r="G724" s="17">
        <v>0</v>
      </c>
      <c r="H724" s="18">
        <v>7588</v>
      </c>
    </row>
    <row r="725" spans="1:8" ht="14.4" x14ac:dyDescent="0.3">
      <c r="A725" s="17">
        <v>2</v>
      </c>
      <c r="B725" s="9" t="s">
        <v>25</v>
      </c>
      <c r="C725" s="17">
        <v>2</v>
      </c>
      <c r="D725" s="17">
        <v>1981</v>
      </c>
      <c r="E725" s="17">
        <v>1</v>
      </c>
      <c r="F725" s="17">
        <v>0</v>
      </c>
      <c r="G725" s="17">
        <v>0</v>
      </c>
      <c r="H725" s="18">
        <v>7593</v>
      </c>
    </row>
    <row r="726" spans="1:8" ht="14.4" x14ac:dyDescent="0.3">
      <c r="A726" s="17">
        <v>3</v>
      </c>
      <c r="B726" s="9" t="s">
        <v>17</v>
      </c>
      <c r="C726" s="17">
        <v>2</v>
      </c>
      <c r="D726" s="17">
        <v>1988</v>
      </c>
      <c r="E726" s="17">
        <v>1</v>
      </c>
      <c r="F726" s="17">
        <v>0</v>
      </c>
      <c r="G726" s="17">
        <v>0</v>
      </c>
      <c r="H726" s="18">
        <v>7599</v>
      </c>
    </row>
    <row r="727" spans="1:8" ht="14.4" x14ac:dyDescent="0.3">
      <c r="A727" s="17">
        <v>3</v>
      </c>
      <c r="B727" s="9" t="s">
        <v>14</v>
      </c>
      <c r="C727" s="17">
        <v>3</v>
      </c>
      <c r="D727" s="17">
        <v>1986</v>
      </c>
      <c r="E727" s="17">
        <v>1</v>
      </c>
      <c r="F727" s="17">
        <v>0</v>
      </c>
      <c r="G727" s="17">
        <v>0</v>
      </c>
      <c r="H727" s="18">
        <v>7606</v>
      </c>
    </row>
    <row r="728" spans="1:8" ht="14.4" x14ac:dyDescent="0.3">
      <c r="A728" s="17">
        <v>3</v>
      </c>
      <c r="B728" s="9" t="s">
        <v>17</v>
      </c>
      <c r="C728" s="17">
        <v>1</v>
      </c>
      <c r="D728" s="17">
        <v>1984</v>
      </c>
      <c r="E728" s="17">
        <v>1</v>
      </c>
      <c r="F728" s="17">
        <v>0</v>
      </c>
      <c r="G728" s="17">
        <v>0</v>
      </c>
      <c r="H728" s="18">
        <v>7615</v>
      </c>
    </row>
    <row r="729" spans="1:8" ht="14.4" x14ac:dyDescent="0.3">
      <c r="A729" s="17">
        <v>1</v>
      </c>
      <c r="B729" s="9" t="s">
        <v>12</v>
      </c>
      <c r="C729" s="17">
        <v>2</v>
      </c>
      <c r="D729" s="17">
        <v>1989</v>
      </c>
      <c r="E729" s="17">
        <v>1</v>
      </c>
      <c r="F729" s="17">
        <v>0</v>
      </c>
      <c r="G729" s="17">
        <v>0</v>
      </c>
      <c r="H729" s="18">
        <v>7615</v>
      </c>
    </row>
    <row r="730" spans="1:8" ht="14.4" x14ac:dyDescent="0.3">
      <c r="A730" s="17">
        <v>5</v>
      </c>
      <c r="B730" s="9" t="s">
        <v>43</v>
      </c>
      <c r="C730" s="17">
        <v>3</v>
      </c>
      <c r="D730" s="17">
        <v>1982</v>
      </c>
      <c r="E730" s="17">
        <v>1</v>
      </c>
      <c r="F730" s="17">
        <v>0</v>
      </c>
      <c r="G730" s="17">
        <v>0</v>
      </c>
      <c r="H730" s="18">
        <v>7617</v>
      </c>
    </row>
    <row r="731" spans="1:8" ht="14.4" x14ac:dyDescent="0.3">
      <c r="A731" s="17">
        <v>2</v>
      </c>
      <c r="B731" s="9" t="s">
        <v>17</v>
      </c>
      <c r="C731" s="17">
        <v>1</v>
      </c>
      <c r="D731" s="17">
        <v>2012</v>
      </c>
      <c r="E731" s="17">
        <v>1</v>
      </c>
      <c r="F731" s="17">
        <v>0</v>
      </c>
      <c r="G731" s="17">
        <v>0</v>
      </c>
      <c r="H731" s="18">
        <v>7619</v>
      </c>
    </row>
    <row r="732" spans="1:8" ht="14.4" x14ac:dyDescent="0.3">
      <c r="A732" s="17">
        <v>1</v>
      </c>
      <c r="B732" s="9" t="s">
        <v>53</v>
      </c>
      <c r="C732" s="17">
        <v>2</v>
      </c>
      <c r="D732" s="17">
        <v>1979</v>
      </c>
      <c r="E732" s="17">
        <v>1</v>
      </c>
      <c r="F732" s="17">
        <v>0</v>
      </c>
      <c r="G732" s="17">
        <v>0</v>
      </c>
      <c r="H732" s="18">
        <v>7649</v>
      </c>
    </row>
    <row r="733" spans="1:8" ht="14.4" x14ac:dyDescent="0.3">
      <c r="A733" s="17">
        <v>3</v>
      </c>
      <c r="B733" s="9" t="s">
        <v>23</v>
      </c>
      <c r="C733" s="17">
        <v>1</v>
      </c>
      <c r="D733" s="17">
        <v>1972</v>
      </c>
      <c r="E733" s="17">
        <v>1</v>
      </c>
      <c r="F733" s="17">
        <v>0</v>
      </c>
      <c r="G733" s="17">
        <v>11</v>
      </c>
      <c r="H733" s="18">
        <v>7649</v>
      </c>
    </row>
    <row r="734" spans="1:8" ht="14.4" x14ac:dyDescent="0.3">
      <c r="A734" s="17">
        <v>3</v>
      </c>
      <c r="B734" s="9" t="s">
        <v>17</v>
      </c>
      <c r="C734" s="17">
        <v>2</v>
      </c>
      <c r="D734" s="17">
        <v>1987</v>
      </c>
      <c r="E734" s="17">
        <v>1</v>
      </c>
      <c r="F734" s="17">
        <v>0</v>
      </c>
      <c r="G734" s="17">
        <v>0</v>
      </c>
      <c r="H734" s="18">
        <v>7650</v>
      </c>
    </row>
    <row r="735" spans="1:8" ht="14.4" x14ac:dyDescent="0.3">
      <c r="A735" s="17">
        <v>4</v>
      </c>
      <c r="B735" s="9" t="s">
        <v>14</v>
      </c>
      <c r="C735" s="17">
        <v>3</v>
      </c>
      <c r="D735" s="17">
        <v>1982</v>
      </c>
      <c r="E735" s="17">
        <v>1</v>
      </c>
      <c r="F735" s="17">
        <v>0</v>
      </c>
      <c r="G735" s="17">
        <v>23</v>
      </c>
      <c r="H735" s="18">
        <v>7657</v>
      </c>
    </row>
    <row r="736" spans="1:8" ht="14.4" x14ac:dyDescent="0.3">
      <c r="A736" s="17">
        <v>2</v>
      </c>
      <c r="B736" s="9" t="s">
        <v>42</v>
      </c>
      <c r="C736" s="17">
        <v>3</v>
      </c>
      <c r="D736" s="17">
        <v>1976</v>
      </c>
      <c r="E736" s="17">
        <v>1</v>
      </c>
      <c r="F736" s="17">
        <v>0</v>
      </c>
      <c r="G736" s="17">
        <v>0</v>
      </c>
      <c r="H736" s="18">
        <v>7659</v>
      </c>
    </row>
    <row r="737" spans="1:8" ht="14.4" x14ac:dyDescent="0.3">
      <c r="A737" s="17">
        <v>3</v>
      </c>
      <c r="B737" s="9" t="s">
        <v>12</v>
      </c>
      <c r="C737" s="17">
        <v>2</v>
      </c>
      <c r="D737" s="17">
        <v>1989</v>
      </c>
      <c r="E737" s="17">
        <v>1</v>
      </c>
      <c r="F737" s="17">
        <v>0</v>
      </c>
      <c r="G737" s="17">
        <v>0</v>
      </c>
      <c r="H737" s="18">
        <v>7661</v>
      </c>
    </row>
    <row r="738" spans="1:8" ht="14.4" x14ac:dyDescent="0.3">
      <c r="A738" s="17">
        <v>4</v>
      </c>
      <c r="B738" s="9" t="s">
        <v>17</v>
      </c>
      <c r="C738" s="17">
        <v>3</v>
      </c>
      <c r="D738" s="17">
        <v>1987</v>
      </c>
      <c r="E738" s="17">
        <v>1</v>
      </c>
      <c r="F738" s="17">
        <v>0</v>
      </c>
      <c r="G738" s="17">
        <v>0</v>
      </c>
      <c r="H738" s="18">
        <v>7664</v>
      </c>
    </row>
    <row r="739" spans="1:8" ht="14.4" x14ac:dyDescent="0.3">
      <c r="A739" s="17">
        <v>2</v>
      </c>
      <c r="B739" s="9" t="s">
        <v>17</v>
      </c>
      <c r="C739" s="17">
        <v>2</v>
      </c>
      <c r="D739" s="17">
        <v>2014</v>
      </c>
      <c r="E739" s="17">
        <v>1</v>
      </c>
      <c r="F739" s="17">
        <v>0</v>
      </c>
      <c r="G739" s="17">
        <v>0</v>
      </c>
      <c r="H739" s="18">
        <v>7664</v>
      </c>
    </row>
    <row r="740" spans="1:8" ht="14.4" x14ac:dyDescent="0.3">
      <c r="A740" s="17">
        <v>2</v>
      </c>
      <c r="B740" s="9" t="s">
        <v>12</v>
      </c>
      <c r="C740" s="17">
        <v>2</v>
      </c>
      <c r="D740" s="17">
        <v>2018</v>
      </c>
      <c r="E740" s="17">
        <v>1</v>
      </c>
      <c r="F740" s="17">
        <v>0</v>
      </c>
      <c r="G740" s="17">
        <v>0</v>
      </c>
      <c r="H740" s="18">
        <v>7667</v>
      </c>
    </row>
    <row r="741" spans="1:8" ht="14.4" x14ac:dyDescent="0.3">
      <c r="A741" s="17">
        <v>5</v>
      </c>
      <c r="B741" s="9" t="s">
        <v>12</v>
      </c>
      <c r="C741" s="17">
        <v>3</v>
      </c>
      <c r="D741" s="17">
        <v>1988</v>
      </c>
      <c r="E741" s="17">
        <v>1</v>
      </c>
      <c r="F741" s="17">
        <v>0</v>
      </c>
      <c r="G741" s="17">
        <v>0</v>
      </c>
      <c r="H741" s="18">
        <v>7699</v>
      </c>
    </row>
    <row r="742" spans="1:8" ht="14.4" x14ac:dyDescent="0.3">
      <c r="A742" s="17">
        <v>1</v>
      </c>
      <c r="B742" s="9" t="s">
        <v>17</v>
      </c>
      <c r="C742" s="17">
        <v>2</v>
      </c>
      <c r="D742" s="17">
        <v>1993</v>
      </c>
      <c r="E742" s="17">
        <v>1</v>
      </c>
      <c r="F742" s="17">
        <v>0</v>
      </c>
      <c r="G742" s="17">
        <v>0</v>
      </c>
      <c r="H742" s="18">
        <v>7699</v>
      </c>
    </row>
    <row r="743" spans="1:8" ht="14.4" x14ac:dyDescent="0.3">
      <c r="A743" s="17">
        <v>5</v>
      </c>
      <c r="B743" s="9" t="s">
        <v>12</v>
      </c>
      <c r="C743" s="17">
        <v>3</v>
      </c>
      <c r="D743" s="17">
        <v>1987</v>
      </c>
      <c r="E743" s="17">
        <v>1</v>
      </c>
      <c r="F743" s="17">
        <v>0</v>
      </c>
      <c r="G743" s="17">
        <v>0</v>
      </c>
      <c r="H743" s="18">
        <v>7705</v>
      </c>
    </row>
    <row r="744" spans="1:8" ht="14.4" x14ac:dyDescent="0.3">
      <c r="A744" s="17">
        <v>4</v>
      </c>
      <c r="B744" s="9" t="s">
        <v>27</v>
      </c>
      <c r="C744" s="17">
        <v>1</v>
      </c>
      <c r="D744" s="17">
        <v>1993</v>
      </c>
      <c r="E744" s="17">
        <v>1</v>
      </c>
      <c r="F744" s="17">
        <v>0</v>
      </c>
      <c r="G744" s="17">
        <v>0</v>
      </c>
      <c r="H744" s="18">
        <v>7708</v>
      </c>
    </row>
    <row r="745" spans="1:8" ht="14.4" x14ac:dyDescent="0.3">
      <c r="A745" s="17">
        <v>5</v>
      </c>
      <c r="B745" s="9" t="s">
        <v>44</v>
      </c>
      <c r="C745" s="17">
        <v>2</v>
      </c>
      <c r="D745" s="17">
        <v>1976</v>
      </c>
      <c r="E745" s="17">
        <v>1</v>
      </c>
      <c r="F745" s="17">
        <v>0</v>
      </c>
      <c r="G745" s="17">
        <v>0</v>
      </c>
      <c r="H745" s="18">
        <v>7711</v>
      </c>
    </row>
    <row r="746" spans="1:8" ht="14.4" x14ac:dyDescent="0.3">
      <c r="A746" s="17">
        <v>1</v>
      </c>
      <c r="B746" s="9" t="s">
        <v>19</v>
      </c>
      <c r="C746" s="17">
        <v>4</v>
      </c>
      <c r="D746" s="17">
        <v>1989</v>
      </c>
      <c r="E746" s="17">
        <v>1</v>
      </c>
      <c r="F746" s="17">
        <v>0</v>
      </c>
      <c r="G746" s="17">
        <v>0</v>
      </c>
      <c r="H746" s="18">
        <v>7716</v>
      </c>
    </row>
    <row r="747" spans="1:8" ht="14.4" x14ac:dyDescent="0.3">
      <c r="A747" s="17">
        <v>2</v>
      </c>
      <c r="B747" s="9" t="s">
        <v>31</v>
      </c>
      <c r="C747" s="17">
        <v>1</v>
      </c>
      <c r="D747" s="17">
        <v>1983</v>
      </c>
      <c r="E747" s="17">
        <v>1</v>
      </c>
      <c r="F747" s="17">
        <v>0</v>
      </c>
      <c r="G747" s="17">
        <v>0</v>
      </c>
      <c r="H747" s="18">
        <v>7717</v>
      </c>
    </row>
    <row r="748" spans="1:8" ht="14.4" x14ac:dyDescent="0.3">
      <c r="A748" s="17">
        <v>5</v>
      </c>
      <c r="B748" s="9" t="s">
        <v>12</v>
      </c>
      <c r="C748" s="17">
        <v>1</v>
      </c>
      <c r="D748" s="17">
        <v>1982</v>
      </c>
      <c r="E748" s="17">
        <v>1</v>
      </c>
      <c r="F748" s="17">
        <v>0</v>
      </c>
      <c r="G748" s="17">
        <v>0</v>
      </c>
      <c r="H748" s="18">
        <v>7725</v>
      </c>
    </row>
    <row r="749" spans="1:8" ht="14.4" x14ac:dyDescent="0.3">
      <c r="A749" s="17">
        <v>4</v>
      </c>
      <c r="B749" s="9" t="s">
        <v>19</v>
      </c>
      <c r="C749" s="17">
        <v>3</v>
      </c>
      <c r="D749" s="17">
        <v>2020</v>
      </c>
      <c r="E749" s="17">
        <v>1</v>
      </c>
      <c r="F749" s="17">
        <v>0</v>
      </c>
      <c r="G749" s="17">
        <v>0</v>
      </c>
      <c r="H749" s="18">
        <v>7726</v>
      </c>
    </row>
    <row r="750" spans="1:8" ht="14.4" x14ac:dyDescent="0.3">
      <c r="A750" s="17">
        <v>2</v>
      </c>
      <c r="B750" s="9" t="s">
        <v>17</v>
      </c>
      <c r="C750" s="17">
        <v>2</v>
      </c>
      <c r="D750" s="17">
        <v>2010</v>
      </c>
      <c r="E750" s="17">
        <v>1</v>
      </c>
      <c r="F750" s="17">
        <v>0</v>
      </c>
      <c r="G750" s="17">
        <v>0</v>
      </c>
      <c r="H750" s="18">
        <v>7733</v>
      </c>
    </row>
    <row r="751" spans="1:8" ht="14.4" x14ac:dyDescent="0.3">
      <c r="A751" s="17">
        <v>3</v>
      </c>
      <c r="B751" s="9" t="s">
        <v>28</v>
      </c>
      <c r="C751" s="17">
        <v>2</v>
      </c>
      <c r="D751" s="17">
        <v>1974</v>
      </c>
      <c r="E751" s="17">
        <v>1</v>
      </c>
      <c r="F751" s="17">
        <v>0</v>
      </c>
      <c r="G751" s="17">
        <v>0</v>
      </c>
      <c r="H751" s="18">
        <v>7745</v>
      </c>
    </row>
    <row r="752" spans="1:8" ht="14.4" x14ac:dyDescent="0.3">
      <c r="A752" s="17">
        <v>1</v>
      </c>
      <c r="B752" s="9" t="s">
        <v>12</v>
      </c>
      <c r="C752" s="17">
        <v>2</v>
      </c>
      <c r="D752" s="17">
        <v>1987</v>
      </c>
      <c r="E752" s="17">
        <v>1</v>
      </c>
      <c r="F752" s="17">
        <v>0</v>
      </c>
      <c r="G752" s="17">
        <v>0</v>
      </c>
      <c r="H752" s="18">
        <v>7745</v>
      </c>
    </row>
    <row r="753" spans="1:8" ht="14.4" x14ac:dyDescent="0.3">
      <c r="A753" s="17">
        <v>4</v>
      </c>
      <c r="B753" s="9" t="s">
        <v>23</v>
      </c>
      <c r="C753" s="17">
        <v>3</v>
      </c>
      <c r="D753" s="17">
        <v>1984</v>
      </c>
      <c r="E753" s="17">
        <v>1</v>
      </c>
      <c r="F753" s="17">
        <v>0</v>
      </c>
      <c r="G753" s="17">
        <v>0</v>
      </c>
      <c r="H753" s="18">
        <v>7750</v>
      </c>
    </row>
    <row r="754" spans="1:8" ht="14.4" x14ac:dyDescent="0.3">
      <c r="A754" s="17">
        <v>3</v>
      </c>
      <c r="B754" s="9" t="s">
        <v>66</v>
      </c>
      <c r="C754" s="17">
        <v>2</v>
      </c>
      <c r="D754" s="17">
        <v>2013</v>
      </c>
      <c r="E754" s="17">
        <v>1</v>
      </c>
      <c r="F754" s="17">
        <v>0</v>
      </c>
      <c r="G754" s="17">
        <v>0</v>
      </c>
      <c r="H754" s="18">
        <v>7750</v>
      </c>
    </row>
    <row r="755" spans="1:8" ht="14.4" x14ac:dyDescent="0.3">
      <c r="A755" s="17">
        <v>4</v>
      </c>
      <c r="B755" s="9" t="s">
        <v>17</v>
      </c>
      <c r="C755" s="17">
        <v>2</v>
      </c>
      <c r="D755" s="17">
        <v>1963</v>
      </c>
      <c r="E755" s="17">
        <v>1</v>
      </c>
      <c r="F755" s="17">
        <v>0</v>
      </c>
      <c r="G755" s="17">
        <v>0</v>
      </c>
      <c r="H755" s="18">
        <v>7761</v>
      </c>
    </row>
    <row r="756" spans="1:8" ht="14.4" x14ac:dyDescent="0.3">
      <c r="A756" s="17">
        <v>2</v>
      </c>
      <c r="B756" s="9" t="s">
        <v>12</v>
      </c>
      <c r="C756" s="17">
        <v>3</v>
      </c>
      <c r="D756" s="17">
        <v>2012</v>
      </c>
      <c r="E756" s="17">
        <v>1</v>
      </c>
      <c r="F756" s="17">
        <v>0</v>
      </c>
      <c r="G756" s="17">
        <v>0</v>
      </c>
      <c r="H756" s="18">
        <v>7767</v>
      </c>
    </row>
    <row r="757" spans="1:8" ht="14.4" x14ac:dyDescent="0.3">
      <c r="A757" s="17">
        <v>5</v>
      </c>
      <c r="B757" s="9" t="s">
        <v>19</v>
      </c>
      <c r="C757" s="17">
        <v>3</v>
      </c>
      <c r="D757" s="17">
        <v>2020</v>
      </c>
      <c r="E757" s="17">
        <v>1</v>
      </c>
      <c r="F757" s="17">
        <v>0</v>
      </c>
      <c r="G757" s="17">
        <v>0</v>
      </c>
      <c r="H757" s="18">
        <v>7767</v>
      </c>
    </row>
    <row r="758" spans="1:8" ht="14.4" x14ac:dyDescent="0.3">
      <c r="A758" s="17">
        <v>1</v>
      </c>
      <c r="B758" s="9" t="s">
        <v>42</v>
      </c>
      <c r="C758" s="17">
        <v>3</v>
      </c>
      <c r="D758" s="17">
        <v>1993</v>
      </c>
      <c r="E758" s="17">
        <v>1</v>
      </c>
      <c r="F758" s="17">
        <v>0</v>
      </c>
      <c r="G758" s="17">
        <v>11</v>
      </c>
      <c r="H758" s="18">
        <v>7786</v>
      </c>
    </row>
    <row r="759" spans="1:8" ht="14.4" x14ac:dyDescent="0.3">
      <c r="A759" s="17">
        <v>4</v>
      </c>
      <c r="B759" s="9" t="s">
        <v>33</v>
      </c>
      <c r="C759" s="17">
        <v>3</v>
      </c>
      <c r="D759" s="17">
        <v>1965</v>
      </c>
      <c r="E759" s="17">
        <v>1</v>
      </c>
      <c r="F759" s="17">
        <v>0</v>
      </c>
      <c r="G759" s="17">
        <v>0</v>
      </c>
      <c r="H759" s="18">
        <v>7798</v>
      </c>
    </row>
    <row r="760" spans="1:8" ht="14.4" x14ac:dyDescent="0.3">
      <c r="A760" s="17">
        <v>2</v>
      </c>
      <c r="B760" s="9" t="s">
        <v>14</v>
      </c>
      <c r="C760" s="17">
        <v>3</v>
      </c>
      <c r="D760" s="17">
        <v>1987</v>
      </c>
      <c r="E760" s="17">
        <v>1</v>
      </c>
      <c r="F760" s="17">
        <v>0</v>
      </c>
      <c r="G760" s="17">
        <v>0</v>
      </c>
      <c r="H760" s="18">
        <v>7801</v>
      </c>
    </row>
    <row r="761" spans="1:8" ht="14.4" x14ac:dyDescent="0.3">
      <c r="A761" s="17">
        <v>2</v>
      </c>
      <c r="B761" s="9" t="s">
        <v>17</v>
      </c>
      <c r="C761" s="17">
        <v>2</v>
      </c>
      <c r="D761" s="17">
        <v>2014</v>
      </c>
      <c r="E761" s="17">
        <v>1</v>
      </c>
      <c r="F761" s="17">
        <v>0</v>
      </c>
      <c r="G761" s="17">
        <v>0</v>
      </c>
      <c r="H761" s="18">
        <v>7804</v>
      </c>
    </row>
    <row r="762" spans="1:8" ht="14.4" x14ac:dyDescent="0.3">
      <c r="A762" s="17">
        <v>5</v>
      </c>
      <c r="B762" s="9" t="s">
        <v>19</v>
      </c>
      <c r="C762" s="17">
        <v>3</v>
      </c>
      <c r="D762" s="17">
        <v>2020</v>
      </c>
      <c r="E762" s="17">
        <v>1</v>
      </c>
      <c r="F762" s="17">
        <v>0</v>
      </c>
      <c r="G762" s="17">
        <v>0</v>
      </c>
      <c r="H762" s="18">
        <v>7833</v>
      </c>
    </row>
    <row r="763" spans="1:8" ht="14.4" x14ac:dyDescent="0.3">
      <c r="A763" s="17">
        <v>5</v>
      </c>
      <c r="B763" s="9" t="s">
        <v>12</v>
      </c>
      <c r="C763" s="17">
        <v>3</v>
      </c>
      <c r="D763" s="17">
        <v>1973</v>
      </c>
      <c r="E763" s="17">
        <v>1</v>
      </c>
      <c r="F763" s="17">
        <v>0</v>
      </c>
      <c r="G763" s="17">
        <v>0</v>
      </c>
      <c r="H763" s="18">
        <v>7836</v>
      </c>
    </row>
    <row r="764" spans="1:8" ht="14.4" x14ac:dyDescent="0.3">
      <c r="A764" s="17">
        <v>4</v>
      </c>
      <c r="B764" s="9" t="s">
        <v>14</v>
      </c>
      <c r="C764" s="17">
        <v>3</v>
      </c>
      <c r="D764" s="17">
        <v>1989</v>
      </c>
      <c r="E764" s="17">
        <v>1</v>
      </c>
      <c r="F764" s="17">
        <v>0</v>
      </c>
      <c r="G764" s="17">
        <v>0</v>
      </c>
      <c r="H764" s="18">
        <v>7877</v>
      </c>
    </row>
    <row r="765" spans="1:8" ht="14.4" x14ac:dyDescent="0.3">
      <c r="A765" s="17">
        <v>2</v>
      </c>
      <c r="B765" s="9" t="s">
        <v>19</v>
      </c>
      <c r="C765" s="17">
        <v>1</v>
      </c>
      <c r="D765" s="17">
        <v>1987</v>
      </c>
      <c r="E765" s="17">
        <v>1</v>
      </c>
      <c r="F765" s="17">
        <v>0</v>
      </c>
      <c r="G765" s="17">
        <v>0</v>
      </c>
      <c r="H765" s="18">
        <v>7878</v>
      </c>
    </row>
    <row r="766" spans="1:8" ht="14.4" x14ac:dyDescent="0.3">
      <c r="A766" s="17">
        <v>2</v>
      </c>
      <c r="B766" s="9" t="s">
        <v>25</v>
      </c>
      <c r="C766" s="17">
        <v>2</v>
      </c>
      <c r="D766" s="17">
        <v>1987</v>
      </c>
      <c r="E766" s="17">
        <v>1</v>
      </c>
      <c r="F766" s="17">
        <v>0</v>
      </c>
      <c r="G766" s="17">
        <v>0</v>
      </c>
      <c r="H766" s="18">
        <v>7882</v>
      </c>
    </row>
    <row r="767" spans="1:8" ht="14.4" x14ac:dyDescent="0.3">
      <c r="A767" s="17">
        <v>1</v>
      </c>
      <c r="B767" s="9" t="s">
        <v>12</v>
      </c>
      <c r="C767" s="17">
        <v>2</v>
      </c>
      <c r="D767" s="17">
        <v>2017</v>
      </c>
      <c r="E767" s="17">
        <v>1</v>
      </c>
      <c r="F767" s="17">
        <v>0</v>
      </c>
      <c r="G767" s="17">
        <v>0</v>
      </c>
      <c r="H767" s="18">
        <v>7883</v>
      </c>
    </row>
    <row r="768" spans="1:8" ht="14.4" x14ac:dyDescent="0.3">
      <c r="A768" s="17">
        <v>5</v>
      </c>
      <c r="B768" s="9" t="s">
        <v>17</v>
      </c>
      <c r="C768" s="17">
        <v>2</v>
      </c>
      <c r="D768" s="17">
        <v>1984</v>
      </c>
      <c r="E768" s="17">
        <v>1</v>
      </c>
      <c r="F768" s="17">
        <v>0</v>
      </c>
      <c r="G768" s="17">
        <v>0</v>
      </c>
      <c r="H768" s="18">
        <v>7886</v>
      </c>
    </row>
    <row r="769" spans="1:8" ht="14.4" x14ac:dyDescent="0.3">
      <c r="A769" s="17">
        <v>1</v>
      </c>
      <c r="B769" s="9" t="s">
        <v>19</v>
      </c>
      <c r="C769" s="17">
        <v>4</v>
      </c>
      <c r="D769" s="17">
        <v>2015</v>
      </c>
      <c r="E769" s="17">
        <v>1</v>
      </c>
      <c r="F769" s="17">
        <v>0</v>
      </c>
      <c r="G769" s="17">
        <v>0</v>
      </c>
      <c r="H769" s="18">
        <v>7889</v>
      </c>
    </row>
    <row r="770" spans="1:8" ht="14.4" x14ac:dyDescent="0.3">
      <c r="A770" s="17">
        <v>3</v>
      </c>
      <c r="B770" s="9" t="s">
        <v>33</v>
      </c>
      <c r="C770" s="17">
        <v>2</v>
      </c>
      <c r="D770" s="17">
        <v>1981</v>
      </c>
      <c r="E770" s="17">
        <v>1</v>
      </c>
      <c r="F770" s="17">
        <v>0</v>
      </c>
      <c r="G770" s="17">
        <v>0</v>
      </c>
      <c r="H770" s="18">
        <v>7895</v>
      </c>
    </row>
    <row r="771" spans="1:8" ht="14.4" x14ac:dyDescent="0.3">
      <c r="A771" s="17">
        <v>1</v>
      </c>
      <c r="B771" s="9" t="s">
        <v>33</v>
      </c>
      <c r="C771" s="17">
        <v>1</v>
      </c>
      <c r="D771" s="17">
        <v>1994</v>
      </c>
      <c r="E771" s="17">
        <v>1</v>
      </c>
      <c r="F771" s="17">
        <v>0</v>
      </c>
      <c r="G771" s="17">
        <v>0</v>
      </c>
      <c r="H771" s="18">
        <v>7904</v>
      </c>
    </row>
    <row r="772" spans="1:8" ht="14.4" x14ac:dyDescent="0.3">
      <c r="A772" s="17">
        <v>5</v>
      </c>
      <c r="B772" s="9" t="s">
        <v>12</v>
      </c>
      <c r="C772" s="17">
        <v>2</v>
      </c>
      <c r="D772" s="17">
        <v>2015</v>
      </c>
      <c r="E772" s="17">
        <v>1</v>
      </c>
      <c r="F772" s="17">
        <v>0</v>
      </c>
      <c r="G772" s="17">
        <v>0</v>
      </c>
      <c r="H772" s="18">
        <v>7904</v>
      </c>
    </row>
    <row r="773" spans="1:8" ht="14.4" x14ac:dyDescent="0.3">
      <c r="A773" s="17">
        <v>3</v>
      </c>
      <c r="B773" s="9" t="s">
        <v>27</v>
      </c>
      <c r="C773" s="17">
        <v>3</v>
      </c>
      <c r="D773" s="17">
        <v>1975</v>
      </c>
      <c r="E773" s="17">
        <v>1</v>
      </c>
      <c r="F773" s="17">
        <v>0</v>
      </c>
      <c r="G773" s="17">
        <v>0</v>
      </c>
      <c r="H773" s="18">
        <v>7919</v>
      </c>
    </row>
    <row r="774" spans="1:8" ht="14.4" x14ac:dyDescent="0.3">
      <c r="A774" s="17">
        <v>4</v>
      </c>
      <c r="B774" s="9" t="s">
        <v>17</v>
      </c>
      <c r="C774" s="17">
        <v>2</v>
      </c>
      <c r="D774" s="17">
        <v>1988</v>
      </c>
      <c r="E774" s="17">
        <v>1</v>
      </c>
      <c r="F774" s="17">
        <v>0</v>
      </c>
      <c r="G774" s="17">
        <v>0</v>
      </c>
      <c r="H774" s="18">
        <v>7932</v>
      </c>
    </row>
    <row r="775" spans="1:8" ht="14.4" x14ac:dyDescent="0.3">
      <c r="A775" s="17">
        <v>4</v>
      </c>
      <c r="B775" s="9" t="s">
        <v>17</v>
      </c>
      <c r="C775" s="17">
        <v>2</v>
      </c>
      <c r="D775" s="17">
        <v>1987</v>
      </c>
      <c r="E775" s="17">
        <v>1</v>
      </c>
      <c r="F775" s="17">
        <v>0</v>
      </c>
      <c r="G775" s="17">
        <v>0</v>
      </c>
      <c r="H775" s="18">
        <v>7939</v>
      </c>
    </row>
    <row r="776" spans="1:8" ht="14.4" x14ac:dyDescent="0.3">
      <c r="A776" s="17">
        <v>2</v>
      </c>
      <c r="B776" s="9" t="s">
        <v>12</v>
      </c>
      <c r="C776" s="17">
        <v>3</v>
      </c>
      <c r="D776" s="17">
        <v>1987</v>
      </c>
      <c r="E776" s="17">
        <v>1</v>
      </c>
      <c r="F776" s="17">
        <v>0</v>
      </c>
      <c r="G776" s="17">
        <v>0</v>
      </c>
      <c r="H776" s="18">
        <v>7949</v>
      </c>
    </row>
    <row r="777" spans="1:8" ht="14.4" x14ac:dyDescent="0.3">
      <c r="A777" s="17">
        <v>2</v>
      </c>
      <c r="B777" s="9" t="s">
        <v>14</v>
      </c>
      <c r="C777" s="17">
        <v>3</v>
      </c>
      <c r="D777" s="17">
        <v>1984</v>
      </c>
      <c r="E777" s="17">
        <v>1</v>
      </c>
      <c r="F777" s="17">
        <v>0</v>
      </c>
      <c r="G777" s="17">
        <v>0</v>
      </c>
      <c r="H777" s="18">
        <v>7952</v>
      </c>
    </row>
    <row r="778" spans="1:8" ht="14.4" x14ac:dyDescent="0.3">
      <c r="A778" s="17">
        <v>1</v>
      </c>
      <c r="B778" s="9" t="s">
        <v>28</v>
      </c>
      <c r="C778" s="17">
        <v>3</v>
      </c>
      <c r="D778" s="17">
        <v>1966</v>
      </c>
      <c r="E778" s="17">
        <v>1</v>
      </c>
      <c r="F778" s="17">
        <v>0</v>
      </c>
      <c r="G778" s="17">
        <v>0</v>
      </c>
      <c r="H778" s="18">
        <v>7958</v>
      </c>
    </row>
    <row r="779" spans="1:8" ht="14.4" x14ac:dyDescent="0.3">
      <c r="A779" s="17">
        <v>2</v>
      </c>
      <c r="B779" s="9" t="s">
        <v>43</v>
      </c>
      <c r="C779" s="17">
        <v>2</v>
      </c>
      <c r="D779" s="17">
        <v>1974</v>
      </c>
      <c r="E779" s="17">
        <v>1</v>
      </c>
      <c r="F779" s="17">
        <v>0</v>
      </c>
      <c r="G779" s="17">
        <v>0</v>
      </c>
      <c r="H779" s="18">
        <v>7958</v>
      </c>
    </row>
    <row r="780" spans="1:8" ht="14.4" x14ac:dyDescent="0.3">
      <c r="A780" s="17">
        <v>1</v>
      </c>
      <c r="B780" s="9" t="s">
        <v>12</v>
      </c>
      <c r="C780" s="17">
        <v>3</v>
      </c>
      <c r="D780" s="17">
        <v>1989</v>
      </c>
      <c r="E780" s="17">
        <v>1</v>
      </c>
      <c r="F780" s="17">
        <v>0</v>
      </c>
      <c r="G780" s="17">
        <v>0</v>
      </c>
      <c r="H780" s="18">
        <v>7962</v>
      </c>
    </row>
    <row r="781" spans="1:8" ht="14.4" x14ac:dyDescent="0.3">
      <c r="A781" s="17">
        <v>3</v>
      </c>
      <c r="B781" s="9" t="s">
        <v>12</v>
      </c>
      <c r="C781" s="17">
        <v>1</v>
      </c>
      <c r="D781" s="17">
        <v>1984</v>
      </c>
      <c r="E781" s="17">
        <v>1</v>
      </c>
      <c r="F781" s="17">
        <v>0</v>
      </c>
      <c r="G781" s="17">
        <v>0</v>
      </c>
      <c r="H781" s="18">
        <v>7965</v>
      </c>
    </row>
    <row r="782" spans="1:8" ht="14.4" x14ac:dyDescent="0.3">
      <c r="A782" s="17">
        <v>2</v>
      </c>
      <c r="B782" s="9" t="s">
        <v>17</v>
      </c>
      <c r="C782" s="17">
        <v>3</v>
      </c>
      <c r="D782" s="17">
        <v>2011</v>
      </c>
      <c r="E782" s="17">
        <v>1</v>
      </c>
      <c r="F782" s="17">
        <v>0</v>
      </c>
      <c r="G782" s="17">
        <v>0</v>
      </c>
      <c r="H782" s="18">
        <v>7968</v>
      </c>
    </row>
    <row r="783" spans="1:8" ht="14.4" x14ac:dyDescent="0.3">
      <c r="A783" s="17">
        <v>5</v>
      </c>
      <c r="B783" s="9" t="s">
        <v>12</v>
      </c>
      <c r="C783" s="17">
        <v>2</v>
      </c>
      <c r="D783" s="17">
        <v>2011</v>
      </c>
      <c r="E783" s="17">
        <v>1</v>
      </c>
      <c r="F783" s="17">
        <v>0</v>
      </c>
      <c r="G783" s="17">
        <v>0</v>
      </c>
      <c r="H783" s="18">
        <v>7979</v>
      </c>
    </row>
    <row r="784" spans="1:8" ht="14.4" x14ac:dyDescent="0.3">
      <c r="A784" s="17">
        <v>3</v>
      </c>
      <c r="B784" s="9" t="s">
        <v>12</v>
      </c>
      <c r="C784" s="17">
        <v>2</v>
      </c>
      <c r="D784" s="17">
        <v>2011</v>
      </c>
      <c r="E784" s="17">
        <v>1</v>
      </c>
      <c r="F784" s="17">
        <v>0</v>
      </c>
      <c r="G784" s="17">
        <v>0</v>
      </c>
      <c r="H784" s="18">
        <v>7981</v>
      </c>
    </row>
    <row r="785" spans="1:8" ht="14.4" x14ac:dyDescent="0.3">
      <c r="A785" s="17">
        <v>2</v>
      </c>
      <c r="B785" s="9" t="s">
        <v>17</v>
      </c>
      <c r="C785" s="17">
        <v>3</v>
      </c>
      <c r="D785" s="17">
        <v>2015</v>
      </c>
      <c r="E785" s="17">
        <v>1</v>
      </c>
      <c r="F785" s="17">
        <v>0</v>
      </c>
      <c r="G785" s="17">
        <v>0</v>
      </c>
      <c r="H785" s="18">
        <v>7987</v>
      </c>
    </row>
    <row r="786" spans="1:8" ht="14.4" x14ac:dyDescent="0.3">
      <c r="A786" s="17">
        <v>3</v>
      </c>
      <c r="B786" s="9" t="s">
        <v>12</v>
      </c>
      <c r="C786" s="17">
        <v>2</v>
      </c>
      <c r="D786" s="17">
        <v>2011</v>
      </c>
      <c r="E786" s="17">
        <v>1</v>
      </c>
      <c r="F786" s="17">
        <v>0</v>
      </c>
      <c r="G786" s="17">
        <v>0</v>
      </c>
      <c r="H786" s="18">
        <v>7988</v>
      </c>
    </row>
    <row r="787" spans="1:8" ht="14.4" x14ac:dyDescent="0.3">
      <c r="A787" s="17">
        <v>2</v>
      </c>
      <c r="B787" s="9" t="s">
        <v>17</v>
      </c>
      <c r="C787" s="17">
        <v>1</v>
      </c>
      <c r="D787" s="17">
        <v>2012</v>
      </c>
      <c r="E787" s="17">
        <v>1</v>
      </c>
      <c r="F787" s="17">
        <v>0</v>
      </c>
      <c r="G787" s="17">
        <v>0</v>
      </c>
      <c r="H787" s="18">
        <v>8006</v>
      </c>
    </row>
    <row r="788" spans="1:8" ht="14.4" x14ac:dyDescent="0.3">
      <c r="A788" s="17">
        <v>5</v>
      </c>
      <c r="B788" s="9" t="s">
        <v>33</v>
      </c>
      <c r="C788" s="17">
        <v>2</v>
      </c>
      <c r="D788" s="17">
        <v>1993</v>
      </c>
      <c r="E788" s="17">
        <v>1</v>
      </c>
      <c r="F788" s="17">
        <v>0</v>
      </c>
      <c r="G788" s="17">
        <v>0</v>
      </c>
      <c r="H788" s="18">
        <v>8007</v>
      </c>
    </row>
    <row r="789" spans="1:8" ht="14.4" x14ac:dyDescent="0.3">
      <c r="A789" s="17">
        <v>1</v>
      </c>
      <c r="B789" s="9" t="s">
        <v>35</v>
      </c>
      <c r="C789" s="17">
        <v>3</v>
      </c>
      <c r="D789" s="17">
        <v>1994</v>
      </c>
      <c r="E789" s="17">
        <v>1</v>
      </c>
      <c r="F789" s="17">
        <v>0</v>
      </c>
      <c r="G789" s="17">
        <v>0</v>
      </c>
      <c r="H789" s="18">
        <v>8014</v>
      </c>
    </row>
    <row r="790" spans="1:8" ht="14.4" x14ac:dyDescent="0.3">
      <c r="A790" s="17">
        <v>1</v>
      </c>
      <c r="B790" s="9" t="s">
        <v>12</v>
      </c>
      <c r="C790" s="17">
        <v>1</v>
      </c>
      <c r="D790" s="17">
        <v>1992</v>
      </c>
      <c r="E790" s="17">
        <v>1</v>
      </c>
      <c r="F790" s="17">
        <v>0</v>
      </c>
      <c r="G790" s="17">
        <v>0</v>
      </c>
      <c r="H790" s="18">
        <v>8021</v>
      </c>
    </row>
    <row r="791" spans="1:8" ht="14.4" x14ac:dyDescent="0.3">
      <c r="A791" s="17">
        <v>5</v>
      </c>
      <c r="B791" s="9" t="s">
        <v>14</v>
      </c>
      <c r="C791" s="17">
        <v>3</v>
      </c>
      <c r="D791" s="17">
        <v>1986</v>
      </c>
      <c r="E791" s="17">
        <v>1</v>
      </c>
      <c r="F791" s="17">
        <v>0</v>
      </c>
      <c r="G791" s="17">
        <v>0</v>
      </c>
      <c r="H791" s="18">
        <v>8034</v>
      </c>
    </row>
    <row r="792" spans="1:8" ht="14.4" x14ac:dyDescent="0.3">
      <c r="A792" s="17">
        <v>4</v>
      </c>
      <c r="B792" s="9" t="s">
        <v>33</v>
      </c>
      <c r="C792" s="17">
        <v>4</v>
      </c>
      <c r="D792" s="17">
        <v>1961</v>
      </c>
      <c r="E792" s="17">
        <v>1</v>
      </c>
      <c r="F792" s="17">
        <v>0</v>
      </c>
      <c r="G792" s="17">
        <v>0</v>
      </c>
      <c r="H792" s="18">
        <v>8037</v>
      </c>
    </row>
    <row r="793" spans="1:8" ht="14.4" x14ac:dyDescent="0.3">
      <c r="A793" s="17">
        <v>1</v>
      </c>
      <c r="B793" s="9" t="s">
        <v>14</v>
      </c>
      <c r="C793" s="17">
        <v>3</v>
      </c>
      <c r="D793" s="17">
        <v>1984</v>
      </c>
      <c r="E793" s="17">
        <v>1</v>
      </c>
      <c r="F793" s="17">
        <v>0</v>
      </c>
      <c r="G793" s="17">
        <v>0</v>
      </c>
      <c r="H793" s="18">
        <v>8042</v>
      </c>
    </row>
    <row r="794" spans="1:8" ht="14.4" x14ac:dyDescent="0.3">
      <c r="A794" s="17">
        <v>1</v>
      </c>
      <c r="B794" s="9" t="s">
        <v>17</v>
      </c>
      <c r="C794" s="17">
        <v>2</v>
      </c>
      <c r="D794" s="17">
        <v>1987</v>
      </c>
      <c r="E794" s="17">
        <v>1</v>
      </c>
      <c r="F794" s="17">
        <v>0</v>
      </c>
      <c r="G794" s="17">
        <v>0</v>
      </c>
      <c r="H794" s="18">
        <v>8045</v>
      </c>
    </row>
    <row r="795" spans="1:8" ht="14.4" x14ac:dyDescent="0.3">
      <c r="A795" s="17">
        <v>4</v>
      </c>
      <c r="B795" s="9" t="s">
        <v>12</v>
      </c>
      <c r="C795" s="17">
        <v>2</v>
      </c>
      <c r="D795" s="17">
        <v>2015</v>
      </c>
      <c r="E795" s="17">
        <v>1</v>
      </c>
      <c r="F795" s="17">
        <v>0</v>
      </c>
      <c r="G795" s="17">
        <v>0</v>
      </c>
      <c r="H795" s="18">
        <v>8049</v>
      </c>
    </row>
    <row r="796" spans="1:8" ht="14.4" x14ac:dyDescent="0.3">
      <c r="A796" s="17">
        <v>2</v>
      </c>
      <c r="B796" s="9" t="s">
        <v>12</v>
      </c>
      <c r="C796" s="17">
        <v>1</v>
      </c>
      <c r="D796" s="17">
        <v>1989</v>
      </c>
      <c r="E796" s="17">
        <v>1</v>
      </c>
      <c r="F796" s="17">
        <v>0</v>
      </c>
      <c r="G796" s="17">
        <v>0</v>
      </c>
      <c r="H796" s="18">
        <v>8054</v>
      </c>
    </row>
    <row r="797" spans="1:8" ht="14.4" x14ac:dyDescent="0.3">
      <c r="A797" s="17">
        <v>4</v>
      </c>
      <c r="B797" s="9" t="s">
        <v>12</v>
      </c>
      <c r="C797" s="17">
        <v>2</v>
      </c>
      <c r="D797" s="17">
        <v>1988</v>
      </c>
      <c r="E797" s="17">
        <v>1</v>
      </c>
      <c r="F797" s="17">
        <v>0</v>
      </c>
      <c r="G797" s="17">
        <v>0</v>
      </c>
      <c r="H797" s="18">
        <v>8056</v>
      </c>
    </row>
    <row r="798" spans="1:8" ht="14.4" x14ac:dyDescent="0.3">
      <c r="A798" s="17">
        <v>4</v>
      </c>
      <c r="B798" s="9" t="s">
        <v>23</v>
      </c>
      <c r="C798" s="17">
        <v>4</v>
      </c>
      <c r="D798" s="17">
        <v>1965</v>
      </c>
      <c r="E798" s="17">
        <v>1</v>
      </c>
      <c r="F798" s="17">
        <v>0</v>
      </c>
      <c r="G798" s="17">
        <v>0</v>
      </c>
      <c r="H798" s="18">
        <v>8058</v>
      </c>
    </row>
    <row r="799" spans="1:8" ht="14.4" x14ac:dyDescent="0.3">
      <c r="A799" s="17">
        <v>2</v>
      </c>
      <c r="B799" s="9" t="s">
        <v>12</v>
      </c>
      <c r="C799" s="17">
        <v>2</v>
      </c>
      <c r="D799" s="17">
        <v>1988</v>
      </c>
      <c r="E799" s="17">
        <v>1</v>
      </c>
      <c r="F799" s="17">
        <v>0</v>
      </c>
      <c r="G799" s="17">
        <v>0</v>
      </c>
      <c r="H799" s="18">
        <v>8061</v>
      </c>
    </row>
    <row r="800" spans="1:8" ht="14.4" x14ac:dyDescent="0.3">
      <c r="A800" s="17">
        <v>2</v>
      </c>
      <c r="B800" s="9" t="s">
        <v>12</v>
      </c>
      <c r="C800" s="17">
        <v>3</v>
      </c>
      <c r="D800" s="17">
        <v>1987</v>
      </c>
      <c r="E800" s="17">
        <v>1</v>
      </c>
      <c r="F800" s="17">
        <v>0</v>
      </c>
      <c r="G800" s="17">
        <v>0</v>
      </c>
      <c r="H800" s="18">
        <v>8068</v>
      </c>
    </row>
    <row r="801" spans="1:8" ht="14.4" x14ac:dyDescent="0.3">
      <c r="A801" s="17">
        <v>4</v>
      </c>
      <c r="B801" s="9" t="s">
        <v>12</v>
      </c>
      <c r="C801" s="17">
        <v>3</v>
      </c>
      <c r="D801" s="17">
        <v>2015</v>
      </c>
      <c r="E801" s="17">
        <v>1</v>
      </c>
      <c r="F801" s="17">
        <v>0</v>
      </c>
      <c r="G801" s="17">
        <v>0</v>
      </c>
      <c r="H801" s="18">
        <v>8079</v>
      </c>
    </row>
    <row r="802" spans="1:8" ht="14.4" x14ac:dyDescent="0.3">
      <c r="A802" s="17">
        <v>2</v>
      </c>
      <c r="B802" s="9" t="s">
        <v>17</v>
      </c>
      <c r="C802" s="17">
        <v>2</v>
      </c>
      <c r="D802" s="17">
        <v>2017</v>
      </c>
      <c r="E802" s="17">
        <v>1</v>
      </c>
      <c r="F802" s="17">
        <v>0</v>
      </c>
      <c r="G802" s="17">
        <v>0</v>
      </c>
      <c r="H802" s="18">
        <v>8094</v>
      </c>
    </row>
    <row r="803" spans="1:8" ht="14.4" x14ac:dyDescent="0.3">
      <c r="A803" s="17">
        <v>6</v>
      </c>
      <c r="B803" s="9" t="s">
        <v>17</v>
      </c>
      <c r="C803" s="17">
        <v>4</v>
      </c>
      <c r="D803" s="17">
        <v>1987</v>
      </c>
      <c r="E803" s="17">
        <v>1</v>
      </c>
      <c r="F803" s="17">
        <v>0</v>
      </c>
      <c r="G803" s="17">
        <v>0</v>
      </c>
      <c r="H803" s="18">
        <v>8095</v>
      </c>
    </row>
    <row r="804" spans="1:8" ht="14.4" x14ac:dyDescent="0.3">
      <c r="A804" s="17">
        <v>3</v>
      </c>
      <c r="B804" s="9" t="s">
        <v>23</v>
      </c>
      <c r="C804" s="17">
        <v>1</v>
      </c>
      <c r="D804" s="17">
        <v>1965</v>
      </c>
      <c r="E804" s="17">
        <v>1</v>
      </c>
      <c r="F804" s="17">
        <v>0</v>
      </c>
      <c r="G804" s="17">
        <v>61</v>
      </c>
      <c r="H804" s="18">
        <v>8099</v>
      </c>
    </row>
    <row r="805" spans="1:8" ht="14.4" x14ac:dyDescent="0.3">
      <c r="A805" s="17">
        <v>4</v>
      </c>
      <c r="B805" s="9" t="s">
        <v>12</v>
      </c>
      <c r="C805" s="17">
        <v>3</v>
      </c>
      <c r="D805" s="17">
        <v>2012</v>
      </c>
      <c r="E805" s="17">
        <v>1</v>
      </c>
      <c r="F805" s="17">
        <v>0</v>
      </c>
      <c r="G805" s="17">
        <v>0</v>
      </c>
      <c r="H805" s="18">
        <v>8102</v>
      </c>
    </row>
    <row r="806" spans="1:8" ht="14.4" x14ac:dyDescent="0.3">
      <c r="A806" s="17">
        <v>1</v>
      </c>
      <c r="B806" s="9" t="s">
        <v>42</v>
      </c>
      <c r="C806" s="17">
        <v>3</v>
      </c>
      <c r="D806" s="17">
        <v>1989</v>
      </c>
      <c r="E806" s="17">
        <v>1</v>
      </c>
      <c r="F806" s="17">
        <v>0</v>
      </c>
      <c r="G806" s="17">
        <v>0</v>
      </c>
      <c r="H806" s="18">
        <v>8113</v>
      </c>
    </row>
    <row r="807" spans="1:8" ht="14.4" x14ac:dyDescent="0.3">
      <c r="A807" s="17">
        <v>2</v>
      </c>
      <c r="B807" s="9" t="s">
        <v>17</v>
      </c>
      <c r="C807" s="17">
        <v>2</v>
      </c>
      <c r="D807" s="17">
        <v>2014</v>
      </c>
      <c r="E807" s="17">
        <v>1</v>
      </c>
      <c r="F807" s="17">
        <v>0</v>
      </c>
      <c r="G807" s="17">
        <v>0</v>
      </c>
      <c r="H807" s="18">
        <v>8113</v>
      </c>
    </row>
    <row r="808" spans="1:8" ht="14.4" x14ac:dyDescent="0.3">
      <c r="A808" s="17">
        <v>1</v>
      </c>
      <c r="B808" s="9" t="s">
        <v>31</v>
      </c>
      <c r="C808" s="17">
        <v>1</v>
      </c>
      <c r="D808" s="17">
        <v>1985</v>
      </c>
      <c r="E808" s="17">
        <v>1</v>
      </c>
      <c r="F808" s="17">
        <v>0</v>
      </c>
      <c r="G808" s="17">
        <v>0</v>
      </c>
      <c r="H808" s="18">
        <v>8114</v>
      </c>
    </row>
    <row r="809" spans="1:8" ht="14.4" x14ac:dyDescent="0.3">
      <c r="A809" s="17">
        <v>3</v>
      </c>
      <c r="B809" s="9" t="s">
        <v>19</v>
      </c>
      <c r="C809" s="17">
        <v>1</v>
      </c>
      <c r="D809" s="17">
        <v>1987</v>
      </c>
      <c r="E809" s="17">
        <v>1</v>
      </c>
      <c r="F809" s="17">
        <v>0</v>
      </c>
      <c r="G809" s="17">
        <v>0</v>
      </c>
      <c r="H809" s="18">
        <v>8129</v>
      </c>
    </row>
    <row r="810" spans="1:8" ht="14.4" x14ac:dyDescent="0.3">
      <c r="A810" s="17">
        <v>2</v>
      </c>
      <c r="B810" s="9" t="s">
        <v>17</v>
      </c>
      <c r="C810" s="17">
        <v>2</v>
      </c>
      <c r="D810" s="17">
        <v>2014</v>
      </c>
      <c r="E810" s="17">
        <v>1</v>
      </c>
      <c r="F810" s="17">
        <v>0</v>
      </c>
      <c r="G810" s="17">
        <v>0</v>
      </c>
      <c r="H810" s="18">
        <v>8165</v>
      </c>
    </row>
    <row r="811" spans="1:8" ht="14.4" x14ac:dyDescent="0.3">
      <c r="A811" s="17">
        <v>3</v>
      </c>
      <c r="B811" s="9" t="s">
        <v>23</v>
      </c>
      <c r="C811" s="17">
        <v>2</v>
      </c>
      <c r="D811" s="17">
        <v>1986</v>
      </c>
      <c r="E811" s="17">
        <v>1</v>
      </c>
      <c r="F811" s="17">
        <v>0</v>
      </c>
      <c r="G811" s="17">
        <v>0</v>
      </c>
      <c r="H811" s="18">
        <v>8171</v>
      </c>
    </row>
    <row r="812" spans="1:8" ht="14.4" x14ac:dyDescent="0.3">
      <c r="A812" s="17">
        <v>5</v>
      </c>
      <c r="B812" s="9" t="s">
        <v>23</v>
      </c>
      <c r="C812" s="17">
        <v>2</v>
      </c>
      <c r="D812" s="17">
        <v>1986</v>
      </c>
      <c r="E812" s="17">
        <v>1</v>
      </c>
      <c r="F812" s="17">
        <v>0</v>
      </c>
      <c r="G812" s="17">
        <v>0</v>
      </c>
      <c r="H812" s="18">
        <v>8172</v>
      </c>
    </row>
    <row r="813" spans="1:8" ht="14.4" x14ac:dyDescent="0.3">
      <c r="A813" s="17">
        <v>6</v>
      </c>
      <c r="B813" s="9" t="s">
        <v>33</v>
      </c>
      <c r="C813" s="17">
        <v>2</v>
      </c>
      <c r="D813" s="17">
        <v>1999</v>
      </c>
      <c r="E813" s="17">
        <v>1</v>
      </c>
      <c r="F813" s="17">
        <v>0</v>
      </c>
      <c r="G813" s="17">
        <v>0</v>
      </c>
      <c r="H813" s="18">
        <v>8175</v>
      </c>
    </row>
    <row r="814" spans="1:8" ht="14.4" x14ac:dyDescent="0.3">
      <c r="A814" s="17">
        <v>3</v>
      </c>
      <c r="B814" s="9" t="s">
        <v>14</v>
      </c>
      <c r="C814" s="17">
        <v>2</v>
      </c>
      <c r="D814" s="17">
        <v>1987</v>
      </c>
      <c r="E814" s="17">
        <v>1</v>
      </c>
      <c r="F814" s="17">
        <v>0</v>
      </c>
      <c r="G814" s="17">
        <v>0</v>
      </c>
      <c r="H814" s="18">
        <v>8179</v>
      </c>
    </row>
    <row r="815" spans="1:8" ht="14.4" x14ac:dyDescent="0.3">
      <c r="A815" s="17">
        <v>1</v>
      </c>
      <c r="B815" s="9" t="s">
        <v>12</v>
      </c>
      <c r="C815" s="17">
        <v>2</v>
      </c>
      <c r="D815" s="17">
        <v>1989</v>
      </c>
      <c r="E815" s="17">
        <v>1</v>
      </c>
      <c r="F815" s="17">
        <v>0</v>
      </c>
      <c r="G815" s="17">
        <v>0</v>
      </c>
      <c r="H815" s="18">
        <v>8194</v>
      </c>
    </row>
    <row r="816" spans="1:8" ht="14.4" x14ac:dyDescent="0.3">
      <c r="A816" s="17">
        <v>4</v>
      </c>
      <c r="B816" s="9" t="s">
        <v>12</v>
      </c>
      <c r="C816" s="17">
        <v>2</v>
      </c>
      <c r="D816" s="17">
        <v>1988</v>
      </c>
      <c r="E816" s="17">
        <v>1</v>
      </c>
      <c r="F816" s="17">
        <v>0</v>
      </c>
      <c r="G816" s="17">
        <v>0</v>
      </c>
      <c r="H816" s="18">
        <v>8199</v>
      </c>
    </row>
    <row r="817" spans="1:8" ht="14.4" x14ac:dyDescent="0.3">
      <c r="A817" s="17">
        <v>3</v>
      </c>
      <c r="B817" s="9" t="s">
        <v>17</v>
      </c>
      <c r="C817" s="17">
        <v>3</v>
      </c>
      <c r="D817" s="17">
        <v>1987</v>
      </c>
      <c r="E817" s="17">
        <v>1</v>
      </c>
      <c r="F817" s="17">
        <v>0</v>
      </c>
      <c r="G817" s="17">
        <v>0</v>
      </c>
      <c r="H817" s="18">
        <v>8217</v>
      </c>
    </row>
    <row r="818" spans="1:8" ht="14.4" x14ac:dyDescent="0.3">
      <c r="A818" s="17">
        <v>2</v>
      </c>
      <c r="B818" s="9" t="s">
        <v>10</v>
      </c>
      <c r="C818" s="17">
        <v>1</v>
      </c>
      <c r="D818" s="17">
        <v>1989</v>
      </c>
      <c r="E818" s="17">
        <v>1</v>
      </c>
      <c r="F818" s="17">
        <v>0</v>
      </c>
      <c r="G818" s="17">
        <v>0</v>
      </c>
      <c r="H818" s="18">
        <v>8221</v>
      </c>
    </row>
    <row r="819" spans="1:8" ht="14.4" x14ac:dyDescent="0.3">
      <c r="A819" s="17">
        <v>4</v>
      </c>
      <c r="B819" s="9" t="s">
        <v>14</v>
      </c>
      <c r="C819" s="17">
        <v>2</v>
      </c>
      <c r="D819" s="17">
        <v>1981</v>
      </c>
      <c r="E819" s="17">
        <v>1</v>
      </c>
      <c r="F819" s="17">
        <v>0</v>
      </c>
      <c r="G819" s="17">
        <v>0</v>
      </c>
      <c r="H819" s="18">
        <v>8233</v>
      </c>
    </row>
    <row r="820" spans="1:8" ht="14.4" x14ac:dyDescent="0.3">
      <c r="A820" s="17">
        <v>1</v>
      </c>
      <c r="B820" s="9" t="s">
        <v>27</v>
      </c>
      <c r="C820" s="17">
        <v>2</v>
      </c>
      <c r="D820" s="17">
        <v>1989</v>
      </c>
      <c r="E820" s="17">
        <v>1</v>
      </c>
      <c r="F820" s="17">
        <v>0</v>
      </c>
      <c r="G820" s="17">
        <v>0</v>
      </c>
      <c r="H820" s="18">
        <v>8241</v>
      </c>
    </row>
    <row r="821" spans="1:8" ht="14.4" x14ac:dyDescent="0.3">
      <c r="A821" s="17">
        <v>6</v>
      </c>
      <c r="B821" s="9" t="s">
        <v>53</v>
      </c>
      <c r="C821" s="17">
        <v>2</v>
      </c>
      <c r="D821" s="17">
        <v>1979</v>
      </c>
      <c r="E821" s="17">
        <v>1</v>
      </c>
      <c r="F821" s="17">
        <v>0</v>
      </c>
      <c r="G821" s="17">
        <v>0</v>
      </c>
      <c r="H821" s="18">
        <v>8250</v>
      </c>
    </row>
    <row r="822" spans="1:8" ht="14.4" x14ac:dyDescent="0.3">
      <c r="A822" s="17">
        <v>2</v>
      </c>
      <c r="B822" s="9" t="s">
        <v>17</v>
      </c>
      <c r="C822" s="17">
        <v>2</v>
      </c>
      <c r="D822" s="17">
        <v>2012</v>
      </c>
      <c r="E822" s="17">
        <v>1</v>
      </c>
      <c r="F822" s="17">
        <v>0</v>
      </c>
      <c r="G822" s="17">
        <v>0</v>
      </c>
      <c r="H822" s="18">
        <v>8266</v>
      </c>
    </row>
    <row r="823" spans="1:8" ht="14.4" x14ac:dyDescent="0.3">
      <c r="A823" s="17">
        <v>3</v>
      </c>
      <c r="B823" s="9" t="s">
        <v>12</v>
      </c>
      <c r="C823" s="17">
        <v>2</v>
      </c>
      <c r="D823" s="17">
        <v>2011</v>
      </c>
      <c r="E823" s="17">
        <v>1</v>
      </c>
      <c r="F823" s="17">
        <v>0</v>
      </c>
      <c r="G823" s="17">
        <v>0</v>
      </c>
      <c r="H823" s="18">
        <v>8274</v>
      </c>
    </row>
    <row r="824" spans="1:8" ht="14.4" x14ac:dyDescent="0.3">
      <c r="A824" s="17">
        <v>5</v>
      </c>
      <c r="B824" s="9" t="s">
        <v>35</v>
      </c>
      <c r="C824" s="17">
        <v>1</v>
      </c>
      <c r="D824" s="17">
        <v>1984</v>
      </c>
      <c r="E824" s="17">
        <v>1</v>
      </c>
      <c r="F824" s="17">
        <v>0</v>
      </c>
      <c r="G824" s="17">
        <v>0</v>
      </c>
      <c r="H824" s="18">
        <v>8279</v>
      </c>
    </row>
    <row r="825" spans="1:8" ht="14.4" x14ac:dyDescent="0.3">
      <c r="A825" s="17">
        <v>4</v>
      </c>
      <c r="B825" s="9" t="s">
        <v>17</v>
      </c>
      <c r="C825" s="17">
        <v>3</v>
      </c>
      <c r="D825" s="17">
        <v>1999</v>
      </c>
      <c r="E825" s="17">
        <v>1</v>
      </c>
      <c r="F825" s="17">
        <v>0</v>
      </c>
      <c r="G825" s="17">
        <v>0</v>
      </c>
      <c r="H825" s="18">
        <v>8282</v>
      </c>
    </row>
    <row r="826" spans="1:8" ht="14.4" x14ac:dyDescent="0.3">
      <c r="A826" s="17">
        <v>4</v>
      </c>
      <c r="B826" s="9" t="s">
        <v>12</v>
      </c>
      <c r="C826" s="17">
        <v>2</v>
      </c>
      <c r="D826" s="17">
        <v>2013</v>
      </c>
      <c r="E826" s="17">
        <v>1</v>
      </c>
      <c r="F826" s="17">
        <v>0</v>
      </c>
      <c r="G826" s="17">
        <v>0</v>
      </c>
      <c r="H826" s="18">
        <v>8310</v>
      </c>
    </row>
    <row r="827" spans="1:8" ht="14.4" x14ac:dyDescent="0.3">
      <c r="A827" s="17">
        <v>1</v>
      </c>
      <c r="B827" s="9" t="s">
        <v>19</v>
      </c>
      <c r="C827" s="17">
        <v>3</v>
      </c>
      <c r="D827" s="17">
        <v>2017</v>
      </c>
      <c r="E827" s="17">
        <v>1</v>
      </c>
      <c r="F827" s="17">
        <v>0</v>
      </c>
      <c r="G827" s="17">
        <v>0</v>
      </c>
      <c r="H827" s="18">
        <v>8318</v>
      </c>
    </row>
    <row r="828" spans="1:8" ht="14.4" x14ac:dyDescent="0.3">
      <c r="A828" s="17">
        <v>2</v>
      </c>
      <c r="B828" s="9" t="s">
        <v>12</v>
      </c>
      <c r="C828" s="17">
        <v>1</v>
      </c>
      <c r="D828" s="17">
        <v>1983</v>
      </c>
      <c r="E828" s="17">
        <v>1</v>
      </c>
      <c r="F828" s="17">
        <v>0</v>
      </c>
      <c r="G828" s="17">
        <v>0</v>
      </c>
      <c r="H828" s="18">
        <v>8319</v>
      </c>
    </row>
    <row r="829" spans="1:8" ht="14.4" x14ac:dyDescent="0.3">
      <c r="A829" s="17">
        <v>4</v>
      </c>
      <c r="B829" s="9" t="s">
        <v>23</v>
      </c>
      <c r="C829" s="17">
        <v>3</v>
      </c>
      <c r="D829" s="17">
        <v>1983</v>
      </c>
      <c r="E829" s="17">
        <v>1</v>
      </c>
      <c r="F829" s="17">
        <v>0</v>
      </c>
      <c r="G829" s="17">
        <v>0</v>
      </c>
      <c r="H829" s="18">
        <v>8319</v>
      </c>
    </row>
    <row r="830" spans="1:8" ht="14.4" x14ac:dyDescent="0.3">
      <c r="A830" s="17">
        <v>3</v>
      </c>
      <c r="B830" s="9" t="s">
        <v>12</v>
      </c>
      <c r="C830" s="17">
        <v>3</v>
      </c>
      <c r="D830" s="17">
        <v>2014</v>
      </c>
      <c r="E830" s="17">
        <v>1</v>
      </c>
      <c r="F830" s="17">
        <v>0</v>
      </c>
      <c r="G830" s="17">
        <v>0</v>
      </c>
      <c r="H830" s="18">
        <v>8333</v>
      </c>
    </row>
    <row r="831" spans="1:8" ht="14.4" x14ac:dyDescent="0.3">
      <c r="A831" s="17">
        <v>4</v>
      </c>
      <c r="B831" s="9" t="s">
        <v>19</v>
      </c>
      <c r="C831" s="17">
        <v>3</v>
      </c>
      <c r="D831" s="17">
        <v>2020</v>
      </c>
      <c r="E831" s="17">
        <v>1</v>
      </c>
      <c r="F831" s="17">
        <v>0</v>
      </c>
      <c r="G831" s="17">
        <v>0</v>
      </c>
      <c r="H831" s="18">
        <v>8342</v>
      </c>
    </row>
    <row r="832" spans="1:8" ht="14.4" x14ac:dyDescent="0.3">
      <c r="A832" s="17">
        <v>1</v>
      </c>
      <c r="B832" s="9" t="s">
        <v>25</v>
      </c>
      <c r="C832" s="17">
        <v>3</v>
      </c>
      <c r="D832" s="17">
        <v>1992</v>
      </c>
      <c r="E832" s="17">
        <v>1</v>
      </c>
      <c r="F832" s="17">
        <v>0</v>
      </c>
      <c r="G832" s="17">
        <v>0</v>
      </c>
      <c r="H832" s="18">
        <v>8363</v>
      </c>
    </row>
    <row r="833" spans="1:8" ht="14.4" x14ac:dyDescent="0.3">
      <c r="A833" s="17">
        <v>3</v>
      </c>
      <c r="B833" s="9" t="s">
        <v>12</v>
      </c>
      <c r="C833" s="17">
        <v>3</v>
      </c>
      <c r="D833" s="17">
        <v>2015</v>
      </c>
      <c r="E833" s="17">
        <v>1</v>
      </c>
      <c r="F833" s="17">
        <v>0</v>
      </c>
      <c r="G833" s="17">
        <v>0</v>
      </c>
      <c r="H833" s="18">
        <v>8365</v>
      </c>
    </row>
    <row r="834" spans="1:8" ht="14.4" x14ac:dyDescent="0.3">
      <c r="A834" s="17">
        <v>2</v>
      </c>
      <c r="B834" s="9" t="s">
        <v>19</v>
      </c>
      <c r="C834" s="17">
        <v>1</v>
      </c>
      <c r="D834" s="17">
        <v>1987</v>
      </c>
      <c r="E834" s="17">
        <v>1</v>
      </c>
      <c r="F834" s="17">
        <v>0</v>
      </c>
      <c r="G834" s="17">
        <v>0</v>
      </c>
      <c r="H834" s="18">
        <v>8367</v>
      </c>
    </row>
    <row r="835" spans="1:8" ht="14.4" x14ac:dyDescent="0.3">
      <c r="A835" s="17">
        <v>4</v>
      </c>
      <c r="B835" s="9" t="s">
        <v>45</v>
      </c>
      <c r="C835" s="17">
        <v>2</v>
      </c>
      <c r="D835" s="17">
        <v>1984</v>
      </c>
      <c r="E835" s="17">
        <v>1</v>
      </c>
      <c r="F835" s="17">
        <v>0</v>
      </c>
      <c r="G835" s="17">
        <v>0</v>
      </c>
      <c r="H835" s="18">
        <v>8368</v>
      </c>
    </row>
    <row r="836" spans="1:8" ht="14.4" x14ac:dyDescent="0.3">
      <c r="A836" s="17">
        <v>1</v>
      </c>
      <c r="B836" s="9" t="s">
        <v>17</v>
      </c>
      <c r="C836" s="17">
        <v>2</v>
      </c>
      <c r="D836" s="17">
        <v>1965</v>
      </c>
      <c r="E836" s="17">
        <v>1</v>
      </c>
      <c r="F836" s="17">
        <v>0</v>
      </c>
      <c r="G836" s="17">
        <v>0</v>
      </c>
      <c r="H836" s="18">
        <v>8372</v>
      </c>
    </row>
    <row r="837" spans="1:8" ht="14.4" x14ac:dyDescent="0.3">
      <c r="A837" s="17">
        <v>5</v>
      </c>
      <c r="B837" s="9" t="s">
        <v>12</v>
      </c>
      <c r="C837" s="17">
        <v>3</v>
      </c>
      <c r="D837" s="17">
        <v>1987</v>
      </c>
      <c r="E837" s="17">
        <v>1</v>
      </c>
      <c r="F837" s="17">
        <v>0</v>
      </c>
      <c r="G837" s="17">
        <v>0</v>
      </c>
      <c r="H837" s="18">
        <v>8374</v>
      </c>
    </row>
    <row r="838" spans="1:8" ht="14.4" x14ac:dyDescent="0.3">
      <c r="A838" s="17">
        <v>2</v>
      </c>
      <c r="B838" s="9" t="s">
        <v>17</v>
      </c>
      <c r="C838" s="17">
        <v>2</v>
      </c>
      <c r="D838" s="17">
        <v>2014</v>
      </c>
      <c r="E838" s="17">
        <v>1</v>
      </c>
      <c r="F838" s="17">
        <v>0</v>
      </c>
      <c r="G838" s="17">
        <v>0</v>
      </c>
      <c r="H838" s="18">
        <v>8379</v>
      </c>
    </row>
    <row r="839" spans="1:8" ht="14.4" x14ac:dyDescent="0.3">
      <c r="A839" s="17">
        <v>3</v>
      </c>
      <c r="B839" s="9" t="s">
        <v>60</v>
      </c>
      <c r="C839" s="17">
        <v>2</v>
      </c>
      <c r="D839" s="17">
        <v>1967</v>
      </c>
      <c r="E839" s="17">
        <v>1</v>
      </c>
      <c r="F839" s="17">
        <v>0</v>
      </c>
      <c r="G839" s="17">
        <v>38</v>
      </c>
      <c r="H839" s="18">
        <v>8380</v>
      </c>
    </row>
    <row r="840" spans="1:8" ht="14.4" x14ac:dyDescent="0.3">
      <c r="A840" s="17">
        <v>2</v>
      </c>
      <c r="B840" s="9" t="s">
        <v>17</v>
      </c>
      <c r="C840" s="17">
        <v>1</v>
      </c>
      <c r="D840" s="17">
        <v>2018</v>
      </c>
      <c r="E840" s="17">
        <v>1</v>
      </c>
      <c r="F840" s="17">
        <v>0</v>
      </c>
      <c r="G840" s="17">
        <v>0</v>
      </c>
      <c r="H840" s="18">
        <v>8380</v>
      </c>
    </row>
    <row r="841" spans="1:8" ht="14.4" x14ac:dyDescent="0.3">
      <c r="A841" s="17">
        <v>2</v>
      </c>
      <c r="B841" s="9" t="s">
        <v>12</v>
      </c>
      <c r="C841" s="17">
        <v>4</v>
      </c>
      <c r="D841" s="17">
        <v>1988</v>
      </c>
      <c r="E841" s="17">
        <v>1</v>
      </c>
      <c r="F841" s="17">
        <v>0</v>
      </c>
      <c r="G841" s="17">
        <v>0</v>
      </c>
      <c r="H841" s="18">
        <v>8385</v>
      </c>
    </row>
    <row r="842" spans="1:8" ht="14.4" x14ac:dyDescent="0.3">
      <c r="A842" s="17">
        <v>5</v>
      </c>
      <c r="B842" s="9" t="s">
        <v>33</v>
      </c>
      <c r="C842" s="17">
        <v>2</v>
      </c>
      <c r="D842" s="17">
        <v>1964</v>
      </c>
      <c r="E842" s="17">
        <v>1</v>
      </c>
      <c r="F842" s="17">
        <v>0</v>
      </c>
      <c r="G842" s="17">
        <v>0</v>
      </c>
      <c r="H842" s="18">
        <v>8389</v>
      </c>
    </row>
    <row r="843" spans="1:8" ht="14.4" x14ac:dyDescent="0.3">
      <c r="A843" s="17">
        <v>4</v>
      </c>
      <c r="B843" s="9" t="s">
        <v>12</v>
      </c>
      <c r="C843" s="17">
        <v>3</v>
      </c>
      <c r="D843" s="17">
        <v>2011</v>
      </c>
      <c r="E843" s="17">
        <v>1</v>
      </c>
      <c r="F843" s="17">
        <v>0</v>
      </c>
      <c r="G843" s="17">
        <v>0</v>
      </c>
      <c r="H843" s="18">
        <v>8392</v>
      </c>
    </row>
    <row r="844" spans="1:8" ht="14.4" x14ac:dyDescent="0.3">
      <c r="A844" s="17">
        <v>3</v>
      </c>
      <c r="B844" s="9" t="s">
        <v>14</v>
      </c>
      <c r="C844" s="17">
        <v>3</v>
      </c>
      <c r="D844" s="17">
        <v>1983</v>
      </c>
      <c r="E844" s="17">
        <v>1</v>
      </c>
      <c r="F844" s="17">
        <v>0</v>
      </c>
      <c r="G844" s="17">
        <v>25</v>
      </c>
      <c r="H844" s="18">
        <v>8397</v>
      </c>
    </row>
    <row r="845" spans="1:8" ht="14.4" x14ac:dyDescent="0.3">
      <c r="A845" s="17">
        <v>4</v>
      </c>
      <c r="B845" s="9" t="s">
        <v>23</v>
      </c>
      <c r="C845" s="17">
        <v>3</v>
      </c>
      <c r="D845" s="17">
        <v>1982</v>
      </c>
      <c r="E845" s="17">
        <v>1</v>
      </c>
      <c r="F845" s="17">
        <v>0</v>
      </c>
      <c r="G845" s="17">
        <v>0</v>
      </c>
      <c r="H845" s="18">
        <v>8403</v>
      </c>
    </row>
    <row r="846" spans="1:8" ht="14.4" x14ac:dyDescent="0.3">
      <c r="A846" s="17">
        <v>2</v>
      </c>
      <c r="B846" s="9" t="s">
        <v>33</v>
      </c>
      <c r="C846" s="17">
        <v>3</v>
      </c>
      <c r="D846" s="17">
        <v>2007</v>
      </c>
      <c r="E846" s="17">
        <v>1</v>
      </c>
      <c r="F846" s="17">
        <v>0</v>
      </c>
      <c r="G846" s="17">
        <v>0</v>
      </c>
      <c r="H846" s="18">
        <v>8422</v>
      </c>
    </row>
    <row r="847" spans="1:8" ht="14.4" x14ac:dyDescent="0.3">
      <c r="A847" s="17">
        <v>1</v>
      </c>
      <c r="B847" s="9" t="s">
        <v>12</v>
      </c>
      <c r="C847" s="17">
        <v>3</v>
      </c>
      <c r="D847" s="17">
        <v>2016</v>
      </c>
      <c r="E847" s="17">
        <v>1</v>
      </c>
      <c r="F847" s="17">
        <v>0</v>
      </c>
      <c r="G847" s="17">
        <v>0</v>
      </c>
      <c r="H847" s="18">
        <v>8423</v>
      </c>
    </row>
    <row r="848" spans="1:8" ht="14.4" x14ac:dyDescent="0.3">
      <c r="A848" s="17">
        <v>3</v>
      </c>
      <c r="B848" s="9" t="s">
        <v>12</v>
      </c>
      <c r="C848" s="17">
        <v>2</v>
      </c>
      <c r="D848" s="17">
        <v>2015</v>
      </c>
      <c r="E848" s="17">
        <v>1</v>
      </c>
      <c r="F848" s="17">
        <v>0</v>
      </c>
      <c r="G848" s="17">
        <v>0</v>
      </c>
      <c r="H848" s="18">
        <v>8424</v>
      </c>
    </row>
    <row r="849" spans="1:8" ht="14.4" x14ac:dyDescent="0.3">
      <c r="A849" s="17">
        <v>3</v>
      </c>
      <c r="B849" s="9" t="s">
        <v>12</v>
      </c>
      <c r="C849" s="17">
        <v>2</v>
      </c>
      <c r="D849" s="17">
        <v>2011</v>
      </c>
      <c r="E849" s="17">
        <v>1</v>
      </c>
      <c r="F849" s="17">
        <v>0</v>
      </c>
      <c r="G849" s="17">
        <v>0</v>
      </c>
      <c r="H849" s="18">
        <v>8427</v>
      </c>
    </row>
    <row r="850" spans="1:8" ht="14.4" x14ac:dyDescent="0.3">
      <c r="A850" s="17">
        <v>3</v>
      </c>
      <c r="B850" s="9" t="s">
        <v>23</v>
      </c>
      <c r="C850" s="17">
        <v>3</v>
      </c>
      <c r="D850" s="17">
        <v>1986</v>
      </c>
      <c r="E850" s="17">
        <v>1</v>
      </c>
      <c r="F850" s="17">
        <v>0</v>
      </c>
      <c r="G850" s="17">
        <v>0</v>
      </c>
      <c r="H850" s="18">
        <v>8428</v>
      </c>
    </row>
    <row r="851" spans="1:8" ht="14.4" x14ac:dyDescent="0.3">
      <c r="A851" s="17">
        <v>2</v>
      </c>
      <c r="B851" s="9" t="s">
        <v>17</v>
      </c>
      <c r="C851" s="17">
        <v>3</v>
      </c>
      <c r="D851" s="17">
        <v>2011</v>
      </c>
      <c r="E851" s="17">
        <v>1</v>
      </c>
      <c r="F851" s="17">
        <v>0</v>
      </c>
      <c r="G851" s="17">
        <v>0</v>
      </c>
      <c r="H851" s="18">
        <v>8428</v>
      </c>
    </row>
    <row r="852" spans="1:8" ht="14.4" x14ac:dyDescent="0.3">
      <c r="A852" s="17">
        <v>5</v>
      </c>
      <c r="B852" s="9" t="s">
        <v>23</v>
      </c>
      <c r="C852" s="17">
        <v>2</v>
      </c>
      <c r="D852" s="17">
        <v>1984</v>
      </c>
      <c r="E852" s="17">
        <v>1</v>
      </c>
      <c r="F852" s="17">
        <v>0</v>
      </c>
      <c r="G852" s="17">
        <v>0</v>
      </c>
      <c r="H852" s="18">
        <v>8431</v>
      </c>
    </row>
    <row r="853" spans="1:8" ht="14.4" x14ac:dyDescent="0.3">
      <c r="A853" s="17">
        <v>3</v>
      </c>
      <c r="B853" s="9" t="s">
        <v>12</v>
      </c>
      <c r="C853" s="17">
        <v>2</v>
      </c>
      <c r="D853" s="17">
        <v>2011</v>
      </c>
      <c r="E853" s="17">
        <v>1</v>
      </c>
      <c r="F853" s="17">
        <v>0</v>
      </c>
      <c r="G853" s="17">
        <v>0</v>
      </c>
      <c r="H853" s="18">
        <v>8438</v>
      </c>
    </row>
    <row r="854" spans="1:8" ht="14.4" x14ac:dyDescent="0.3">
      <c r="A854" s="17">
        <v>1</v>
      </c>
      <c r="B854" s="9" t="s">
        <v>23</v>
      </c>
      <c r="C854" s="17">
        <v>3</v>
      </c>
      <c r="D854" s="17">
        <v>1986</v>
      </c>
      <c r="E854" s="17">
        <v>1</v>
      </c>
      <c r="F854" s="17">
        <v>0</v>
      </c>
      <c r="G854" s="17">
        <v>0</v>
      </c>
      <c r="H854" s="18">
        <v>8445</v>
      </c>
    </row>
    <row r="855" spans="1:8" ht="14.4" x14ac:dyDescent="0.3">
      <c r="A855" s="17">
        <v>5</v>
      </c>
      <c r="B855" s="9" t="s">
        <v>19</v>
      </c>
      <c r="C855" s="17">
        <v>3</v>
      </c>
      <c r="D855" s="17">
        <v>2020</v>
      </c>
      <c r="E855" s="17">
        <v>1</v>
      </c>
      <c r="F855" s="17">
        <v>0</v>
      </c>
      <c r="G855" s="17">
        <v>0</v>
      </c>
      <c r="H855" s="18">
        <v>8450</v>
      </c>
    </row>
    <row r="856" spans="1:8" ht="14.4" x14ac:dyDescent="0.3">
      <c r="A856" s="17">
        <v>4</v>
      </c>
      <c r="B856" s="9" t="s">
        <v>33</v>
      </c>
      <c r="C856" s="17">
        <v>3</v>
      </c>
      <c r="D856" s="17">
        <v>1963</v>
      </c>
      <c r="E856" s="17">
        <v>1</v>
      </c>
      <c r="F856" s="17">
        <v>0</v>
      </c>
      <c r="G856" s="17">
        <v>12</v>
      </c>
      <c r="H856" s="18">
        <v>8464</v>
      </c>
    </row>
    <row r="857" spans="1:8" ht="14.4" x14ac:dyDescent="0.3">
      <c r="A857" s="17">
        <v>4</v>
      </c>
      <c r="B857" s="9" t="s">
        <v>12</v>
      </c>
      <c r="C857" s="17">
        <v>1</v>
      </c>
      <c r="D857" s="17">
        <v>1984</v>
      </c>
      <c r="E857" s="17">
        <v>1</v>
      </c>
      <c r="F857" s="17">
        <v>0</v>
      </c>
      <c r="G857" s="17">
        <v>0</v>
      </c>
      <c r="H857" s="18">
        <v>8478</v>
      </c>
    </row>
    <row r="858" spans="1:8" ht="14.4" x14ac:dyDescent="0.3">
      <c r="A858" s="17">
        <v>2</v>
      </c>
      <c r="B858" s="9" t="s">
        <v>17</v>
      </c>
      <c r="C858" s="17">
        <v>3</v>
      </c>
      <c r="D858" s="17">
        <v>2015</v>
      </c>
      <c r="E858" s="17">
        <v>1</v>
      </c>
      <c r="F858" s="17">
        <v>0</v>
      </c>
      <c r="G858" s="17">
        <v>0</v>
      </c>
      <c r="H858" s="18">
        <v>8480</v>
      </c>
    </row>
    <row r="859" spans="1:8" ht="14.4" x14ac:dyDescent="0.3">
      <c r="A859" s="17">
        <v>1</v>
      </c>
      <c r="B859" s="9" t="s">
        <v>12</v>
      </c>
      <c r="C859" s="17">
        <v>2</v>
      </c>
      <c r="D859" s="17">
        <v>1987</v>
      </c>
      <c r="E859" s="17">
        <v>1</v>
      </c>
      <c r="F859" s="17">
        <v>0</v>
      </c>
      <c r="G859" s="17">
        <v>0</v>
      </c>
      <c r="H859" s="18">
        <v>8486</v>
      </c>
    </row>
    <row r="860" spans="1:8" ht="14.4" x14ac:dyDescent="0.3">
      <c r="A860" s="17">
        <v>3</v>
      </c>
      <c r="B860" s="9" t="s">
        <v>12</v>
      </c>
      <c r="C860" s="17">
        <v>2</v>
      </c>
      <c r="D860" s="17">
        <v>2011</v>
      </c>
      <c r="E860" s="17">
        <v>1</v>
      </c>
      <c r="F860" s="17">
        <v>0</v>
      </c>
      <c r="G860" s="17">
        <v>0</v>
      </c>
      <c r="H860" s="18">
        <v>8487</v>
      </c>
    </row>
    <row r="861" spans="1:8" ht="14.4" x14ac:dyDescent="0.3">
      <c r="A861" s="17">
        <v>4</v>
      </c>
      <c r="B861" s="9" t="s">
        <v>12</v>
      </c>
      <c r="C861" s="17">
        <v>2</v>
      </c>
      <c r="D861" s="17">
        <v>1989</v>
      </c>
      <c r="E861" s="17">
        <v>1</v>
      </c>
      <c r="F861" s="17">
        <v>0</v>
      </c>
      <c r="G861" s="17">
        <v>0</v>
      </c>
      <c r="H861" s="18">
        <v>8488</v>
      </c>
    </row>
    <row r="862" spans="1:8" ht="14.4" x14ac:dyDescent="0.3">
      <c r="A862" s="17">
        <v>3</v>
      </c>
      <c r="B862" s="9" t="s">
        <v>12</v>
      </c>
      <c r="C862" s="17">
        <v>3</v>
      </c>
      <c r="D862" s="17">
        <v>1987</v>
      </c>
      <c r="E862" s="17">
        <v>1</v>
      </c>
      <c r="F862" s="17">
        <v>0</v>
      </c>
      <c r="G862" s="17">
        <v>0</v>
      </c>
      <c r="H862" s="18">
        <v>8489</v>
      </c>
    </row>
    <row r="863" spans="1:8" ht="14.4" x14ac:dyDescent="0.3">
      <c r="A863" s="17">
        <v>2</v>
      </c>
      <c r="B863" s="9" t="s">
        <v>12</v>
      </c>
      <c r="C863" s="17">
        <v>2</v>
      </c>
      <c r="D863" s="17">
        <v>2011</v>
      </c>
      <c r="E863" s="17">
        <v>1</v>
      </c>
      <c r="F863" s="17">
        <v>0</v>
      </c>
      <c r="G863" s="17">
        <v>0</v>
      </c>
      <c r="H863" s="18">
        <v>8492</v>
      </c>
    </row>
    <row r="864" spans="1:8" ht="14.4" x14ac:dyDescent="0.3">
      <c r="A864" s="17">
        <v>5</v>
      </c>
      <c r="B864" s="9" t="s">
        <v>63</v>
      </c>
      <c r="C864" s="17">
        <v>3</v>
      </c>
      <c r="D864" s="17">
        <v>1983</v>
      </c>
      <c r="E864" s="17">
        <v>1</v>
      </c>
      <c r="F864" s="17">
        <v>0</v>
      </c>
      <c r="G864" s="17">
        <v>0</v>
      </c>
      <c r="H864" s="18">
        <v>8510</v>
      </c>
    </row>
    <row r="865" spans="1:8" ht="14.4" x14ac:dyDescent="0.3">
      <c r="A865" s="17">
        <v>3</v>
      </c>
      <c r="B865" s="9" t="s">
        <v>12</v>
      </c>
      <c r="C865" s="17">
        <v>2</v>
      </c>
      <c r="D865" s="17">
        <v>2011</v>
      </c>
      <c r="E865" s="17">
        <v>1</v>
      </c>
      <c r="F865" s="17">
        <v>0</v>
      </c>
      <c r="G865" s="17">
        <v>0</v>
      </c>
      <c r="H865" s="18">
        <v>8511</v>
      </c>
    </row>
    <row r="866" spans="1:8" ht="14.4" x14ac:dyDescent="0.3">
      <c r="A866" s="17">
        <v>3</v>
      </c>
      <c r="B866" s="9" t="s">
        <v>12</v>
      </c>
      <c r="C866" s="17">
        <v>3</v>
      </c>
      <c r="D866" s="17">
        <v>2015</v>
      </c>
      <c r="E866" s="17">
        <v>1</v>
      </c>
      <c r="F866" s="17">
        <v>0</v>
      </c>
      <c r="G866" s="17">
        <v>0</v>
      </c>
      <c r="H866" s="18">
        <v>8516</v>
      </c>
    </row>
    <row r="867" spans="1:8" ht="14.4" x14ac:dyDescent="0.3">
      <c r="A867" s="17">
        <v>1</v>
      </c>
      <c r="B867" s="9" t="s">
        <v>12</v>
      </c>
      <c r="C867" s="17">
        <v>3</v>
      </c>
      <c r="D867" s="17">
        <v>1977</v>
      </c>
      <c r="E867" s="17">
        <v>1</v>
      </c>
      <c r="F867" s="17">
        <v>0</v>
      </c>
      <c r="G867" s="17">
        <v>0</v>
      </c>
      <c r="H867" s="18">
        <v>8565</v>
      </c>
    </row>
    <row r="868" spans="1:8" ht="14.4" x14ac:dyDescent="0.3">
      <c r="A868" s="17">
        <v>2</v>
      </c>
      <c r="B868" s="9" t="s">
        <v>12</v>
      </c>
      <c r="C868" s="17">
        <v>2</v>
      </c>
      <c r="D868" s="17">
        <v>1995</v>
      </c>
      <c r="E868" s="17">
        <v>1</v>
      </c>
      <c r="F868" s="17">
        <v>0</v>
      </c>
      <c r="G868" s="17">
        <v>0</v>
      </c>
      <c r="H868" s="18">
        <v>8566</v>
      </c>
    </row>
    <row r="869" spans="1:8" ht="14.4" x14ac:dyDescent="0.3">
      <c r="A869" s="17">
        <v>2</v>
      </c>
      <c r="B869" s="9" t="s">
        <v>17</v>
      </c>
      <c r="C869" s="17">
        <v>2</v>
      </c>
      <c r="D869" s="17">
        <v>2011</v>
      </c>
      <c r="E869" s="17">
        <v>1</v>
      </c>
      <c r="F869" s="17">
        <v>0</v>
      </c>
      <c r="G869" s="17">
        <v>0</v>
      </c>
      <c r="H869" s="18">
        <v>8566</v>
      </c>
    </row>
    <row r="870" spans="1:8" ht="14.4" x14ac:dyDescent="0.3">
      <c r="A870" s="17">
        <v>5</v>
      </c>
      <c r="B870" s="9" t="s">
        <v>12</v>
      </c>
      <c r="C870" s="17">
        <v>2</v>
      </c>
      <c r="D870" s="17">
        <v>1989</v>
      </c>
      <c r="E870" s="17">
        <v>1</v>
      </c>
      <c r="F870" s="17">
        <v>0</v>
      </c>
      <c r="G870" s="17">
        <v>0</v>
      </c>
      <c r="H870" s="18">
        <v>8570</v>
      </c>
    </row>
    <row r="871" spans="1:8" ht="14.4" x14ac:dyDescent="0.3">
      <c r="A871" s="17">
        <v>5</v>
      </c>
      <c r="B871" s="9" t="s">
        <v>19</v>
      </c>
      <c r="C871" s="17">
        <v>3</v>
      </c>
      <c r="D871" s="17">
        <v>1989</v>
      </c>
      <c r="E871" s="17">
        <v>1</v>
      </c>
      <c r="F871" s="17">
        <v>0</v>
      </c>
      <c r="G871" s="17">
        <v>0</v>
      </c>
      <c r="H871" s="18">
        <v>8584</v>
      </c>
    </row>
    <row r="872" spans="1:8" ht="14.4" x14ac:dyDescent="0.3">
      <c r="A872" s="17">
        <v>3</v>
      </c>
      <c r="B872" s="9" t="s">
        <v>19</v>
      </c>
      <c r="C872" s="17">
        <v>3</v>
      </c>
      <c r="D872" s="17">
        <v>2020</v>
      </c>
      <c r="E872" s="17">
        <v>1</v>
      </c>
      <c r="F872" s="17">
        <v>0</v>
      </c>
      <c r="G872" s="17">
        <v>0</v>
      </c>
      <c r="H872" s="18">
        <v>8586</v>
      </c>
    </row>
    <row r="873" spans="1:8" ht="14.4" x14ac:dyDescent="0.3">
      <c r="A873" s="17">
        <v>3</v>
      </c>
      <c r="B873" s="9" t="s">
        <v>12</v>
      </c>
      <c r="C873" s="17">
        <v>1</v>
      </c>
      <c r="D873" s="17">
        <v>1989</v>
      </c>
      <c r="E873" s="17">
        <v>1</v>
      </c>
      <c r="F873" s="17">
        <v>0</v>
      </c>
      <c r="G873" s="17">
        <v>0</v>
      </c>
      <c r="H873" s="18">
        <v>8588</v>
      </c>
    </row>
    <row r="874" spans="1:8" ht="14.4" x14ac:dyDescent="0.3">
      <c r="A874" s="17">
        <v>1</v>
      </c>
      <c r="B874" s="9" t="s">
        <v>31</v>
      </c>
      <c r="C874" s="17">
        <v>2</v>
      </c>
      <c r="D874" s="17">
        <v>1982</v>
      </c>
      <c r="E874" s="17">
        <v>1</v>
      </c>
      <c r="F874" s="17">
        <v>0</v>
      </c>
      <c r="G874" s="17">
        <v>0</v>
      </c>
      <c r="H874" s="18">
        <v>8593</v>
      </c>
    </row>
    <row r="875" spans="1:8" ht="14.4" x14ac:dyDescent="0.3">
      <c r="A875" s="17">
        <v>2</v>
      </c>
      <c r="B875" s="9" t="s">
        <v>12</v>
      </c>
      <c r="C875" s="17">
        <v>2</v>
      </c>
      <c r="D875" s="17">
        <v>2018</v>
      </c>
      <c r="E875" s="17">
        <v>1</v>
      </c>
      <c r="F875" s="17">
        <v>0</v>
      </c>
      <c r="G875" s="17">
        <v>0</v>
      </c>
      <c r="H875" s="18">
        <v>8615</v>
      </c>
    </row>
    <row r="876" spans="1:8" ht="14.4" x14ac:dyDescent="0.3">
      <c r="A876" s="17">
        <v>2</v>
      </c>
      <c r="B876" s="9" t="s">
        <v>12</v>
      </c>
      <c r="C876" s="17">
        <v>2</v>
      </c>
      <c r="D876" s="17">
        <v>1989</v>
      </c>
      <c r="E876" s="17">
        <v>1</v>
      </c>
      <c r="F876" s="17">
        <v>0</v>
      </c>
      <c r="G876" s="17">
        <v>0</v>
      </c>
      <c r="H876" s="18">
        <v>8622</v>
      </c>
    </row>
    <row r="877" spans="1:8" ht="14.4" x14ac:dyDescent="0.3">
      <c r="A877" s="17">
        <v>1</v>
      </c>
      <c r="B877" s="9" t="s">
        <v>12</v>
      </c>
      <c r="C877" s="17">
        <v>1</v>
      </c>
      <c r="D877" s="17">
        <v>1986</v>
      </c>
      <c r="E877" s="17">
        <v>1</v>
      </c>
      <c r="F877" s="17">
        <v>0</v>
      </c>
      <c r="G877" s="17">
        <v>0</v>
      </c>
      <c r="H877" s="18">
        <v>8631</v>
      </c>
    </row>
    <row r="878" spans="1:8" ht="14.4" x14ac:dyDescent="0.3">
      <c r="A878" s="17">
        <v>1</v>
      </c>
      <c r="B878" s="9" t="s">
        <v>12</v>
      </c>
      <c r="C878" s="17">
        <v>1</v>
      </c>
      <c r="D878" s="17">
        <v>1990</v>
      </c>
      <c r="E878" s="17">
        <v>1</v>
      </c>
      <c r="F878" s="17">
        <v>0</v>
      </c>
      <c r="G878" s="17">
        <v>0</v>
      </c>
      <c r="H878" s="18">
        <v>8636</v>
      </c>
    </row>
    <row r="879" spans="1:8" ht="14.4" x14ac:dyDescent="0.3">
      <c r="A879" s="17">
        <v>3</v>
      </c>
      <c r="B879" s="9" t="s">
        <v>12</v>
      </c>
      <c r="C879" s="17">
        <v>2</v>
      </c>
      <c r="D879" s="17">
        <v>2011</v>
      </c>
      <c r="E879" s="17">
        <v>1</v>
      </c>
      <c r="F879" s="17">
        <v>0</v>
      </c>
      <c r="G879" s="17">
        <v>0</v>
      </c>
      <c r="H879" s="18">
        <v>8643</v>
      </c>
    </row>
    <row r="880" spans="1:8" ht="14.4" x14ac:dyDescent="0.3">
      <c r="A880" s="17">
        <v>1</v>
      </c>
      <c r="B880" s="9" t="s">
        <v>25</v>
      </c>
      <c r="C880" s="17">
        <v>3</v>
      </c>
      <c r="D880" s="17">
        <v>1960</v>
      </c>
      <c r="E880" s="17">
        <v>1</v>
      </c>
      <c r="F880" s="17">
        <v>0</v>
      </c>
      <c r="G880" s="17">
        <v>0</v>
      </c>
      <c r="H880" s="18">
        <v>8644</v>
      </c>
    </row>
    <row r="881" spans="1:8" ht="14.4" x14ac:dyDescent="0.3">
      <c r="A881" s="17">
        <v>2</v>
      </c>
      <c r="B881" s="9" t="s">
        <v>12</v>
      </c>
      <c r="C881" s="17">
        <v>1</v>
      </c>
      <c r="D881" s="17">
        <v>1996</v>
      </c>
      <c r="E881" s="17">
        <v>1</v>
      </c>
      <c r="F881" s="17">
        <v>0</v>
      </c>
      <c r="G881" s="17">
        <v>0</v>
      </c>
      <c r="H881" s="18">
        <v>8658</v>
      </c>
    </row>
    <row r="882" spans="1:8" ht="14.4" x14ac:dyDescent="0.3">
      <c r="A882" s="17">
        <v>3</v>
      </c>
      <c r="B882" s="9" t="s">
        <v>25</v>
      </c>
      <c r="C882" s="17">
        <v>3</v>
      </c>
      <c r="D882" s="17">
        <v>1961</v>
      </c>
      <c r="E882" s="17">
        <v>1</v>
      </c>
      <c r="F882" s="17">
        <v>0</v>
      </c>
      <c r="G882" s="17">
        <v>26</v>
      </c>
      <c r="H882" s="18">
        <v>8660</v>
      </c>
    </row>
    <row r="883" spans="1:8" ht="14.4" x14ac:dyDescent="0.3">
      <c r="A883" s="17">
        <v>4</v>
      </c>
      <c r="B883" s="9" t="s">
        <v>12</v>
      </c>
      <c r="C883" s="17">
        <v>3</v>
      </c>
      <c r="D883" s="17">
        <v>2015</v>
      </c>
      <c r="E883" s="17">
        <v>1</v>
      </c>
      <c r="F883" s="17">
        <v>0</v>
      </c>
      <c r="G883" s="17">
        <v>0</v>
      </c>
      <c r="H883" s="18">
        <v>8665</v>
      </c>
    </row>
    <row r="884" spans="1:8" ht="14.4" x14ac:dyDescent="0.3">
      <c r="A884" s="17">
        <v>1</v>
      </c>
      <c r="B884" s="9" t="s">
        <v>12</v>
      </c>
      <c r="C884" s="17">
        <v>3</v>
      </c>
      <c r="D884" s="17">
        <v>1990</v>
      </c>
      <c r="E884" s="17">
        <v>1</v>
      </c>
      <c r="F884" s="17">
        <v>0</v>
      </c>
      <c r="G884" s="17">
        <v>0</v>
      </c>
      <c r="H884" s="18">
        <v>8672</v>
      </c>
    </row>
    <row r="885" spans="1:8" ht="14.4" x14ac:dyDescent="0.3">
      <c r="A885" s="17">
        <v>3</v>
      </c>
      <c r="B885" s="9" t="s">
        <v>12</v>
      </c>
      <c r="C885" s="17">
        <v>2</v>
      </c>
      <c r="D885" s="17">
        <v>1988</v>
      </c>
      <c r="E885" s="17">
        <v>1</v>
      </c>
      <c r="F885" s="17">
        <v>0</v>
      </c>
      <c r="G885" s="17">
        <v>0</v>
      </c>
      <c r="H885" s="18">
        <v>8676</v>
      </c>
    </row>
    <row r="886" spans="1:8" ht="14.4" x14ac:dyDescent="0.3">
      <c r="A886" s="17">
        <v>3</v>
      </c>
      <c r="B886" s="9" t="s">
        <v>23</v>
      </c>
      <c r="C886" s="17">
        <v>2</v>
      </c>
      <c r="D886" s="17">
        <v>1977</v>
      </c>
      <c r="E886" s="17">
        <v>1</v>
      </c>
      <c r="F886" s="17">
        <v>0</v>
      </c>
      <c r="G886" s="17">
        <v>0</v>
      </c>
      <c r="H886" s="18">
        <v>8681</v>
      </c>
    </row>
    <row r="887" spans="1:8" ht="14.4" x14ac:dyDescent="0.3">
      <c r="A887" s="17">
        <v>1</v>
      </c>
      <c r="B887" s="9" t="s">
        <v>14</v>
      </c>
      <c r="C887" s="17">
        <v>1</v>
      </c>
      <c r="D887" s="17">
        <v>1993</v>
      </c>
      <c r="E887" s="17">
        <v>1</v>
      </c>
      <c r="F887" s="17">
        <v>0</v>
      </c>
      <c r="G887" s="17">
        <v>0</v>
      </c>
      <c r="H887" s="18">
        <v>8688</v>
      </c>
    </row>
    <row r="888" spans="1:8" ht="14.4" x14ac:dyDescent="0.3">
      <c r="A888" s="17">
        <v>2</v>
      </c>
      <c r="B888" s="9" t="s">
        <v>23</v>
      </c>
      <c r="C888" s="17">
        <v>3</v>
      </c>
      <c r="D888" s="17">
        <v>1986</v>
      </c>
      <c r="E888" s="17">
        <v>1</v>
      </c>
      <c r="F888" s="17">
        <v>0</v>
      </c>
      <c r="G888" s="17">
        <v>0</v>
      </c>
      <c r="H888" s="18">
        <v>8689</v>
      </c>
    </row>
    <row r="889" spans="1:8" ht="14.4" x14ac:dyDescent="0.3">
      <c r="A889" s="17">
        <v>1</v>
      </c>
      <c r="B889" s="9" t="s">
        <v>14</v>
      </c>
      <c r="C889" s="17">
        <v>3</v>
      </c>
      <c r="D889" s="17">
        <v>1990</v>
      </c>
      <c r="E889" s="17">
        <v>1</v>
      </c>
      <c r="F889" s="17">
        <v>0</v>
      </c>
      <c r="G889" s="17">
        <v>13</v>
      </c>
      <c r="H889" s="18">
        <v>8691</v>
      </c>
    </row>
    <row r="890" spans="1:8" ht="14.4" x14ac:dyDescent="0.3">
      <c r="A890" s="17">
        <v>3</v>
      </c>
      <c r="B890" s="9" t="s">
        <v>12</v>
      </c>
      <c r="C890" s="17">
        <v>2</v>
      </c>
      <c r="D890" s="17">
        <v>2011</v>
      </c>
      <c r="E890" s="17">
        <v>1</v>
      </c>
      <c r="F890" s="17">
        <v>0</v>
      </c>
      <c r="G890" s="17">
        <v>0</v>
      </c>
      <c r="H890" s="18">
        <v>8695</v>
      </c>
    </row>
    <row r="891" spans="1:8" ht="14.4" x14ac:dyDescent="0.3">
      <c r="A891" s="17">
        <v>4</v>
      </c>
      <c r="B891" s="9" t="s">
        <v>12</v>
      </c>
      <c r="C891" s="17">
        <v>2</v>
      </c>
      <c r="D891" s="17">
        <v>1988</v>
      </c>
      <c r="E891" s="17">
        <v>1</v>
      </c>
      <c r="F891" s="17">
        <v>0</v>
      </c>
      <c r="G891" s="17">
        <v>0</v>
      </c>
      <c r="H891" s="18">
        <v>8707</v>
      </c>
    </row>
    <row r="892" spans="1:8" ht="14.4" x14ac:dyDescent="0.3">
      <c r="A892" s="17">
        <v>3</v>
      </c>
      <c r="B892" s="9" t="s">
        <v>14</v>
      </c>
      <c r="C892" s="17">
        <v>3</v>
      </c>
      <c r="D892" s="17">
        <v>1987</v>
      </c>
      <c r="E892" s="17">
        <v>1</v>
      </c>
      <c r="F892" s="17">
        <v>0</v>
      </c>
      <c r="G892" s="17">
        <v>0</v>
      </c>
      <c r="H892" s="18">
        <v>8710</v>
      </c>
    </row>
    <row r="893" spans="1:8" ht="14.4" x14ac:dyDescent="0.3">
      <c r="A893" s="17">
        <v>1</v>
      </c>
      <c r="B893" s="9" t="s">
        <v>10</v>
      </c>
      <c r="C893" s="17">
        <v>1</v>
      </c>
      <c r="D893" s="17">
        <v>1993</v>
      </c>
      <c r="E893" s="17">
        <v>2</v>
      </c>
      <c r="F893" s="17">
        <v>0</v>
      </c>
      <c r="G893" s="17">
        <v>0</v>
      </c>
      <c r="H893" s="18">
        <v>8990</v>
      </c>
    </row>
    <row r="894" spans="1:8" ht="14.4" x14ac:dyDescent="0.3">
      <c r="A894" s="17">
        <v>4</v>
      </c>
      <c r="B894" s="9" t="s">
        <v>44</v>
      </c>
      <c r="C894" s="17">
        <v>2</v>
      </c>
      <c r="D894" s="17">
        <v>1976</v>
      </c>
      <c r="E894" s="17">
        <v>1</v>
      </c>
      <c r="F894" s="17">
        <v>0</v>
      </c>
      <c r="G894" s="17">
        <v>0</v>
      </c>
      <c r="H894" s="18">
        <v>9280</v>
      </c>
    </row>
    <row r="895" spans="1:8" ht="14.4" x14ac:dyDescent="0.3">
      <c r="A895" s="17">
        <v>1</v>
      </c>
      <c r="B895" s="9" t="s">
        <v>44</v>
      </c>
      <c r="C895" s="17">
        <v>2</v>
      </c>
      <c r="D895" s="17">
        <v>1976</v>
      </c>
      <c r="E895" s="17">
        <v>1</v>
      </c>
      <c r="F895" s="17">
        <v>0</v>
      </c>
      <c r="G895" s="17">
        <v>0</v>
      </c>
      <c r="H895" s="18">
        <v>9483</v>
      </c>
    </row>
    <row r="896" spans="1:8" ht="14.4" x14ac:dyDescent="0.3">
      <c r="A896" s="17">
        <v>3</v>
      </c>
      <c r="B896" s="9" t="s">
        <v>10</v>
      </c>
      <c r="C896" s="17">
        <v>4</v>
      </c>
      <c r="D896" s="17">
        <v>1973</v>
      </c>
      <c r="E896" s="17">
        <v>1</v>
      </c>
      <c r="F896" s="17">
        <v>0</v>
      </c>
      <c r="G896" s="17">
        <v>0</v>
      </c>
      <c r="H896" s="18">
        <v>9512</v>
      </c>
    </row>
    <row r="897" spans="1:8" ht="14.4" x14ac:dyDescent="0.3">
      <c r="A897" s="17">
        <v>3</v>
      </c>
      <c r="B897" s="9" t="s">
        <v>17</v>
      </c>
      <c r="C897" s="17">
        <v>2</v>
      </c>
      <c r="D897" s="17">
        <v>1965</v>
      </c>
      <c r="E897" s="17">
        <v>1</v>
      </c>
      <c r="F897" s="17">
        <v>0</v>
      </c>
      <c r="G897" s="17">
        <v>0</v>
      </c>
      <c r="H897" s="18">
        <v>9643</v>
      </c>
    </row>
    <row r="898" spans="1:8" ht="14.4" x14ac:dyDescent="0.3">
      <c r="A898" s="17">
        <v>5</v>
      </c>
      <c r="B898" s="9" t="s">
        <v>10</v>
      </c>
      <c r="C898" s="17">
        <v>4</v>
      </c>
      <c r="D898" s="17">
        <v>1973</v>
      </c>
      <c r="E898" s="17">
        <v>1</v>
      </c>
      <c r="F898" s="17">
        <v>0</v>
      </c>
      <c r="G898" s="17">
        <v>0</v>
      </c>
      <c r="H898" s="18">
        <v>10243</v>
      </c>
    </row>
    <row r="899" spans="1:8" ht="14.4" x14ac:dyDescent="0.3">
      <c r="A899" s="17">
        <v>5</v>
      </c>
      <c r="B899" s="9" t="s">
        <v>35</v>
      </c>
      <c r="C899" s="17">
        <v>2</v>
      </c>
      <c r="D899" s="17">
        <v>1985</v>
      </c>
      <c r="E899" s="17">
        <v>1</v>
      </c>
      <c r="F899" s="17">
        <v>0</v>
      </c>
      <c r="G899" s="17">
        <v>0</v>
      </c>
      <c r="H899" s="18">
        <v>10832</v>
      </c>
    </row>
    <row r="900" spans="1:8" ht="14.4" x14ac:dyDescent="0.3">
      <c r="A900" s="17">
        <v>1</v>
      </c>
      <c r="B900" s="9" t="s">
        <v>23</v>
      </c>
      <c r="C900" s="17">
        <v>1</v>
      </c>
      <c r="D900" s="17">
        <v>1987</v>
      </c>
      <c r="E900" s="17">
        <v>1</v>
      </c>
      <c r="F900" s="17">
        <v>0</v>
      </c>
      <c r="G900" s="17">
        <v>0</v>
      </c>
      <c r="H900" s="18">
        <v>11229</v>
      </c>
    </row>
    <row r="901" spans="1:8" ht="14.4" x14ac:dyDescent="0.3">
      <c r="A901" s="17">
        <v>2</v>
      </c>
      <c r="B901" s="9" t="s">
        <v>36</v>
      </c>
      <c r="C901" s="17">
        <v>1</v>
      </c>
      <c r="D901" s="17">
        <v>1962</v>
      </c>
      <c r="E901" s="17">
        <v>3</v>
      </c>
      <c r="F901" s="17">
        <v>3</v>
      </c>
      <c r="G901" s="17">
        <v>0</v>
      </c>
      <c r="H901" s="18">
        <v>11561</v>
      </c>
    </row>
    <row r="902" spans="1:8" ht="14.4" x14ac:dyDescent="0.3">
      <c r="A902" s="17">
        <v>2</v>
      </c>
      <c r="B902" s="9" t="s">
        <v>17</v>
      </c>
      <c r="C902" s="17">
        <v>3</v>
      </c>
      <c r="D902" s="17">
        <v>2014</v>
      </c>
      <c r="E902" s="17">
        <v>1</v>
      </c>
      <c r="F902" s="17">
        <v>0</v>
      </c>
      <c r="G902" s="17">
        <v>0</v>
      </c>
      <c r="H902" s="18">
        <v>11749</v>
      </c>
    </row>
    <row r="903" spans="1:8" ht="14.4" x14ac:dyDescent="0.3">
      <c r="A903" s="17">
        <v>1</v>
      </c>
      <c r="B903" s="9" t="s">
        <v>31</v>
      </c>
      <c r="C903" s="17">
        <v>1</v>
      </c>
      <c r="D903" s="17">
        <v>1984</v>
      </c>
      <c r="E903" s="17">
        <v>1</v>
      </c>
      <c r="F903" s="17">
        <v>0</v>
      </c>
      <c r="G903" s="17">
        <v>0</v>
      </c>
      <c r="H903" s="18">
        <v>11847</v>
      </c>
    </row>
    <row r="904" spans="1:8" ht="14.4" x14ac:dyDescent="0.3">
      <c r="A904" s="17">
        <v>2</v>
      </c>
      <c r="B904" s="9" t="s">
        <v>52</v>
      </c>
      <c r="C904" s="17">
        <v>4</v>
      </c>
      <c r="D904" s="17">
        <v>1974</v>
      </c>
      <c r="E904" s="17">
        <v>1</v>
      </c>
      <c r="F904" s="17">
        <v>0</v>
      </c>
      <c r="G904" s="17">
        <v>0</v>
      </c>
      <c r="H904" s="18">
        <v>12360</v>
      </c>
    </row>
    <row r="905" spans="1:8" ht="14.4" x14ac:dyDescent="0.3">
      <c r="A905" s="17">
        <v>1</v>
      </c>
      <c r="B905" s="9" t="s">
        <v>31</v>
      </c>
      <c r="C905" s="17">
        <v>1</v>
      </c>
      <c r="D905" s="17">
        <v>1984</v>
      </c>
      <c r="E905" s="17">
        <v>2</v>
      </c>
      <c r="F905" s="17">
        <v>0</v>
      </c>
      <c r="G905" s="17">
        <v>0</v>
      </c>
      <c r="H905" s="18">
        <v>12429</v>
      </c>
    </row>
    <row r="906" spans="1:8" ht="14.4" x14ac:dyDescent="0.3">
      <c r="A906" s="17">
        <v>1</v>
      </c>
      <c r="B906" s="9" t="s">
        <v>10</v>
      </c>
      <c r="C906" s="17">
        <v>4</v>
      </c>
      <c r="D906" s="17">
        <v>1981</v>
      </c>
      <c r="E906" s="17">
        <v>1</v>
      </c>
      <c r="F906" s="17">
        <v>0</v>
      </c>
      <c r="G906" s="17">
        <v>0</v>
      </c>
      <c r="H906" s="18">
        <v>12703</v>
      </c>
    </row>
    <row r="907" spans="1:8" ht="14.4" x14ac:dyDescent="0.3">
      <c r="A907" s="17">
        <v>1</v>
      </c>
      <c r="B907" s="9" t="s">
        <v>25</v>
      </c>
      <c r="C907" s="17">
        <v>3</v>
      </c>
      <c r="D907" s="17">
        <v>1963</v>
      </c>
      <c r="E907" s="17">
        <v>1</v>
      </c>
      <c r="F907" s="17">
        <v>0</v>
      </c>
      <c r="G907" s="17">
        <v>0</v>
      </c>
      <c r="H907" s="18">
        <v>12962</v>
      </c>
    </row>
    <row r="908" spans="1:8" ht="14.4" x14ac:dyDescent="0.3">
      <c r="A908" s="17">
        <v>1</v>
      </c>
      <c r="B908" s="9" t="s">
        <v>43</v>
      </c>
      <c r="C908" s="17">
        <v>2</v>
      </c>
      <c r="D908" s="17">
        <v>1974</v>
      </c>
      <c r="E908" s="17">
        <v>1</v>
      </c>
      <c r="F908" s="17">
        <v>0</v>
      </c>
      <c r="G908" s="17">
        <v>9</v>
      </c>
      <c r="H908" s="18">
        <v>13104</v>
      </c>
    </row>
    <row r="909" spans="1:8" ht="14.4" x14ac:dyDescent="0.3">
      <c r="A909" s="17">
        <v>1</v>
      </c>
      <c r="B909" s="9" t="s">
        <v>25</v>
      </c>
      <c r="C909" s="17">
        <v>4</v>
      </c>
      <c r="D909" s="17">
        <v>1961</v>
      </c>
      <c r="E909" s="17">
        <v>4</v>
      </c>
      <c r="F909" s="17">
        <v>0</v>
      </c>
      <c r="G909" s="17">
        <v>0</v>
      </c>
      <c r="H909" s="18">
        <v>13764</v>
      </c>
    </row>
    <row r="910" spans="1:8" ht="14.4" x14ac:dyDescent="0.3">
      <c r="A910" s="17">
        <v>2</v>
      </c>
      <c r="B910" s="9" t="s">
        <v>52</v>
      </c>
      <c r="C910" s="17">
        <v>4</v>
      </c>
      <c r="D910" s="17">
        <v>1973</v>
      </c>
      <c r="E910" s="17">
        <v>1</v>
      </c>
      <c r="F910" s="17">
        <v>0</v>
      </c>
      <c r="G910" s="17">
        <v>0</v>
      </c>
      <c r="H910" s="18">
        <v>14212</v>
      </c>
    </row>
    <row r="911" spans="1:8" ht="14.4" x14ac:dyDescent="0.3">
      <c r="A911" s="17">
        <v>2</v>
      </c>
      <c r="B911" s="9" t="s">
        <v>12</v>
      </c>
      <c r="C911" s="17">
        <v>2</v>
      </c>
      <c r="D911" s="17">
        <v>2014</v>
      </c>
      <c r="E911" s="17">
        <v>1</v>
      </c>
      <c r="F911" s="17">
        <v>0</v>
      </c>
      <c r="G911" s="17">
        <v>0</v>
      </c>
      <c r="H911" s="18">
        <v>14273</v>
      </c>
    </row>
    <row r="912" spans="1:8" ht="14.4" x14ac:dyDescent="0.3">
      <c r="A912" s="17">
        <v>1</v>
      </c>
      <c r="B912" s="9" t="s">
        <v>10</v>
      </c>
      <c r="C912" s="17">
        <v>1</v>
      </c>
      <c r="D912" s="17">
        <v>1980</v>
      </c>
      <c r="E912" s="17">
        <v>1</v>
      </c>
      <c r="F912" s="17">
        <v>0</v>
      </c>
      <c r="G912" s="17">
        <v>0</v>
      </c>
      <c r="H912" s="18">
        <v>14281</v>
      </c>
    </row>
    <row r="913" spans="1:8" ht="14.4" x14ac:dyDescent="0.3">
      <c r="A913" s="17">
        <v>1</v>
      </c>
      <c r="B913" s="9" t="s">
        <v>12</v>
      </c>
      <c r="C913" s="17">
        <v>2</v>
      </c>
      <c r="D913" s="17">
        <v>2005</v>
      </c>
      <c r="E913" s="17">
        <v>1</v>
      </c>
      <c r="F913" s="17">
        <v>0</v>
      </c>
      <c r="G913" s="17">
        <v>0</v>
      </c>
      <c r="H913" s="18">
        <v>14288</v>
      </c>
    </row>
    <row r="914" spans="1:8" ht="14.4" x14ac:dyDescent="0.3">
      <c r="A914" s="17">
        <v>2</v>
      </c>
      <c r="B914" s="9" t="s">
        <v>35</v>
      </c>
      <c r="C914" s="17">
        <v>2</v>
      </c>
      <c r="D914" s="17">
        <v>1985</v>
      </c>
      <c r="E914" s="17">
        <v>1</v>
      </c>
      <c r="F914" s="17">
        <v>0</v>
      </c>
      <c r="G914" s="17">
        <v>0</v>
      </c>
      <c r="H914" s="18">
        <v>14298</v>
      </c>
    </row>
    <row r="915" spans="1:8" ht="14.4" x14ac:dyDescent="0.3">
      <c r="A915" s="17">
        <v>2</v>
      </c>
      <c r="B915" s="9" t="s">
        <v>17</v>
      </c>
      <c r="C915" s="17">
        <v>2</v>
      </c>
      <c r="D915" s="17">
        <v>2011</v>
      </c>
      <c r="E915" s="17">
        <v>1</v>
      </c>
      <c r="F915" s="17">
        <v>0</v>
      </c>
      <c r="G915" s="17">
        <v>0</v>
      </c>
      <c r="H915" s="18">
        <v>14309</v>
      </c>
    </row>
    <row r="916" spans="1:8" ht="14.4" x14ac:dyDescent="0.3">
      <c r="A916" s="17">
        <v>1</v>
      </c>
      <c r="B916" s="9" t="s">
        <v>12</v>
      </c>
      <c r="C916" s="17">
        <v>3</v>
      </c>
      <c r="D916" s="17">
        <v>2003</v>
      </c>
      <c r="E916" s="17">
        <v>1</v>
      </c>
      <c r="F916" s="17">
        <v>0</v>
      </c>
      <c r="G916" s="17">
        <v>0</v>
      </c>
      <c r="H916" s="18">
        <v>14336</v>
      </c>
    </row>
    <row r="917" spans="1:8" ht="14.4" x14ac:dyDescent="0.3">
      <c r="A917" s="17">
        <v>5</v>
      </c>
      <c r="B917" s="9" t="s">
        <v>12</v>
      </c>
      <c r="C917" s="17">
        <v>3</v>
      </c>
      <c r="D917" s="17">
        <v>2009</v>
      </c>
      <c r="E917" s="17">
        <v>1</v>
      </c>
      <c r="F917" s="17">
        <v>0</v>
      </c>
      <c r="G917" s="17">
        <v>0</v>
      </c>
      <c r="H917" s="18">
        <v>14376</v>
      </c>
    </row>
    <row r="918" spans="1:8" ht="14.4" x14ac:dyDescent="0.3">
      <c r="A918" s="17">
        <v>2</v>
      </c>
      <c r="B918" s="9" t="s">
        <v>12</v>
      </c>
      <c r="C918" s="17">
        <v>2</v>
      </c>
      <c r="D918" s="17">
        <v>2016</v>
      </c>
      <c r="E918" s="17">
        <v>1</v>
      </c>
      <c r="F918" s="17">
        <v>0</v>
      </c>
      <c r="G918" s="17">
        <v>0</v>
      </c>
      <c r="H918" s="18">
        <v>14387</v>
      </c>
    </row>
    <row r="919" spans="1:8" ht="14.4" x14ac:dyDescent="0.3">
      <c r="A919" s="17">
        <v>2</v>
      </c>
      <c r="B919" s="9" t="s">
        <v>12</v>
      </c>
      <c r="C919" s="17">
        <v>2</v>
      </c>
      <c r="D919" s="17">
        <v>2019</v>
      </c>
      <c r="E919" s="17">
        <v>1</v>
      </c>
      <c r="F919" s="17">
        <v>0</v>
      </c>
      <c r="G919" s="17">
        <v>0</v>
      </c>
      <c r="H919" s="18">
        <v>14387</v>
      </c>
    </row>
    <row r="920" spans="1:8" ht="14.4" x14ac:dyDescent="0.3">
      <c r="A920" s="17">
        <v>2</v>
      </c>
      <c r="B920" s="9" t="s">
        <v>40</v>
      </c>
      <c r="C920" s="17">
        <v>2</v>
      </c>
      <c r="D920" s="17">
        <v>1979</v>
      </c>
      <c r="E920" s="17">
        <v>1</v>
      </c>
      <c r="F920" s="17">
        <v>2</v>
      </c>
      <c r="G920" s="17">
        <v>0</v>
      </c>
      <c r="H920" s="18">
        <v>14394</v>
      </c>
    </row>
    <row r="921" spans="1:8" ht="14.4" x14ac:dyDescent="0.3">
      <c r="A921" s="17">
        <v>1</v>
      </c>
      <c r="B921" s="9" t="s">
        <v>23</v>
      </c>
      <c r="C921" s="17">
        <v>1</v>
      </c>
      <c r="D921" s="17">
        <v>2002</v>
      </c>
      <c r="E921" s="17">
        <v>1</v>
      </c>
      <c r="F921" s="17">
        <v>0</v>
      </c>
      <c r="G921" s="17">
        <v>0</v>
      </c>
      <c r="H921" s="18">
        <v>14403</v>
      </c>
    </row>
    <row r="922" spans="1:8" ht="14.4" x14ac:dyDescent="0.3">
      <c r="A922" s="17">
        <v>3</v>
      </c>
      <c r="B922" s="9" t="s">
        <v>19</v>
      </c>
      <c r="C922" s="17">
        <v>2</v>
      </c>
      <c r="D922" s="17">
        <v>2017</v>
      </c>
      <c r="E922" s="17">
        <v>1</v>
      </c>
      <c r="F922" s="17">
        <v>0</v>
      </c>
      <c r="G922" s="17">
        <v>0</v>
      </c>
      <c r="H922" s="18">
        <v>14417</v>
      </c>
    </row>
    <row r="923" spans="1:8" ht="14.4" x14ac:dyDescent="0.3">
      <c r="A923" s="17">
        <v>3</v>
      </c>
      <c r="B923" s="9" t="s">
        <v>12</v>
      </c>
      <c r="C923" s="17">
        <v>2</v>
      </c>
      <c r="D923" s="17">
        <v>2012</v>
      </c>
      <c r="E923" s="17">
        <v>1</v>
      </c>
      <c r="F923" s="17">
        <v>0</v>
      </c>
      <c r="G923" s="17">
        <v>0</v>
      </c>
      <c r="H923" s="18">
        <v>14423</v>
      </c>
    </row>
    <row r="924" spans="1:8" ht="14.4" x14ac:dyDescent="0.3">
      <c r="A924" s="17">
        <v>1</v>
      </c>
      <c r="B924" s="9" t="s">
        <v>10</v>
      </c>
      <c r="C924" s="17">
        <v>1</v>
      </c>
      <c r="D924" s="17">
        <v>1985</v>
      </c>
      <c r="E924" s="17">
        <v>1</v>
      </c>
      <c r="F924" s="17">
        <v>0</v>
      </c>
      <c r="G924" s="17">
        <v>0</v>
      </c>
      <c r="H924" s="18">
        <v>14424</v>
      </c>
    </row>
    <row r="925" spans="1:8" ht="14.4" x14ac:dyDescent="0.3">
      <c r="A925" s="17">
        <v>5</v>
      </c>
      <c r="B925" s="9" t="s">
        <v>19</v>
      </c>
      <c r="C925" s="17">
        <v>3</v>
      </c>
      <c r="D925" s="17">
        <v>2016</v>
      </c>
      <c r="E925" s="17">
        <v>1</v>
      </c>
      <c r="F925" s="17">
        <v>0</v>
      </c>
      <c r="G925" s="17">
        <v>0</v>
      </c>
      <c r="H925" s="18">
        <v>14434</v>
      </c>
    </row>
    <row r="926" spans="1:8" ht="14.4" x14ac:dyDescent="0.3">
      <c r="A926" s="17">
        <v>2</v>
      </c>
      <c r="B926" s="9" t="s">
        <v>12</v>
      </c>
      <c r="C926" s="17">
        <v>3</v>
      </c>
      <c r="D926" s="17">
        <v>2016</v>
      </c>
      <c r="E926" s="17">
        <v>1</v>
      </c>
      <c r="F926" s="17">
        <v>0</v>
      </c>
      <c r="G926" s="17">
        <v>0</v>
      </c>
      <c r="H926" s="18">
        <v>14436</v>
      </c>
    </row>
    <row r="927" spans="1:8" ht="14.4" x14ac:dyDescent="0.3">
      <c r="A927" s="17">
        <v>3</v>
      </c>
      <c r="B927" s="9" t="s">
        <v>19</v>
      </c>
      <c r="C927" s="17">
        <v>3</v>
      </c>
      <c r="D927" s="17">
        <v>2015</v>
      </c>
      <c r="E927" s="17">
        <v>1</v>
      </c>
      <c r="F927" s="17">
        <v>0</v>
      </c>
      <c r="G927" s="17">
        <v>0</v>
      </c>
      <c r="H927" s="18">
        <v>14439</v>
      </c>
    </row>
    <row r="928" spans="1:8" ht="14.4" x14ac:dyDescent="0.3">
      <c r="A928" s="17">
        <v>3</v>
      </c>
      <c r="B928" s="9" t="s">
        <v>19</v>
      </c>
      <c r="C928" s="17">
        <v>1</v>
      </c>
      <c r="D928" s="17">
        <v>2014</v>
      </c>
      <c r="E928" s="17">
        <v>1</v>
      </c>
      <c r="F928" s="17">
        <v>0</v>
      </c>
      <c r="G928" s="17">
        <v>0</v>
      </c>
      <c r="H928" s="18">
        <v>14460</v>
      </c>
    </row>
    <row r="929" spans="1:8" ht="14.4" x14ac:dyDescent="0.3">
      <c r="A929" s="17">
        <v>2</v>
      </c>
      <c r="B929" s="9" t="s">
        <v>66</v>
      </c>
      <c r="C929" s="17">
        <v>3</v>
      </c>
      <c r="D929" s="17">
        <v>2013</v>
      </c>
      <c r="E929" s="17">
        <v>1</v>
      </c>
      <c r="F929" s="17">
        <v>0</v>
      </c>
      <c r="G929" s="17">
        <v>0</v>
      </c>
      <c r="H929" s="18">
        <v>14472</v>
      </c>
    </row>
    <row r="930" spans="1:8" ht="14.4" x14ac:dyDescent="0.3">
      <c r="A930" s="17">
        <v>2</v>
      </c>
      <c r="B930" s="9" t="s">
        <v>12</v>
      </c>
      <c r="C930" s="17">
        <v>1</v>
      </c>
      <c r="D930" s="17">
        <v>2012</v>
      </c>
      <c r="E930" s="17">
        <v>1</v>
      </c>
      <c r="F930" s="17">
        <v>0</v>
      </c>
      <c r="G930" s="17">
        <v>0</v>
      </c>
      <c r="H930" s="18">
        <v>14487</v>
      </c>
    </row>
    <row r="931" spans="1:8" ht="14.4" x14ac:dyDescent="0.3">
      <c r="A931" s="17">
        <v>2</v>
      </c>
      <c r="B931" s="9" t="s">
        <v>12</v>
      </c>
      <c r="C931" s="17">
        <v>2</v>
      </c>
      <c r="D931" s="17">
        <v>2019</v>
      </c>
      <c r="E931" s="17">
        <v>1</v>
      </c>
      <c r="F931" s="17">
        <v>0</v>
      </c>
      <c r="G931" s="17">
        <v>0</v>
      </c>
      <c r="H931" s="18">
        <v>14487</v>
      </c>
    </row>
    <row r="932" spans="1:8" ht="14.4" x14ac:dyDescent="0.3">
      <c r="A932" s="17">
        <v>2</v>
      </c>
      <c r="B932" s="9" t="s">
        <v>12</v>
      </c>
      <c r="C932" s="17">
        <v>2</v>
      </c>
      <c r="D932" s="17">
        <v>2013</v>
      </c>
      <c r="E932" s="17">
        <v>1</v>
      </c>
      <c r="F932" s="17">
        <v>0</v>
      </c>
      <c r="G932" s="17">
        <v>0</v>
      </c>
      <c r="H932" s="18">
        <v>14493</v>
      </c>
    </row>
    <row r="933" spans="1:8" ht="14.4" x14ac:dyDescent="0.3">
      <c r="A933" s="17">
        <v>4</v>
      </c>
      <c r="B933" s="9" t="s">
        <v>12</v>
      </c>
      <c r="C933" s="17">
        <v>3</v>
      </c>
      <c r="D933" s="17">
        <v>2010</v>
      </c>
      <c r="E933" s="17">
        <v>1</v>
      </c>
      <c r="F933" s="17">
        <v>0</v>
      </c>
      <c r="G933" s="17">
        <v>0</v>
      </c>
      <c r="H933" s="18">
        <v>14498</v>
      </c>
    </row>
    <row r="934" spans="1:8" ht="14.4" x14ac:dyDescent="0.3">
      <c r="A934" s="17">
        <v>4</v>
      </c>
      <c r="B934" s="9" t="s">
        <v>12</v>
      </c>
      <c r="C934" s="17">
        <v>3</v>
      </c>
      <c r="D934" s="17">
        <v>2010</v>
      </c>
      <c r="E934" s="17">
        <v>1</v>
      </c>
      <c r="F934" s="17">
        <v>0</v>
      </c>
      <c r="G934" s="17">
        <v>0</v>
      </c>
      <c r="H934" s="18">
        <v>14510</v>
      </c>
    </row>
    <row r="935" spans="1:8" ht="14.4" x14ac:dyDescent="0.3">
      <c r="A935" s="17">
        <v>2</v>
      </c>
      <c r="B935" s="9" t="s">
        <v>12</v>
      </c>
      <c r="C935" s="17">
        <v>3</v>
      </c>
      <c r="D935" s="17">
        <v>2016</v>
      </c>
      <c r="E935" s="17">
        <v>1</v>
      </c>
      <c r="F935" s="17">
        <v>0</v>
      </c>
      <c r="G935" s="17">
        <v>0</v>
      </c>
      <c r="H935" s="18">
        <v>14510</v>
      </c>
    </row>
    <row r="936" spans="1:8" ht="14.4" x14ac:dyDescent="0.3">
      <c r="A936" s="17">
        <v>4</v>
      </c>
      <c r="B936" s="9" t="s">
        <v>12</v>
      </c>
      <c r="C936" s="17">
        <v>2</v>
      </c>
      <c r="D936" s="17">
        <v>1995</v>
      </c>
      <c r="E936" s="17">
        <v>1</v>
      </c>
      <c r="F936" s="17">
        <v>0</v>
      </c>
      <c r="G936" s="17">
        <v>0</v>
      </c>
      <c r="H936" s="18">
        <v>14534</v>
      </c>
    </row>
    <row r="937" spans="1:8" ht="14.4" x14ac:dyDescent="0.3">
      <c r="A937" s="17">
        <v>4</v>
      </c>
      <c r="B937" s="9" t="s">
        <v>19</v>
      </c>
      <c r="C937" s="17">
        <v>1</v>
      </c>
      <c r="D937" s="17">
        <v>1995</v>
      </c>
      <c r="E937" s="17">
        <v>3</v>
      </c>
      <c r="F937" s="17">
        <v>0</v>
      </c>
      <c r="G937" s="17">
        <v>0</v>
      </c>
      <c r="H937" s="18">
        <v>14569</v>
      </c>
    </row>
    <row r="938" spans="1:8" ht="14.4" x14ac:dyDescent="0.3">
      <c r="A938" s="17">
        <v>2</v>
      </c>
      <c r="B938" s="9" t="s">
        <v>44</v>
      </c>
      <c r="C938" s="17">
        <v>2</v>
      </c>
      <c r="D938" s="17">
        <v>1974</v>
      </c>
      <c r="E938" s="17">
        <v>1</v>
      </c>
      <c r="F938" s="17">
        <v>0</v>
      </c>
      <c r="G938" s="17">
        <v>0</v>
      </c>
      <c r="H938" s="18">
        <v>14582</v>
      </c>
    </row>
    <row r="939" spans="1:8" ht="14.4" x14ac:dyDescent="0.3">
      <c r="A939" s="17">
        <v>3</v>
      </c>
      <c r="B939" s="9" t="s">
        <v>23</v>
      </c>
      <c r="C939" s="17">
        <v>3</v>
      </c>
      <c r="D939" s="17">
        <v>2016</v>
      </c>
      <c r="E939" s="17">
        <v>1</v>
      </c>
      <c r="F939" s="17">
        <v>0</v>
      </c>
      <c r="G939" s="17">
        <v>0</v>
      </c>
      <c r="H939" s="18">
        <v>14601</v>
      </c>
    </row>
    <row r="940" spans="1:8" ht="14.4" x14ac:dyDescent="0.3">
      <c r="A940" s="17">
        <v>2</v>
      </c>
      <c r="B940" s="9" t="s">
        <v>17</v>
      </c>
      <c r="C940" s="17">
        <v>3</v>
      </c>
      <c r="D940" s="17">
        <v>2014</v>
      </c>
      <c r="E940" s="17">
        <v>1</v>
      </c>
      <c r="F940" s="17">
        <v>0</v>
      </c>
      <c r="G940" s="17">
        <v>0</v>
      </c>
      <c r="H940" s="18">
        <v>14604</v>
      </c>
    </row>
    <row r="941" spans="1:8" ht="14.4" x14ac:dyDescent="0.3">
      <c r="A941" s="17">
        <v>4</v>
      </c>
      <c r="B941" s="9" t="s">
        <v>12</v>
      </c>
      <c r="C941" s="17">
        <v>1</v>
      </c>
      <c r="D941" s="17">
        <v>1995</v>
      </c>
      <c r="E941" s="17">
        <v>1</v>
      </c>
      <c r="F941" s="17">
        <v>0</v>
      </c>
      <c r="G941" s="17">
        <v>0</v>
      </c>
      <c r="H941" s="18">
        <v>14620</v>
      </c>
    </row>
    <row r="942" spans="1:8" ht="14.4" x14ac:dyDescent="0.3">
      <c r="A942" s="17">
        <v>4</v>
      </c>
      <c r="B942" s="9" t="s">
        <v>12</v>
      </c>
      <c r="C942" s="17">
        <v>3</v>
      </c>
      <c r="D942" s="17">
        <v>2013</v>
      </c>
      <c r="E942" s="17">
        <v>1</v>
      </c>
      <c r="F942" s="17">
        <v>0</v>
      </c>
      <c r="G942" s="17">
        <v>0</v>
      </c>
      <c r="H942" s="18">
        <v>14621</v>
      </c>
    </row>
    <row r="943" spans="1:8" ht="14.4" x14ac:dyDescent="0.3">
      <c r="A943" s="17">
        <v>2</v>
      </c>
      <c r="B943" s="9" t="s">
        <v>12</v>
      </c>
      <c r="C943" s="17">
        <v>2</v>
      </c>
      <c r="D943" s="17">
        <v>2011</v>
      </c>
      <c r="E943" s="17">
        <v>1</v>
      </c>
      <c r="F943" s="17">
        <v>0</v>
      </c>
      <c r="G943" s="17">
        <v>0</v>
      </c>
      <c r="H943" s="18">
        <v>14642</v>
      </c>
    </row>
    <row r="944" spans="1:8" ht="14.4" x14ac:dyDescent="0.3">
      <c r="A944" s="17">
        <v>4</v>
      </c>
      <c r="B944" s="9" t="s">
        <v>33</v>
      </c>
      <c r="C944" s="17">
        <v>2</v>
      </c>
      <c r="D944" s="17">
        <v>2007</v>
      </c>
      <c r="E944" s="17">
        <v>1</v>
      </c>
      <c r="F944" s="17">
        <v>0</v>
      </c>
      <c r="G944" s="17">
        <v>0</v>
      </c>
      <c r="H944" s="18">
        <v>14645</v>
      </c>
    </row>
    <row r="945" spans="1:8" ht="14.4" x14ac:dyDescent="0.3">
      <c r="A945" s="17">
        <v>4</v>
      </c>
      <c r="B945" s="9" t="s">
        <v>12</v>
      </c>
      <c r="C945" s="17">
        <v>3</v>
      </c>
      <c r="D945" s="17">
        <v>2013</v>
      </c>
      <c r="E945" s="17">
        <v>1</v>
      </c>
      <c r="F945" s="17">
        <v>0</v>
      </c>
      <c r="G945" s="17">
        <v>0</v>
      </c>
      <c r="H945" s="18">
        <v>14661</v>
      </c>
    </row>
    <row r="946" spans="1:8" ht="14.4" x14ac:dyDescent="0.3">
      <c r="A946" s="17">
        <v>4</v>
      </c>
      <c r="B946" s="9" t="s">
        <v>33</v>
      </c>
      <c r="C946" s="17">
        <v>1</v>
      </c>
      <c r="D946" s="17">
        <v>1995</v>
      </c>
      <c r="E946" s="17">
        <v>1</v>
      </c>
      <c r="F946" s="17">
        <v>0</v>
      </c>
      <c r="G946" s="17">
        <v>0</v>
      </c>
      <c r="H946" s="18">
        <v>14677</v>
      </c>
    </row>
    <row r="947" spans="1:8" ht="14.4" x14ac:dyDescent="0.3">
      <c r="A947" s="17">
        <v>3</v>
      </c>
      <c r="B947" s="9" t="s">
        <v>25</v>
      </c>
      <c r="C947" s="17">
        <v>3</v>
      </c>
      <c r="D947" s="17">
        <v>2014</v>
      </c>
      <c r="E947" s="17">
        <v>1</v>
      </c>
      <c r="F947" s="17">
        <v>0</v>
      </c>
      <c r="G947" s="17">
        <v>0</v>
      </c>
      <c r="H947" s="18">
        <v>14693</v>
      </c>
    </row>
    <row r="948" spans="1:8" ht="14.4" x14ac:dyDescent="0.3">
      <c r="A948" s="17">
        <v>2</v>
      </c>
      <c r="B948" s="9" t="s">
        <v>17</v>
      </c>
      <c r="C948" s="17">
        <v>2</v>
      </c>
      <c r="D948" s="17">
        <v>2012</v>
      </c>
      <c r="E948" s="17">
        <v>1</v>
      </c>
      <c r="F948" s="17">
        <v>0</v>
      </c>
      <c r="G948" s="17">
        <v>0</v>
      </c>
      <c r="H948" s="18">
        <v>14721</v>
      </c>
    </row>
    <row r="949" spans="1:8" ht="14.4" x14ac:dyDescent="0.3">
      <c r="A949" s="17">
        <v>1</v>
      </c>
      <c r="B949" s="9" t="s">
        <v>19</v>
      </c>
      <c r="C949" s="17">
        <v>4</v>
      </c>
      <c r="D949" s="17">
        <v>2015</v>
      </c>
      <c r="E949" s="17">
        <v>1</v>
      </c>
      <c r="F949" s="17">
        <v>0</v>
      </c>
      <c r="G949" s="17">
        <v>0</v>
      </c>
      <c r="H949" s="18">
        <v>14743</v>
      </c>
    </row>
    <row r="950" spans="1:8" ht="14.4" x14ac:dyDescent="0.3">
      <c r="A950" s="17">
        <v>2</v>
      </c>
      <c r="B950" s="9" t="s">
        <v>17</v>
      </c>
      <c r="C950" s="17">
        <v>2</v>
      </c>
      <c r="D950" s="17">
        <v>2011</v>
      </c>
      <c r="E950" s="17">
        <v>1</v>
      </c>
      <c r="F950" s="17">
        <v>0</v>
      </c>
      <c r="G950" s="17">
        <v>0</v>
      </c>
      <c r="H950" s="18">
        <v>14766</v>
      </c>
    </row>
    <row r="951" spans="1:8" ht="14.4" x14ac:dyDescent="0.3">
      <c r="A951" s="17">
        <v>2</v>
      </c>
      <c r="B951" s="9" t="s">
        <v>12</v>
      </c>
      <c r="C951" s="17">
        <v>2</v>
      </c>
      <c r="D951" s="17">
        <v>2019</v>
      </c>
      <c r="E951" s="17">
        <v>1</v>
      </c>
      <c r="F951" s="17">
        <v>0</v>
      </c>
      <c r="G951" s="17">
        <v>0</v>
      </c>
      <c r="H951" s="18">
        <v>14783</v>
      </c>
    </row>
    <row r="952" spans="1:8" ht="14.4" x14ac:dyDescent="0.3">
      <c r="A952" s="17">
        <v>2</v>
      </c>
      <c r="B952" s="9" t="s">
        <v>17</v>
      </c>
      <c r="C952" s="17">
        <v>1</v>
      </c>
      <c r="D952" s="17">
        <v>2012</v>
      </c>
      <c r="E952" s="17">
        <v>1</v>
      </c>
      <c r="F952" s="17">
        <v>0</v>
      </c>
      <c r="G952" s="17">
        <v>0</v>
      </c>
      <c r="H952" s="18">
        <v>14786</v>
      </c>
    </row>
    <row r="953" spans="1:8" ht="14.4" x14ac:dyDescent="0.3">
      <c r="A953" s="17">
        <v>4</v>
      </c>
      <c r="B953" s="9" t="s">
        <v>19</v>
      </c>
      <c r="C953" s="17">
        <v>2</v>
      </c>
      <c r="D953" s="17">
        <v>2013</v>
      </c>
      <c r="E953" s="17">
        <v>1</v>
      </c>
      <c r="F953" s="17">
        <v>0</v>
      </c>
      <c r="G953" s="17">
        <v>0</v>
      </c>
      <c r="H953" s="18">
        <v>14791</v>
      </c>
    </row>
    <row r="954" spans="1:8" ht="14.4" x14ac:dyDescent="0.3">
      <c r="A954" s="17">
        <v>2</v>
      </c>
      <c r="B954" s="9" t="s">
        <v>17</v>
      </c>
      <c r="C954" s="17">
        <v>2</v>
      </c>
      <c r="D954" s="17">
        <v>2014</v>
      </c>
      <c r="E954" s="17">
        <v>1</v>
      </c>
      <c r="F954" s="17">
        <v>0</v>
      </c>
      <c r="G954" s="17">
        <v>0</v>
      </c>
      <c r="H954" s="18">
        <v>14869</v>
      </c>
    </row>
    <row r="955" spans="1:8" ht="14.4" x14ac:dyDescent="0.3">
      <c r="A955" s="17">
        <v>1</v>
      </c>
      <c r="B955" s="9" t="s">
        <v>19</v>
      </c>
      <c r="C955" s="17">
        <v>4</v>
      </c>
      <c r="D955" s="17">
        <v>2015</v>
      </c>
      <c r="E955" s="17">
        <v>1</v>
      </c>
      <c r="F955" s="17">
        <v>0</v>
      </c>
      <c r="G955" s="17">
        <v>0</v>
      </c>
      <c r="H955" s="18">
        <v>14883</v>
      </c>
    </row>
    <row r="956" spans="1:8" ht="14.4" x14ac:dyDescent="0.3">
      <c r="A956" s="17">
        <v>2</v>
      </c>
      <c r="B956" s="9" t="s">
        <v>17</v>
      </c>
      <c r="C956" s="17">
        <v>2</v>
      </c>
      <c r="D956" s="17">
        <v>2014</v>
      </c>
      <c r="E956" s="17">
        <v>1</v>
      </c>
      <c r="F956" s="17">
        <v>0</v>
      </c>
      <c r="G956" s="17">
        <v>0</v>
      </c>
      <c r="H956" s="18">
        <v>14907</v>
      </c>
    </row>
    <row r="957" spans="1:8" ht="14.4" x14ac:dyDescent="0.3">
      <c r="A957" s="17">
        <v>2</v>
      </c>
      <c r="B957" s="9" t="s">
        <v>12</v>
      </c>
      <c r="C957" s="17">
        <v>2</v>
      </c>
      <c r="D957" s="17">
        <v>2016</v>
      </c>
      <c r="E957" s="17">
        <v>1</v>
      </c>
      <c r="F957" s="17">
        <v>0</v>
      </c>
      <c r="G957" s="17">
        <v>0</v>
      </c>
      <c r="H957" s="18">
        <v>14918</v>
      </c>
    </row>
    <row r="958" spans="1:8" ht="14.4" x14ac:dyDescent="0.3">
      <c r="A958" s="17">
        <v>2</v>
      </c>
      <c r="B958" s="9" t="s">
        <v>17</v>
      </c>
      <c r="C958" s="17">
        <v>1</v>
      </c>
      <c r="D958" s="17">
        <v>2018</v>
      </c>
      <c r="E958" s="17">
        <v>1</v>
      </c>
      <c r="F958" s="17">
        <v>0</v>
      </c>
      <c r="G958" s="17">
        <v>0</v>
      </c>
      <c r="H958" s="18">
        <v>14946</v>
      </c>
    </row>
    <row r="959" spans="1:8" ht="14.4" x14ac:dyDescent="0.3">
      <c r="A959" s="17">
        <v>2</v>
      </c>
      <c r="B959" s="9" t="s">
        <v>12</v>
      </c>
      <c r="C959" s="17">
        <v>3</v>
      </c>
      <c r="D959" s="17">
        <v>2011</v>
      </c>
      <c r="E959" s="17">
        <v>1</v>
      </c>
      <c r="F959" s="17">
        <v>0</v>
      </c>
      <c r="G959" s="17">
        <v>0</v>
      </c>
      <c r="H959" s="18">
        <v>14984</v>
      </c>
    </row>
    <row r="960" spans="1:8" ht="14.4" x14ac:dyDescent="0.3">
      <c r="A960" s="17">
        <v>2</v>
      </c>
      <c r="B960" s="9" t="s">
        <v>12</v>
      </c>
      <c r="C960" s="17">
        <v>2</v>
      </c>
      <c r="D960" s="17">
        <v>2019</v>
      </c>
      <c r="E960" s="17">
        <v>1</v>
      </c>
      <c r="F960" s="17">
        <v>0</v>
      </c>
      <c r="G960" s="17">
        <v>0</v>
      </c>
      <c r="H960" s="18">
        <v>14988</v>
      </c>
    </row>
    <row r="961" spans="1:8" ht="14.4" x14ac:dyDescent="0.3">
      <c r="A961" s="17">
        <v>3</v>
      </c>
      <c r="B961" s="9" t="s">
        <v>12</v>
      </c>
      <c r="C961" s="17">
        <v>1</v>
      </c>
      <c r="D961" s="17">
        <v>2010</v>
      </c>
      <c r="E961" s="17">
        <v>1</v>
      </c>
      <c r="F961" s="17">
        <v>0</v>
      </c>
      <c r="G961" s="17">
        <v>0</v>
      </c>
      <c r="H961" s="18">
        <v>14995</v>
      </c>
    </row>
    <row r="962" spans="1:8" ht="14.4" x14ac:dyDescent="0.3">
      <c r="A962" s="17">
        <v>2</v>
      </c>
      <c r="B962" s="9" t="s">
        <v>12</v>
      </c>
      <c r="C962" s="17">
        <v>3</v>
      </c>
      <c r="D962" s="17">
        <v>2016</v>
      </c>
      <c r="E962" s="17">
        <v>1</v>
      </c>
      <c r="F962" s="17">
        <v>0</v>
      </c>
      <c r="G962" s="17">
        <v>0</v>
      </c>
      <c r="H962" s="18">
        <v>15000</v>
      </c>
    </row>
    <row r="963" spans="1:8" ht="14.4" x14ac:dyDescent="0.3">
      <c r="A963" s="17">
        <v>3</v>
      </c>
      <c r="B963" s="9" t="s">
        <v>19</v>
      </c>
      <c r="C963" s="17">
        <v>3</v>
      </c>
      <c r="D963" s="17">
        <v>2016</v>
      </c>
      <c r="E963" s="17">
        <v>1</v>
      </c>
      <c r="F963" s="17">
        <v>0</v>
      </c>
      <c r="G963" s="17">
        <v>0</v>
      </c>
      <c r="H963" s="18">
        <v>15008</v>
      </c>
    </row>
    <row r="964" spans="1:8" ht="14.4" x14ac:dyDescent="0.3">
      <c r="A964" s="17">
        <v>2</v>
      </c>
      <c r="B964" s="9" t="s">
        <v>12</v>
      </c>
      <c r="C964" s="17">
        <v>2</v>
      </c>
      <c r="D964" s="17">
        <v>2014</v>
      </c>
      <c r="E964" s="17">
        <v>1</v>
      </c>
      <c r="F964" s="17">
        <v>0</v>
      </c>
      <c r="G964" s="17">
        <v>0</v>
      </c>
      <c r="H964" s="18">
        <v>15011</v>
      </c>
    </row>
    <row r="965" spans="1:8" ht="14.4" x14ac:dyDescent="0.3">
      <c r="A965" s="17">
        <v>2</v>
      </c>
      <c r="B965" s="9" t="s">
        <v>12</v>
      </c>
      <c r="C965" s="17">
        <v>3</v>
      </c>
      <c r="D965" s="17">
        <v>2015</v>
      </c>
      <c r="E965" s="17">
        <v>1</v>
      </c>
      <c r="F965" s="17">
        <v>0</v>
      </c>
      <c r="G965" s="17">
        <v>0</v>
      </c>
      <c r="H965" s="18">
        <v>15022</v>
      </c>
    </row>
    <row r="966" spans="1:8" ht="14.4" x14ac:dyDescent="0.3">
      <c r="A966" s="17">
        <v>4</v>
      </c>
      <c r="B966" s="9" t="s">
        <v>12</v>
      </c>
      <c r="C966" s="17">
        <v>2</v>
      </c>
      <c r="D966" s="17">
        <v>1995</v>
      </c>
      <c r="E966" s="17">
        <v>1</v>
      </c>
      <c r="F966" s="17">
        <v>0</v>
      </c>
      <c r="G966" s="17">
        <v>0</v>
      </c>
      <c r="H966" s="18">
        <v>15038</v>
      </c>
    </row>
    <row r="967" spans="1:8" ht="14.4" x14ac:dyDescent="0.3">
      <c r="A967" s="17">
        <v>3</v>
      </c>
      <c r="B967" s="9" t="s">
        <v>19</v>
      </c>
      <c r="C967" s="17">
        <v>2</v>
      </c>
      <c r="D967" s="17">
        <v>2017</v>
      </c>
      <c r="E967" s="17">
        <v>1</v>
      </c>
      <c r="F967" s="17">
        <v>0</v>
      </c>
      <c r="G967" s="17">
        <v>0</v>
      </c>
      <c r="H967" s="18">
        <v>15048</v>
      </c>
    </row>
    <row r="968" spans="1:8" ht="14.4" x14ac:dyDescent="0.3">
      <c r="A968" s="17">
        <v>2</v>
      </c>
      <c r="B968" s="9" t="s">
        <v>17</v>
      </c>
      <c r="C968" s="17">
        <v>2</v>
      </c>
      <c r="D968" s="17">
        <v>2012</v>
      </c>
      <c r="E968" s="17">
        <v>1</v>
      </c>
      <c r="F968" s="17">
        <v>0</v>
      </c>
      <c r="G968" s="17">
        <v>0</v>
      </c>
      <c r="H968" s="18">
        <v>15059</v>
      </c>
    </row>
    <row r="969" spans="1:8" ht="14.4" x14ac:dyDescent="0.3">
      <c r="A969" s="17">
        <v>2</v>
      </c>
      <c r="B969" s="9" t="s">
        <v>17</v>
      </c>
      <c r="C969" s="17">
        <v>2</v>
      </c>
      <c r="D969" s="17">
        <v>2011</v>
      </c>
      <c r="E969" s="17">
        <v>1</v>
      </c>
      <c r="F969" s="17">
        <v>0</v>
      </c>
      <c r="G969" s="17">
        <v>0</v>
      </c>
      <c r="H969" s="18">
        <v>15100</v>
      </c>
    </row>
    <row r="970" spans="1:8" ht="14.4" x14ac:dyDescent="0.3">
      <c r="A970" s="17">
        <v>2</v>
      </c>
      <c r="B970" s="9" t="s">
        <v>12</v>
      </c>
      <c r="C970" s="17">
        <v>2</v>
      </c>
      <c r="D970" s="17">
        <v>2019</v>
      </c>
      <c r="E970" s="17">
        <v>1</v>
      </c>
      <c r="F970" s="17">
        <v>0</v>
      </c>
      <c r="G970" s="17">
        <v>0</v>
      </c>
      <c r="H970" s="18">
        <v>15135</v>
      </c>
    </row>
    <row r="971" spans="1:8" ht="14.4" x14ac:dyDescent="0.3">
      <c r="A971" s="17">
        <v>2</v>
      </c>
      <c r="B971" s="9" t="s">
        <v>17</v>
      </c>
      <c r="C971" s="17">
        <v>3</v>
      </c>
      <c r="D971" s="17">
        <v>2014</v>
      </c>
      <c r="E971" s="17">
        <v>1</v>
      </c>
      <c r="F971" s="17">
        <v>0</v>
      </c>
      <c r="G971" s="17">
        <v>0</v>
      </c>
      <c r="H971" s="18">
        <v>15152</v>
      </c>
    </row>
    <row r="972" spans="1:8" ht="14.4" x14ac:dyDescent="0.3">
      <c r="A972" s="17">
        <v>2</v>
      </c>
      <c r="B972" s="9" t="s">
        <v>17</v>
      </c>
      <c r="C972" s="17">
        <v>2</v>
      </c>
      <c r="D972" s="17">
        <v>2011</v>
      </c>
      <c r="E972" s="17">
        <v>1</v>
      </c>
      <c r="F972" s="17">
        <v>0</v>
      </c>
      <c r="G972" s="17">
        <v>0</v>
      </c>
      <c r="H972" s="18">
        <v>15162</v>
      </c>
    </row>
    <row r="973" spans="1:8" ht="14.4" x14ac:dyDescent="0.3">
      <c r="A973" s="17">
        <v>2</v>
      </c>
      <c r="B973" s="9" t="s">
        <v>17</v>
      </c>
      <c r="C973" s="17">
        <v>2</v>
      </c>
      <c r="D973" s="17">
        <v>2011</v>
      </c>
      <c r="E973" s="17">
        <v>1</v>
      </c>
      <c r="F973" s="17">
        <v>0</v>
      </c>
      <c r="G973" s="17">
        <v>0</v>
      </c>
      <c r="H973" s="18">
        <v>15170</v>
      </c>
    </row>
    <row r="974" spans="1:8" ht="14.4" x14ac:dyDescent="0.3">
      <c r="A974" s="17">
        <v>2</v>
      </c>
      <c r="B974" s="9" t="s">
        <v>12</v>
      </c>
      <c r="C974" s="17">
        <v>2</v>
      </c>
      <c r="D974" s="17">
        <v>2011</v>
      </c>
      <c r="E974" s="17">
        <v>1</v>
      </c>
      <c r="F974" s="17">
        <v>0</v>
      </c>
      <c r="G974" s="17">
        <v>0</v>
      </c>
      <c r="H974" s="18">
        <v>15173</v>
      </c>
    </row>
    <row r="975" spans="1:8" ht="14.4" x14ac:dyDescent="0.3">
      <c r="A975" s="17">
        <v>2</v>
      </c>
      <c r="B975" s="9" t="s">
        <v>12</v>
      </c>
      <c r="C975" s="17">
        <v>2</v>
      </c>
      <c r="D975" s="17">
        <v>2006</v>
      </c>
      <c r="E975" s="17">
        <v>1</v>
      </c>
      <c r="F975" s="17">
        <v>0</v>
      </c>
      <c r="G975" s="17">
        <v>0</v>
      </c>
      <c r="H975" s="18">
        <v>15205</v>
      </c>
    </row>
    <row r="976" spans="1:8" ht="14.4" x14ac:dyDescent="0.3">
      <c r="A976" s="17">
        <v>2</v>
      </c>
      <c r="B976" s="9" t="s">
        <v>23</v>
      </c>
      <c r="C976" s="17">
        <v>3</v>
      </c>
      <c r="D976" s="17">
        <v>2010</v>
      </c>
      <c r="E976" s="17">
        <v>1</v>
      </c>
      <c r="F976" s="17">
        <v>0</v>
      </c>
      <c r="G976" s="17">
        <v>0</v>
      </c>
      <c r="H976" s="18">
        <v>15208</v>
      </c>
    </row>
    <row r="977" spans="1:8" ht="14.4" x14ac:dyDescent="0.3">
      <c r="A977" s="17">
        <v>2</v>
      </c>
      <c r="B977" s="9" t="s">
        <v>14</v>
      </c>
      <c r="C977" s="17">
        <v>3</v>
      </c>
      <c r="D977" s="17">
        <v>2012</v>
      </c>
      <c r="E977" s="17">
        <v>1</v>
      </c>
      <c r="F977" s="17">
        <v>0</v>
      </c>
      <c r="G977" s="17">
        <v>0</v>
      </c>
      <c r="H977" s="18">
        <v>15333</v>
      </c>
    </row>
    <row r="978" spans="1:8" ht="14.4" x14ac:dyDescent="0.3">
      <c r="A978" s="17">
        <v>2</v>
      </c>
      <c r="B978" s="9" t="s">
        <v>12</v>
      </c>
      <c r="C978" s="17">
        <v>3</v>
      </c>
      <c r="D978" s="17">
        <v>2016</v>
      </c>
      <c r="E978" s="17">
        <v>1</v>
      </c>
      <c r="F978" s="17">
        <v>0</v>
      </c>
      <c r="G978" s="17">
        <v>0</v>
      </c>
      <c r="H978" s="18">
        <v>15370</v>
      </c>
    </row>
    <row r="979" spans="1:8" ht="14.4" x14ac:dyDescent="0.3">
      <c r="A979" s="17">
        <v>3</v>
      </c>
      <c r="B979" s="9" t="s">
        <v>19</v>
      </c>
      <c r="C979" s="17">
        <v>2</v>
      </c>
      <c r="D979" s="17">
        <v>2012</v>
      </c>
      <c r="E979" s="17">
        <v>1</v>
      </c>
      <c r="F979" s="17">
        <v>0</v>
      </c>
      <c r="G979" s="17">
        <v>0</v>
      </c>
      <c r="H979" s="18">
        <v>15371</v>
      </c>
    </row>
    <row r="980" spans="1:8" ht="14.4" x14ac:dyDescent="0.3">
      <c r="A980" s="17">
        <v>2</v>
      </c>
      <c r="B980" s="9" t="s">
        <v>12</v>
      </c>
      <c r="C980" s="17">
        <v>2</v>
      </c>
      <c r="D980" s="17">
        <v>2009</v>
      </c>
      <c r="E980" s="17">
        <v>1</v>
      </c>
      <c r="F980" s="17">
        <v>0</v>
      </c>
      <c r="G980" s="17">
        <v>0</v>
      </c>
      <c r="H980" s="18">
        <v>15468</v>
      </c>
    </row>
    <row r="981" spans="1:8" ht="14.4" x14ac:dyDescent="0.3">
      <c r="A981" s="17">
        <v>3</v>
      </c>
      <c r="B981" s="9" t="s">
        <v>25</v>
      </c>
      <c r="C981" s="17">
        <v>3</v>
      </c>
      <c r="D981" s="17">
        <v>2014</v>
      </c>
      <c r="E981" s="17">
        <v>1</v>
      </c>
      <c r="F981" s="17">
        <v>0</v>
      </c>
      <c r="G981" s="17">
        <v>0</v>
      </c>
      <c r="H981" s="18">
        <v>15469</v>
      </c>
    </row>
    <row r="982" spans="1:8" ht="14.4" x14ac:dyDescent="0.3">
      <c r="A982" s="17">
        <v>3</v>
      </c>
      <c r="B982" s="9" t="s">
        <v>19</v>
      </c>
      <c r="C982" s="17">
        <v>3</v>
      </c>
      <c r="D982" s="17">
        <v>2016</v>
      </c>
      <c r="E982" s="17">
        <v>1</v>
      </c>
      <c r="F982" s="17">
        <v>0</v>
      </c>
      <c r="G982" s="17">
        <v>0</v>
      </c>
      <c r="H982" s="18">
        <v>15482</v>
      </c>
    </row>
    <row r="983" spans="1:8" ht="14.4" x14ac:dyDescent="0.3">
      <c r="A983" s="17">
        <v>6</v>
      </c>
      <c r="B983" s="9" t="s">
        <v>23</v>
      </c>
      <c r="C983" s="17">
        <v>1</v>
      </c>
      <c r="D983" s="17">
        <v>1980</v>
      </c>
      <c r="E983" s="17">
        <v>1</v>
      </c>
      <c r="F983" s="17">
        <v>0</v>
      </c>
      <c r="G983" s="17">
        <v>0</v>
      </c>
      <c r="H983" s="18">
        <v>15520</v>
      </c>
    </row>
    <row r="984" spans="1:8" ht="14.4" x14ac:dyDescent="0.3">
      <c r="A984" s="17">
        <v>5</v>
      </c>
      <c r="B984" s="9" t="s">
        <v>31</v>
      </c>
      <c r="C984" s="17">
        <v>1</v>
      </c>
      <c r="D984" s="17">
        <v>1975</v>
      </c>
      <c r="E984" s="17">
        <v>7</v>
      </c>
      <c r="F984" s="17">
        <v>0</v>
      </c>
      <c r="G984" s="17">
        <v>0</v>
      </c>
      <c r="H984" s="18">
        <v>15523</v>
      </c>
    </row>
    <row r="985" spans="1:8" ht="14.4" x14ac:dyDescent="0.3">
      <c r="A985" s="17">
        <v>3</v>
      </c>
      <c r="B985" s="9" t="s">
        <v>19</v>
      </c>
      <c r="C985" s="17">
        <v>1</v>
      </c>
      <c r="D985" s="17">
        <v>1973</v>
      </c>
      <c r="E985" s="17">
        <v>1</v>
      </c>
      <c r="F985" s="17">
        <v>0</v>
      </c>
      <c r="G985" s="17">
        <v>0</v>
      </c>
      <c r="H985" s="18">
        <v>15541</v>
      </c>
    </row>
    <row r="986" spans="1:8" ht="14.4" x14ac:dyDescent="0.3">
      <c r="A986" s="17">
        <v>2</v>
      </c>
      <c r="B986" s="9" t="s">
        <v>12</v>
      </c>
      <c r="C986" s="17">
        <v>3</v>
      </c>
      <c r="D986" s="17">
        <v>2009</v>
      </c>
      <c r="E986" s="17">
        <v>1</v>
      </c>
      <c r="F986" s="17">
        <v>0</v>
      </c>
      <c r="G986" s="17">
        <v>0</v>
      </c>
      <c r="H986" s="18">
        <v>15558</v>
      </c>
    </row>
    <row r="987" spans="1:8" ht="14.4" x14ac:dyDescent="0.3">
      <c r="A987" s="17">
        <v>4</v>
      </c>
      <c r="B987" s="9" t="s">
        <v>19</v>
      </c>
      <c r="C987" s="17">
        <v>1</v>
      </c>
      <c r="D987" s="17">
        <v>1978</v>
      </c>
      <c r="E987" s="17">
        <v>6</v>
      </c>
      <c r="F987" s="17">
        <v>0</v>
      </c>
      <c r="G987" s="17">
        <v>0</v>
      </c>
      <c r="H987" s="18">
        <v>15590</v>
      </c>
    </row>
    <row r="988" spans="1:8" ht="14.4" x14ac:dyDescent="0.3">
      <c r="A988" s="17">
        <v>6</v>
      </c>
      <c r="B988" s="9" t="s">
        <v>44</v>
      </c>
      <c r="C988" s="17">
        <v>1</v>
      </c>
      <c r="D988" s="17">
        <v>1975</v>
      </c>
      <c r="E988" s="17">
        <v>1</v>
      </c>
      <c r="F988" s="17">
        <v>0</v>
      </c>
      <c r="G988" s="17">
        <v>3</v>
      </c>
      <c r="H988" s="18">
        <v>15596</v>
      </c>
    </row>
    <row r="989" spans="1:8" ht="14.4" x14ac:dyDescent="0.3">
      <c r="A989" s="17">
        <v>2</v>
      </c>
      <c r="B989" s="9" t="s">
        <v>23</v>
      </c>
      <c r="C989" s="17">
        <v>4</v>
      </c>
      <c r="D989" s="17">
        <v>2011</v>
      </c>
      <c r="E989" s="17">
        <v>1</v>
      </c>
      <c r="F989" s="17">
        <v>0</v>
      </c>
      <c r="G989" s="17">
        <v>0</v>
      </c>
      <c r="H989" s="18">
        <v>15637</v>
      </c>
    </row>
    <row r="990" spans="1:8" ht="14.4" x14ac:dyDescent="0.3">
      <c r="A990" s="17">
        <v>4</v>
      </c>
      <c r="B990" s="9" t="s">
        <v>10</v>
      </c>
      <c r="C990" s="17">
        <v>1</v>
      </c>
      <c r="D990" s="17">
        <v>1980</v>
      </c>
      <c r="E990" s="17">
        <v>2</v>
      </c>
      <c r="F990" s="17">
        <v>0</v>
      </c>
      <c r="G990" s="17">
        <v>0</v>
      </c>
      <c r="H990" s="18">
        <v>15646</v>
      </c>
    </row>
    <row r="991" spans="1:8" ht="14.4" x14ac:dyDescent="0.3">
      <c r="A991" s="17">
        <v>6</v>
      </c>
      <c r="B991" s="9" t="s">
        <v>10</v>
      </c>
      <c r="C991" s="17">
        <v>1</v>
      </c>
      <c r="D991" s="17">
        <v>1989</v>
      </c>
      <c r="E991" s="17">
        <v>1</v>
      </c>
      <c r="F991" s="17">
        <v>0</v>
      </c>
      <c r="G991" s="17">
        <v>0</v>
      </c>
      <c r="H991" s="18">
        <v>15665</v>
      </c>
    </row>
    <row r="992" spans="1:8" ht="14.4" x14ac:dyDescent="0.3">
      <c r="A992" s="17">
        <v>1</v>
      </c>
      <c r="B992" s="9" t="s">
        <v>29</v>
      </c>
      <c r="C992" s="17">
        <v>2</v>
      </c>
      <c r="D992" s="17">
        <v>1988</v>
      </c>
      <c r="E992" s="17">
        <v>30</v>
      </c>
      <c r="F992" s="17">
        <v>0</v>
      </c>
      <c r="G992" s="17">
        <v>0</v>
      </c>
      <c r="H992" s="18">
        <v>15670</v>
      </c>
    </row>
    <row r="993" spans="1:8" ht="14.4" x14ac:dyDescent="0.3">
      <c r="A993" s="17">
        <v>3</v>
      </c>
      <c r="B993" s="9" t="s">
        <v>19</v>
      </c>
      <c r="C993" s="17">
        <v>3</v>
      </c>
      <c r="D993" s="17">
        <v>2012</v>
      </c>
      <c r="E993" s="17">
        <v>1</v>
      </c>
      <c r="F993" s="17">
        <v>0</v>
      </c>
      <c r="G993" s="17">
        <v>0</v>
      </c>
      <c r="H993" s="18">
        <v>15672</v>
      </c>
    </row>
    <row r="994" spans="1:8" ht="14.4" x14ac:dyDescent="0.3">
      <c r="A994" s="17">
        <v>5</v>
      </c>
      <c r="B994" s="9" t="s">
        <v>10</v>
      </c>
      <c r="C994" s="17">
        <v>4</v>
      </c>
      <c r="D994" s="17">
        <v>1983</v>
      </c>
      <c r="E994" s="17">
        <v>2</v>
      </c>
      <c r="F994" s="17">
        <v>3</v>
      </c>
      <c r="G994" s="17">
        <v>0</v>
      </c>
      <c r="H994" s="18">
        <v>15678</v>
      </c>
    </row>
    <row r="995" spans="1:8" ht="14.4" x14ac:dyDescent="0.3">
      <c r="A995" s="17">
        <v>2</v>
      </c>
      <c r="B995" s="9" t="s">
        <v>12</v>
      </c>
      <c r="C995" s="17">
        <v>3</v>
      </c>
      <c r="D995" s="17">
        <v>2011</v>
      </c>
      <c r="E995" s="17">
        <v>1</v>
      </c>
      <c r="F995" s="17">
        <v>0</v>
      </c>
      <c r="G995" s="17">
        <v>0</v>
      </c>
      <c r="H995" s="18">
        <v>15685</v>
      </c>
    </row>
    <row r="996" spans="1:8" ht="14.4" x14ac:dyDescent="0.3">
      <c r="A996" s="17">
        <v>4</v>
      </c>
      <c r="B996" s="9" t="s">
        <v>19</v>
      </c>
      <c r="C996" s="17">
        <v>3</v>
      </c>
      <c r="D996" s="17">
        <v>2020</v>
      </c>
      <c r="E996" s="17">
        <v>1</v>
      </c>
      <c r="F996" s="17">
        <v>0</v>
      </c>
      <c r="G996" s="17">
        <v>0</v>
      </c>
      <c r="H996" s="18">
        <v>15715</v>
      </c>
    </row>
    <row r="997" spans="1:8" ht="14.4" x14ac:dyDescent="0.3">
      <c r="A997" s="17">
        <v>1</v>
      </c>
      <c r="B997" s="9" t="s">
        <v>12</v>
      </c>
      <c r="C997" s="17">
        <v>1</v>
      </c>
      <c r="D997" s="17">
        <v>2003</v>
      </c>
      <c r="E997" s="17">
        <v>1</v>
      </c>
      <c r="F997" s="17">
        <v>0</v>
      </c>
      <c r="G997" s="17">
        <v>0</v>
      </c>
      <c r="H997" s="18">
        <v>15720</v>
      </c>
    </row>
    <row r="998" spans="1:8" ht="14.4" x14ac:dyDescent="0.3">
      <c r="A998" s="17">
        <v>1</v>
      </c>
      <c r="B998" s="9" t="s">
        <v>43</v>
      </c>
      <c r="C998" s="17">
        <v>3</v>
      </c>
      <c r="D998" s="17">
        <v>1977</v>
      </c>
      <c r="E998" s="17">
        <v>1</v>
      </c>
      <c r="F998" s="17">
        <v>0</v>
      </c>
      <c r="G998" s="17">
        <v>0</v>
      </c>
      <c r="H998" s="18">
        <v>15730</v>
      </c>
    </row>
    <row r="999" spans="1:8" ht="14.4" x14ac:dyDescent="0.3">
      <c r="A999" s="17">
        <v>6</v>
      </c>
      <c r="B999" s="9" t="s">
        <v>43</v>
      </c>
      <c r="C999" s="17">
        <v>2</v>
      </c>
      <c r="D999" s="17">
        <v>1975</v>
      </c>
      <c r="E999" s="17">
        <v>1</v>
      </c>
      <c r="F999" s="17">
        <v>0</v>
      </c>
      <c r="G999" s="17">
        <v>0</v>
      </c>
      <c r="H999" s="18">
        <v>15745</v>
      </c>
    </row>
    <row r="1000" spans="1:8" ht="14.4" x14ac:dyDescent="0.3">
      <c r="A1000" s="17">
        <v>2</v>
      </c>
      <c r="B1000" s="9" t="s">
        <v>14</v>
      </c>
      <c r="C1000" s="17">
        <v>1</v>
      </c>
      <c r="D1000" s="17">
        <v>2008</v>
      </c>
      <c r="E1000" s="17">
        <v>1</v>
      </c>
      <c r="F1000" s="17">
        <v>0</v>
      </c>
      <c r="G1000" s="17">
        <v>0</v>
      </c>
      <c r="H1000" s="18">
        <v>15748</v>
      </c>
    </row>
    <row r="1001" spans="1:8" ht="14.4" x14ac:dyDescent="0.3">
      <c r="A1001" s="17">
        <v>1</v>
      </c>
      <c r="B1001" s="9" t="s">
        <v>10</v>
      </c>
      <c r="C1001" s="17">
        <v>1</v>
      </c>
      <c r="D1001" s="17">
        <v>1989</v>
      </c>
      <c r="E1001" s="17">
        <v>1</v>
      </c>
      <c r="F1001" s="17">
        <v>0</v>
      </c>
      <c r="G1001" s="17">
        <v>0</v>
      </c>
      <c r="H1001" s="18">
        <v>15756</v>
      </c>
    </row>
    <row r="1002" spans="1:8" ht="14.4" x14ac:dyDescent="0.3">
      <c r="A1002" s="17">
        <v>4</v>
      </c>
      <c r="B1002" s="9" t="s">
        <v>26</v>
      </c>
      <c r="C1002" s="17">
        <v>3</v>
      </c>
      <c r="D1002" s="17">
        <v>1977</v>
      </c>
      <c r="E1002" s="17">
        <v>31</v>
      </c>
      <c r="F1002" s="17">
        <v>0</v>
      </c>
      <c r="G1002" s="17">
        <v>0</v>
      </c>
      <c r="H1002" s="18">
        <v>15759</v>
      </c>
    </row>
    <row r="1003" spans="1:8" ht="14.4" x14ac:dyDescent="0.3">
      <c r="A1003" s="17">
        <v>2</v>
      </c>
      <c r="B1003" s="9" t="s">
        <v>17</v>
      </c>
      <c r="C1003" s="17">
        <v>2</v>
      </c>
      <c r="D1003" s="17">
        <v>2011</v>
      </c>
      <c r="E1003" s="17">
        <v>1</v>
      </c>
      <c r="F1003" s="17">
        <v>0</v>
      </c>
      <c r="G1003" s="17">
        <v>0</v>
      </c>
      <c r="H1003" s="18">
        <v>15771</v>
      </c>
    </row>
    <row r="1004" spans="1:8" ht="14.4" x14ac:dyDescent="0.3">
      <c r="A1004" s="17">
        <v>2</v>
      </c>
      <c r="B1004" s="9" t="s">
        <v>17</v>
      </c>
      <c r="C1004" s="17">
        <v>3</v>
      </c>
      <c r="D1004" s="17">
        <v>2011</v>
      </c>
      <c r="E1004" s="17">
        <v>1</v>
      </c>
      <c r="F1004" s="17">
        <v>0</v>
      </c>
      <c r="G1004" s="17">
        <v>0</v>
      </c>
      <c r="H1004" s="18">
        <v>15771</v>
      </c>
    </row>
    <row r="1005" spans="1:8" ht="14.4" x14ac:dyDescent="0.3">
      <c r="A1005" s="17">
        <v>2</v>
      </c>
      <c r="B1005" s="9" t="s">
        <v>12</v>
      </c>
      <c r="C1005" s="17">
        <v>2</v>
      </c>
      <c r="D1005" s="17">
        <v>2016</v>
      </c>
      <c r="E1005" s="17">
        <v>1</v>
      </c>
      <c r="F1005" s="17">
        <v>0</v>
      </c>
      <c r="G1005" s="17">
        <v>0</v>
      </c>
      <c r="H1005" s="18">
        <v>15772</v>
      </c>
    </row>
    <row r="1006" spans="1:8" ht="14.4" x14ac:dyDescent="0.3">
      <c r="A1006" s="17">
        <v>1</v>
      </c>
      <c r="B1006" s="9" t="s">
        <v>12</v>
      </c>
      <c r="C1006" s="17">
        <v>2</v>
      </c>
      <c r="D1006" s="17">
        <v>2000</v>
      </c>
      <c r="E1006" s="17">
        <v>1</v>
      </c>
      <c r="F1006" s="17">
        <v>0</v>
      </c>
      <c r="G1006" s="17">
        <v>0</v>
      </c>
      <c r="H1006" s="18">
        <v>15772</v>
      </c>
    </row>
    <row r="1007" spans="1:8" ht="14.4" x14ac:dyDescent="0.3">
      <c r="A1007" s="17">
        <v>4</v>
      </c>
      <c r="B1007" s="9" t="s">
        <v>12</v>
      </c>
      <c r="C1007" s="17">
        <v>4</v>
      </c>
      <c r="D1007" s="17">
        <v>2008</v>
      </c>
      <c r="E1007" s="17">
        <v>1</v>
      </c>
      <c r="F1007" s="17">
        <v>0</v>
      </c>
      <c r="G1007" s="17">
        <v>0</v>
      </c>
      <c r="H1007" s="18">
        <v>15775</v>
      </c>
    </row>
    <row r="1008" spans="1:8" ht="14.4" x14ac:dyDescent="0.3">
      <c r="A1008" s="17">
        <v>3</v>
      </c>
      <c r="B1008" s="9" t="s">
        <v>44</v>
      </c>
      <c r="C1008" s="17">
        <v>1</v>
      </c>
      <c r="D1008" s="17">
        <v>1975</v>
      </c>
      <c r="E1008" s="17">
        <v>1</v>
      </c>
      <c r="F1008" s="17">
        <v>0</v>
      </c>
      <c r="G1008" s="17">
        <v>3</v>
      </c>
      <c r="H1008" s="18">
        <v>15825</v>
      </c>
    </row>
    <row r="1009" spans="1:8" ht="14.4" x14ac:dyDescent="0.3">
      <c r="A1009" s="17">
        <v>2</v>
      </c>
      <c r="B1009" s="9" t="s">
        <v>19</v>
      </c>
      <c r="C1009" s="17">
        <v>1</v>
      </c>
      <c r="D1009" s="17">
        <v>1980</v>
      </c>
      <c r="E1009" s="17">
        <v>17</v>
      </c>
      <c r="F1009" s="17">
        <v>0</v>
      </c>
      <c r="G1009" s="17">
        <v>0</v>
      </c>
      <c r="H1009" s="18">
        <v>15830</v>
      </c>
    </row>
    <row r="1010" spans="1:8" ht="14.4" x14ac:dyDescent="0.3">
      <c r="A1010" s="17">
        <v>2</v>
      </c>
      <c r="B1010" s="9" t="s">
        <v>12</v>
      </c>
      <c r="C1010" s="17">
        <v>3</v>
      </c>
      <c r="D1010" s="17">
        <v>2012</v>
      </c>
      <c r="E1010" s="17">
        <v>1</v>
      </c>
      <c r="F1010" s="17">
        <v>0</v>
      </c>
      <c r="G1010" s="17">
        <v>0</v>
      </c>
      <c r="H1010" s="18">
        <v>15839</v>
      </c>
    </row>
    <row r="1011" spans="1:8" ht="14.4" x14ac:dyDescent="0.3">
      <c r="A1011" s="17">
        <v>2</v>
      </c>
      <c r="B1011" s="9" t="s">
        <v>17</v>
      </c>
      <c r="C1011" s="17">
        <v>2</v>
      </c>
      <c r="D1011" s="17">
        <v>2011</v>
      </c>
      <c r="E1011" s="17">
        <v>1</v>
      </c>
      <c r="F1011" s="17">
        <v>0</v>
      </c>
      <c r="G1011" s="17">
        <v>0</v>
      </c>
      <c r="H1011" s="18">
        <v>15855</v>
      </c>
    </row>
    <row r="1012" spans="1:8" ht="14.4" x14ac:dyDescent="0.3">
      <c r="A1012" s="17">
        <v>3</v>
      </c>
      <c r="B1012" s="9" t="s">
        <v>19</v>
      </c>
      <c r="C1012" s="17">
        <v>1</v>
      </c>
      <c r="D1012" s="17">
        <v>1966</v>
      </c>
      <c r="E1012" s="17">
        <v>5</v>
      </c>
      <c r="F1012" s="17">
        <v>0</v>
      </c>
      <c r="G1012" s="17">
        <v>0</v>
      </c>
      <c r="H1012" s="18">
        <v>15859</v>
      </c>
    </row>
    <row r="1013" spans="1:8" ht="14.4" x14ac:dyDescent="0.3">
      <c r="A1013" s="17">
        <v>2</v>
      </c>
      <c r="B1013" s="9" t="s">
        <v>43</v>
      </c>
      <c r="C1013" s="17">
        <v>1</v>
      </c>
      <c r="D1013" s="17">
        <v>1974</v>
      </c>
      <c r="E1013" s="17">
        <v>1</v>
      </c>
      <c r="F1013" s="17">
        <v>0</v>
      </c>
      <c r="G1013" s="17">
        <v>1</v>
      </c>
      <c r="H1013" s="18">
        <v>15869</v>
      </c>
    </row>
    <row r="1014" spans="1:8" ht="14.4" x14ac:dyDescent="0.3">
      <c r="A1014" s="17">
        <v>2</v>
      </c>
      <c r="B1014" s="9" t="s">
        <v>12</v>
      </c>
      <c r="C1014" s="17">
        <v>2</v>
      </c>
      <c r="D1014" s="17">
        <v>2014</v>
      </c>
      <c r="E1014" s="17">
        <v>1</v>
      </c>
      <c r="F1014" s="17">
        <v>0</v>
      </c>
      <c r="G1014" s="17">
        <v>0</v>
      </c>
      <c r="H1014" s="18">
        <v>15885</v>
      </c>
    </row>
    <row r="1015" spans="1:8" ht="14.4" x14ac:dyDescent="0.3">
      <c r="A1015" s="17">
        <v>6</v>
      </c>
      <c r="B1015" s="9" t="s">
        <v>23</v>
      </c>
      <c r="C1015" s="17">
        <v>1</v>
      </c>
      <c r="D1015" s="17">
        <v>1989</v>
      </c>
      <c r="E1015" s="17">
        <v>1</v>
      </c>
      <c r="F1015" s="17">
        <v>0</v>
      </c>
      <c r="G1015" s="17">
        <v>0</v>
      </c>
      <c r="H1015" s="18">
        <v>15890</v>
      </c>
    </row>
    <row r="1016" spans="1:8" ht="14.4" x14ac:dyDescent="0.3">
      <c r="A1016" s="17">
        <v>2</v>
      </c>
      <c r="B1016" s="9" t="s">
        <v>17</v>
      </c>
      <c r="C1016" s="17">
        <v>3</v>
      </c>
      <c r="D1016" s="17">
        <v>2011</v>
      </c>
      <c r="E1016" s="17">
        <v>1</v>
      </c>
      <c r="F1016" s="17">
        <v>0</v>
      </c>
      <c r="G1016" s="17">
        <v>0</v>
      </c>
      <c r="H1016" s="18">
        <v>15893</v>
      </c>
    </row>
    <row r="1017" spans="1:8" ht="14.4" x14ac:dyDescent="0.3">
      <c r="A1017" s="17">
        <v>6</v>
      </c>
      <c r="B1017" s="9" t="s">
        <v>19</v>
      </c>
      <c r="C1017" s="17">
        <v>1</v>
      </c>
      <c r="D1017" s="17">
        <v>1973</v>
      </c>
      <c r="E1017" s="17">
        <v>1</v>
      </c>
      <c r="F1017" s="17">
        <v>0</v>
      </c>
      <c r="G1017" s="17">
        <v>0</v>
      </c>
      <c r="H1017" s="18">
        <v>15894</v>
      </c>
    </row>
    <row r="1018" spans="1:8" ht="14.4" x14ac:dyDescent="0.3">
      <c r="A1018" s="17">
        <v>1</v>
      </c>
      <c r="B1018" s="9" t="s">
        <v>12</v>
      </c>
      <c r="C1018" s="17">
        <v>3</v>
      </c>
      <c r="D1018" s="17">
        <v>2015</v>
      </c>
      <c r="E1018" s="17">
        <v>1</v>
      </c>
      <c r="F1018" s="17">
        <v>0</v>
      </c>
      <c r="G1018" s="17">
        <v>0</v>
      </c>
      <c r="H1018" s="18">
        <v>15897</v>
      </c>
    </row>
    <row r="1019" spans="1:8" ht="14.4" x14ac:dyDescent="0.3">
      <c r="A1019" s="17">
        <v>2</v>
      </c>
      <c r="B1019" s="9" t="s">
        <v>17</v>
      </c>
      <c r="C1019" s="17">
        <v>2</v>
      </c>
      <c r="D1019" s="17">
        <v>2012</v>
      </c>
      <c r="E1019" s="17">
        <v>1</v>
      </c>
      <c r="F1019" s="17">
        <v>0</v>
      </c>
      <c r="G1019" s="17">
        <v>0</v>
      </c>
      <c r="H1019" s="18">
        <v>15905</v>
      </c>
    </row>
    <row r="1020" spans="1:8" ht="14.4" x14ac:dyDescent="0.3">
      <c r="A1020" s="17">
        <v>3</v>
      </c>
      <c r="B1020" s="9" t="s">
        <v>19</v>
      </c>
      <c r="C1020" s="17">
        <v>3</v>
      </c>
      <c r="D1020" s="17">
        <v>2015</v>
      </c>
      <c r="E1020" s="17">
        <v>1</v>
      </c>
      <c r="F1020" s="17">
        <v>0</v>
      </c>
      <c r="G1020" s="17">
        <v>0</v>
      </c>
      <c r="H1020" s="18">
        <v>15915</v>
      </c>
    </row>
    <row r="1021" spans="1:8" ht="14.4" x14ac:dyDescent="0.3">
      <c r="A1021" s="17">
        <v>2</v>
      </c>
      <c r="B1021" s="9" t="s">
        <v>12</v>
      </c>
      <c r="C1021" s="17">
        <v>2</v>
      </c>
      <c r="D1021" s="17">
        <v>2015</v>
      </c>
      <c r="E1021" s="17">
        <v>1</v>
      </c>
      <c r="F1021" s="17">
        <v>0</v>
      </c>
      <c r="G1021" s="17">
        <v>0</v>
      </c>
      <c r="H1021" s="18">
        <v>15918</v>
      </c>
    </row>
    <row r="1022" spans="1:8" ht="14.4" x14ac:dyDescent="0.3">
      <c r="A1022" s="17">
        <v>1</v>
      </c>
      <c r="B1022" s="9" t="s">
        <v>19</v>
      </c>
      <c r="C1022" s="17">
        <v>4</v>
      </c>
      <c r="D1022" s="17">
        <v>2015</v>
      </c>
      <c r="E1022" s="17">
        <v>1</v>
      </c>
      <c r="F1022" s="17">
        <v>0</v>
      </c>
      <c r="G1022" s="17">
        <v>0</v>
      </c>
      <c r="H1022" s="18">
        <v>15931</v>
      </c>
    </row>
    <row r="1023" spans="1:8" ht="14.4" x14ac:dyDescent="0.3">
      <c r="A1023" s="17">
        <v>2</v>
      </c>
      <c r="B1023" s="9" t="s">
        <v>17</v>
      </c>
      <c r="C1023" s="17">
        <v>2</v>
      </c>
      <c r="D1023" s="17">
        <v>2011</v>
      </c>
      <c r="E1023" s="17">
        <v>1</v>
      </c>
      <c r="F1023" s="17">
        <v>0</v>
      </c>
      <c r="G1023" s="17">
        <v>0</v>
      </c>
      <c r="H1023" s="18">
        <v>15936</v>
      </c>
    </row>
    <row r="1024" spans="1:8" ht="14.4" x14ac:dyDescent="0.3">
      <c r="A1024" s="17">
        <v>2</v>
      </c>
      <c r="B1024" s="9" t="s">
        <v>12</v>
      </c>
      <c r="C1024" s="17">
        <v>3</v>
      </c>
      <c r="D1024" s="17">
        <v>2010</v>
      </c>
      <c r="E1024" s="17">
        <v>1</v>
      </c>
      <c r="F1024" s="17">
        <v>0</v>
      </c>
      <c r="G1024" s="17">
        <v>0</v>
      </c>
      <c r="H1024" s="18">
        <v>15939</v>
      </c>
    </row>
    <row r="1025" spans="1:8" ht="14.4" x14ac:dyDescent="0.3">
      <c r="A1025" s="17">
        <v>2</v>
      </c>
      <c r="B1025" s="9" t="s">
        <v>12</v>
      </c>
      <c r="C1025" s="17">
        <v>3</v>
      </c>
      <c r="D1025" s="17">
        <v>2017</v>
      </c>
      <c r="E1025" s="17">
        <v>1</v>
      </c>
      <c r="F1025" s="17">
        <v>0</v>
      </c>
      <c r="G1025" s="17">
        <v>0</v>
      </c>
      <c r="H1025" s="18">
        <v>15948</v>
      </c>
    </row>
    <row r="1026" spans="1:8" ht="14.4" x14ac:dyDescent="0.3">
      <c r="A1026" s="17">
        <v>1</v>
      </c>
      <c r="B1026" s="9" t="s">
        <v>19</v>
      </c>
      <c r="C1026" s="17">
        <v>1</v>
      </c>
      <c r="D1026" s="17">
        <v>1980</v>
      </c>
      <c r="E1026" s="17">
        <v>17</v>
      </c>
      <c r="F1026" s="17">
        <v>0</v>
      </c>
      <c r="G1026" s="17">
        <v>0</v>
      </c>
      <c r="H1026" s="18">
        <v>15949</v>
      </c>
    </row>
    <row r="1027" spans="1:8" ht="14.4" x14ac:dyDescent="0.3">
      <c r="A1027" s="17">
        <v>2</v>
      </c>
      <c r="B1027" s="9" t="s">
        <v>12</v>
      </c>
      <c r="C1027" s="17">
        <v>2</v>
      </c>
      <c r="D1027" s="17">
        <v>2017</v>
      </c>
      <c r="E1027" s="17">
        <v>1</v>
      </c>
      <c r="F1027" s="17">
        <v>0</v>
      </c>
      <c r="G1027" s="17">
        <v>0</v>
      </c>
      <c r="H1027" s="18">
        <v>15951</v>
      </c>
    </row>
    <row r="1028" spans="1:8" ht="14.4" x14ac:dyDescent="0.3">
      <c r="A1028" s="17">
        <v>3</v>
      </c>
      <c r="B1028" s="9" t="s">
        <v>43</v>
      </c>
      <c r="C1028" s="17">
        <v>1</v>
      </c>
      <c r="D1028" s="17">
        <v>1974</v>
      </c>
      <c r="E1028" s="17">
        <v>1</v>
      </c>
      <c r="F1028" s="17">
        <v>0</v>
      </c>
      <c r="G1028" s="17">
        <v>1</v>
      </c>
      <c r="H1028" s="18">
        <v>15952</v>
      </c>
    </row>
    <row r="1029" spans="1:8" ht="14.4" x14ac:dyDescent="0.3">
      <c r="A1029" s="17">
        <v>2</v>
      </c>
      <c r="B1029" s="9" t="s">
        <v>17</v>
      </c>
      <c r="C1029" s="17">
        <v>2</v>
      </c>
      <c r="D1029" s="17">
        <v>2011</v>
      </c>
      <c r="E1029" s="17">
        <v>1</v>
      </c>
      <c r="F1029" s="17">
        <v>0</v>
      </c>
      <c r="G1029" s="17">
        <v>0</v>
      </c>
      <c r="H1029" s="18">
        <v>15955</v>
      </c>
    </row>
    <row r="1030" spans="1:8" ht="14.4" x14ac:dyDescent="0.3">
      <c r="A1030" s="17">
        <v>6</v>
      </c>
      <c r="B1030" s="9" t="s">
        <v>50</v>
      </c>
      <c r="C1030" s="17">
        <v>1</v>
      </c>
      <c r="D1030" s="17">
        <v>1985</v>
      </c>
      <c r="E1030" s="17">
        <v>2</v>
      </c>
      <c r="F1030" s="17">
        <v>0</v>
      </c>
      <c r="G1030" s="17">
        <v>0</v>
      </c>
      <c r="H1030" s="18">
        <v>15957</v>
      </c>
    </row>
    <row r="1031" spans="1:8" ht="14.4" x14ac:dyDescent="0.3">
      <c r="A1031" s="17">
        <v>2</v>
      </c>
      <c r="B1031" s="9" t="s">
        <v>12</v>
      </c>
      <c r="C1031" s="17">
        <v>2</v>
      </c>
      <c r="D1031" s="17">
        <v>2014</v>
      </c>
      <c r="E1031" s="17">
        <v>1</v>
      </c>
      <c r="F1031" s="17">
        <v>0</v>
      </c>
      <c r="G1031" s="17">
        <v>0</v>
      </c>
      <c r="H1031" s="18">
        <v>15967</v>
      </c>
    </row>
    <row r="1032" spans="1:8" ht="14.4" x14ac:dyDescent="0.3">
      <c r="A1032" s="17">
        <v>4</v>
      </c>
      <c r="B1032" s="9" t="s">
        <v>10</v>
      </c>
      <c r="C1032" s="17">
        <v>4</v>
      </c>
      <c r="D1032" s="17">
        <v>1983</v>
      </c>
      <c r="E1032" s="17">
        <v>2</v>
      </c>
      <c r="F1032" s="17">
        <v>0</v>
      </c>
      <c r="G1032" s="17">
        <v>0</v>
      </c>
      <c r="H1032" s="18">
        <v>15980</v>
      </c>
    </row>
    <row r="1033" spans="1:8" ht="14.4" x14ac:dyDescent="0.3">
      <c r="A1033" s="17">
        <v>2</v>
      </c>
      <c r="B1033" s="9" t="s">
        <v>12</v>
      </c>
      <c r="C1033" s="17">
        <v>2</v>
      </c>
      <c r="D1033" s="17">
        <v>2014</v>
      </c>
      <c r="E1033" s="17">
        <v>1</v>
      </c>
      <c r="F1033" s="17">
        <v>0</v>
      </c>
      <c r="G1033" s="17">
        <v>0</v>
      </c>
      <c r="H1033" s="18">
        <v>15985</v>
      </c>
    </row>
    <row r="1034" spans="1:8" ht="14.4" x14ac:dyDescent="0.3">
      <c r="A1034" s="17">
        <v>4</v>
      </c>
      <c r="B1034" s="9" t="s">
        <v>12</v>
      </c>
      <c r="C1034" s="17">
        <v>2</v>
      </c>
      <c r="D1034" s="17">
        <v>2011</v>
      </c>
      <c r="E1034" s="17">
        <v>1</v>
      </c>
      <c r="F1034" s="17">
        <v>0</v>
      </c>
      <c r="G1034" s="17">
        <v>0</v>
      </c>
      <c r="H1034" s="18">
        <v>16004</v>
      </c>
    </row>
    <row r="1035" spans="1:8" ht="14.4" x14ac:dyDescent="0.3">
      <c r="A1035" s="17">
        <v>2</v>
      </c>
      <c r="B1035" s="9" t="s">
        <v>12</v>
      </c>
      <c r="C1035" s="17">
        <v>3</v>
      </c>
      <c r="D1035" s="17">
        <v>2012</v>
      </c>
      <c r="E1035" s="17">
        <v>1</v>
      </c>
      <c r="F1035" s="17">
        <v>0</v>
      </c>
      <c r="G1035" s="17">
        <v>0</v>
      </c>
      <c r="H1035" s="18">
        <v>16008</v>
      </c>
    </row>
    <row r="1036" spans="1:8" ht="14.4" x14ac:dyDescent="0.3">
      <c r="A1036" s="17">
        <v>1</v>
      </c>
      <c r="B1036" s="9" t="s">
        <v>25</v>
      </c>
      <c r="C1036" s="17">
        <v>1</v>
      </c>
      <c r="D1036" s="17">
        <v>1995</v>
      </c>
      <c r="E1036" s="17">
        <v>1</v>
      </c>
      <c r="F1036" s="17">
        <v>0</v>
      </c>
      <c r="G1036" s="17">
        <v>0</v>
      </c>
      <c r="H1036" s="18">
        <v>16015</v>
      </c>
    </row>
    <row r="1037" spans="1:8" ht="14.4" x14ac:dyDescent="0.3">
      <c r="A1037" s="17">
        <v>1</v>
      </c>
      <c r="B1037" s="9" t="s">
        <v>19</v>
      </c>
      <c r="C1037" s="17">
        <v>1</v>
      </c>
      <c r="D1037" s="17">
        <v>1973</v>
      </c>
      <c r="E1037" s="17">
        <v>1</v>
      </c>
      <c r="F1037" s="17">
        <v>0</v>
      </c>
      <c r="G1037" s="17">
        <v>0</v>
      </c>
      <c r="H1037" s="18">
        <v>16026</v>
      </c>
    </row>
    <row r="1038" spans="1:8" ht="14.4" x14ac:dyDescent="0.3">
      <c r="A1038" s="17">
        <v>1</v>
      </c>
      <c r="B1038" s="9" t="s">
        <v>12</v>
      </c>
      <c r="C1038" s="17">
        <v>3</v>
      </c>
      <c r="D1038" s="17">
        <v>2003</v>
      </c>
      <c r="E1038" s="17">
        <v>1</v>
      </c>
      <c r="F1038" s="17">
        <v>0</v>
      </c>
      <c r="G1038" s="17">
        <v>0</v>
      </c>
      <c r="H1038" s="18">
        <v>16032</v>
      </c>
    </row>
    <row r="1039" spans="1:8" ht="14.4" x14ac:dyDescent="0.3">
      <c r="A1039" s="17">
        <v>1</v>
      </c>
      <c r="B1039" s="9" t="s">
        <v>50</v>
      </c>
      <c r="C1039" s="17">
        <v>1</v>
      </c>
      <c r="D1039" s="17">
        <v>1985</v>
      </c>
      <c r="E1039" s="17">
        <v>2</v>
      </c>
      <c r="F1039" s="17">
        <v>0</v>
      </c>
      <c r="G1039" s="17">
        <v>0</v>
      </c>
      <c r="H1039" s="18">
        <v>16033</v>
      </c>
    </row>
    <row r="1040" spans="1:8" ht="14.4" x14ac:dyDescent="0.3">
      <c r="A1040" s="17">
        <v>2</v>
      </c>
      <c r="B1040" s="9" t="s">
        <v>12</v>
      </c>
      <c r="C1040" s="17">
        <v>3</v>
      </c>
      <c r="D1040" s="17">
        <v>2016</v>
      </c>
      <c r="E1040" s="17">
        <v>1</v>
      </c>
      <c r="F1040" s="17">
        <v>0</v>
      </c>
      <c r="G1040" s="17">
        <v>0</v>
      </c>
      <c r="H1040" s="18">
        <v>16034</v>
      </c>
    </row>
    <row r="1041" spans="1:8" ht="14.4" x14ac:dyDescent="0.3">
      <c r="A1041" s="17">
        <v>2</v>
      </c>
      <c r="B1041" s="9" t="s">
        <v>12</v>
      </c>
      <c r="C1041" s="17">
        <v>2</v>
      </c>
      <c r="D1041" s="17">
        <v>2014</v>
      </c>
      <c r="E1041" s="17">
        <v>1</v>
      </c>
      <c r="F1041" s="17">
        <v>0</v>
      </c>
      <c r="G1041" s="17">
        <v>0</v>
      </c>
      <c r="H1041" s="18">
        <v>16048</v>
      </c>
    </row>
    <row r="1042" spans="1:8" ht="14.4" x14ac:dyDescent="0.3">
      <c r="A1042" s="17">
        <v>6</v>
      </c>
      <c r="B1042" s="9" t="s">
        <v>26</v>
      </c>
      <c r="C1042" s="17">
        <v>3</v>
      </c>
      <c r="D1042" s="17">
        <v>1977</v>
      </c>
      <c r="E1042" s="17">
        <v>31</v>
      </c>
      <c r="F1042" s="17">
        <v>0</v>
      </c>
      <c r="G1042" s="17">
        <v>0</v>
      </c>
      <c r="H1042" s="18">
        <v>16050</v>
      </c>
    </row>
    <row r="1043" spans="1:8" ht="14.4" x14ac:dyDescent="0.3">
      <c r="A1043" s="17">
        <v>5</v>
      </c>
      <c r="B1043" s="9" t="s">
        <v>43</v>
      </c>
      <c r="C1043" s="17">
        <v>3</v>
      </c>
      <c r="D1043" s="17">
        <v>1983</v>
      </c>
      <c r="E1043" s="17">
        <v>1</v>
      </c>
      <c r="F1043" s="17">
        <v>0</v>
      </c>
      <c r="G1043" s="17">
        <v>0</v>
      </c>
      <c r="H1043" s="18">
        <v>16069</v>
      </c>
    </row>
    <row r="1044" spans="1:8" ht="14.4" x14ac:dyDescent="0.3">
      <c r="A1044" s="17">
        <v>2</v>
      </c>
      <c r="B1044" s="9" t="s">
        <v>24</v>
      </c>
      <c r="C1044" s="17">
        <v>3</v>
      </c>
      <c r="D1044" s="17">
        <v>1964</v>
      </c>
      <c r="E1044" s="17">
        <v>3</v>
      </c>
      <c r="F1044" s="17">
        <v>0</v>
      </c>
      <c r="G1044" s="17">
        <v>0</v>
      </c>
      <c r="H1044" s="18">
        <v>16081</v>
      </c>
    </row>
    <row r="1045" spans="1:8" ht="14.4" x14ac:dyDescent="0.3">
      <c r="A1045" s="17">
        <v>3</v>
      </c>
      <c r="B1045" s="9" t="s">
        <v>19</v>
      </c>
      <c r="C1045" s="17">
        <v>2</v>
      </c>
      <c r="D1045" s="17">
        <v>2013</v>
      </c>
      <c r="E1045" s="17">
        <v>1</v>
      </c>
      <c r="F1045" s="17">
        <v>0</v>
      </c>
      <c r="G1045" s="17">
        <v>0</v>
      </c>
      <c r="H1045" s="18">
        <v>16097</v>
      </c>
    </row>
    <row r="1046" spans="1:8" ht="14.4" x14ac:dyDescent="0.3">
      <c r="A1046" s="17">
        <v>3</v>
      </c>
      <c r="B1046" s="9" t="s">
        <v>19</v>
      </c>
      <c r="C1046" s="17">
        <v>3</v>
      </c>
      <c r="D1046" s="17">
        <v>2016</v>
      </c>
      <c r="E1046" s="17">
        <v>1</v>
      </c>
      <c r="F1046" s="17">
        <v>0</v>
      </c>
      <c r="G1046" s="17">
        <v>0</v>
      </c>
      <c r="H1046" s="18">
        <v>16102</v>
      </c>
    </row>
    <row r="1047" spans="1:8" ht="14.4" x14ac:dyDescent="0.3">
      <c r="A1047" s="17">
        <v>5</v>
      </c>
      <c r="B1047" s="9" t="s">
        <v>10</v>
      </c>
      <c r="C1047" s="17">
        <v>1</v>
      </c>
      <c r="D1047" s="17">
        <v>1989</v>
      </c>
      <c r="E1047" s="17">
        <v>1</v>
      </c>
      <c r="F1047" s="17">
        <v>0</v>
      </c>
      <c r="G1047" s="17">
        <v>0</v>
      </c>
      <c r="H1047" s="18">
        <v>16104</v>
      </c>
    </row>
    <row r="1048" spans="1:8" ht="14.4" x14ac:dyDescent="0.3">
      <c r="A1048" s="17">
        <v>1</v>
      </c>
      <c r="B1048" s="9" t="s">
        <v>19</v>
      </c>
      <c r="C1048" s="17">
        <v>1</v>
      </c>
      <c r="D1048" s="17">
        <v>1966</v>
      </c>
      <c r="E1048" s="17">
        <v>5</v>
      </c>
      <c r="F1048" s="17">
        <v>0</v>
      </c>
      <c r="G1048" s="17">
        <v>0</v>
      </c>
      <c r="H1048" s="18">
        <v>16107</v>
      </c>
    </row>
    <row r="1049" spans="1:8" ht="14.4" x14ac:dyDescent="0.3">
      <c r="A1049" s="17">
        <v>3</v>
      </c>
      <c r="B1049" s="9" t="s">
        <v>43</v>
      </c>
      <c r="C1049" s="17">
        <v>3</v>
      </c>
      <c r="D1049" s="17">
        <v>1983</v>
      </c>
      <c r="E1049" s="17">
        <v>1</v>
      </c>
      <c r="F1049" s="17">
        <v>0</v>
      </c>
      <c r="G1049" s="17">
        <v>0</v>
      </c>
      <c r="H1049" s="18">
        <v>16123</v>
      </c>
    </row>
    <row r="1050" spans="1:8" ht="14.4" x14ac:dyDescent="0.3">
      <c r="A1050" s="17">
        <v>2</v>
      </c>
      <c r="B1050" s="9" t="s">
        <v>17</v>
      </c>
      <c r="C1050" s="17">
        <v>2</v>
      </c>
      <c r="D1050" s="17">
        <v>2010</v>
      </c>
      <c r="E1050" s="17">
        <v>1</v>
      </c>
      <c r="F1050" s="17">
        <v>0</v>
      </c>
      <c r="G1050" s="17">
        <v>0</v>
      </c>
      <c r="H1050" s="18">
        <v>16126</v>
      </c>
    </row>
    <row r="1051" spans="1:8" ht="14.4" x14ac:dyDescent="0.3">
      <c r="A1051" s="17">
        <v>2</v>
      </c>
      <c r="B1051" s="9" t="s">
        <v>12</v>
      </c>
      <c r="C1051" s="17">
        <v>2</v>
      </c>
      <c r="D1051" s="17">
        <v>2017</v>
      </c>
      <c r="E1051" s="17">
        <v>1</v>
      </c>
      <c r="F1051" s="17">
        <v>0</v>
      </c>
      <c r="G1051" s="17">
        <v>0</v>
      </c>
      <c r="H1051" s="18">
        <v>16130</v>
      </c>
    </row>
    <row r="1052" spans="1:8" ht="14.4" x14ac:dyDescent="0.3">
      <c r="A1052" s="17">
        <v>2</v>
      </c>
      <c r="B1052" s="9" t="s">
        <v>30</v>
      </c>
      <c r="C1052" s="17">
        <v>2</v>
      </c>
      <c r="D1052" s="17">
        <v>1984</v>
      </c>
      <c r="E1052" s="17">
        <v>1</v>
      </c>
      <c r="F1052" s="17">
        <v>0</v>
      </c>
      <c r="G1052" s="17">
        <v>0</v>
      </c>
      <c r="H1052" s="18">
        <v>16150</v>
      </c>
    </row>
    <row r="1053" spans="1:8" ht="14.4" x14ac:dyDescent="0.3">
      <c r="A1053" s="17">
        <v>3</v>
      </c>
      <c r="B1053" s="9" t="s">
        <v>35</v>
      </c>
      <c r="C1053" s="17">
        <v>2</v>
      </c>
      <c r="D1053" s="17">
        <v>1985</v>
      </c>
      <c r="E1053" s="17">
        <v>1</v>
      </c>
      <c r="F1053" s="17">
        <v>0</v>
      </c>
      <c r="G1053" s="17">
        <v>0</v>
      </c>
      <c r="H1053" s="18">
        <v>16152</v>
      </c>
    </row>
    <row r="1054" spans="1:8" ht="14.4" x14ac:dyDescent="0.3">
      <c r="A1054" s="17">
        <v>5</v>
      </c>
      <c r="B1054" s="9" t="s">
        <v>32</v>
      </c>
      <c r="C1054" s="17">
        <v>1</v>
      </c>
      <c r="D1054" s="17">
        <v>1984</v>
      </c>
      <c r="E1054" s="17">
        <v>1</v>
      </c>
      <c r="F1054" s="17">
        <v>0</v>
      </c>
      <c r="G1054" s="17">
        <v>0</v>
      </c>
      <c r="H1054" s="18">
        <v>16167</v>
      </c>
    </row>
    <row r="1055" spans="1:8" ht="14.4" x14ac:dyDescent="0.3">
      <c r="A1055" s="17">
        <v>2</v>
      </c>
      <c r="B1055" s="9" t="s">
        <v>19</v>
      </c>
      <c r="C1055" s="17">
        <v>1</v>
      </c>
      <c r="D1055" s="17">
        <v>1973</v>
      </c>
      <c r="E1055" s="17">
        <v>1</v>
      </c>
      <c r="F1055" s="17">
        <v>0</v>
      </c>
      <c r="G1055" s="17">
        <v>0</v>
      </c>
      <c r="H1055" s="18">
        <v>16173</v>
      </c>
    </row>
    <row r="1056" spans="1:8" ht="14.4" x14ac:dyDescent="0.3">
      <c r="A1056" s="17">
        <v>2</v>
      </c>
      <c r="B1056" s="9" t="s">
        <v>17</v>
      </c>
      <c r="C1056" s="17">
        <v>2</v>
      </c>
      <c r="D1056" s="17">
        <v>2012</v>
      </c>
      <c r="E1056" s="17">
        <v>1</v>
      </c>
      <c r="F1056" s="17">
        <v>0</v>
      </c>
      <c r="G1056" s="17">
        <v>0</v>
      </c>
      <c r="H1056" s="18">
        <v>16173</v>
      </c>
    </row>
    <row r="1057" spans="1:8" ht="14.4" x14ac:dyDescent="0.3">
      <c r="A1057" s="17">
        <v>3</v>
      </c>
      <c r="B1057" s="9" t="s">
        <v>32</v>
      </c>
      <c r="C1057" s="17">
        <v>3</v>
      </c>
      <c r="D1057" s="17">
        <v>1984</v>
      </c>
      <c r="E1057" s="17">
        <v>1</v>
      </c>
      <c r="F1057" s="17">
        <v>0</v>
      </c>
      <c r="G1057" s="17">
        <v>2</v>
      </c>
      <c r="H1057" s="18">
        <v>16178</v>
      </c>
    </row>
    <row r="1058" spans="1:8" ht="14.4" x14ac:dyDescent="0.3">
      <c r="A1058" s="17">
        <v>2</v>
      </c>
      <c r="B1058" s="9" t="s">
        <v>50</v>
      </c>
      <c r="C1058" s="17">
        <v>1</v>
      </c>
      <c r="D1058" s="17">
        <v>1985</v>
      </c>
      <c r="E1058" s="17">
        <v>2</v>
      </c>
      <c r="F1058" s="17">
        <v>0</v>
      </c>
      <c r="G1058" s="17">
        <v>0</v>
      </c>
      <c r="H1058" s="18">
        <v>16188</v>
      </c>
    </row>
    <row r="1059" spans="1:8" ht="14.4" x14ac:dyDescent="0.3">
      <c r="A1059" s="17">
        <v>2</v>
      </c>
      <c r="B1059" s="9" t="s">
        <v>12</v>
      </c>
      <c r="C1059" s="17">
        <v>3</v>
      </c>
      <c r="D1059" s="17">
        <v>2017</v>
      </c>
      <c r="E1059" s="17">
        <v>1</v>
      </c>
      <c r="F1059" s="17">
        <v>0</v>
      </c>
      <c r="G1059" s="17">
        <v>0</v>
      </c>
      <c r="H1059" s="18">
        <v>16199</v>
      </c>
    </row>
    <row r="1060" spans="1:8" ht="14.4" x14ac:dyDescent="0.3">
      <c r="A1060" s="17">
        <v>2</v>
      </c>
      <c r="B1060" s="9" t="s">
        <v>17</v>
      </c>
      <c r="C1060" s="17">
        <v>2</v>
      </c>
      <c r="D1060" s="17">
        <v>2011</v>
      </c>
      <c r="E1060" s="17">
        <v>1</v>
      </c>
      <c r="F1060" s="17">
        <v>0</v>
      </c>
      <c r="G1060" s="17">
        <v>0</v>
      </c>
      <c r="H1060" s="18">
        <v>16200</v>
      </c>
    </row>
    <row r="1061" spans="1:8" ht="14.4" x14ac:dyDescent="0.3">
      <c r="A1061" s="17">
        <v>3</v>
      </c>
      <c r="B1061" s="9" t="s">
        <v>23</v>
      </c>
      <c r="C1061" s="17">
        <v>1</v>
      </c>
      <c r="D1061" s="17">
        <v>1980</v>
      </c>
      <c r="E1061" s="17">
        <v>1</v>
      </c>
      <c r="F1061" s="17">
        <v>2</v>
      </c>
      <c r="G1061" s="17">
        <v>0</v>
      </c>
      <c r="H1061" s="18">
        <v>16209</v>
      </c>
    </row>
    <row r="1062" spans="1:8" ht="14.4" x14ac:dyDescent="0.3">
      <c r="A1062" s="17">
        <v>5</v>
      </c>
      <c r="B1062" s="9" t="s">
        <v>23</v>
      </c>
      <c r="C1062" s="17">
        <v>1</v>
      </c>
      <c r="D1062" s="17">
        <v>1981</v>
      </c>
      <c r="E1062" s="17">
        <v>1</v>
      </c>
      <c r="F1062" s="17">
        <v>0</v>
      </c>
      <c r="G1062" s="17">
        <v>0</v>
      </c>
      <c r="H1062" s="18">
        <v>16240</v>
      </c>
    </row>
    <row r="1063" spans="1:8" ht="14.4" x14ac:dyDescent="0.3">
      <c r="A1063" s="17">
        <v>2</v>
      </c>
      <c r="B1063" s="9" t="s">
        <v>17</v>
      </c>
      <c r="C1063" s="17">
        <v>2</v>
      </c>
      <c r="D1063" s="17">
        <v>2012</v>
      </c>
      <c r="E1063" s="17">
        <v>1</v>
      </c>
      <c r="F1063" s="17">
        <v>0</v>
      </c>
      <c r="G1063" s="17">
        <v>0</v>
      </c>
      <c r="H1063" s="18">
        <v>16245</v>
      </c>
    </row>
    <row r="1064" spans="1:8" ht="14.4" x14ac:dyDescent="0.3">
      <c r="A1064" s="17">
        <v>2</v>
      </c>
      <c r="B1064" s="9" t="s">
        <v>17</v>
      </c>
      <c r="C1064" s="17">
        <v>2</v>
      </c>
      <c r="D1064" s="17">
        <v>2011</v>
      </c>
      <c r="E1064" s="17">
        <v>1</v>
      </c>
      <c r="F1064" s="17">
        <v>0</v>
      </c>
      <c r="G1064" s="17">
        <v>0</v>
      </c>
      <c r="H1064" s="18">
        <v>16245</v>
      </c>
    </row>
    <row r="1065" spans="1:8" ht="14.4" x14ac:dyDescent="0.3">
      <c r="A1065" s="17">
        <v>2</v>
      </c>
      <c r="B1065" s="9" t="s">
        <v>17</v>
      </c>
      <c r="C1065" s="17">
        <v>2</v>
      </c>
      <c r="D1065" s="17">
        <v>2011</v>
      </c>
      <c r="E1065" s="17">
        <v>1</v>
      </c>
      <c r="F1065" s="17">
        <v>0</v>
      </c>
      <c r="G1065" s="17">
        <v>0</v>
      </c>
      <c r="H1065" s="18">
        <v>16249</v>
      </c>
    </row>
    <row r="1066" spans="1:8" ht="14.4" x14ac:dyDescent="0.3">
      <c r="A1066" s="17">
        <v>6</v>
      </c>
      <c r="B1066" s="9" t="s">
        <v>19</v>
      </c>
      <c r="C1066" s="17">
        <v>1</v>
      </c>
      <c r="D1066" s="17">
        <v>1980</v>
      </c>
      <c r="E1066" s="17">
        <v>17</v>
      </c>
      <c r="F1066" s="17">
        <v>0</v>
      </c>
      <c r="G1066" s="17">
        <v>0</v>
      </c>
      <c r="H1066" s="18">
        <v>16252</v>
      </c>
    </row>
    <row r="1067" spans="1:8" ht="14.4" x14ac:dyDescent="0.3">
      <c r="A1067" s="17">
        <v>3</v>
      </c>
      <c r="B1067" s="9" t="s">
        <v>23</v>
      </c>
      <c r="C1067" s="17">
        <v>1</v>
      </c>
      <c r="D1067" s="17">
        <v>1989</v>
      </c>
      <c r="E1067" s="17">
        <v>1</v>
      </c>
      <c r="F1067" s="17">
        <v>0</v>
      </c>
      <c r="G1067" s="17">
        <v>0</v>
      </c>
      <c r="H1067" s="18">
        <v>16255</v>
      </c>
    </row>
    <row r="1068" spans="1:8" ht="14.4" x14ac:dyDescent="0.3">
      <c r="A1068" s="17">
        <v>5</v>
      </c>
      <c r="B1068" s="9" t="s">
        <v>43</v>
      </c>
      <c r="C1068" s="17">
        <v>3</v>
      </c>
      <c r="D1068" s="17">
        <v>1977</v>
      </c>
      <c r="E1068" s="17">
        <v>1</v>
      </c>
      <c r="F1068" s="17">
        <v>0</v>
      </c>
      <c r="G1068" s="17">
        <v>0</v>
      </c>
      <c r="H1068" s="18">
        <v>16257</v>
      </c>
    </row>
    <row r="1069" spans="1:8" ht="14.4" x14ac:dyDescent="0.3">
      <c r="A1069" s="17">
        <v>2</v>
      </c>
      <c r="B1069" s="9" t="s">
        <v>10</v>
      </c>
      <c r="C1069" s="17">
        <v>1</v>
      </c>
      <c r="D1069" s="17">
        <v>1961</v>
      </c>
      <c r="E1069" s="17">
        <v>2</v>
      </c>
      <c r="F1069" s="17">
        <v>0</v>
      </c>
      <c r="G1069" s="17">
        <v>0</v>
      </c>
      <c r="H1069" s="18">
        <v>16267</v>
      </c>
    </row>
    <row r="1070" spans="1:8" ht="14.4" x14ac:dyDescent="0.3">
      <c r="A1070" s="17">
        <v>2</v>
      </c>
      <c r="B1070" s="9" t="s">
        <v>17</v>
      </c>
      <c r="C1070" s="17">
        <v>2</v>
      </c>
      <c r="D1070" s="17">
        <v>2014</v>
      </c>
      <c r="E1070" s="17">
        <v>1</v>
      </c>
      <c r="F1070" s="17">
        <v>0</v>
      </c>
      <c r="G1070" s="17">
        <v>0</v>
      </c>
      <c r="H1070" s="18">
        <v>16275</v>
      </c>
    </row>
    <row r="1071" spans="1:8" ht="14.4" x14ac:dyDescent="0.3">
      <c r="A1071" s="17">
        <v>3</v>
      </c>
      <c r="B1071" s="9" t="s">
        <v>19</v>
      </c>
      <c r="C1071" s="17">
        <v>4</v>
      </c>
      <c r="D1071" s="17">
        <v>2015</v>
      </c>
      <c r="E1071" s="17">
        <v>1</v>
      </c>
      <c r="F1071" s="17">
        <v>0</v>
      </c>
      <c r="G1071" s="17">
        <v>0</v>
      </c>
      <c r="H1071" s="18">
        <v>16276</v>
      </c>
    </row>
    <row r="1072" spans="1:8" ht="14.4" x14ac:dyDescent="0.3">
      <c r="A1072" s="17">
        <v>3</v>
      </c>
      <c r="B1072" s="9" t="s">
        <v>10</v>
      </c>
      <c r="C1072" s="17">
        <v>1</v>
      </c>
      <c r="D1072" s="17">
        <v>1961</v>
      </c>
      <c r="E1072" s="17">
        <v>2</v>
      </c>
      <c r="F1072" s="17">
        <v>0</v>
      </c>
      <c r="G1072" s="17">
        <v>0</v>
      </c>
      <c r="H1072" s="18">
        <v>16278</v>
      </c>
    </row>
    <row r="1073" spans="1:8" ht="14.4" x14ac:dyDescent="0.3">
      <c r="A1073" s="17">
        <v>2</v>
      </c>
      <c r="B1073" s="9" t="s">
        <v>45</v>
      </c>
      <c r="C1073" s="17">
        <v>3</v>
      </c>
      <c r="D1073" s="17">
        <v>1980</v>
      </c>
      <c r="E1073" s="17">
        <v>1</v>
      </c>
      <c r="F1073" s="17">
        <v>0</v>
      </c>
      <c r="G1073" s="17">
        <v>0</v>
      </c>
      <c r="H1073" s="18">
        <v>16279</v>
      </c>
    </row>
    <row r="1074" spans="1:8" ht="14.4" x14ac:dyDescent="0.3">
      <c r="A1074" s="17">
        <v>3</v>
      </c>
      <c r="B1074" s="9" t="s">
        <v>19</v>
      </c>
      <c r="C1074" s="17">
        <v>2</v>
      </c>
      <c r="D1074" s="17">
        <v>2015</v>
      </c>
      <c r="E1074" s="17">
        <v>1</v>
      </c>
      <c r="F1074" s="17">
        <v>0</v>
      </c>
      <c r="G1074" s="17">
        <v>0</v>
      </c>
      <c r="H1074" s="18">
        <v>16283</v>
      </c>
    </row>
    <row r="1075" spans="1:8" ht="14.4" x14ac:dyDescent="0.3">
      <c r="A1075" s="17">
        <v>6</v>
      </c>
      <c r="B1075" s="9" t="s">
        <v>10</v>
      </c>
      <c r="C1075" s="17">
        <v>1</v>
      </c>
      <c r="D1075" s="17">
        <v>1986</v>
      </c>
      <c r="E1075" s="17">
        <v>2</v>
      </c>
      <c r="F1075" s="17">
        <v>0</v>
      </c>
      <c r="G1075" s="17">
        <v>0</v>
      </c>
      <c r="H1075" s="18">
        <v>16293</v>
      </c>
    </row>
    <row r="1076" spans="1:8" ht="14.4" x14ac:dyDescent="0.3">
      <c r="A1076" s="17">
        <v>2</v>
      </c>
      <c r="B1076" s="9" t="s">
        <v>17</v>
      </c>
      <c r="C1076" s="17">
        <v>2</v>
      </c>
      <c r="D1076" s="17">
        <v>2011</v>
      </c>
      <c r="E1076" s="17">
        <v>1</v>
      </c>
      <c r="F1076" s="17">
        <v>0</v>
      </c>
      <c r="G1076" s="17">
        <v>0</v>
      </c>
      <c r="H1076" s="18">
        <v>16297</v>
      </c>
    </row>
    <row r="1077" spans="1:8" ht="14.4" x14ac:dyDescent="0.3">
      <c r="A1077" s="17">
        <v>6</v>
      </c>
      <c r="B1077" s="9" t="s">
        <v>19</v>
      </c>
      <c r="C1077" s="17">
        <v>1</v>
      </c>
      <c r="D1077" s="17">
        <v>1966</v>
      </c>
      <c r="E1077" s="17">
        <v>5</v>
      </c>
      <c r="F1077" s="17">
        <v>0</v>
      </c>
      <c r="G1077" s="17">
        <v>0</v>
      </c>
      <c r="H1077" s="18">
        <v>16314</v>
      </c>
    </row>
    <row r="1078" spans="1:8" ht="14.4" x14ac:dyDescent="0.3">
      <c r="A1078" s="17">
        <v>1</v>
      </c>
      <c r="B1078" s="9" t="s">
        <v>44</v>
      </c>
      <c r="C1078" s="17">
        <v>1</v>
      </c>
      <c r="D1078" s="17">
        <v>1975</v>
      </c>
      <c r="E1078" s="17">
        <v>1</v>
      </c>
      <c r="F1078" s="17">
        <v>0</v>
      </c>
      <c r="G1078" s="17">
        <v>3</v>
      </c>
      <c r="H1078" s="18">
        <v>16315</v>
      </c>
    </row>
    <row r="1079" spans="1:8" ht="14.4" x14ac:dyDescent="0.3">
      <c r="A1079" s="17">
        <v>1</v>
      </c>
      <c r="B1079" s="9" t="s">
        <v>10</v>
      </c>
      <c r="C1079" s="17">
        <v>1</v>
      </c>
      <c r="D1079" s="17">
        <v>1982</v>
      </c>
      <c r="E1079" s="17">
        <v>2</v>
      </c>
      <c r="F1079" s="17">
        <v>0</v>
      </c>
      <c r="G1079" s="17">
        <v>0</v>
      </c>
      <c r="H1079" s="18">
        <v>16328</v>
      </c>
    </row>
    <row r="1080" spans="1:8" ht="14.4" x14ac:dyDescent="0.3">
      <c r="A1080" s="17">
        <v>2</v>
      </c>
      <c r="B1080" s="9" t="s">
        <v>26</v>
      </c>
      <c r="C1080" s="17">
        <v>3</v>
      </c>
      <c r="D1080" s="17">
        <v>1977</v>
      </c>
      <c r="E1080" s="17">
        <v>31</v>
      </c>
      <c r="F1080" s="17">
        <v>0</v>
      </c>
      <c r="G1080" s="17">
        <v>0</v>
      </c>
      <c r="H1080" s="18">
        <v>16348</v>
      </c>
    </row>
    <row r="1081" spans="1:8" ht="14.4" x14ac:dyDescent="0.3">
      <c r="A1081" s="17">
        <v>2</v>
      </c>
      <c r="B1081" s="9" t="s">
        <v>12</v>
      </c>
      <c r="C1081" s="17">
        <v>2</v>
      </c>
      <c r="D1081" s="17">
        <v>2016</v>
      </c>
      <c r="E1081" s="17">
        <v>1</v>
      </c>
      <c r="F1081" s="17">
        <v>0</v>
      </c>
      <c r="G1081" s="17">
        <v>0</v>
      </c>
      <c r="H1081" s="18">
        <v>16354</v>
      </c>
    </row>
    <row r="1082" spans="1:8" ht="14.4" x14ac:dyDescent="0.3">
      <c r="A1082" s="17">
        <v>2</v>
      </c>
      <c r="B1082" s="9" t="s">
        <v>23</v>
      </c>
      <c r="C1082" s="17">
        <v>4</v>
      </c>
      <c r="D1082" s="17">
        <v>2018</v>
      </c>
      <c r="E1082" s="17">
        <v>1</v>
      </c>
      <c r="F1082" s="17">
        <v>0</v>
      </c>
      <c r="G1082" s="17">
        <v>0</v>
      </c>
      <c r="H1082" s="18">
        <v>16360</v>
      </c>
    </row>
    <row r="1083" spans="1:8" ht="14.4" x14ac:dyDescent="0.3">
      <c r="A1083" s="17">
        <v>1</v>
      </c>
      <c r="B1083" s="9" t="s">
        <v>24</v>
      </c>
      <c r="C1083" s="17">
        <v>3</v>
      </c>
      <c r="D1083" s="17">
        <v>1964</v>
      </c>
      <c r="E1083" s="17">
        <v>3</v>
      </c>
      <c r="F1083" s="17">
        <v>0</v>
      </c>
      <c r="G1083" s="17">
        <v>0</v>
      </c>
      <c r="H1083" s="18">
        <v>16362</v>
      </c>
    </row>
    <row r="1084" spans="1:8" ht="14.4" x14ac:dyDescent="0.3">
      <c r="A1084" s="17">
        <v>4</v>
      </c>
      <c r="B1084" s="9" t="s">
        <v>35</v>
      </c>
      <c r="C1084" s="17">
        <v>2</v>
      </c>
      <c r="D1084" s="17">
        <v>1985</v>
      </c>
      <c r="E1084" s="17">
        <v>1</v>
      </c>
      <c r="F1084" s="17">
        <v>0</v>
      </c>
      <c r="G1084" s="17">
        <v>0</v>
      </c>
      <c r="H1084" s="18">
        <v>16389</v>
      </c>
    </row>
    <row r="1085" spans="1:8" ht="14.4" x14ac:dyDescent="0.3">
      <c r="A1085" s="17">
        <v>2</v>
      </c>
      <c r="B1085" s="9" t="s">
        <v>10</v>
      </c>
      <c r="C1085" s="17">
        <v>1</v>
      </c>
      <c r="D1085" s="17">
        <v>1980</v>
      </c>
      <c r="E1085" s="17">
        <v>2</v>
      </c>
      <c r="F1085" s="17">
        <v>0</v>
      </c>
      <c r="G1085" s="17">
        <v>0</v>
      </c>
      <c r="H1085" s="18">
        <v>16389</v>
      </c>
    </row>
    <row r="1086" spans="1:8" ht="14.4" x14ac:dyDescent="0.3">
      <c r="A1086" s="17">
        <v>4</v>
      </c>
      <c r="B1086" s="9" t="s">
        <v>19</v>
      </c>
      <c r="C1086" s="17">
        <v>4</v>
      </c>
      <c r="D1086" s="17">
        <v>2020</v>
      </c>
      <c r="E1086" s="17">
        <v>1</v>
      </c>
      <c r="F1086" s="17">
        <v>0</v>
      </c>
      <c r="G1086" s="17">
        <v>0</v>
      </c>
      <c r="H1086" s="18">
        <v>16397</v>
      </c>
    </row>
    <row r="1087" spans="1:8" ht="14.4" x14ac:dyDescent="0.3">
      <c r="A1087" s="17">
        <v>2</v>
      </c>
      <c r="B1087" s="9" t="s">
        <v>12</v>
      </c>
      <c r="C1087" s="17">
        <v>2</v>
      </c>
      <c r="D1087" s="17">
        <v>2013</v>
      </c>
      <c r="E1087" s="17">
        <v>1</v>
      </c>
      <c r="F1087" s="17">
        <v>0</v>
      </c>
      <c r="G1087" s="17">
        <v>0</v>
      </c>
      <c r="H1087" s="18">
        <v>16422</v>
      </c>
    </row>
    <row r="1088" spans="1:8" ht="14.4" x14ac:dyDescent="0.3">
      <c r="A1088" s="17">
        <v>4</v>
      </c>
      <c r="B1088" s="9" t="s">
        <v>12</v>
      </c>
      <c r="C1088" s="17">
        <v>3</v>
      </c>
      <c r="D1088" s="17">
        <v>2010</v>
      </c>
      <c r="E1088" s="17">
        <v>1</v>
      </c>
      <c r="F1088" s="17">
        <v>0</v>
      </c>
      <c r="G1088" s="17">
        <v>0</v>
      </c>
      <c r="H1088" s="18">
        <v>16425</v>
      </c>
    </row>
    <row r="1089" spans="1:8" ht="14.4" x14ac:dyDescent="0.3">
      <c r="A1089" s="17">
        <v>6</v>
      </c>
      <c r="B1089" s="9" t="s">
        <v>10</v>
      </c>
      <c r="C1089" s="17">
        <v>1</v>
      </c>
      <c r="D1089" s="17">
        <v>1983</v>
      </c>
      <c r="E1089" s="17">
        <v>1</v>
      </c>
      <c r="F1089" s="17">
        <v>0</v>
      </c>
      <c r="G1089" s="17">
        <v>0</v>
      </c>
      <c r="H1089" s="18">
        <v>16427</v>
      </c>
    </row>
    <row r="1090" spans="1:8" ht="14.4" x14ac:dyDescent="0.3">
      <c r="A1090" s="17">
        <v>2</v>
      </c>
      <c r="B1090" s="9" t="s">
        <v>17</v>
      </c>
      <c r="C1090" s="17">
        <v>2</v>
      </c>
      <c r="D1090" s="17">
        <v>2011</v>
      </c>
      <c r="E1090" s="17">
        <v>1</v>
      </c>
      <c r="F1090" s="17">
        <v>0</v>
      </c>
      <c r="G1090" s="17">
        <v>0</v>
      </c>
      <c r="H1090" s="18">
        <v>16440</v>
      </c>
    </row>
    <row r="1091" spans="1:8" ht="14.4" x14ac:dyDescent="0.3">
      <c r="A1091" s="17">
        <v>6</v>
      </c>
      <c r="B1091" s="9" t="s">
        <v>30</v>
      </c>
      <c r="C1091" s="17">
        <v>2</v>
      </c>
      <c r="D1091" s="17">
        <v>1984</v>
      </c>
      <c r="E1091" s="17">
        <v>1</v>
      </c>
      <c r="F1091" s="17">
        <v>0</v>
      </c>
      <c r="G1091" s="17">
        <v>0</v>
      </c>
      <c r="H1091" s="18">
        <v>16446</v>
      </c>
    </row>
    <row r="1092" spans="1:8" ht="14.4" x14ac:dyDescent="0.3">
      <c r="A1092" s="17">
        <v>3</v>
      </c>
      <c r="B1092" s="9" t="s">
        <v>12</v>
      </c>
      <c r="C1092" s="17">
        <v>4</v>
      </c>
      <c r="D1092" s="17">
        <v>2011</v>
      </c>
      <c r="E1092" s="17">
        <v>1</v>
      </c>
      <c r="F1092" s="17">
        <v>0</v>
      </c>
      <c r="G1092" s="17">
        <v>0</v>
      </c>
      <c r="H1092" s="18">
        <v>16481</v>
      </c>
    </row>
    <row r="1093" spans="1:8" ht="14.4" x14ac:dyDescent="0.3">
      <c r="A1093" s="17">
        <v>3</v>
      </c>
      <c r="B1093" s="9" t="s">
        <v>19</v>
      </c>
      <c r="C1093" s="17">
        <v>4</v>
      </c>
      <c r="D1093" s="17">
        <v>2020</v>
      </c>
      <c r="E1093" s="17">
        <v>1</v>
      </c>
      <c r="F1093" s="17">
        <v>0</v>
      </c>
      <c r="G1093" s="17">
        <v>0</v>
      </c>
      <c r="H1093" s="18">
        <v>16509</v>
      </c>
    </row>
    <row r="1094" spans="1:8" ht="14.4" x14ac:dyDescent="0.3">
      <c r="A1094" s="17">
        <v>2</v>
      </c>
      <c r="B1094" s="9" t="s">
        <v>12</v>
      </c>
      <c r="C1094" s="17">
        <v>2</v>
      </c>
      <c r="D1094" s="17">
        <v>2017</v>
      </c>
      <c r="E1094" s="17">
        <v>1</v>
      </c>
      <c r="F1094" s="17">
        <v>0</v>
      </c>
      <c r="G1094" s="17">
        <v>0</v>
      </c>
      <c r="H1094" s="18">
        <v>16520</v>
      </c>
    </row>
    <row r="1095" spans="1:8" ht="14.4" x14ac:dyDescent="0.3">
      <c r="A1095" s="17">
        <v>2</v>
      </c>
      <c r="B1095" s="9" t="s">
        <v>12</v>
      </c>
      <c r="C1095" s="17">
        <v>3</v>
      </c>
      <c r="D1095" s="17">
        <v>2010</v>
      </c>
      <c r="E1095" s="17">
        <v>1</v>
      </c>
      <c r="F1095" s="17">
        <v>0</v>
      </c>
      <c r="G1095" s="17">
        <v>0</v>
      </c>
      <c r="H1095" s="18">
        <v>16558</v>
      </c>
    </row>
    <row r="1096" spans="1:8" ht="14.4" x14ac:dyDescent="0.3">
      <c r="A1096" s="17">
        <v>2</v>
      </c>
      <c r="B1096" s="9" t="s">
        <v>17</v>
      </c>
      <c r="C1096" s="17">
        <v>1</v>
      </c>
      <c r="D1096" s="17">
        <v>2012</v>
      </c>
      <c r="E1096" s="17">
        <v>1</v>
      </c>
      <c r="F1096" s="17">
        <v>0</v>
      </c>
      <c r="G1096" s="17">
        <v>0</v>
      </c>
      <c r="H1096" s="18">
        <v>16560</v>
      </c>
    </row>
    <row r="1097" spans="1:8" ht="14.4" x14ac:dyDescent="0.3">
      <c r="A1097" s="17">
        <v>2</v>
      </c>
      <c r="B1097" s="9" t="s">
        <v>66</v>
      </c>
      <c r="C1097" s="17">
        <v>4</v>
      </c>
      <c r="D1097" s="17">
        <v>2013</v>
      </c>
      <c r="E1097" s="17">
        <v>1</v>
      </c>
      <c r="F1097" s="17">
        <v>0</v>
      </c>
      <c r="G1097" s="17">
        <v>0</v>
      </c>
      <c r="H1097" s="18">
        <v>16578</v>
      </c>
    </row>
    <row r="1098" spans="1:8" ht="14.4" x14ac:dyDescent="0.3">
      <c r="A1098" s="17">
        <v>3</v>
      </c>
      <c r="B1098" s="9" t="s">
        <v>19</v>
      </c>
      <c r="C1098" s="17">
        <v>4</v>
      </c>
      <c r="D1098" s="17">
        <v>1994</v>
      </c>
      <c r="E1098" s="17">
        <v>1</v>
      </c>
      <c r="F1098" s="17">
        <v>0</v>
      </c>
      <c r="G1098" s="17">
        <v>0</v>
      </c>
      <c r="H1098" s="18">
        <v>16630</v>
      </c>
    </row>
    <row r="1099" spans="1:8" ht="14.4" x14ac:dyDescent="0.3">
      <c r="A1099" s="17">
        <v>3</v>
      </c>
      <c r="B1099" s="9" t="s">
        <v>29</v>
      </c>
      <c r="C1099" s="17">
        <v>2</v>
      </c>
      <c r="D1099" s="17">
        <v>1988</v>
      </c>
      <c r="E1099" s="17">
        <v>30</v>
      </c>
      <c r="F1099" s="17">
        <v>0</v>
      </c>
      <c r="G1099" s="17">
        <v>0</v>
      </c>
      <c r="H1099" s="18">
        <v>16637</v>
      </c>
    </row>
    <row r="1100" spans="1:8" ht="14.4" x14ac:dyDescent="0.3">
      <c r="A1100" s="17">
        <v>2</v>
      </c>
      <c r="B1100" s="9" t="s">
        <v>12</v>
      </c>
      <c r="C1100" s="17">
        <v>3</v>
      </c>
      <c r="D1100" s="17">
        <v>2012</v>
      </c>
      <c r="E1100" s="17">
        <v>1</v>
      </c>
      <c r="F1100" s="17">
        <v>0</v>
      </c>
      <c r="G1100" s="17">
        <v>0</v>
      </c>
      <c r="H1100" s="18">
        <v>16641</v>
      </c>
    </row>
    <row r="1101" spans="1:8" ht="14.4" x14ac:dyDescent="0.3">
      <c r="A1101" s="17">
        <v>2</v>
      </c>
      <c r="B1101" s="9" t="s">
        <v>12</v>
      </c>
      <c r="C1101" s="17">
        <v>3</v>
      </c>
      <c r="D1101" s="17">
        <v>2014</v>
      </c>
      <c r="E1101" s="17">
        <v>1</v>
      </c>
      <c r="F1101" s="17">
        <v>0</v>
      </c>
      <c r="G1101" s="17">
        <v>0</v>
      </c>
      <c r="H1101" s="18">
        <v>16644</v>
      </c>
    </row>
    <row r="1102" spans="1:8" ht="14.4" x14ac:dyDescent="0.3">
      <c r="A1102" s="17">
        <v>2</v>
      </c>
      <c r="B1102" s="9" t="s">
        <v>43</v>
      </c>
      <c r="C1102" s="17">
        <v>3</v>
      </c>
      <c r="D1102" s="17">
        <v>1983</v>
      </c>
      <c r="E1102" s="17">
        <v>1</v>
      </c>
      <c r="F1102" s="17">
        <v>0</v>
      </c>
      <c r="G1102" s="17">
        <v>0</v>
      </c>
      <c r="H1102" s="18">
        <v>16648</v>
      </c>
    </row>
    <row r="1103" spans="1:8" ht="14.4" x14ac:dyDescent="0.3">
      <c r="A1103" s="17">
        <v>4</v>
      </c>
      <c r="B1103" s="9" t="s">
        <v>32</v>
      </c>
      <c r="C1103" s="17">
        <v>3</v>
      </c>
      <c r="D1103" s="17">
        <v>1984</v>
      </c>
      <c r="E1103" s="17">
        <v>1</v>
      </c>
      <c r="F1103" s="17">
        <v>0</v>
      </c>
      <c r="G1103" s="17">
        <v>1</v>
      </c>
      <c r="H1103" s="18">
        <v>16667</v>
      </c>
    </row>
    <row r="1104" spans="1:8" ht="14.4" x14ac:dyDescent="0.3">
      <c r="A1104" s="17">
        <v>3</v>
      </c>
      <c r="B1104" s="9" t="s">
        <v>19</v>
      </c>
      <c r="C1104" s="17">
        <v>2</v>
      </c>
      <c r="D1104" s="17">
        <v>2013</v>
      </c>
      <c r="E1104" s="17">
        <v>7</v>
      </c>
      <c r="F1104" s="17">
        <v>0</v>
      </c>
      <c r="G1104" s="17">
        <v>0</v>
      </c>
      <c r="H1104" s="18">
        <v>16687</v>
      </c>
    </row>
    <row r="1105" spans="1:8" ht="14.4" x14ac:dyDescent="0.3">
      <c r="A1105" s="17">
        <v>1</v>
      </c>
      <c r="B1105" s="9" t="s">
        <v>12</v>
      </c>
      <c r="C1105" s="17">
        <v>4</v>
      </c>
      <c r="D1105" s="17">
        <v>2000</v>
      </c>
      <c r="E1105" s="17">
        <v>1</v>
      </c>
      <c r="F1105" s="17">
        <v>0</v>
      </c>
      <c r="G1105" s="17">
        <v>0</v>
      </c>
      <c r="H1105" s="18">
        <v>16704</v>
      </c>
    </row>
    <row r="1106" spans="1:8" ht="14.4" x14ac:dyDescent="0.3">
      <c r="A1106" s="17">
        <v>3</v>
      </c>
      <c r="B1106" s="9" t="s">
        <v>19</v>
      </c>
      <c r="C1106" s="17">
        <v>1</v>
      </c>
      <c r="D1106" s="17">
        <v>1978</v>
      </c>
      <c r="E1106" s="17">
        <v>6</v>
      </c>
      <c r="F1106" s="17">
        <v>0</v>
      </c>
      <c r="G1106" s="17">
        <v>0</v>
      </c>
      <c r="H1106" s="18">
        <v>16706</v>
      </c>
    </row>
    <row r="1107" spans="1:8" ht="14.4" x14ac:dyDescent="0.3">
      <c r="A1107" s="17">
        <v>5</v>
      </c>
      <c r="B1107" s="9" t="s">
        <v>43</v>
      </c>
      <c r="C1107" s="17">
        <v>2</v>
      </c>
      <c r="D1107" s="17">
        <v>1975</v>
      </c>
      <c r="E1107" s="17">
        <v>1</v>
      </c>
      <c r="F1107" s="17">
        <v>0</v>
      </c>
      <c r="G1107" s="17">
        <v>0</v>
      </c>
      <c r="H1107" s="18">
        <v>16725</v>
      </c>
    </row>
    <row r="1108" spans="1:8" ht="14.4" x14ac:dyDescent="0.3">
      <c r="A1108" s="17">
        <v>6</v>
      </c>
      <c r="B1108" s="9" t="s">
        <v>12</v>
      </c>
      <c r="C1108" s="17">
        <v>4</v>
      </c>
      <c r="D1108" s="17">
        <v>2010</v>
      </c>
      <c r="E1108" s="17">
        <v>1</v>
      </c>
      <c r="F1108" s="17">
        <v>0</v>
      </c>
      <c r="G1108" s="17">
        <v>0</v>
      </c>
      <c r="H1108" s="18">
        <v>16738</v>
      </c>
    </row>
    <row r="1109" spans="1:8" ht="14.4" x14ac:dyDescent="0.3">
      <c r="A1109" s="17">
        <v>2</v>
      </c>
      <c r="B1109" s="9" t="s">
        <v>44</v>
      </c>
      <c r="C1109" s="17">
        <v>1</v>
      </c>
      <c r="D1109" s="17">
        <v>1975</v>
      </c>
      <c r="E1109" s="17">
        <v>1</v>
      </c>
      <c r="F1109" s="17">
        <v>0</v>
      </c>
      <c r="G1109" s="17">
        <v>3</v>
      </c>
      <c r="H1109" s="18">
        <v>16746</v>
      </c>
    </row>
    <row r="1110" spans="1:8" ht="14.4" x14ac:dyDescent="0.3">
      <c r="A1110" s="17">
        <v>1</v>
      </c>
      <c r="B1110" s="9" t="s">
        <v>23</v>
      </c>
      <c r="C1110" s="17">
        <v>3</v>
      </c>
      <c r="D1110" s="17">
        <v>2006</v>
      </c>
      <c r="E1110" s="17">
        <v>1</v>
      </c>
      <c r="F1110" s="17">
        <v>0</v>
      </c>
      <c r="G1110" s="17">
        <v>0</v>
      </c>
      <c r="H1110" s="18">
        <v>16753</v>
      </c>
    </row>
    <row r="1111" spans="1:8" ht="14.4" x14ac:dyDescent="0.3">
      <c r="A1111" s="17">
        <v>5</v>
      </c>
      <c r="B1111" s="9" t="s">
        <v>35</v>
      </c>
      <c r="C1111" s="17">
        <v>2</v>
      </c>
      <c r="D1111" s="17">
        <v>1985</v>
      </c>
      <c r="E1111" s="17">
        <v>1</v>
      </c>
      <c r="F1111" s="17">
        <v>0</v>
      </c>
      <c r="G1111" s="17">
        <v>0</v>
      </c>
      <c r="H1111" s="18">
        <v>16775</v>
      </c>
    </row>
    <row r="1112" spans="1:8" ht="14.4" x14ac:dyDescent="0.3">
      <c r="A1112" s="17">
        <v>5</v>
      </c>
      <c r="B1112" s="9" t="s">
        <v>19</v>
      </c>
      <c r="C1112" s="17">
        <v>1</v>
      </c>
      <c r="D1112" s="17">
        <v>1973</v>
      </c>
      <c r="E1112" s="17">
        <v>1</v>
      </c>
      <c r="F1112" s="17">
        <v>0</v>
      </c>
      <c r="G1112" s="17">
        <v>0</v>
      </c>
      <c r="H1112" s="18">
        <v>16792</v>
      </c>
    </row>
    <row r="1113" spans="1:8" ht="14.4" x14ac:dyDescent="0.3">
      <c r="A1113" s="17">
        <v>1</v>
      </c>
      <c r="B1113" s="9" t="s">
        <v>17</v>
      </c>
      <c r="C1113" s="17">
        <v>2</v>
      </c>
      <c r="D1113" s="17">
        <v>2003</v>
      </c>
      <c r="E1113" s="17">
        <v>1</v>
      </c>
      <c r="F1113" s="17">
        <v>0</v>
      </c>
      <c r="G1113" s="17">
        <v>0</v>
      </c>
      <c r="H1113" s="18">
        <v>16799</v>
      </c>
    </row>
    <row r="1114" spans="1:8" ht="14.4" x14ac:dyDescent="0.3">
      <c r="A1114" s="17">
        <v>4</v>
      </c>
      <c r="B1114" s="9" t="s">
        <v>30</v>
      </c>
      <c r="C1114" s="17">
        <v>2</v>
      </c>
      <c r="D1114" s="17">
        <v>1984</v>
      </c>
      <c r="E1114" s="17">
        <v>1</v>
      </c>
      <c r="F1114" s="17">
        <v>0</v>
      </c>
      <c r="G1114" s="17">
        <v>0</v>
      </c>
      <c r="H1114" s="18">
        <v>16817</v>
      </c>
    </row>
    <row r="1115" spans="1:8" ht="14.4" x14ac:dyDescent="0.3">
      <c r="A1115" s="17">
        <v>6</v>
      </c>
      <c r="B1115" s="9" t="s">
        <v>45</v>
      </c>
      <c r="C1115" s="17">
        <v>3</v>
      </c>
      <c r="D1115" s="17">
        <v>1980</v>
      </c>
      <c r="E1115" s="17">
        <v>1</v>
      </c>
      <c r="F1115" s="17">
        <v>0</v>
      </c>
      <c r="G1115" s="17">
        <v>0</v>
      </c>
      <c r="H1115" s="18">
        <v>16822</v>
      </c>
    </row>
    <row r="1116" spans="1:8" ht="14.4" x14ac:dyDescent="0.3">
      <c r="A1116" s="17">
        <v>2</v>
      </c>
      <c r="B1116" s="9" t="s">
        <v>19</v>
      </c>
      <c r="C1116" s="17">
        <v>4</v>
      </c>
      <c r="D1116" s="17">
        <v>2020</v>
      </c>
      <c r="E1116" s="17">
        <v>1</v>
      </c>
      <c r="F1116" s="17">
        <v>0</v>
      </c>
      <c r="G1116" s="17">
        <v>0</v>
      </c>
      <c r="H1116" s="18">
        <v>16822</v>
      </c>
    </row>
    <row r="1117" spans="1:8" ht="14.4" x14ac:dyDescent="0.3">
      <c r="A1117" s="17">
        <v>2</v>
      </c>
      <c r="B1117" s="9" t="s">
        <v>12</v>
      </c>
      <c r="C1117" s="17">
        <v>2</v>
      </c>
      <c r="D1117" s="17">
        <v>2011</v>
      </c>
      <c r="E1117" s="17">
        <v>1</v>
      </c>
      <c r="F1117" s="17">
        <v>0</v>
      </c>
      <c r="G1117" s="17">
        <v>0</v>
      </c>
      <c r="H1117" s="18">
        <v>16825</v>
      </c>
    </row>
    <row r="1118" spans="1:8" ht="14.4" x14ac:dyDescent="0.3">
      <c r="A1118" s="17">
        <v>2</v>
      </c>
      <c r="B1118" s="9" t="s">
        <v>12</v>
      </c>
      <c r="C1118" s="17">
        <v>2</v>
      </c>
      <c r="D1118" s="17">
        <v>2018</v>
      </c>
      <c r="E1118" s="17">
        <v>1</v>
      </c>
      <c r="F1118" s="17">
        <v>0</v>
      </c>
      <c r="G1118" s="17">
        <v>0</v>
      </c>
      <c r="H1118" s="18">
        <v>16826</v>
      </c>
    </row>
    <row r="1119" spans="1:8" ht="14.4" x14ac:dyDescent="0.3">
      <c r="A1119" s="17">
        <v>6</v>
      </c>
      <c r="B1119" s="9" t="s">
        <v>23</v>
      </c>
      <c r="C1119" s="17">
        <v>1</v>
      </c>
      <c r="D1119" s="17">
        <v>1981</v>
      </c>
      <c r="E1119" s="17">
        <v>1</v>
      </c>
      <c r="F1119" s="17">
        <v>0</v>
      </c>
      <c r="G1119" s="17">
        <v>0</v>
      </c>
      <c r="H1119" s="18">
        <v>16827</v>
      </c>
    </row>
    <row r="1120" spans="1:8" ht="14.4" x14ac:dyDescent="0.3">
      <c r="A1120" s="17">
        <v>1</v>
      </c>
      <c r="B1120" s="9" t="s">
        <v>23</v>
      </c>
      <c r="C1120" s="17">
        <v>1</v>
      </c>
      <c r="D1120" s="17">
        <v>1981</v>
      </c>
      <c r="E1120" s="17">
        <v>1</v>
      </c>
      <c r="F1120" s="17">
        <v>0</v>
      </c>
      <c r="G1120" s="17">
        <v>0</v>
      </c>
      <c r="H1120" s="18">
        <v>16829</v>
      </c>
    </row>
    <row r="1121" spans="1:8" ht="14.4" x14ac:dyDescent="0.3">
      <c r="A1121" s="17">
        <v>3</v>
      </c>
      <c r="B1121" s="9" t="s">
        <v>10</v>
      </c>
      <c r="C1121" s="17">
        <v>1</v>
      </c>
      <c r="D1121" s="17">
        <v>1983</v>
      </c>
      <c r="E1121" s="17">
        <v>1</v>
      </c>
      <c r="F1121" s="17">
        <v>0</v>
      </c>
      <c r="G1121" s="17">
        <v>0</v>
      </c>
      <c r="H1121" s="18">
        <v>16837</v>
      </c>
    </row>
    <row r="1122" spans="1:8" ht="14.4" x14ac:dyDescent="0.3">
      <c r="A1122" s="17">
        <v>4</v>
      </c>
      <c r="B1122" s="9" t="s">
        <v>19</v>
      </c>
      <c r="C1122" s="17">
        <v>1</v>
      </c>
      <c r="D1122" s="17">
        <v>1973</v>
      </c>
      <c r="E1122" s="17">
        <v>1</v>
      </c>
      <c r="F1122" s="17">
        <v>0</v>
      </c>
      <c r="G1122" s="17">
        <v>0</v>
      </c>
      <c r="H1122" s="18">
        <v>16841</v>
      </c>
    </row>
    <row r="1123" spans="1:8" ht="14.4" x14ac:dyDescent="0.3">
      <c r="A1123" s="17">
        <v>3</v>
      </c>
      <c r="B1123" s="9" t="s">
        <v>43</v>
      </c>
      <c r="C1123" s="17">
        <v>2</v>
      </c>
      <c r="D1123" s="17">
        <v>1975</v>
      </c>
      <c r="E1123" s="17">
        <v>1</v>
      </c>
      <c r="F1123" s="17">
        <v>0</v>
      </c>
      <c r="G1123" s="17">
        <v>0</v>
      </c>
      <c r="H1123" s="18">
        <v>16841</v>
      </c>
    </row>
    <row r="1124" spans="1:8" ht="14.4" x14ac:dyDescent="0.3">
      <c r="A1124" s="17">
        <v>1</v>
      </c>
      <c r="B1124" s="9" t="s">
        <v>43</v>
      </c>
      <c r="C1124" s="17">
        <v>3</v>
      </c>
      <c r="D1124" s="17">
        <v>1983</v>
      </c>
      <c r="E1124" s="17">
        <v>1</v>
      </c>
      <c r="F1124" s="17">
        <v>0</v>
      </c>
      <c r="G1124" s="17">
        <v>0</v>
      </c>
      <c r="H1124" s="18">
        <v>16870</v>
      </c>
    </row>
    <row r="1125" spans="1:8" ht="14.4" x14ac:dyDescent="0.3">
      <c r="A1125" s="17">
        <v>3</v>
      </c>
      <c r="B1125" s="9" t="s">
        <v>24</v>
      </c>
      <c r="C1125" s="17">
        <v>3</v>
      </c>
      <c r="D1125" s="17">
        <v>1964</v>
      </c>
      <c r="E1125" s="17">
        <v>3</v>
      </c>
      <c r="F1125" s="17">
        <v>0</v>
      </c>
      <c r="G1125" s="17">
        <v>0</v>
      </c>
      <c r="H1125" s="18">
        <v>16882</v>
      </c>
    </row>
    <row r="1126" spans="1:8" ht="14.4" x14ac:dyDescent="0.3">
      <c r="A1126" s="17">
        <v>2</v>
      </c>
      <c r="B1126" s="9" t="s">
        <v>12</v>
      </c>
      <c r="C1126" s="17">
        <v>2</v>
      </c>
      <c r="D1126" s="17">
        <v>2010</v>
      </c>
      <c r="E1126" s="17">
        <v>1</v>
      </c>
      <c r="F1126" s="17">
        <v>0</v>
      </c>
      <c r="G1126" s="17">
        <v>0</v>
      </c>
      <c r="H1126" s="18">
        <v>16888</v>
      </c>
    </row>
    <row r="1127" spans="1:8" ht="14.4" x14ac:dyDescent="0.3">
      <c r="A1127" s="17">
        <v>3</v>
      </c>
      <c r="B1127" s="9" t="s">
        <v>19</v>
      </c>
      <c r="C1127" s="17">
        <v>3</v>
      </c>
      <c r="D1127" s="17">
        <v>2016</v>
      </c>
      <c r="E1127" s="17">
        <v>1</v>
      </c>
      <c r="F1127" s="17">
        <v>0</v>
      </c>
      <c r="G1127" s="17">
        <v>0</v>
      </c>
      <c r="H1127" s="18">
        <v>16906</v>
      </c>
    </row>
    <row r="1128" spans="1:8" ht="14.4" x14ac:dyDescent="0.3">
      <c r="A1128" s="17">
        <v>1</v>
      </c>
      <c r="B1128" s="9" t="s">
        <v>19</v>
      </c>
      <c r="C1128" s="17">
        <v>4</v>
      </c>
      <c r="D1128" s="17">
        <v>2009</v>
      </c>
      <c r="E1128" s="17">
        <v>1</v>
      </c>
      <c r="F1128" s="17">
        <v>0</v>
      </c>
      <c r="G1128" s="17">
        <v>0</v>
      </c>
      <c r="H1128" s="18">
        <v>16917</v>
      </c>
    </row>
    <row r="1129" spans="1:8" ht="14.4" x14ac:dyDescent="0.3">
      <c r="A1129" s="17">
        <v>2</v>
      </c>
      <c r="B1129" s="9" t="s">
        <v>23</v>
      </c>
      <c r="C1129" s="17">
        <v>1</v>
      </c>
      <c r="D1129" s="17">
        <v>2013</v>
      </c>
      <c r="E1129" s="17">
        <v>1</v>
      </c>
      <c r="F1129" s="17">
        <v>0</v>
      </c>
      <c r="G1129" s="17">
        <v>0</v>
      </c>
      <c r="H1129" s="18">
        <v>16923</v>
      </c>
    </row>
    <row r="1130" spans="1:8" ht="14.4" x14ac:dyDescent="0.3">
      <c r="A1130" s="17">
        <v>4</v>
      </c>
      <c r="B1130" s="9" t="s">
        <v>23</v>
      </c>
      <c r="C1130" s="17">
        <v>1</v>
      </c>
      <c r="D1130" s="17">
        <v>1989</v>
      </c>
      <c r="E1130" s="17">
        <v>1</v>
      </c>
      <c r="F1130" s="17">
        <v>0</v>
      </c>
      <c r="G1130" s="17">
        <v>0</v>
      </c>
      <c r="H1130" s="18">
        <v>16930</v>
      </c>
    </row>
    <row r="1131" spans="1:8" ht="14.4" x14ac:dyDescent="0.3">
      <c r="A1131" s="17">
        <v>6</v>
      </c>
      <c r="B1131" s="9" t="s">
        <v>29</v>
      </c>
      <c r="C1131" s="17">
        <v>2</v>
      </c>
      <c r="D1131" s="17">
        <v>1986</v>
      </c>
      <c r="E1131" s="17">
        <v>30</v>
      </c>
      <c r="F1131" s="17">
        <v>0</v>
      </c>
      <c r="G1131" s="17">
        <v>0</v>
      </c>
      <c r="H1131" s="18">
        <v>16932</v>
      </c>
    </row>
    <row r="1132" spans="1:8" ht="14.4" x14ac:dyDescent="0.3">
      <c r="A1132" s="17">
        <v>5</v>
      </c>
      <c r="B1132" s="9" t="s">
        <v>24</v>
      </c>
      <c r="C1132" s="17">
        <v>3</v>
      </c>
      <c r="D1132" s="17">
        <v>1964</v>
      </c>
      <c r="E1132" s="17">
        <v>3</v>
      </c>
      <c r="F1132" s="17">
        <v>0</v>
      </c>
      <c r="G1132" s="17">
        <v>0</v>
      </c>
      <c r="H1132" s="18">
        <v>16937</v>
      </c>
    </row>
    <row r="1133" spans="1:8" ht="14.4" x14ac:dyDescent="0.3">
      <c r="A1133" s="17">
        <v>1</v>
      </c>
      <c r="B1133" s="9" t="s">
        <v>12</v>
      </c>
      <c r="C1133" s="17">
        <v>2</v>
      </c>
      <c r="D1133" s="17">
        <v>2003</v>
      </c>
      <c r="E1133" s="17">
        <v>1</v>
      </c>
      <c r="F1133" s="17">
        <v>0</v>
      </c>
      <c r="G1133" s="17">
        <v>0</v>
      </c>
      <c r="H1133" s="18">
        <v>16944</v>
      </c>
    </row>
    <row r="1134" spans="1:8" ht="14.4" x14ac:dyDescent="0.3">
      <c r="A1134" s="17">
        <v>6</v>
      </c>
      <c r="B1134" s="9" t="s">
        <v>32</v>
      </c>
      <c r="C1134" s="17">
        <v>1</v>
      </c>
      <c r="D1134" s="17">
        <v>1984</v>
      </c>
      <c r="E1134" s="17">
        <v>1</v>
      </c>
      <c r="F1134" s="17">
        <v>0</v>
      </c>
      <c r="G1134" s="17">
        <v>0</v>
      </c>
      <c r="H1134" s="18">
        <v>16953</v>
      </c>
    </row>
    <row r="1135" spans="1:8" ht="14.4" x14ac:dyDescent="0.3">
      <c r="A1135" s="17">
        <v>6</v>
      </c>
      <c r="B1135" s="9" t="s">
        <v>31</v>
      </c>
      <c r="C1135" s="17">
        <v>1</v>
      </c>
      <c r="D1135" s="17">
        <v>1975</v>
      </c>
      <c r="E1135" s="17">
        <v>7</v>
      </c>
      <c r="F1135" s="17">
        <v>0</v>
      </c>
      <c r="G1135" s="17">
        <v>0</v>
      </c>
      <c r="H1135" s="18">
        <v>16953</v>
      </c>
    </row>
    <row r="1136" spans="1:8" ht="14.4" x14ac:dyDescent="0.3">
      <c r="A1136" s="17">
        <v>2</v>
      </c>
      <c r="B1136" s="9" t="s">
        <v>12</v>
      </c>
      <c r="C1136" s="17">
        <v>2</v>
      </c>
      <c r="D1136" s="17">
        <v>2011</v>
      </c>
      <c r="E1136" s="17">
        <v>1</v>
      </c>
      <c r="F1136" s="17">
        <v>0</v>
      </c>
      <c r="G1136" s="17">
        <v>0</v>
      </c>
      <c r="H1136" s="18">
        <v>16971</v>
      </c>
    </row>
    <row r="1137" spans="1:8" ht="14.4" x14ac:dyDescent="0.3">
      <c r="A1137" s="17">
        <v>5</v>
      </c>
      <c r="B1137" s="9" t="s">
        <v>12</v>
      </c>
      <c r="C1137" s="17">
        <v>2</v>
      </c>
      <c r="D1137" s="17">
        <v>1995</v>
      </c>
      <c r="E1137" s="17">
        <v>1</v>
      </c>
      <c r="F1137" s="17">
        <v>0</v>
      </c>
      <c r="G1137" s="17">
        <v>0</v>
      </c>
      <c r="H1137" s="18">
        <v>16975</v>
      </c>
    </row>
    <row r="1138" spans="1:8" ht="14.4" x14ac:dyDescent="0.3">
      <c r="A1138" s="17">
        <v>5</v>
      </c>
      <c r="B1138" s="9" t="s">
        <v>44</v>
      </c>
      <c r="C1138" s="17">
        <v>1</v>
      </c>
      <c r="D1138" s="17">
        <v>1975</v>
      </c>
      <c r="E1138" s="17">
        <v>1</v>
      </c>
      <c r="F1138" s="17">
        <v>0</v>
      </c>
      <c r="G1138" s="17">
        <v>3</v>
      </c>
      <c r="H1138" s="18">
        <v>16980</v>
      </c>
    </row>
    <row r="1139" spans="1:8" ht="14.4" x14ac:dyDescent="0.3">
      <c r="A1139" s="17">
        <v>5</v>
      </c>
      <c r="B1139" s="9" t="s">
        <v>19</v>
      </c>
      <c r="C1139" s="17">
        <v>1</v>
      </c>
      <c r="D1139" s="17">
        <v>1966</v>
      </c>
      <c r="E1139" s="17">
        <v>5</v>
      </c>
      <c r="F1139" s="17">
        <v>0</v>
      </c>
      <c r="G1139" s="17">
        <v>0</v>
      </c>
      <c r="H1139" s="18">
        <v>16992</v>
      </c>
    </row>
    <row r="1140" spans="1:8" ht="14.4" x14ac:dyDescent="0.3">
      <c r="A1140" s="17">
        <v>2</v>
      </c>
      <c r="B1140" s="9" t="s">
        <v>12</v>
      </c>
      <c r="C1140" s="17">
        <v>3</v>
      </c>
      <c r="D1140" s="17">
        <v>2015</v>
      </c>
      <c r="E1140" s="17">
        <v>1</v>
      </c>
      <c r="F1140" s="17">
        <v>0</v>
      </c>
      <c r="G1140" s="17">
        <v>0</v>
      </c>
      <c r="H1140" s="18">
        <v>16996</v>
      </c>
    </row>
    <row r="1141" spans="1:8" ht="14.4" x14ac:dyDescent="0.3">
      <c r="A1141" s="17">
        <v>2</v>
      </c>
      <c r="B1141" s="9" t="s">
        <v>17</v>
      </c>
      <c r="C1141" s="17">
        <v>2</v>
      </c>
      <c r="D1141" s="17">
        <v>2011</v>
      </c>
      <c r="E1141" s="17">
        <v>1</v>
      </c>
      <c r="F1141" s="17">
        <v>0</v>
      </c>
      <c r="G1141" s="17">
        <v>0</v>
      </c>
      <c r="H1141" s="18">
        <v>17012</v>
      </c>
    </row>
    <row r="1142" spans="1:8" ht="14.4" x14ac:dyDescent="0.3">
      <c r="A1142" s="17">
        <v>1</v>
      </c>
      <c r="B1142" s="9" t="s">
        <v>10</v>
      </c>
      <c r="C1142" s="17">
        <v>1</v>
      </c>
      <c r="D1142" s="17">
        <v>1980</v>
      </c>
      <c r="E1142" s="17">
        <v>2</v>
      </c>
      <c r="F1142" s="17">
        <v>0</v>
      </c>
      <c r="G1142" s="17">
        <v>0</v>
      </c>
      <c r="H1142" s="18">
        <v>17027</v>
      </c>
    </row>
    <row r="1143" spans="1:8" ht="14.4" x14ac:dyDescent="0.3">
      <c r="A1143" s="17">
        <v>4</v>
      </c>
      <c r="B1143" s="9" t="s">
        <v>12</v>
      </c>
      <c r="C1143" s="17">
        <v>2</v>
      </c>
      <c r="D1143" s="17">
        <v>2015</v>
      </c>
      <c r="E1143" s="17">
        <v>1</v>
      </c>
      <c r="F1143" s="17">
        <v>0</v>
      </c>
      <c r="G1143" s="17">
        <v>0</v>
      </c>
      <c r="H1143" s="18">
        <v>17053</v>
      </c>
    </row>
    <row r="1144" spans="1:8" ht="14.4" x14ac:dyDescent="0.3">
      <c r="A1144" s="17">
        <v>2</v>
      </c>
      <c r="B1144" s="9" t="s">
        <v>12</v>
      </c>
      <c r="C1144" s="17">
        <v>2</v>
      </c>
      <c r="D1144" s="17">
        <v>2012</v>
      </c>
      <c r="E1144" s="17">
        <v>1</v>
      </c>
      <c r="F1144" s="17">
        <v>0</v>
      </c>
      <c r="G1144" s="17">
        <v>0</v>
      </c>
      <c r="H1144" s="18">
        <v>17082</v>
      </c>
    </row>
    <row r="1145" spans="1:8" ht="14.4" x14ac:dyDescent="0.3">
      <c r="A1145" s="17">
        <v>2</v>
      </c>
      <c r="B1145" s="9" t="s">
        <v>12</v>
      </c>
      <c r="C1145" s="17">
        <v>2</v>
      </c>
      <c r="D1145" s="17">
        <v>2015</v>
      </c>
      <c r="E1145" s="17">
        <v>1</v>
      </c>
      <c r="F1145" s="17">
        <v>0</v>
      </c>
      <c r="G1145" s="17">
        <v>0</v>
      </c>
      <c r="H1145" s="18">
        <v>17086</v>
      </c>
    </row>
    <row r="1146" spans="1:8" ht="14.4" x14ac:dyDescent="0.3">
      <c r="A1146" s="17">
        <v>2</v>
      </c>
      <c r="B1146" s="9" t="s">
        <v>17</v>
      </c>
      <c r="C1146" s="17">
        <v>2</v>
      </c>
      <c r="D1146" s="17">
        <v>2015</v>
      </c>
      <c r="E1146" s="17">
        <v>1</v>
      </c>
      <c r="F1146" s="17">
        <v>0</v>
      </c>
      <c r="G1146" s="17">
        <v>0</v>
      </c>
      <c r="H1146" s="18">
        <v>17086</v>
      </c>
    </row>
    <row r="1147" spans="1:8" ht="14.4" x14ac:dyDescent="0.3">
      <c r="A1147" s="17">
        <v>3</v>
      </c>
      <c r="B1147" s="9" t="s">
        <v>45</v>
      </c>
      <c r="C1147" s="17">
        <v>3</v>
      </c>
      <c r="D1147" s="17">
        <v>1980</v>
      </c>
      <c r="E1147" s="17">
        <v>1</v>
      </c>
      <c r="F1147" s="17">
        <v>0</v>
      </c>
      <c r="G1147" s="17">
        <v>0</v>
      </c>
      <c r="H1147" s="18">
        <v>17087</v>
      </c>
    </row>
    <row r="1148" spans="1:8" ht="14.4" x14ac:dyDescent="0.3">
      <c r="A1148" s="17">
        <v>2</v>
      </c>
      <c r="B1148" s="9" t="s">
        <v>12</v>
      </c>
      <c r="C1148" s="17">
        <v>3</v>
      </c>
      <c r="D1148" s="17">
        <v>2010</v>
      </c>
      <c r="E1148" s="17">
        <v>1</v>
      </c>
      <c r="F1148" s="17">
        <v>0</v>
      </c>
      <c r="G1148" s="17">
        <v>0</v>
      </c>
      <c r="H1148" s="18">
        <v>17093</v>
      </c>
    </row>
    <row r="1149" spans="1:8" ht="14.4" x14ac:dyDescent="0.3">
      <c r="A1149" s="17">
        <v>3</v>
      </c>
      <c r="B1149" s="9" t="s">
        <v>12</v>
      </c>
      <c r="C1149" s="17">
        <v>3</v>
      </c>
      <c r="D1149" s="17">
        <v>2015</v>
      </c>
      <c r="E1149" s="17">
        <v>1</v>
      </c>
      <c r="F1149" s="17">
        <v>0</v>
      </c>
      <c r="G1149" s="17">
        <v>0</v>
      </c>
      <c r="H1149" s="18">
        <v>17112</v>
      </c>
    </row>
    <row r="1150" spans="1:8" ht="14.4" x14ac:dyDescent="0.3">
      <c r="A1150" s="17">
        <v>2</v>
      </c>
      <c r="B1150" s="9" t="s">
        <v>17</v>
      </c>
      <c r="C1150" s="17">
        <v>4</v>
      </c>
      <c r="D1150" s="17">
        <v>2010</v>
      </c>
      <c r="E1150" s="17">
        <v>1</v>
      </c>
      <c r="F1150" s="17">
        <v>0</v>
      </c>
      <c r="G1150" s="17">
        <v>0</v>
      </c>
      <c r="H1150" s="18">
        <v>17131</v>
      </c>
    </row>
    <row r="1151" spans="1:8" ht="14.4" x14ac:dyDescent="0.3">
      <c r="A1151" s="17">
        <v>2</v>
      </c>
      <c r="B1151" s="9" t="s">
        <v>17</v>
      </c>
      <c r="C1151" s="17">
        <v>2</v>
      </c>
      <c r="D1151" s="17">
        <v>2011</v>
      </c>
      <c r="E1151" s="17">
        <v>1</v>
      </c>
      <c r="F1151" s="17">
        <v>0</v>
      </c>
      <c r="G1151" s="17">
        <v>0</v>
      </c>
      <c r="H1151" s="18">
        <v>17132</v>
      </c>
    </row>
    <row r="1152" spans="1:8" ht="14.4" x14ac:dyDescent="0.3">
      <c r="A1152" s="17">
        <v>2</v>
      </c>
      <c r="B1152" s="9" t="s">
        <v>17</v>
      </c>
      <c r="C1152" s="17">
        <v>2</v>
      </c>
      <c r="D1152" s="17">
        <v>2012</v>
      </c>
      <c r="E1152" s="17">
        <v>1</v>
      </c>
      <c r="F1152" s="17">
        <v>0</v>
      </c>
      <c r="G1152" s="17">
        <v>0</v>
      </c>
      <c r="H1152" s="18">
        <v>17140</v>
      </c>
    </row>
    <row r="1153" spans="1:8" ht="14.4" x14ac:dyDescent="0.3">
      <c r="A1153" s="17">
        <v>1</v>
      </c>
      <c r="B1153" s="9" t="s">
        <v>32</v>
      </c>
      <c r="C1153" s="17">
        <v>3</v>
      </c>
      <c r="D1153" s="17">
        <v>1984</v>
      </c>
      <c r="E1153" s="17">
        <v>1</v>
      </c>
      <c r="F1153" s="17">
        <v>0</v>
      </c>
      <c r="G1153" s="17">
        <v>2</v>
      </c>
      <c r="H1153" s="18">
        <v>17145</v>
      </c>
    </row>
    <row r="1154" spans="1:8" ht="14.4" x14ac:dyDescent="0.3">
      <c r="A1154" s="17">
        <v>3</v>
      </c>
      <c r="B1154" s="9" t="s">
        <v>19</v>
      </c>
      <c r="C1154" s="17">
        <v>3</v>
      </c>
      <c r="D1154" s="17">
        <v>2012</v>
      </c>
      <c r="E1154" s="17">
        <v>1</v>
      </c>
      <c r="F1154" s="17">
        <v>0</v>
      </c>
      <c r="G1154" s="17">
        <v>0</v>
      </c>
      <c r="H1154" s="18">
        <v>17155</v>
      </c>
    </row>
    <row r="1155" spans="1:8" ht="14.4" x14ac:dyDescent="0.3">
      <c r="A1155" s="17">
        <v>2</v>
      </c>
      <c r="B1155" s="9" t="s">
        <v>12</v>
      </c>
      <c r="C1155" s="17">
        <v>3</v>
      </c>
      <c r="D1155" s="17">
        <v>2017</v>
      </c>
      <c r="E1155" s="17">
        <v>1</v>
      </c>
      <c r="F1155" s="17">
        <v>0</v>
      </c>
      <c r="G1155" s="17">
        <v>0</v>
      </c>
      <c r="H1155" s="18">
        <v>17159</v>
      </c>
    </row>
    <row r="1156" spans="1:8" ht="14.4" x14ac:dyDescent="0.3">
      <c r="A1156" s="17">
        <v>3</v>
      </c>
      <c r="B1156" s="9" t="s">
        <v>26</v>
      </c>
      <c r="C1156" s="17">
        <v>3</v>
      </c>
      <c r="D1156" s="17">
        <v>1977</v>
      </c>
      <c r="E1156" s="17">
        <v>31</v>
      </c>
      <c r="F1156" s="17">
        <v>0</v>
      </c>
      <c r="G1156" s="17">
        <v>0</v>
      </c>
      <c r="H1156" s="18">
        <v>17161</v>
      </c>
    </row>
    <row r="1157" spans="1:8" ht="14.4" x14ac:dyDescent="0.3">
      <c r="A1157" s="17">
        <v>5</v>
      </c>
      <c r="B1157" s="9" t="s">
        <v>10</v>
      </c>
      <c r="C1157" s="17">
        <v>1</v>
      </c>
      <c r="D1157" s="17">
        <v>1980</v>
      </c>
      <c r="E1157" s="17">
        <v>2</v>
      </c>
      <c r="F1157" s="17">
        <v>0</v>
      </c>
      <c r="G1157" s="17">
        <v>0</v>
      </c>
      <c r="H1157" s="18">
        <v>17161</v>
      </c>
    </row>
    <row r="1158" spans="1:8" ht="14.4" x14ac:dyDescent="0.3">
      <c r="A1158" s="17">
        <v>2</v>
      </c>
      <c r="B1158" s="9" t="s">
        <v>44</v>
      </c>
      <c r="C1158" s="17">
        <v>1</v>
      </c>
      <c r="D1158" s="17">
        <v>1974</v>
      </c>
      <c r="E1158" s="17">
        <v>1</v>
      </c>
      <c r="F1158" s="17">
        <v>0</v>
      </c>
      <c r="G1158" s="17">
        <v>0</v>
      </c>
      <c r="H1158" s="18">
        <v>17166</v>
      </c>
    </row>
    <row r="1159" spans="1:8" ht="14.4" x14ac:dyDescent="0.3">
      <c r="A1159" s="17">
        <v>2</v>
      </c>
      <c r="B1159" s="9" t="s">
        <v>12</v>
      </c>
      <c r="C1159" s="17">
        <v>2</v>
      </c>
      <c r="D1159" s="17">
        <v>2014</v>
      </c>
      <c r="E1159" s="17">
        <v>1</v>
      </c>
      <c r="F1159" s="17">
        <v>0</v>
      </c>
      <c r="G1159" s="17">
        <v>0</v>
      </c>
      <c r="H1159" s="18">
        <v>17177</v>
      </c>
    </row>
    <row r="1160" spans="1:8" ht="14.4" x14ac:dyDescent="0.3">
      <c r="A1160" s="17">
        <v>3</v>
      </c>
      <c r="B1160" s="9" t="s">
        <v>10</v>
      </c>
      <c r="C1160" s="17">
        <v>1</v>
      </c>
      <c r="D1160" s="17">
        <v>1989</v>
      </c>
      <c r="E1160" s="17">
        <v>1</v>
      </c>
      <c r="F1160" s="17">
        <v>0</v>
      </c>
      <c r="G1160" s="17">
        <v>0</v>
      </c>
      <c r="H1160" s="18">
        <v>17182</v>
      </c>
    </row>
    <row r="1161" spans="1:8" ht="14.4" x14ac:dyDescent="0.3">
      <c r="A1161" s="17">
        <v>2</v>
      </c>
      <c r="B1161" s="9" t="s">
        <v>12</v>
      </c>
      <c r="C1161" s="17">
        <v>2</v>
      </c>
      <c r="D1161" s="17">
        <v>2019</v>
      </c>
      <c r="E1161" s="17">
        <v>1</v>
      </c>
      <c r="F1161" s="17">
        <v>0</v>
      </c>
      <c r="G1161" s="17">
        <v>0</v>
      </c>
      <c r="H1161" s="18">
        <v>17189</v>
      </c>
    </row>
    <row r="1162" spans="1:8" ht="14.4" x14ac:dyDescent="0.3">
      <c r="A1162" s="17">
        <v>4</v>
      </c>
      <c r="B1162" s="9" t="s">
        <v>31</v>
      </c>
      <c r="C1162" s="17">
        <v>1</v>
      </c>
      <c r="D1162" s="17">
        <v>1975</v>
      </c>
      <c r="E1162" s="17">
        <v>7</v>
      </c>
      <c r="F1162" s="17">
        <v>0</v>
      </c>
      <c r="G1162" s="17">
        <v>0</v>
      </c>
      <c r="H1162" s="18">
        <v>17195</v>
      </c>
    </row>
    <row r="1163" spans="1:8" ht="14.4" x14ac:dyDescent="0.3">
      <c r="A1163" s="17">
        <v>2</v>
      </c>
      <c r="B1163" s="9" t="s">
        <v>10</v>
      </c>
      <c r="C1163" s="17">
        <v>1</v>
      </c>
      <c r="D1163" s="17">
        <v>1989</v>
      </c>
      <c r="E1163" s="17">
        <v>1</v>
      </c>
      <c r="F1163" s="17">
        <v>0</v>
      </c>
      <c r="G1163" s="17">
        <v>0</v>
      </c>
      <c r="H1163" s="18">
        <v>17213</v>
      </c>
    </row>
    <row r="1164" spans="1:8" ht="14.4" x14ac:dyDescent="0.3">
      <c r="A1164" s="17">
        <v>1</v>
      </c>
      <c r="B1164" s="9" t="s">
        <v>19</v>
      </c>
      <c r="C1164" s="17">
        <v>4</v>
      </c>
      <c r="D1164" s="17">
        <v>2018</v>
      </c>
      <c r="E1164" s="17">
        <v>2</v>
      </c>
      <c r="F1164" s="17">
        <v>0</v>
      </c>
      <c r="G1164" s="17">
        <v>0</v>
      </c>
      <c r="H1164" s="18">
        <v>17220</v>
      </c>
    </row>
    <row r="1165" spans="1:8" ht="14.4" x14ac:dyDescent="0.3">
      <c r="A1165" s="17">
        <v>3</v>
      </c>
      <c r="B1165" s="9" t="s">
        <v>29</v>
      </c>
      <c r="C1165" s="17">
        <v>2</v>
      </c>
      <c r="D1165" s="17">
        <v>1986</v>
      </c>
      <c r="E1165" s="17">
        <v>30</v>
      </c>
      <c r="F1165" s="17">
        <v>0</v>
      </c>
      <c r="G1165" s="17">
        <v>0</v>
      </c>
      <c r="H1165" s="18">
        <v>17226</v>
      </c>
    </row>
    <row r="1166" spans="1:8" ht="14.4" x14ac:dyDescent="0.3">
      <c r="A1166" s="17">
        <v>6</v>
      </c>
      <c r="B1166" s="9" t="s">
        <v>29</v>
      </c>
      <c r="C1166" s="17">
        <v>2</v>
      </c>
      <c r="D1166" s="17">
        <v>1988</v>
      </c>
      <c r="E1166" s="17">
        <v>30</v>
      </c>
      <c r="F1166" s="17">
        <v>0</v>
      </c>
      <c r="G1166" s="17">
        <v>0</v>
      </c>
      <c r="H1166" s="18">
        <v>17230</v>
      </c>
    </row>
    <row r="1167" spans="1:8" ht="14.4" x14ac:dyDescent="0.3">
      <c r="A1167" s="17">
        <v>2</v>
      </c>
      <c r="B1167" s="9" t="s">
        <v>12</v>
      </c>
      <c r="C1167" s="17">
        <v>2</v>
      </c>
      <c r="D1167" s="17">
        <v>2011</v>
      </c>
      <c r="E1167" s="17">
        <v>1</v>
      </c>
      <c r="F1167" s="17">
        <v>0</v>
      </c>
      <c r="G1167" s="17">
        <v>0</v>
      </c>
      <c r="H1167" s="18">
        <v>17232</v>
      </c>
    </row>
    <row r="1168" spans="1:8" ht="14.4" x14ac:dyDescent="0.3">
      <c r="A1168" s="17">
        <v>1</v>
      </c>
      <c r="B1168" s="9" t="s">
        <v>10</v>
      </c>
      <c r="C1168" s="17">
        <v>4</v>
      </c>
      <c r="D1168" s="17">
        <v>1983</v>
      </c>
      <c r="E1168" s="17">
        <v>2</v>
      </c>
      <c r="F1168" s="17">
        <v>2</v>
      </c>
      <c r="G1168" s="17">
        <v>0</v>
      </c>
      <c r="H1168" s="18">
        <v>17235</v>
      </c>
    </row>
    <row r="1169" spans="1:8" ht="14.4" x14ac:dyDescent="0.3">
      <c r="A1169" s="17">
        <v>6</v>
      </c>
      <c r="B1169" s="9" t="s">
        <v>12</v>
      </c>
      <c r="C1169" s="17">
        <v>4</v>
      </c>
      <c r="D1169" s="17">
        <v>2011</v>
      </c>
      <c r="E1169" s="17">
        <v>1</v>
      </c>
      <c r="F1169" s="17">
        <v>0</v>
      </c>
      <c r="G1169" s="17">
        <v>0</v>
      </c>
      <c r="H1169" s="18">
        <v>17251</v>
      </c>
    </row>
    <row r="1170" spans="1:8" ht="14.4" x14ac:dyDescent="0.3">
      <c r="A1170" s="17">
        <v>5</v>
      </c>
      <c r="B1170" s="9" t="s">
        <v>45</v>
      </c>
      <c r="C1170" s="17">
        <v>3</v>
      </c>
      <c r="D1170" s="17">
        <v>1980</v>
      </c>
      <c r="E1170" s="17">
        <v>1</v>
      </c>
      <c r="F1170" s="17">
        <v>0</v>
      </c>
      <c r="G1170" s="17">
        <v>0</v>
      </c>
      <c r="H1170" s="18">
        <v>17259</v>
      </c>
    </row>
    <row r="1171" spans="1:8" ht="14.4" x14ac:dyDescent="0.3">
      <c r="A1171" s="17">
        <v>2</v>
      </c>
      <c r="B1171" s="9" t="s">
        <v>17</v>
      </c>
      <c r="C1171" s="17">
        <v>2</v>
      </c>
      <c r="D1171" s="17">
        <v>2010</v>
      </c>
      <c r="E1171" s="17">
        <v>1</v>
      </c>
      <c r="F1171" s="17">
        <v>0</v>
      </c>
      <c r="G1171" s="17">
        <v>0</v>
      </c>
      <c r="H1171" s="18">
        <v>17270</v>
      </c>
    </row>
    <row r="1172" spans="1:8" ht="14.4" x14ac:dyDescent="0.3">
      <c r="A1172" s="17">
        <v>2</v>
      </c>
      <c r="B1172" s="9" t="s">
        <v>17</v>
      </c>
      <c r="C1172" s="17">
        <v>3</v>
      </c>
      <c r="D1172" s="17">
        <v>2014</v>
      </c>
      <c r="E1172" s="17">
        <v>1</v>
      </c>
      <c r="F1172" s="17">
        <v>0</v>
      </c>
      <c r="G1172" s="17">
        <v>0</v>
      </c>
      <c r="H1172" s="18">
        <v>17286</v>
      </c>
    </row>
    <row r="1173" spans="1:8" ht="14.4" x14ac:dyDescent="0.3">
      <c r="A1173" s="17">
        <v>2</v>
      </c>
      <c r="B1173" s="9" t="s">
        <v>12</v>
      </c>
      <c r="C1173" s="17">
        <v>3</v>
      </c>
      <c r="D1173" s="17">
        <v>2012</v>
      </c>
      <c r="E1173" s="17">
        <v>1</v>
      </c>
      <c r="F1173" s="17">
        <v>0</v>
      </c>
      <c r="G1173" s="17">
        <v>0</v>
      </c>
      <c r="H1173" s="18">
        <v>17302</v>
      </c>
    </row>
    <row r="1174" spans="1:8" ht="14.4" x14ac:dyDescent="0.3">
      <c r="A1174" s="17">
        <v>5</v>
      </c>
      <c r="B1174" s="9" t="s">
        <v>26</v>
      </c>
      <c r="C1174" s="17">
        <v>3</v>
      </c>
      <c r="D1174" s="17">
        <v>1977</v>
      </c>
      <c r="E1174" s="17">
        <v>31</v>
      </c>
      <c r="F1174" s="17">
        <v>0</v>
      </c>
      <c r="G1174" s="17">
        <v>0</v>
      </c>
      <c r="H1174" s="18">
        <v>17306</v>
      </c>
    </row>
    <row r="1175" spans="1:8" ht="14.4" x14ac:dyDescent="0.3">
      <c r="A1175" s="17">
        <v>3</v>
      </c>
      <c r="B1175" s="9" t="s">
        <v>10</v>
      </c>
      <c r="C1175" s="17">
        <v>4</v>
      </c>
      <c r="D1175" s="17">
        <v>1983</v>
      </c>
      <c r="E1175" s="17">
        <v>2</v>
      </c>
      <c r="F1175" s="17">
        <v>2</v>
      </c>
      <c r="G1175" s="17">
        <v>0</v>
      </c>
      <c r="H1175" s="18">
        <v>17307</v>
      </c>
    </row>
    <row r="1176" spans="1:8" ht="14.4" x14ac:dyDescent="0.3">
      <c r="A1176" s="17">
        <v>2</v>
      </c>
      <c r="B1176" s="9" t="s">
        <v>17</v>
      </c>
      <c r="C1176" s="17">
        <v>2</v>
      </c>
      <c r="D1176" s="17">
        <v>2012</v>
      </c>
      <c r="E1176" s="17">
        <v>1</v>
      </c>
      <c r="F1176" s="17">
        <v>0</v>
      </c>
      <c r="G1176" s="17">
        <v>0</v>
      </c>
      <c r="H1176" s="18">
        <v>17310</v>
      </c>
    </row>
    <row r="1177" spans="1:8" ht="14.4" x14ac:dyDescent="0.3">
      <c r="A1177" s="17">
        <v>4</v>
      </c>
      <c r="B1177" s="9" t="s">
        <v>50</v>
      </c>
      <c r="C1177" s="17">
        <v>1</v>
      </c>
      <c r="D1177" s="17">
        <v>1985</v>
      </c>
      <c r="E1177" s="17">
        <v>2</v>
      </c>
      <c r="F1177" s="17">
        <v>0</v>
      </c>
      <c r="G1177" s="17">
        <v>0</v>
      </c>
      <c r="H1177" s="18">
        <v>17316</v>
      </c>
    </row>
    <row r="1178" spans="1:8" ht="14.4" x14ac:dyDescent="0.3">
      <c r="A1178" s="17">
        <v>5</v>
      </c>
      <c r="B1178" s="9" t="s">
        <v>10</v>
      </c>
      <c r="C1178" s="17">
        <v>1</v>
      </c>
      <c r="D1178" s="17">
        <v>1982</v>
      </c>
      <c r="E1178" s="17">
        <v>2</v>
      </c>
      <c r="F1178" s="17">
        <v>0</v>
      </c>
      <c r="G1178" s="17">
        <v>0</v>
      </c>
      <c r="H1178" s="18">
        <v>17321</v>
      </c>
    </row>
    <row r="1179" spans="1:8" ht="14.4" x14ac:dyDescent="0.3">
      <c r="A1179" s="17">
        <v>5</v>
      </c>
      <c r="B1179" s="9" t="s">
        <v>14</v>
      </c>
      <c r="C1179" s="17">
        <v>3</v>
      </c>
      <c r="D1179" s="17">
        <v>1991</v>
      </c>
      <c r="E1179" s="17">
        <v>1</v>
      </c>
      <c r="F1179" s="17">
        <v>0</v>
      </c>
      <c r="G1179" s="17">
        <v>0</v>
      </c>
      <c r="H1179" s="18">
        <v>17326</v>
      </c>
    </row>
    <row r="1180" spans="1:8" ht="14.4" x14ac:dyDescent="0.3">
      <c r="A1180" s="17">
        <v>6</v>
      </c>
      <c r="B1180" s="9" t="s">
        <v>12</v>
      </c>
      <c r="C1180" s="17">
        <v>4</v>
      </c>
      <c r="D1180" s="17">
        <v>2011</v>
      </c>
      <c r="E1180" s="17">
        <v>1</v>
      </c>
      <c r="F1180" s="17">
        <v>0</v>
      </c>
      <c r="G1180" s="17">
        <v>0</v>
      </c>
      <c r="H1180" s="18">
        <v>17343</v>
      </c>
    </row>
    <row r="1181" spans="1:8" ht="14.4" x14ac:dyDescent="0.3">
      <c r="A1181" s="17">
        <v>1</v>
      </c>
      <c r="B1181" s="9" t="s">
        <v>33</v>
      </c>
      <c r="C1181" s="17">
        <v>4</v>
      </c>
      <c r="D1181" s="17">
        <v>2014</v>
      </c>
      <c r="E1181" s="17">
        <v>1</v>
      </c>
      <c r="F1181" s="17">
        <v>0</v>
      </c>
      <c r="G1181" s="17">
        <v>0</v>
      </c>
      <c r="H1181" s="18">
        <v>17348</v>
      </c>
    </row>
    <row r="1182" spans="1:8" ht="14.4" x14ac:dyDescent="0.3">
      <c r="A1182" s="17">
        <v>2</v>
      </c>
      <c r="B1182" s="9" t="s">
        <v>12</v>
      </c>
      <c r="C1182" s="17">
        <v>2</v>
      </c>
      <c r="D1182" s="17">
        <v>2016</v>
      </c>
      <c r="E1182" s="17">
        <v>1</v>
      </c>
      <c r="F1182" s="17">
        <v>0</v>
      </c>
      <c r="G1182" s="17">
        <v>0</v>
      </c>
      <c r="H1182" s="18">
        <v>17364</v>
      </c>
    </row>
    <row r="1183" spans="1:8" ht="14.4" x14ac:dyDescent="0.3">
      <c r="A1183" s="17">
        <v>1</v>
      </c>
      <c r="B1183" s="9" t="s">
        <v>10</v>
      </c>
      <c r="C1183" s="17">
        <v>1</v>
      </c>
      <c r="D1183" s="17">
        <v>1983</v>
      </c>
      <c r="E1183" s="17">
        <v>1</v>
      </c>
      <c r="F1183" s="17">
        <v>0</v>
      </c>
      <c r="G1183" s="17">
        <v>0</v>
      </c>
      <c r="H1183" s="18">
        <v>17366</v>
      </c>
    </row>
    <row r="1184" spans="1:8" ht="14.4" x14ac:dyDescent="0.3">
      <c r="A1184" s="17">
        <v>2</v>
      </c>
      <c r="B1184" s="9" t="s">
        <v>12</v>
      </c>
      <c r="C1184" s="17">
        <v>3</v>
      </c>
      <c r="D1184" s="17">
        <v>2018</v>
      </c>
      <c r="E1184" s="17">
        <v>1</v>
      </c>
      <c r="F1184" s="17">
        <v>0</v>
      </c>
      <c r="G1184" s="17">
        <v>0</v>
      </c>
      <c r="H1184" s="18">
        <v>17391</v>
      </c>
    </row>
    <row r="1185" spans="1:8" ht="14.4" x14ac:dyDescent="0.3">
      <c r="A1185" s="17">
        <v>2</v>
      </c>
      <c r="B1185" s="9" t="s">
        <v>17</v>
      </c>
      <c r="C1185" s="17">
        <v>2</v>
      </c>
      <c r="D1185" s="17">
        <v>2011</v>
      </c>
      <c r="E1185" s="17">
        <v>1</v>
      </c>
      <c r="F1185" s="17">
        <v>0</v>
      </c>
      <c r="G1185" s="17">
        <v>0</v>
      </c>
      <c r="H1185" s="18">
        <v>17395</v>
      </c>
    </row>
    <row r="1186" spans="1:8" ht="14.4" x14ac:dyDescent="0.3">
      <c r="A1186" s="17">
        <v>4</v>
      </c>
      <c r="B1186" s="9" t="s">
        <v>24</v>
      </c>
      <c r="C1186" s="17">
        <v>3</v>
      </c>
      <c r="D1186" s="17">
        <v>1964</v>
      </c>
      <c r="E1186" s="17">
        <v>3</v>
      </c>
      <c r="F1186" s="17">
        <v>0</v>
      </c>
      <c r="G1186" s="17">
        <v>0</v>
      </c>
      <c r="H1186" s="18">
        <v>17397</v>
      </c>
    </row>
    <row r="1187" spans="1:8" ht="14.4" x14ac:dyDescent="0.3">
      <c r="A1187" s="17">
        <v>5</v>
      </c>
      <c r="B1187" s="9" t="s">
        <v>43</v>
      </c>
      <c r="C1187" s="17">
        <v>1</v>
      </c>
      <c r="D1187" s="17">
        <v>1974</v>
      </c>
      <c r="E1187" s="17">
        <v>1</v>
      </c>
      <c r="F1187" s="17">
        <v>0</v>
      </c>
      <c r="G1187" s="17">
        <v>2</v>
      </c>
      <c r="H1187" s="18">
        <v>17402</v>
      </c>
    </row>
    <row r="1188" spans="1:8" ht="14.4" x14ac:dyDescent="0.3">
      <c r="A1188" s="17">
        <v>3</v>
      </c>
      <c r="B1188" s="9" t="s">
        <v>12</v>
      </c>
      <c r="C1188" s="17">
        <v>1</v>
      </c>
      <c r="D1188" s="17">
        <v>2010</v>
      </c>
      <c r="E1188" s="17">
        <v>1</v>
      </c>
      <c r="F1188" s="17">
        <v>0</v>
      </c>
      <c r="G1188" s="17">
        <v>0</v>
      </c>
      <c r="H1188" s="18">
        <v>17403</v>
      </c>
    </row>
    <row r="1189" spans="1:8" ht="14.4" x14ac:dyDescent="0.3">
      <c r="A1189" s="17">
        <v>1</v>
      </c>
      <c r="B1189" s="9" t="s">
        <v>43</v>
      </c>
      <c r="C1189" s="17">
        <v>2</v>
      </c>
      <c r="D1189" s="17">
        <v>1975</v>
      </c>
      <c r="E1189" s="17">
        <v>1</v>
      </c>
      <c r="F1189" s="17">
        <v>0</v>
      </c>
      <c r="G1189" s="17">
        <v>0</v>
      </c>
      <c r="H1189" s="18">
        <v>17405</v>
      </c>
    </row>
    <row r="1190" spans="1:8" ht="14.4" x14ac:dyDescent="0.3">
      <c r="A1190" s="17">
        <v>2</v>
      </c>
      <c r="B1190" s="9" t="s">
        <v>12</v>
      </c>
      <c r="C1190" s="17">
        <v>2</v>
      </c>
      <c r="D1190" s="17">
        <v>2013</v>
      </c>
      <c r="E1190" s="17">
        <v>1</v>
      </c>
      <c r="F1190" s="17">
        <v>0</v>
      </c>
      <c r="G1190" s="17">
        <v>0</v>
      </c>
      <c r="H1190" s="18">
        <v>17407</v>
      </c>
    </row>
    <row r="1191" spans="1:8" ht="14.4" x14ac:dyDescent="0.3">
      <c r="A1191" s="17">
        <v>5</v>
      </c>
      <c r="B1191" s="9" t="s">
        <v>29</v>
      </c>
      <c r="C1191" s="17">
        <v>2</v>
      </c>
      <c r="D1191" s="17">
        <v>1988</v>
      </c>
      <c r="E1191" s="17">
        <v>30</v>
      </c>
      <c r="F1191" s="17">
        <v>0</v>
      </c>
      <c r="G1191" s="17">
        <v>0</v>
      </c>
      <c r="H1191" s="18">
        <v>17428</v>
      </c>
    </row>
    <row r="1192" spans="1:8" ht="14.4" x14ac:dyDescent="0.3">
      <c r="A1192" s="17">
        <v>2</v>
      </c>
      <c r="B1192" s="9" t="s">
        <v>12</v>
      </c>
      <c r="C1192" s="17">
        <v>3</v>
      </c>
      <c r="D1192" s="17">
        <v>2011</v>
      </c>
      <c r="E1192" s="17">
        <v>1</v>
      </c>
      <c r="F1192" s="17">
        <v>0</v>
      </c>
      <c r="G1192" s="17">
        <v>0</v>
      </c>
      <c r="H1192" s="18">
        <v>17435</v>
      </c>
    </row>
    <row r="1193" spans="1:8" ht="14.4" x14ac:dyDescent="0.3">
      <c r="A1193" s="17">
        <v>1</v>
      </c>
      <c r="B1193" s="9" t="s">
        <v>10</v>
      </c>
      <c r="C1193" s="17">
        <v>1</v>
      </c>
      <c r="D1193" s="17">
        <v>1961</v>
      </c>
      <c r="E1193" s="17">
        <v>2</v>
      </c>
      <c r="F1193" s="17">
        <v>0</v>
      </c>
      <c r="G1193" s="17">
        <v>0</v>
      </c>
      <c r="H1193" s="18">
        <v>17459</v>
      </c>
    </row>
    <row r="1194" spans="1:8" ht="14.4" x14ac:dyDescent="0.3">
      <c r="A1194" s="17">
        <v>1</v>
      </c>
      <c r="B1194" s="9" t="s">
        <v>31</v>
      </c>
      <c r="C1194" s="17">
        <v>1</v>
      </c>
      <c r="D1194" s="17">
        <v>1975</v>
      </c>
      <c r="E1194" s="17">
        <v>7</v>
      </c>
      <c r="F1194" s="17">
        <v>0</v>
      </c>
      <c r="G1194" s="17">
        <v>0</v>
      </c>
      <c r="H1194" s="18">
        <v>17517</v>
      </c>
    </row>
    <row r="1195" spans="1:8" ht="14.4" x14ac:dyDescent="0.3">
      <c r="A1195" s="17">
        <v>3</v>
      </c>
      <c r="B1195" s="9" t="s">
        <v>30</v>
      </c>
      <c r="C1195" s="17">
        <v>2</v>
      </c>
      <c r="D1195" s="17">
        <v>1984</v>
      </c>
      <c r="E1195" s="17">
        <v>1</v>
      </c>
      <c r="F1195" s="17">
        <v>0</v>
      </c>
      <c r="G1195" s="17">
        <v>0</v>
      </c>
      <c r="H1195" s="18">
        <v>17533</v>
      </c>
    </row>
    <row r="1196" spans="1:8" ht="14.4" x14ac:dyDescent="0.3">
      <c r="A1196" s="17">
        <v>2</v>
      </c>
      <c r="B1196" s="9" t="s">
        <v>19</v>
      </c>
      <c r="C1196" s="17">
        <v>1</v>
      </c>
      <c r="D1196" s="17">
        <v>1978</v>
      </c>
      <c r="E1196" s="17">
        <v>6</v>
      </c>
      <c r="F1196" s="17">
        <v>0</v>
      </c>
      <c r="G1196" s="17">
        <v>0</v>
      </c>
      <c r="H1196" s="18">
        <v>17543</v>
      </c>
    </row>
    <row r="1197" spans="1:8" ht="14.4" x14ac:dyDescent="0.3">
      <c r="A1197" s="17">
        <v>4</v>
      </c>
      <c r="B1197" s="9" t="s">
        <v>32</v>
      </c>
      <c r="C1197" s="17">
        <v>1</v>
      </c>
      <c r="D1197" s="17">
        <v>1984</v>
      </c>
      <c r="E1197" s="17">
        <v>1</v>
      </c>
      <c r="F1197" s="17">
        <v>0</v>
      </c>
      <c r="G1197" s="17">
        <v>0</v>
      </c>
      <c r="H1197" s="18">
        <v>17574</v>
      </c>
    </row>
    <row r="1198" spans="1:8" ht="14.4" x14ac:dyDescent="0.3">
      <c r="A1198" s="17">
        <v>6</v>
      </c>
      <c r="B1198" s="9" t="s">
        <v>32</v>
      </c>
      <c r="C1198" s="17">
        <v>3</v>
      </c>
      <c r="D1198" s="17">
        <v>1984</v>
      </c>
      <c r="E1198" s="17">
        <v>1</v>
      </c>
      <c r="F1198" s="17">
        <v>0</v>
      </c>
      <c r="G1198" s="17">
        <v>2</v>
      </c>
      <c r="H1198" s="18">
        <v>17610</v>
      </c>
    </row>
    <row r="1199" spans="1:8" ht="14.4" x14ac:dyDescent="0.3">
      <c r="A1199" s="17">
        <v>6</v>
      </c>
      <c r="B1199" s="9" t="s">
        <v>19</v>
      </c>
      <c r="C1199" s="17">
        <v>1</v>
      </c>
      <c r="D1199" s="17">
        <v>1978</v>
      </c>
      <c r="E1199" s="17">
        <v>6</v>
      </c>
      <c r="F1199" s="17">
        <v>0</v>
      </c>
      <c r="G1199" s="17">
        <v>0</v>
      </c>
      <c r="H1199" s="18">
        <v>17617</v>
      </c>
    </row>
    <row r="1200" spans="1:8" ht="14.4" x14ac:dyDescent="0.3">
      <c r="A1200" s="17">
        <v>2</v>
      </c>
      <c r="B1200" s="9" t="s">
        <v>43</v>
      </c>
      <c r="C1200" s="17">
        <v>2</v>
      </c>
      <c r="D1200" s="17">
        <v>1975</v>
      </c>
      <c r="E1200" s="17">
        <v>1</v>
      </c>
      <c r="F1200" s="17">
        <v>0</v>
      </c>
      <c r="G1200" s="17">
        <v>0</v>
      </c>
      <c r="H1200" s="18">
        <v>17624</v>
      </c>
    </row>
    <row r="1201" spans="1:8" ht="14.4" x14ac:dyDescent="0.3">
      <c r="A1201" s="17">
        <v>5</v>
      </c>
      <c r="B1201" s="9" t="s">
        <v>19</v>
      </c>
      <c r="C1201" s="17">
        <v>1</v>
      </c>
      <c r="D1201" s="17">
        <v>1978</v>
      </c>
      <c r="E1201" s="17">
        <v>6</v>
      </c>
      <c r="F1201" s="17">
        <v>0</v>
      </c>
      <c r="G1201" s="17">
        <v>0</v>
      </c>
      <c r="H1201" s="18">
        <v>17698</v>
      </c>
    </row>
    <row r="1202" spans="1:8" ht="14.4" x14ac:dyDescent="0.3">
      <c r="A1202" s="17">
        <v>4</v>
      </c>
      <c r="B1202" s="9" t="s">
        <v>44</v>
      </c>
      <c r="C1202" s="17">
        <v>1</v>
      </c>
      <c r="D1202" s="17">
        <v>1975</v>
      </c>
      <c r="E1202" s="17">
        <v>1</v>
      </c>
      <c r="F1202" s="17">
        <v>0</v>
      </c>
      <c r="G1202" s="17">
        <v>3</v>
      </c>
      <c r="H1202" s="18">
        <v>17712</v>
      </c>
    </row>
    <row r="1203" spans="1:8" ht="14.4" x14ac:dyDescent="0.3">
      <c r="A1203" s="17">
        <v>2</v>
      </c>
      <c r="B1203" s="9" t="s">
        <v>31</v>
      </c>
      <c r="C1203" s="17">
        <v>1</v>
      </c>
      <c r="D1203" s="17">
        <v>1975</v>
      </c>
      <c r="E1203" s="17">
        <v>7</v>
      </c>
      <c r="F1203" s="17">
        <v>0</v>
      </c>
      <c r="G1203" s="17">
        <v>0</v>
      </c>
      <c r="H1203" s="18">
        <v>17724</v>
      </c>
    </row>
    <row r="1204" spans="1:8" ht="14.4" x14ac:dyDescent="0.3">
      <c r="A1204" s="17">
        <v>1</v>
      </c>
      <c r="B1204" s="9" t="s">
        <v>45</v>
      </c>
      <c r="C1204" s="17">
        <v>3</v>
      </c>
      <c r="D1204" s="17">
        <v>1980</v>
      </c>
      <c r="E1204" s="17">
        <v>1</v>
      </c>
      <c r="F1204" s="17">
        <v>0</v>
      </c>
      <c r="G1204" s="17">
        <v>0</v>
      </c>
      <c r="H1204" s="18">
        <v>17729</v>
      </c>
    </row>
    <row r="1205" spans="1:8" ht="14.4" x14ac:dyDescent="0.3">
      <c r="A1205" s="17">
        <v>1</v>
      </c>
      <c r="B1205" s="9" t="s">
        <v>29</v>
      </c>
      <c r="C1205" s="17">
        <v>2</v>
      </c>
      <c r="D1205" s="17">
        <v>1986</v>
      </c>
      <c r="E1205" s="17">
        <v>30</v>
      </c>
      <c r="F1205" s="17">
        <v>0</v>
      </c>
      <c r="G1205" s="17">
        <v>0</v>
      </c>
      <c r="H1205" s="18">
        <v>17733</v>
      </c>
    </row>
    <row r="1206" spans="1:8" ht="14.4" x14ac:dyDescent="0.3">
      <c r="A1206" s="17">
        <v>6</v>
      </c>
      <c r="B1206" s="9" t="s">
        <v>35</v>
      </c>
      <c r="C1206" s="17">
        <v>2</v>
      </c>
      <c r="D1206" s="17">
        <v>1985</v>
      </c>
      <c r="E1206" s="17">
        <v>1</v>
      </c>
      <c r="F1206" s="17">
        <v>0</v>
      </c>
      <c r="G1206" s="17">
        <v>0</v>
      </c>
      <c r="H1206" s="18">
        <v>17764</v>
      </c>
    </row>
    <row r="1207" spans="1:8" ht="14.4" x14ac:dyDescent="0.3">
      <c r="A1207" s="17">
        <v>3</v>
      </c>
      <c r="B1207" s="9" t="s">
        <v>31</v>
      </c>
      <c r="C1207" s="17">
        <v>1</v>
      </c>
      <c r="D1207" s="17">
        <v>1975</v>
      </c>
      <c r="E1207" s="17">
        <v>7</v>
      </c>
      <c r="F1207" s="17">
        <v>0</v>
      </c>
      <c r="G1207" s="17">
        <v>0</v>
      </c>
      <c r="H1207" s="18">
        <v>17777</v>
      </c>
    </row>
    <row r="1208" spans="1:8" ht="14.4" x14ac:dyDescent="0.3">
      <c r="A1208" s="17">
        <v>1</v>
      </c>
      <c r="B1208" s="9" t="s">
        <v>19</v>
      </c>
      <c r="C1208" s="17">
        <v>1</v>
      </c>
      <c r="D1208" s="17">
        <v>1978</v>
      </c>
      <c r="E1208" s="17">
        <v>6</v>
      </c>
      <c r="F1208" s="17">
        <v>0</v>
      </c>
      <c r="G1208" s="17">
        <v>0</v>
      </c>
      <c r="H1208" s="18">
        <v>17788</v>
      </c>
    </row>
    <row r="1209" spans="1:8" ht="14.4" x14ac:dyDescent="0.3">
      <c r="A1209" s="17">
        <v>2</v>
      </c>
      <c r="B1209" s="9" t="s">
        <v>19</v>
      </c>
      <c r="C1209" s="17">
        <v>1</v>
      </c>
      <c r="D1209" s="17">
        <v>1966</v>
      </c>
      <c r="E1209" s="17">
        <v>5</v>
      </c>
      <c r="F1209" s="17">
        <v>0</v>
      </c>
      <c r="G1209" s="17">
        <v>0</v>
      </c>
      <c r="H1209" s="18">
        <v>17795</v>
      </c>
    </row>
    <row r="1210" spans="1:8" ht="14.4" x14ac:dyDescent="0.3">
      <c r="A1210" s="17">
        <v>6</v>
      </c>
      <c r="B1210" s="9" t="s">
        <v>24</v>
      </c>
      <c r="C1210" s="17">
        <v>3</v>
      </c>
      <c r="D1210" s="17">
        <v>1964</v>
      </c>
      <c r="E1210" s="17">
        <v>3</v>
      </c>
      <c r="F1210" s="17">
        <v>0</v>
      </c>
      <c r="G1210" s="17">
        <v>0</v>
      </c>
      <c r="H1210" s="18">
        <v>17798</v>
      </c>
    </row>
    <row r="1211" spans="1:8" ht="14.4" x14ac:dyDescent="0.3">
      <c r="A1211" s="17">
        <v>3</v>
      </c>
      <c r="B1211" s="9" t="s">
        <v>44</v>
      </c>
      <c r="C1211" s="17">
        <v>1</v>
      </c>
      <c r="D1211" s="17">
        <v>1974</v>
      </c>
      <c r="E1211" s="17">
        <v>1</v>
      </c>
      <c r="F1211" s="17">
        <v>0</v>
      </c>
      <c r="G1211" s="17">
        <v>0</v>
      </c>
      <c r="H1211" s="18">
        <v>17811</v>
      </c>
    </row>
    <row r="1212" spans="1:8" ht="14.4" x14ac:dyDescent="0.3">
      <c r="A1212" s="17">
        <v>5</v>
      </c>
      <c r="B1212" s="9" t="s">
        <v>29</v>
      </c>
      <c r="C1212" s="17">
        <v>2</v>
      </c>
      <c r="D1212" s="17">
        <v>1986</v>
      </c>
      <c r="E1212" s="17">
        <v>30</v>
      </c>
      <c r="F1212" s="17">
        <v>0</v>
      </c>
      <c r="G1212" s="17">
        <v>0</v>
      </c>
      <c r="H1212" s="18">
        <v>17833</v>
      </c>
    </row>
    <row r="1213" spans="1:8" ht="14.4" x14ac:dyDescent="0.3">
      <c r="A1213" s="17">
        <v>5</v>
      </c>
      <c r="B1213" s="9" t="s">
        <v>23</v>
      </c>
      <c r="C1213" s="17">
        <v>1</v>
      </c>
      <c r="D1213" s="17">
        <v>1980</v>
      </c>
      <c r="E1213" s="17">
        <v>1</v>
      </c>
      <c r="F1213" s="17">
        <v>1</v>
      </c>
      <c r="G1213" s="17">
        <v>0</v>
      </c>
      <c r="H1213" s="18">
        <v>17848</v>
      </c>
    </row>
    <row r="1214" spans="1:8" ht="14.4" x14ac:dyDescent="0.3">
      <c r="A1214" s="17">
        <v>4</v>
      </c>
      <c r="B1214" s="9" t="s">
        <v>10</v>
      </c>
      <c r="C1214" s="17">
        <v>1</v>
      </c>
      <c r="D1214" s="17">
        <v>1961</v>
      </c>
      <c r="E1214" s="17">
        <v>2</v>
      </c>
      <c r="F1214" s="17">
        <v>0</v>
      </c>
      <c r="G1214" s="17">
        <v>0</v>
      </c>
      <c r="H1214" s="18">
        <v>17850</v>
      </c>
    </row>
    <row r="1215" spans="1:8" ht="14.4" x14ac:dyDescent="0.3">
      <c r="A1215" s="17">
        <v>2</v>
      </c>
      <c r="B1215" s="9" t="s">
        <v>35</v>
      </c>
      <c r="C1215" s="17">
        <v>2</v>
      </c>
      <c r="D1215" s="17">
        <v>1985</v>
      </c>
      <c r="E1215" s="17">
        <v>1</v>
      </c>
      <c r="F1215" s="17">
        <v>0</v>
      </c>
      <c r="G1215" s="17">
        <v>0</v>
      </c>
      <c r="H1215" s="18">
        <v>17886</v>
      </c>
    </row>
    <row r="1216" spans="1:8" ht="14.4" x14ac:dyDescent="0.3">
      <c r="A1216" s="17">
        <v>5</v>
      </c>
      <c r="B1216" s="9" t="s">
        <v>19</v>
      </c>
      <c r="C1216" s="17">
        <v>1</v>
      </c>
      <c r="D1216" s="17">
        <v>1980</v>
      </c>
      <c r="E1216" s="17">
        <v>17</v>
      </c>
      <c r="F1216" s="17">
        <v>0</v>
      </c>
      <c r="G1216" s="17">
        <v>0</v>
      </c>
      <c r="H1216" s="18">
        <v>17893</v>
      </c>
    </row>
    <row r="1217" spans="1:8" ht="14.4" x14ac:dyDescent="0.3">
      <c r="A1217" s="17">
        <v>4</v>
      </c>
      <c r="B1217" s="9" t="s">
        <v>10</v>
      </c>
      <c r="C1217" s="17">
        <v>1</v>
      </c>
      <c r="D1217" s="17">
        <v>1986</v>
      </c>
      <c r="E1217" s="17">
        <v>2</v>
      </c>
      <c r="F1217" s="17">
        <v>0</v>
      </c>
      <c r="G1217" s="17">
        <v>0</v>
      </c>
      <c r="H1217" s="18">
        <v>17898</v>
      </c>
    </row>
    <row r="1218" spans="1:8" ht="14.4" x14ac:dyDescent="0.3">
      <c r="A1218" s="17">
        <v>1</v>
      </c>
      <c r="B1218" s="9" t="s">
        <v>23</v>
      </c>
      <c r="C1218" s="17">
        <v>1</v>
      </c>
      <c r="D1218" s="17">
        <v>1989</v>
      </c>
      <c r="E1218" s="17">
        <v>1</v>
      </c>
      <c r="F1218" s="17">
        <v>0</v>
      </c>
      <c r="G1218" s="17">
        <v>0</v>
      </c>
      <c r="H1218" s="18">
        <v>17900</v>
      </c>
    </row>
    <row r="1219" spans="1:8" ht="14.4" x14ac:dyDescent="0.3">
      <c r="A1219" s="17">
        <v>2</v>
      </c>
      <c r="B1219" s="9" t="s">
        <v>10</v>
      </c>
      <c r="C1219" s="17">
        <v>1</v>
      </c>
      <c r="D1219" s="17">
        <v>1982</v>
      </c>
      <c r="E1219" s="17">
        <v>2</v>
      </c>
      <c r="F1219" s="17">
        <v>0</v>
      </c>
      <c r="G1219" s="17">
        <v>0</v>
      </c>
      <c r="H1219" s="18">
        <v>17920</v>
      </c>
    </row>
    <row r="1220" spans="1:8" ht="14.4" x14ac:dyDescent="0.3">
      <c r="A1220" s="17">
        <v>4</v>
      </c>
      <c r="B1220" s="9" t="s">
        <v>45</v>
      </c>
      <c r="C1220" s="17">
        <v>3</v>
      </c>
      <c r="D1220" s="17">
        <v>1980</v>
      </c>
      <c r="E1220" s="17">
        <v>1</v>
      </c>
      <c r="F1220" s="17">
        <v>0</v>
      </c>
      <c r="G1220" s="17">
        <v>0</v>
      </c>
      <c r="H1220" s="18">
        <v>17946</v>
      </c>
    </row>
    <row r="1221" spans="1:8" ht="14.4" x14ac:dyDescent="0.3">
      <c r="A1221" s="17">
        <v>6</v>
      </c>
      <c r="B1221" s="9" t="s">
        <v>10</v>
      </c>
      <c r="C1221" s="17">
        <v>1</v>
      </c>
      <c r="D1221" s="17">
        <v>1961</v>
      </c>
      <c r="E1221" s="17">
        <v>2</v>
      </c>
      <c r="F1221" s="17">
        <v>0</v>
      </c>
      <c r="G1221" s="17">
        <v>0</v>
      </c>
      <c r="H1221" s="18">
        <v>17962</v>
      </c>
    </row>
    <row r="1222" spans="1:8" ht="14.4" x14ac:dyDescent="0.3">
      <c r="A1222" s="17">
        <v>5</v>
      </c>
      <c r="B1222" s="9" t="s">
        <v>23</v>
      </c>
      <c r="C1222" s="17">
        <v>1</v>
      </c>
      <c r="D1222" s="17">
        <v>1989</v>
      </c>
      <c r="E1222" s="17">
        <v>1</v>
      </c>
      <c r="F1222" s="17">
        <v>0</v>
      </c>
      <c r="G1222" s="17">
        <v>0</v>
      </c>
      <c r="H1222" s="18">
        <v>17967</v>
      </c>
    </row>
    <row r="1223" spans="1:8" ht="14.4" x14ac:dyDescent="0.3">
      <c r="A1223" s="17">
        <v>4</v>
      </c>
      <c r="B1223" s="9" t="s">
        <v>10</v>
      </c>
      <c r="C1223" s="17">
        <v>1</v>
      </c>
      <c r="D1223" s="17">
        <v>1982</v>
      </c>
      <c r="E1223" s="17">
        <v>2</v>
      </c>
      <c r="F1223" s="17">
        <v>0</v>
      </c>
      <c r="G1223" s="17">
        <v>0</v>
      </c>
      <c r="H1223" s="18">
        <v>17970</v>
      </c>
    </row>
    <row r="1224" spans="1:8" ht="14.4" x14ac:dyDescent="0.3">
      <c r="A1224" s="17">
        <v>4</v>
      </c>
      <c r="B1224" s="9" t="s">
        <v>10</v>
      </c>
      <c r="C1224" s="17">
        <v>1</v>
      </c>
      <c r="D1224" s="17">
        <v>1983</v>
      </c>
      <c r="E1224" s="17">
        <v>1</v>
      </c>
      <c r="F1224" s="17">
        <v>0</v>
      </c>
      <c r="G1224" s="17">
        <v>0</v>
      </c>
      <c r="H1224" s="18">
        <v>18032</v>
      </c>
    </row>
    <row r="1225" spans="1:8" ht="14.4" x14ac:dyDescent="0.3">
      <c r="A1225" s="17">
        <v>2</v>
      </c>
      <c r="B1225" s="9" t="s">
        <v>23</v>
      </c>
      <c r="C1225" s="17">
        <v>1</v>
      </c>
      <c r="D1225" s="17">
        <v>1980</v>
      </c>
      <c r="E1225" s="17">
        <v>1</v>
      </c>
      <c r="F1225" s="17">
        <v>0</v>
      </c>
      <c r="G1225" s="17">
        <v>0</v>
      </c>
      <c r="H1225" s="18">
        <v>18065</v>
      </c>
    </row>
    <row r="1226" spans="1:8" ht="14.4" x14ac:dyDescent="0.3">
      <c r="A1226" s="17">
        <v>4</v>
      </c>
      <c r="B1226" s="9" t="s">
        <v>43</v>
      </c>
      <c r="C1226" s="17">
        <v>3</v>
      </c>
      <c r="D1226" s="17">
        <v>1983</v>
      </c>
      <c r="E1226" s="17">
        <v>1</v>
      </c>
      <c r="F1226" s="17">
        <v>0</v>
      </c>
      <c r="G1226" s="17">
        <v>0</v>
      </c>
      <c r="H1226" s="18">
        <v>18113</v>
      </c>
    </row>
    <row r="1227" spans="1:8" ht="14.4" x14ac:dyDescent="0.3">
      <c r="A1227" s="17">
        <v>1</v>
      </c>
      <c r="B1227" s="9" t="s">
        <v>32</v>
      </c>
      <c r="C1227" s="17">
        <v>1</v>
      </c>
      <c r="D1227" s="17">
        <v>1984</v>
      </c>
      <c r="E1227" s="17">
        <v>1</v>
      </c>
      <c r="F1227" s="17">
        <v>0</v>
      </c>
      <c r="G1227" s="17">
        <v>0</v>
      </c>
      <c r="H1227" s="18">
        <v>18120</v>
      </c>
    </row>
    <row r="1228" spans="1:8" ht="14.4" x14ac:dyDescent="0.3">
      <c r="A1228" s="17">
        <v>4</v>
      </c>
      <c r="B1228" s="9" t="s">
        <v>44</v>
      </c>
      <c r="C1228" s="17">
        <v>1</v>
      </c>
      <c r="D1228" s="17">
        <v>1974</v>
      </c>
      <c r="E1228" s="17">
        <v>1</v>
      </c>
      <c r="F1228" s="17">
        <v>0</v>
      </c>
      <c r="G1228" s="17">
        <v>0</v>
      </c>
      <c r="H1228" s="18">
        <v>18156</v>
      </c>
    </row>
    <row r="1229" spans="1:8" ht="14.4" x14ac:dyDescent="0.3">
      <c r="A1229" s="17">
        <v>2</v>
      </c>
      <c r="B1229" s="9" t="s">
        <v>10</v>
      </c>
      <c r="C1229" s="17">
        <v>1</v>
      </c>
      <c r="D1229" s="17">
        <v>1986</v>
      </c>
      <c r="E1229" s="17">
        <v>2</v>
      </c>
      <c r="F1229" s="17">
        <v>0</v>
      </c>
      <c r="G1229" s="17">
        <v>0</v>
      </c>
      <c r="H1229" s="18">
        <v>18163</v>
      </c>
    </row>
    <row r="1230" spans="1:8" ht="14.4" x14ac:dyDescent="0.3">
      <c r="A1230" s="17">
        <v>2</v>
      </c>
      <c r="B1230" s="9" t="s">
        <v>32</v>
      </c>
      <c r="C1230" s="17">
        <v>1</v>
      </c>
      <c r="D1230" s="17">
        <v>1984</v>
      </c>
      <c r="E1230" s="17">
        <v>1</v>
      </c>
      <c r="F1230" s="17">
        <v>0</v>
      </c>
      <c r="G1230" s="17">
        <v>0</v>
      </c>
      <c r="H1230" s="18">
        <v>18167</v>
      </c>
    </row>
    <row r="1231" spans="1:8" ht="14.4" x14ac:dyDescent="0.3">
      <c r="A1231" s="17">
        <v>4</v>
      </c>
      <c r="B1231" s="9" t="s">
        <v>43</v>
      </c>
      <c r="C1231" s="17">
        <v>1</v>
      </c>
      <c r="D1231" s="17">
        <v>1974</v>
      </c>
      <c r="E1231" s="17">
        <v>1</v>
      </c>
      <c r="F1231" s="17">
        <v>0</v>
      </c>
      <c r="G1231" s="17">
        <v>1</v>
      </c>
      <c r="H1231" s="18">
        <v>18187</v>
      </c>
    </row>
    <row r="1232" spans="1:8" ht="14.4" x14ac:dyDescent="0.3">
      <c r="A1232" s="17">
        <v>4</v>
      </c>
      <c r="B1232" s="9" t="s">
        <v>43</v>
      </c>
      <c r="C1232" s="17">
        <v>2</v>
      </c>
      <c r="D1232" s="17">
        <v>1975</v>
      </c>
      <c r="E1232" s="17">
        <v>1</v>
      </c>
      <c r="F1232" s="17">
        <v>0</v>
      </c>
      <c r="G1232" s="17">
        <v>0</v>
      </c>
      <c r="H1232" s="18">
        <v>18191</v>
      </c>
    </row>
    <row r="1233" spans="1:8" ht="14.4" x14ac:dyDescent="0.3">
      <c r="A1233" s="17">
        <v>3</v>
      </c>
      <c r="B1233" s="9" t="s">
        <v>10</v>
      </c>
      <c r="C1233" s="17">
        <v>1</v>
      </c>
      <c r="D1233" s="17">
        <v>1980</v>
      </c>
      <c r="E1233" s="17">
        <v>2</v>
      </c>
      <c r="F1233" s="17">
        <v>0</v>
      </c>
      <c r="G1233" s="17">
        <v>0</v>
      </c>
      <c r="H1233" s="18">
        <v>18211</v>
      </c>
    </row>
    <row r="1234" spans="1:8" ht="14.4" x14ac:dyDescent="0.3">
      <c r="A1234" s="17">
        <v>2</v>
      </c>
      <c r="B1234" s="9" t="s">
        <v>10</v>
      </c>
      <c r="C1234" s="17">
        <v>1</v>
      </c>
      <c r="D1234" s="17">
        <v>1983</v>
      </c>
      <c r="E1234" s="17">
        <v>1</v>
      </c>
      <c r="F1234" s="17">
        <v>0</v>
      </c>
      <c r="G1234" s="17">
        <v>0</v>
      </c>
      <c r="H1234" s="18">
        <v>18218</v>
      </c>
    </row>
    <row r="1235" spans="1:8" ht="14.4" x14ac:dyDescent="0.3">
      <c r="A1235" s="17">
        <v>2</v>
      </c>
      <c r="B1235" s="9" t="s">
        <v>29</v>
      </c>
      <c r="C1235" s="17">
        <v>2</v>
      </c>
      <c r="D1235" s="17">
        <v>1988</v>
      </c>
      <c r="E1235" s="17">
        <v>30</v>
      </c>
      <c r="F1235" s="17">
        <v>0</v>
      </c>
      <c r="G1235" s="17">
        <v>0</v>
      </c>
      <c r="H1235" s="18">
        <v>18327</v>
      </c>
    </row>
    <row r="1236" spans="1:8" ht="14.4" x14ac:dyDescent="0.3">
      <c r="A1236" s="17">
        <v>5</v>
      </c>
      <c r="B1236" s="9" t="s">
        <v>10</v>
      </c>
      <c r="C1236" s="17">
        <v>1</v>
      </c>
      <c r="D1236" s="17">
        <v>1961</v>
      </c>
      <c r="E1236" s="17">
        <v>2</v>
      </c>
      <c r="F1236" s="17">
        <v>0</v>
      </c>
      <c r="G1236" s="17">
        <v>0</v>
      </c>
      <c r="H1236" s="18">
        <v>18332</v>
      </c>
    </row>
    <row r="1237" spans="1:8" ht="14.4" x14ac:dyDescent="0.3">
      <c r="A1237" s="17">
        <v>3</v>
      </c>
      <c r="B1237" s="9" t="s">
        <v>50</v>
      </c>
      <c r="C1237" s="17">
        <v>1</v>
      </c>
      <c r="D1237" s="17">
        <v>1985</v>
      </c>
      <c r="E1237" s="17">
        <v>2</v>
      </c>
      <c r="F1237" s="17">
        <v>0</v>
      </c>
      <c r="G1237" s="17">
        <v>0</v>
      </c>
      <c r="H1237" s="18">
        <v>18341</v>
      </c>
    </row>
    <row r="1238" spans="1:8" ht="14.4" x14ac:dyDescent="0.3">
      <c r="A1238" s="17">
        <v>5</v>
      </c>
      <c r="B1238" s="9" t="s">
        <v>32</v>
      </c>
      <c r="C1238" s="17">
        <v>3</v>
      </c>
      <c r="D1238" s="17">
        <v>1984</v>
      </c>
      <c r="E1238" s="17">
        <v>1</v>
      </c>
      <c r="F1238" s="17">
        <v>0</v>
      </c>
      <c r="G1238" s="17">
        <v>1</v>
      </c>
      <c r="H1238" s="18">
        <v>18368</v>
      </c>
    </row>
    <row r="1239" spans="1:8" ht="14.4" x14ac:dyDescent="0.3">
      <c r="A1239" s="17">
        <v>5</v>
      </c>
      <c r="B1239" s="9" t="s">
        <v>44</v>
      </c>
      <c r="C1239" s="17">
        <v>1</v>
      </c>
      <c r="D1239" s="17">
        <v>1974</v>
      </c>
      <c r="E1239" s="17">
        <v>1</v>
      </c>
      <c r="F1239" s="17">
        <v>0</v>
      </c>
      <c r="G1239" s="17">
        <v>0</v>
      </c>
      <c r="H1239" s="18">
        <v>18390</v>
      </c>
    </row>
    <row r="1240" spans="1:8" ht="14.4" x14ac:dyDescent="0.3">
      <c r="A1240" s="17">
        <v>5</v>
      </c>
      <c r="B1240" s="9" t="s">
        <v>30</v>
      </c>
      <c r="C1240" s="17">
        <v>2</v>
      </c>
      <c r="D1240" s="17">
        <v>1984</v>
      </c>
      <c r="E1240" s="17">
        <v>1</v>
      </c>
      <c r="F1240" s="17">
        <v>0</v>
      </c>
      <c r="G1240" s="17">
        <v>0</v>
      </c>
      <c r="H1240" s="18">
        <v>18397</v>
      </c>
    </row>
    <row r="1241" spans="1:8" ht="14.4" x14ac:dyDescent="0.3">
      <c r="A1241" s="17">
        <v>5</v>
      </c>
      <c r="B1241" s="9" t="s">
        <v>14</v>
      </c>
      <c r="C1241" s="17">
        <v>3</v>
      </c>
      <c r="D1241" s="17">
        <v>1965</v>
      </c>
      <c r="E1241" s="17">
        <v>1</v>
      </c>
      <c r="F1241" s="17">
        <v>0</v>
      </c>
      <c r="G1241" s="17">
        <v>2</v>
      </c>
      <c r="H1241" s="18">
        <v>18415</v>
      </c>
    </row>
    <row r="1242" spans="1:8" ht="14.4" x14ac:dyDescent="0.3">
      <c r="A1242" s="17">
        <v>1</v>
      </c>
      <c r="B1242" s="9" t="s">
        <v>26</v>
      </c>
      <c r="C1242" s="17">
        <v>3</v>
      </c>
      <c r="D1242" s="17">
        <v>1977</v>
      </c>
      <c r="E1242" s="17">
        <v>31</v>
      </c>
      <c r="F1242" s="17">
        <v>0</v>
      </c>
      <c r="G1242" s="17">
        <v>0</v>
      </c>
      <c r="H1242" s="18">
        <v>18427</v>
      </c>
    </row>
    <row r="1243" spans="1:8" ht="14.4" x14ac:dyDescent="0.3">
      <c r="A1243" s="17">
        <v>3</v>
      </c>
      <c r="B1243" s="9" t="s">
        <v>19</v>
      </c>
      <c r="C1243" s="17">
        <v>1</v>
      </c>
      <c r="D1243" s="17">
        <v>1980</v>
      </c>
      <c r="E1243" s="17">
        <v>17</v>
      </c>
      <c r="F1243" s="17">
        <v>0</v>
      </c>
      <c r="G1243" s="17">
        <v>0</v>
      </c>
      <c r="H1243" s="18">
        <v>18437</v>
      </c>
    </row>
    <row r="1244" spans="1:8" ht="14.4" x14ac:dyDescent="0.3">
      <c r="A1244" s="17">
        <v>3</v>
      </c>
      <c r="B1244" s="9" t="s">
        <v>43</v>
      </c>
      <c r="C1244" s="17">
        <v>3</v>
      </c>
      <c r="D1244" s="17">
        <v>1977</v>
      </c>
      <c r="E1244" s="17">
        <v>1</v>
      </c>
      <c r="F1244" s="17">
        <v>0</v>
      </c>
      <c r="G1244" s="17">
        <v>0</v>
      </c>
      <c r="H1244" s="18">
        <v>18458</v>
      </c>
    </row>
    <row r="1245" spans="1:8" ht="14.4" x14ac:dyDescent="0.3">
      <c r="A1245" s="17">
        <v>1</v>
      </c>
      <c r="B1245" s="9" t="s">
        <v>43</v>
      </c>
      <c r="C1245" s="17">
        <v>1</v>
      </c>
      <c r="D1245" s="17">
        <v>1974</v>
      </c>
      <c r="E1245" s="17">
        <v>1</v>
      </c>
      <c r="F1245" s="17">
        <v>0</v>
      </c>
      <c r="G1245" s="17">
        <v>2</v>
      </c>
      <c r="H1245" s="18">
        <v>18473</v>
      </c>
    </row>
    <row r="1246" spans="1:8" ht="14.4" x14ac:dyDescent="0.3">
      <c r="A1246" s="17">
        <v>6</v>
      </c>
      <c r="B1246" s="9" t="s">
        <v>43</v>
      </c>
      <c r="C1246" s="17">
        <v>3</v>
      </c>
      <c r="D1246" s="17">
        <v>1977</v>
      </c>
      <c r="E1246" s="17">
        <v>1</v>
      </c>
      <c r="F1246" s="17">
        <v>0</v>
      </c>
      <c r="G1246" s="17">
        <v>0</v>
      </c>
      <c r="H1246" s="18">
        <v>18473</v>
      </c>
    </row>
    <row r="1247" spans="1:8" ht="14.4" x14ac:dyDescent="0.3">
      <c r="A1247" s="17">
        <v>1</v>
      </c>
      <c r="B1247" s="9" t="s">
        <v>23</v>
      </c>
      <c r="C1247" s="17">
        <v>1</v>
      </c>
      <c r="D1247" s="17">
        <v>1980</v>
      </c>
      <c r="E1247" s="17">
        <v>1</v>
      </c>
      <c r="F1247" s="17">
        <v>1</v>
      </c>
      <c r="G1247" s="17">
        <v>0</v>
      </c>
      <c r="H1247" s="18">
        <v>18477</v>
      </c>
    </row>
    <row r="1248" spans="1:8" ht="14.4" x14ac:dyDescent="0.3">
      <c r="A1248" s="17">
        <v>1</v>
      </c>
      <c r="B1248" s="9" t="s">
        <v>44</v>
      </c>
      <c r="C1248" s="17">
        <v>1</v>
      </c>
      <c r="D1248" s="17">
        <v>1974</v>
      </c>
      <c r="E1248" s="17">
        <v>1</v>
      </c>
      <c r="F1248" s="17">
        <v>0</v>
      </c>
      <c r="G1248" s="17">
        <v>0</v>
      </c>
      <c r="H1248" s="18">
        <v>18482</v>
      </c>
    </row>
    <row r="1249" spans="1:8" ht="14.4" x14ac:dyDescent="0.3">
      <c r="A1249" s="17">
        <v>4</v>
      </c>
      <c r="B1249" s="9" t="s">
        <v>23</v>
      </c>
      <c r="C1249" s="17">
        <v>1</v>
      </c>
      <c r="D1249" s="17">
        <v>1980</v>
      </c>
      <c r="E1249" s="17">
        <v>1</v>
      </c>
      <c r="F1249" s="17">
        <v>1</v>
      </c>
      <c r="G1249" s="17">
        <v>0</v>
      </c>
      <c r="H1249" s="18">
        <v>18504</v>
      </c>
    </row>
    <row r="1250" spans="1:8" ht="14.4" x14ac:dyDescent="0.3">
      <c r="A1250" s="17">
        <v>2</v>
      </c>
      <c r="B1250" s="9" t="s">
        <v>23</v>
      </c>
      <c r="C1250" s="17">
        <v>1</v>
      </c>
      <c r="D1250" s="17">
        <v>1981</v>
      </c>
      <c r="E1250" s="17">
        <v>1</v>
      </c>
      <c r="F1250" s="17">
        <v>0</v>
      </c>
      <c r="G1250" s="17">
        <v>0</v>
      </c>
      <c r="H1250" s="18">
        <v>18530</v>
      </c>
    </row>
    <row r="1251" spans="1:8" ht="14.4" x14ac:dyDescent="0.3">
      <c r="A1251" s="17">
        <v>6</v>
      </c>
      <c r="B1251" s="9" t="s">
        <v>43</v>
      </c>
      <c r="C1251" s="17">
        <v>1</v>
      </c>
      <c r="D1251" s="17">
        <v>1974</v>
      </c>
      <c r="E1251" s="17">
        <v>1</v>
      </c>
      <c r="F1251" s="17">
        <v>0</v>
      </c>
      <c r="G1251" s="17">
        <v>1</v>
      </c>
      <c r="H1251" s="18">
        <v>18552</v>
      </c>
    </row>
    <row r="1252" spans="1:8" ht="14.4" x14ac:dyDescent="0.3">
      <c r="A1252" s="17">
        <v>6</v>
      </c>
      <c r="B1252" s="9" t="s">
        <v>10</v>
      </c>
      <c r="C1252" s="17">
        <v>1</v>
      </c>
      <c r="D1252" s="17">
        <v>1982</v>
      </c>
      <c r="E1252" s="17">
        <v>2</v>
      </c>
      <c r="F1252" s="17">
        <v>0</v>
      </c>
      <c r="G1252" s="17">
        <v>0</v>
      </c>
      <c r="H1252" s="18">
        <v>18554</v>
      </c>
    </row>
    <row r="1253" spans="1:8" ht="14.4" x14ac:dyDescent="0.3">
      <c r="A1253" s="17">
        <v>1</v>
      </c>
      <c r="B1253" s="9" t="s">
        <v>35</v>
      </c>
      <c r="C1253" s="17">
        <v>2</v>
      </c>
      <c r="D1253" s="17">
        <v>1985</v>
      </c>
      <c r="E1253" s="17">
        <v>1</v>
      </c>
      <c r="F1253" s="17">
        <v>0</v>
      </c>
      <c r="G1253" s="17">
        <v>0</v>
      </c>
      <c r="H1253" s="18">
        <v>18564</v>
      </c>
    </row>
    <row r="1254" spans="1:8" ht="14.4" x14ac:dyDescent="0.3">
      <c r="A1254" s="17">
        <v>4</v>
      </c>
      <c r="B1254" s="9" t="s">
        <v>45</v>
      </c>
      <c r="C1254" s="17">
        <v>4</v>
      </c>
      <c r="D1254" s="17">
        <v>1983</v>
      </c>
      <c r="E1254" s="17">
        <v>1</v>
      </c>
      <c r="F1254" s="17">
        <v>0</v>
      </c>
      <c r="G1254" s="17">
        <v>0</v>
      </c>
      <c r="H1254" s="18">
        <v>18572</v>
      </c>
    </row>
    <row r="1255" spans="1:8" ht="14.4" x14ac:dyDescent="0.3">
      <c r="A1255" s="17">
        <v>4</v>
      </c>
      <c r="B1255" s="9" t="s">
        <v>19</v>
      </c>
      <c r="C1255" s="17">
        <v>1</v>
      </c>
      <c r="D1255" s="17">
        <v>1966</v>
      </c>
      <c r="E1255" s="17">
        <v>5</v>
      </c>
      <c r="F1255" s="17">
        <v>0</v>
      </c>
      <c r="G1255" s="17">
        <v>0</v>
      </c>
      <c r="H1255" s="18">
        <v>18587</v>
      </c>
    </row>
    <row r="1256" spans="1:8" ht="14.4" x14ac:dyDescent="0.3">
      <c r="A1256" s="17">
        <v>4</v>
      </c>
      <c r="B1256" s="9" t="s">
        <v>10</v>
      </c>
      <c r="C1256" s="17">
        <v>1</v>
      </c>
      <c r="D1256" s="17">
        <v>1989</v>
      </c>
      <c r="E1256" s="17">
        <v>1</v>
      </c>
      <c r="F1256" s="17">
        <v>0</v>
      </c>
      <c r="G1256" s="17">
        <v>0</v>
      </c>
      <c r="H1256" s="18">
        <v>18616</v>
      </c>
    </row>
    <row r="1257" spans="1:8" ht="14.4" x14ac:dyDescent="0.3">
      <c r="A1257" s="17">
        <v>5</v>
      </c>
      <c r="B1257" s="9" t="s">
        <v>10</v>
      </c>
      <c r="C1257" s="17">
        <v>1</v>
      </c>
      <c r="D1257" s="17">
        <v>1986</v>
      </c>
      <c r="E1257" s="17">
        <v>2</v>
      </c>
      <c r="F1257" s="17">
        <v>0</v>
      </c>
      <c r="G1257" s="17">
        <v>0</v>
      </c>
      <c r="H1257" s="18">
        <v>18628</v>
      </c>
    </row>
    <row r="1258" spans="1:8" ht="14.4" x14ac:dyDescent="0.3">
      <c r="A1258" s="17">
        <v>2</v>
      </c>
      <c r="B1258" s="9" t="s">
        <v>29</v>
      </c>
      <c r="C1258" s="17">
        <v>2</v>
      </c>
      <c r="D1258" s="17">
        <v>1986</v>
      </c>
      <c r="E1258" s="17">
        <v>30</v>
      </c>
      <c r="F1258" s="17">
        <v>0</v>
      </c>
      <c r="G1258" s="17">
        <v>0</v>
      </c>
      <c r="H1258" s="18">
        <v>18633</v>
      </c>
    </row>
    <row r="1259" spans="1:8" ht="14.4" x14ac:dyDescent="0.3">
      <c r="A1259" s="17">
        <v>3</v>
      </c>
      <c r="B1259" s="9" t="s">
        <v>23</v>
      </c>
      <c r="C1259" s="17">
        <v>1</v>
      </c>
      <c r="D1259" s="17">
        <v>1981</v>
      </c>
      <c r="E1259" s="17">
        <v>1</v>
      </c>
      <c r="F1259" s="17">
        <v>0</v>
      </c>
      <c r="G1259" s="17">
        <v>0</v>
      </c>
      <c r="H1259" s="18">
        <v>18635</v>
      </c>
    </row>
    <row r="1260" spans="1:8" ht="14.4" x14ac:dyDescent="0.3">
      <c r="A1260" s="17">
        <v>1</v>
      </c>
      <c r="B1260" s="9" t="s">
        <v>25</v>
      </c>
      <c r="C1260" s="17">
        <v>3</v>
      </c>
      <c r="D1260" s="17">
        <v>1975</v>
      </c>
      <c r="E1260" s="17">
        <v>1</v>
      </c>
      <c r="F1260" s="17">
        <v>0</v>
      </c>
      <c r="G1260" s="17">
        <v>0</v>
      </c>
      <c r="H1260" s="18">
        <v>18639</v>
      </c>
    </row>
    <row r="1261" spans="1:8" ht="14.4" x14ac:dyDescent="0.3">
      <c r="A1261" s="17">
        <v>4</v>
      </c>
      <c r="B1261" s="9" t="s">
        <v>29</v>
      </c>
      <c r="C1261" s="17">
        <v>2</v>
      </c>
      <c r="D1261" s="17">
        <v>1986</v>
      </c>
      <c r="E1261" s="17">
        <v>30</v>
      </c>
      <c r="F1261" s="17">
        <v>0</v>
      </c>
      <c r="G1261" s="17">
        <v>0</v>
      </c>
      <c r="H1261" s="18">
        <v>18687</v>
      </c>
    </row>
    <row r="1262" spans="1:8" ht="14.4" x14ac:dyDescent="0.3">
      <c r="A1262" s="17">
        <v>2</v>
      </c>
      <c r="B1262" s="9" t="s">
        <v>23</v>
      </c>
      <c r="C1262" s="17">
        <v>1</v>
      </c>
      <c r="D1262" s="17">
        <v>1989</v>
      </c>
      <c r="E1262" s="17">
        <v>1</v>
      </c>
      <c r="F1262" s="17">
        <v>0</v>
      </c>
      <c r="G1262" s="17">
        <v>0</v>
      </c>
      <c r="H1262" s="18">
        <v>18699</v>
      </c>
    </row>
    <row r="1263" spans="1:8" ht="14.4" x14ac:dyDescent="0.3">
      <c r="A1263" s="17">
        <v>1</v>
      </c>
      <c r="B1263" s="9" t="s">
        <v>10</v>
      </c>
      <c r="C1263" s="17">
        <v>1</v>
      </c>
      <c r="D1263" s="17">
        <v>1986</v>
      </c>
      <c r="E1263" s="17">
        <v>2</v>
      </c>
      <c r="F1263" s="17">
        <v>0</v>
      </c>
      <c r="G1263" s="17">
        <v>0</v>
      </c>
      <c r="H1263" s="18">
        <v>18714</v>
      </c>
    </row>
    <row r="1264" spans="1:8" ht="14.4" x14ac:dyDescent="0.3">
      <c r="A1264" s="17">
        <v>2</v>
      </c>
      <c r="B1264" s="9" t="s">
        <v>43</v>
      </c>
      <c r="C1264" s="17">
        <v>3</v>
      </c>
      <c r="D1264" s="17">
        <v>1977</v>
      </c>
      <c r="E1264" s="17">
        <v>1</v>
      </c>
      <c r="F1264" s="17">
        <v>0</v>
      </c>
      <c r="G1264" s="17">
        <v>0</v>
      </c>
      <c r="H1264" s="18">
        <v>18730</v>
      </c>
    </row>
    <row r="1265" spans="1:8" ht="14.4" x14ac:dyDescent="0.3">
      <c r="A1265" s="17">
        <v>3</v>
      </c>
      <c r="B1265" s="9" t="s">
        <v>10</v>
      </c>
      <c r="C1265" s="17">
        <v>1</v>
      </c>
      <c r="D1265" s="17">
        <v>1986</v>
      </c>
      <c r="E1265" s="17">
        <v>2</v>
      </c>
      <c r="F1265" s="17">
        <v>0</v>
      </c>
      <c r="G1265" s="17">
        <v>0</v>
      </c>
      <c r="H1265" s="18">
        <v>18743</v>
      </c>
    </row>
    <row r="1266" spans="1:8" ht="14.4" x14ac:dyDescent="0.3">
      <c r="A1266" s="17">
        <v>4</v>
      </c>
      <c r="B1266" s="9" t="s">
        <v>43</v>
      </c>
      <c r="C1266" s="17">
        <v>3</v>
      </c>
      <c r="D1266" s="17">
        <v>1977</v>
      </c>
      <c r="E1266" s="17">
        <v>1</v>
      </c>
      <c r="F1266" s="17">
        <v>0</v>
      </c>
      <c r="G1266" s="17">
        <v>0</v>
      </c>
      <c r="H1266" s="18">
        <v>18752</v>
      </c>
    </row>
    <row r="1267" spans="1:8" ht="14.4" x14ac:dyDescent="0.3">
      <c r="A1267" s="17">
        <v>5</v>
      </c>
      <c r="B1267" s="9" t="s">
        <v>10</v>
      </c>
      <c r="C1267" s="17">
        <v>1</v>
      </c>
      <c r="D1267" s="17">
        <v>1983</v>
      </c>
      <c r="E1267" s="17">
        <v>1</v>
      </c>
      <c r="F1267" s="17">
        <v>0</v>
      </c>
      <c r="G1267" s="17">
        <v>0</v>
      </c>
      <c r="H1267" s="18">
        <v>18759</v>
      </c>
    </row>
    <row r="1268" spans="1:8" ht="14.4" x14ac:dyDescent="0.3">
      <c r="A1268" s="17">
        <v>4</v>
      </c>
      <c r="B1268" s="9" t="s">
        <v>23</v>
      </c>
      <c r="C1268" s="17">
        <v>1</v>
      </c>
      <c r="D1268" s="17">
        <v>1981</v>
      </c>
      <c r="E1268" s="17">
        <v>1</v>
      </c>
      <c r="F1268" s="17">
        <v>0</v>
      </c>
      <c r="G1268" s="17">
        <v>0</v>
      </c>
      <c r="H1268" s="18">
        <v>18821</v>
      </c>
    </row>
    <row r="1269" spans="1:8" ht="14.4" x14ac:dyDescent="0.3">
      <c r="A1269" s="17">
        <v>6</v>
      </c>
      <c r="B1269" s="9" t="s">
        <v>43</v>
      </c>
      <c r="C1269" s="17">
        <v>3</v>
      </c>
      <c r="D1269" s="17">
        <v>1983</v>
      </c>
      <c r="E1269" s="17">
        <v>1</v>
      </c>
      <c r="F1269" s="17">
        <v>0</v>
      </c>
      <c r="G1269" s="17">
        <v>0</v>
      </c>
      <c r="H1269" s="18">
        <v>18847</v>
      </c>
    </row>
    <row r="1270" spans="1:8" ht="14.4" x14ac:dyDescent="0.3">
      <c r="A1270" s="17">
        <v>1</v>
      </c>
      <c r="B1270" s="9" t="s">
        <v>30</v>
      </c>
      <c r="C1270" s="17">
        <v>2</v>
      </c>
      <c r="D1270" s="17">
        <v>1984</v>
      </c>
      <c r="E1270" s="17">
        <v>1</v>
      </c>
      <c r="F1270" s="17">
        <v>0</v>
      </c>
      <c r="G1270" s="17">
        <v>0</v>
      </c>
      <c r="H1270" s="18">
        <v>18855</v>
      </c>
    </row>
    <row r="1271" spans="1:8" ht="14.4" x14ac:dyDescent="0.3">
      <c r="A1271" s="17">
        <v>5</v>
      </c>
      <c r="B1271" s="9" t="s">
        <v>50</v>
      </c>
      <c r="C1271" s="17">
        <v>1</v>
      </c>
      <c r="D1271" s="17">
        <v>1985</v>
      </c>
      <c r="E1271" s="17">
        <v>2</v>
      </c>
      <c r="F1271" s="17">
        <v>0</v>
      </c>
      <c r="G1271" s="17">
        <v>0</v>
      </c>
      <c r="H1271" s="18">
        <v>18874</v>
      </c>
    </row>
    <row r="1272" spans="1:8" ht="14.4" x14ac:dyDescent="0.3">
      <c r="A1272" s="17">
        <v>2</v>
      </c>
      <c r="B1272" s="9" t="s">
        <v>32</v>
      </c>
      <c r="C1272" s="17">
        <v>3</v>
      </c>
      <c r="D1272" s="17">
        <v>1984</v>
      </c>
      <c r="E1272" s="17">
        <v>1</v>
      </c>
      <c r="F1272" s="17">
        <v>0</v>
      </c>
      <c r="G1272" s="17">
        <v>3</v>
      </c>
      <c r="H1272" s="18">
        <v>18881</v>
      </c>
    </row>
    <row r="1273" spans="1:8" ht="14.4" x14ac:dyDescent="0.3">
      <c r="A1273" s="17">
        <v>6</v>
      </c>
      <c r="B1273" s="9" t="s">
        <v>10</v>
      </c>
      <c r="C1273" s="17">
        <v>4</v>
      </c>
      <c r="D1273" s="17">
        <v>1983</v>
      </c>
      <c r="E1273" s="17">
        <v>2</v>
      </c>
      <c r="F1273" s="17">
        <v>1</v>
      </c>
      <c r="G1273" s="17">
        <v>0</v>
      </c>
      <c r="H1273" s="18">
        <v>18892</v>
      </c>
    </row>
    <row r="1274" spans="1:8" ht="14.4" x14ac:dyDescent="0.3">
      <c r="A1274" s="17">
        <v>6</v>
      </c>
      <c r="B1274" s="9" t="s">
        <v>10</v>
      </c>
      <c r="C1274" s="17">
        <v>1</v>
      </c>
      <c r="D1274" s="17">
        <v>1980</v>
      </c>
      <c r="E1274" s="17">
        <v>2</v>
      </c>
      <c r="F1274" s="17">
        <v>0</v>
      </c>
      <c r="G1274" s="17">
        <v>0</v>
      </c>
      <c r="H1274" s="18">
        <v>18905</v>
      </c>
    </row>
    <row r="1275" spans="1:8" ht="14.4" x14ac:dyDescent="0.3">
      <c r="A1275" s="17">
        <v>3</v>
      </c>
      <c r="B1275" s="9" t="s">
        <v>32</v>
      </c>
      <c r="C1275" s="17">
        <v>1</v>
      </c>
      <c r="D1275" s="17">
        <v>1984</v>
      </c>
      <c r="E1275" s="17">
        <v>1</v>
      </c>
      <c r="F1275" s="17">
        <v>0</v>
      </c>
      <c r="G1275" s="17">
        <v>0</v>
      </c>
      <c r="H1275" s="18">
        <v>18907</v>
      </c>
    </row>
    <row r="1276" spans="1:8" ht="14.4" x14ac:dyDescent="0.3">
      <c r="A1276" s="17">
        <v>3</v>
      </c>
      <c r="B1276" s="9" t="s">
        <v>10</v>
      </c>
      <c r="C1276" s="17">
        <v>1</v>
      </c>
      <c r="D1276" s="17">
        <v>1982</v>
      </c>
      <c r="E1276" s="17">
        <v>2</v>
      </c>
      <c r="F1276" s="17">
        <v>0</v>
      </c>
      <c r="G1276" s="17">
        <v>0</v>
      </c>
      <c r="H1276" s="18">
        <v>18917</v>
      </c>
    </row>
    <row r="1277" spans="1:8" ht="14.4" x14ac:dyDescent="0.3">
      <c r="A1277" s="17">
        <v>4</v>
      </c>
      <c r="B1277" s="9" t="s">
        <v>19</v>
      </c>
      <c r="C1277" s="17">
        <v>1</v>
      </c>
      <c r="D1277" s="17">
        <v>1980</v>
      </c>
      <c r="E1277" s="17">
        <v>17</v>
      </c>
      <c r="F1277" s="17">
        <v>0</v>
      </c>
      <c r="G1277" s="17">
        <v>0</v>
      </c>
      <c r="H1277" s="18">
        <v>18923</v>
      </c>
    </row>
    <row r="1278" spans="1:8" ht="14.4" x14ac:dyDescent="0.3">
      <c r="A1278" s="17">
        <v>2</v>
      </c>
      <c r="B1278" s="9" t="s">
        <v>10</v>
      </c>
      <c r="C1278" s="17">
        <v>4</v>
      </c>
      <c r="D1278" s="17">
        <v>1983</v>
      </c>
      <c r="E1278" s="17">
        <v>2</v>
      </c>
      <c r="F1278" s="17">
        <v>1</v>
      </c>
      <c r="G1278" s="17">
        <v>0</v>
      </c>
      <c r="H1278" s="18">
        <v>18935</v>
      </c>
    </row>
    <row r="1279" spans="1:8" ht="14.4" x14ac:dyDescent="0.3">
      <c r="A1279" s="17">
        <v>4</v>
      </c>
      <c r="B1279" s="9" t="s">
        <v>29</v>
      </c>
      <c r="C1279" s="17">
        <v>2</v>
      </c>
      <c r="D1279" s="17">
        <v>1988</v>
      </c>
      <c r="E1279" s="17">
        <v>30</v>
      </c>
      <c r="F1279" s="17">
        <v>0</v>
      </c>
      <c r="G1279" s="17">
        <v>0</v>
      </c>
      <c r="H1279" s="18">
        <v>18942</v>
      </c>
    </row>
    <row r="1280" spans="1:8" ht="14.4" x14ac:dyDescent="0.3">
      <c r="A1280" s="17">
        <v>1</v>
      </c>
      <c r="B1280" s="9" t="s">
        <v>10</v>
      </c>
      <c r="C1280" s="17">
        <v>4</v>
      </c>
      <c r="D1280" s="17">
        <v>1974</v>
      </c>
      <c r="E1280" s="17">
        <v>2</v>
      </c>
      <c r="F1280" s="17">
        <v>0</v>
      </c>
      <c r="G1280" s="17">
        <v>0</v>
      </c>
      <c r="H1280" s="18">
        <v>18944</v>
      </c>
    </row>
    <row r="1281" spans="1:8" ht="14.4" x14ac:dyDescent="0.3">
      <c r="A1281" s="17">
        <v>3</v>
      </c>
      <c r="B1281" s="9" t="s">
        <v>42</v>
      </c>
      <c r="C1281" s="17">
        <v>3</v>
      </c>
      <c r="D1281" s="17">
        <v>1975</v>
      </c>
      <c r="E1281" s="17">
        <v>1</v>
      </c>
      <c r="F1281" s="17">
        <v>0</v>
      </c>
      <c r="G1281" s="17">
        <v>2</v>
      </c>
      <c r="H1281" s="18">
        <v>19348</v>
      </c>
    </row>
    <row r="1282" spans="1:8" ht="14.4" x14ac:dyDescent="0.3">
      <c r="A1282" s="17">
        <v>4</v>
      </c>
      <c r="B1282" s="9" t="s">
        <v>42</v>
      </c>
      <c r="C1282" s="17">
        <v>4</v>
      </c>
      <c r="D1282" s="17">
        <v>1967</v>
      </c>
      <c r="E1282" s="17">
        <v>1</v>
      </c>
      <c r="F1282" s="17">
        <v>0</v>
      </c>
      <c r="G1282" s="17">
        <v>0</v>
      </c>
      <c r="H1282" s="18">
        <v>19407</v>
      </c>
    </row>
    <row r="1283" spans="1:8" ht="14.4" x14ac:dyDescent="0.3">
      <c r="A1283" s="17">
        <v>4</v>
      </c>
      <c r="B1283" s="9" t="s">
        <v>42</v>
      </c>
      <c r="C1283" s="17">
        <v>3</v>
      </c>
      <c r="D1283" s="17">
        <v>1975</v>
      </c>
      <c r="E1283" s="17">
        <v>1</v>
      </c>
      <c r="F1283" s="17">
        <v>0</v>
      </c>
      <c r="G1283" s="17">
        <v>1</v>
      </c>
      <c r="H1283" s="18">
        <v>19644</v>
      </c>
    </row>
    <row r="1284" spans="1:8" ht="14.4" x14ac:dyDescent="0.3">
      <c r="A1284" s="17">
        <v>5</v>
      </c>
      <c r="B1284" s="9" t="s">
        <v>43</v>
      </c>
      <c r="C1284" s="17">
        <v>2</v>
      </c>
      <c r="D1284" s="17">
        <v>1974</v>
      </c>
      <c r="E1284" s="17">
        <v>1</v>
      </c>
      <c r="F1284" s="17">
        <v>0</v>
      </c>
      <c r="G1284" s="17">
        <v>0</v>
      </c>
      <c r="H1284" s="18">
        <v>19871</v>
      </c>
    </row>
    <row r="1285" spans="1:8" ht="14.4" x14ac:dyDescent="0.3">
      <c r="A1285" s="17">
        <v>6</v>
      </c>
      <c r="B1285" s="9" t="s">
        <v>10</v>
      </c>
      <c r="C1285" s="17">
        <v>4</v>
      </c>
      <c r="D1285" s="17">
        <v>1974</v>
      </c>
      <c r="E1285" s="17">
        <v>2</v>
      </c>
      <c r="F1285" s="17">
        <v>0</v>
      </c>
      <c r="G1285" s="17">
        <v>0</v>
      </c>
      <c r="H1285" s="18">
        <v>20462</v>
      </c>
    </row>
    <row r="1286" spans="1:8" ht="14.4" x14ac:dyDescent="0.3">
      <c r="A1286" s="17">
        <v>4</v>
      </c>
      <c r="B1286" s="9" t="s">
        <v>10</v>
      </c>
      <c r="C1286" s="17">
        <v>1</v>
      </c>
      <c r="D1286" s="17">
        <v>1960</v>
      </c>
      <c r="E1286" s="17">
        <v>3</v>
      </c>
      <c r="F1286" s="17">
        <v>0</v>
      </c>
      <c r="G1286" s="17">
        <v>0</v>
      </c>
      <c r="H1286" s="18">
        <v>20617</v>
      </c>
    </row>
    <row r="1287" spans="1:8" ht="14.4" x14ac:dyDescent="0.3">
      <c r="A1287" s="17">
        <v>5</v>
      </c>
      <c r="B1287" s="9" t="s">
        <v>45</v>
      </c>
      <c r="C1287" s="17">
        <v>4</v>
      </c>
      <c r="D1287" s="17">
        <v>1983</v>
      </c>
      <c r="E1287" s="17">
        <v>1</v>
      </c>
      <c r="F1287" s="17">
        <v>0</v>
      </c>
      <c r="G1287" s="17">
        <v>0</v>
      </c>
      <c r="H1287" s="18">
        <v>20876</v>
      </c>
    </row>
    <row r="1288" spans="1:8" ht="14.4" x14ac:dyDescent="0.3">
      <c r="A1288" s="17">
        <v>3</v>
      </c>
      <c r="B1288" s="9" t="s">
        <v>43</v>
      </c>
      <c r="C1288" s="17">
        <v>2</v>
      </c>
      <c r="D1288" s="17">
        <v>1974</v>
      </c>
      <c r="E1288" s="17">
        <v>1</v>
      </c>
      <c r="F1288" s="17">
        <v>0</v>
      </c>
      <c r="G1288" s="17">
        <v>0</v>
      </c>
      <c r="H1288" s="18">
        <v>20918</v>
      </c>
    </row>
    <row r="1289" spans="1:8" ht="14.4" x14ac:dyDescent="0.3">
      <c r="A1289" s="17">
        <v>2</v>
      </c>
      <c r="B1289" s="9" t="s">
        <v>17</v>
      </c>
      <c r="C1289" s="17">
        <v>3</v>
      </c>
      <c r="D1289" s="17">
        <v>2012</v>
      </c>
      <c r="E1289" s="17">
        <v>1</v>
      </c>
      <c r="F1289" s="17">
        <v>0</v>
      </c>
      <c r="G1289" s="17">
        <v>0</v>
      </c>
      <c r="H1289" s="18">
        <v>21004</v>
      </c>
    </row>
    <row r="1290" spans="1:8" ht="14.4" x14ac:dyDescent="0.3">
      <c r="A1290" s="17">
        <v>4</v>
      </c>
      <c r="B1290" s="9" t="s">
        <v>43</v>
      </c>
      <c r="C1290" s="17">
        <v>3</v>
      </c>
      <c r="D1290" s="17">
        <v>1983</v>
      </c>
      <c r="E1290" s="17">
        <v>1</v>
      </c>
      <c r="F1290" s="17">
        <v>0</v>
      </c>
      <c r="G1290" s="17">
        <v>0</v>
      </c>
      <c r="H1290" s="18">
        <v>21036</v>
      </c>
    </row>
    <row r="1291" spans="1:8" ht="14.4" x14ac:dyDescent="0.3">
      <c r="A1291" s="17">
        <v>6</v>
      </c>
      <c r="B1291" s="9" t="s">
        <v>45</v>
      </c>
      <c r="C1291" s="17">
        <v>4</v>
      </c>
      <c r="D1291" s="17">
        <v>1983</v>
      </c>
      <c r="E1291" s="17">
        <v>1</v>
      </c>
      <c r="F1291" s="17">
        <v>0</v>
      </c>
      <c r="G1291" s="17">
        <v>0</v>
      </c>
      <c r="H1291" s="18">
        <v>21126</v>
      </c>
    </row>
    <row r="1292" spans="1:8" ht="14.4" x14ac:dyDescent="0.3">
      <c r="A1292" s="17">
        <v>1</v>
      </c>
      <c r="B1292" s="9" t="s">
        <v>42</v>
      </c>
      <c r="C1292" s="17">
        <v>3</v>
      </c>
      <c r="D1292" s="17">
        <v>1975</v>
      </c>
      <c r="E1292" s="17">
        <v>1</v>
      </c>
      <c r="F1292" s="17">
        <v>0</v>
      </c>
      <c r="G1292" s="17">
        <v>1</v>
      </c>
      <c r="H1292" s="18">
        <v>21143</v>
      </c>
    </row>
    <row r="1293" spans="1:8" ht="14.4" x14ac:dyDescent="0.3">
      <c r="A1293" s="17">
        <v>3</v>
      </c>
      <c r="B1293" s="9" t="s">
        <v>10</v>
      </c>
      <c r="C1293" s="17">
        <v>1</v>
      </c>
      <c r="D1293" s="17">
        <v>1960</v>
      </c>
      <c r="E1293" s="17">
        <v>3</v>
      </c>
      <c r="F1293" s="17">
        <v>0</v>
      </c>
      <c r="G1293" s="17">
        <v>0</v>
      </c>
      <c r="H1293" s="18">
        <v>21192</v>
      </c>
    </row>
    <row r="1294" spans="1:8" ht="14.4" x14ac:dyDescent="0.3">
      <c r="A1294" s="17">
        <v>1</v>
      </c>
      <c r="B1294" s="9" t="s">
        <v>43</v>
      </c>
      <c r="C1294" s="17">
        <v>3</v>
      </c>
      <c r="D1294" s="17">
        <v>1983</v>
      </c>
      <c r="E1294" s="17">
        <v>1</v>
      </c>
      <c r="F1294" s="17">
        <v>0</v>
      </c>
      <c r="G1294" s="17">
        <v>0</v>
      </c>
      <c r="H1294" s="18">
        <v>21192</v>
      </c>
    </row>
    <row r="1295" spans="1:8" ht="14.4" x14ac:dyDescent="0.3">
      <c r="A1295" s="17">
        <v>2</v>
      </c>
      <c r="B1295" s="9" t="s">
        <v>17</v>
      </c>
      <c r="C1295" s="17">
        <v>1</v>
      </c>
      <c r="D1295" s="17">
        <v>2018</v>
      </c>
      <c r="E1295" s="17">
        <v>1</v>
      </c>
      <c r="F1295" s="17">
        <v>0</v>
      </c>
      <c r="G1295" s="17">
        <v>0</v>
      </c>
      <c r="H1295" s="18">
        <v>21210</v>
      </c>
    </row>
    <row r="1296" spans="1:8" ht="14.4" x14ac:dyDescent="0.3">
      <c r="A1296" s="17">
        <v>4</v>
      </c>
      <c r="B1296" s="9" t="s">
        <v>10</v>
      </c>
      <c r="C1296" s="17">
        <v>4</v>
      </c>
      <c r="D1296" s="17">
        <v>1974</v>
      </c>
      <c r="E1296" s="17">
        <v>2</v>
      </c>
      <c r="F1296" s="17">
        <v>0</v>
      </c>
      <c r="G1296" s="17">
        <v>0</v>
      </c>
      <c r="H1296" s="18">
        <v>21213</v>
      </c>
    </row>
    <row r="1297" spans="1:8" ht="14.4" x14ac:dyDescent="0.3">
      <c r="A1297" s="17">
        <v>1</v>
      </c>
      <c r="B1297" s="9" t="s">
        <v>44</v>
      </c>
      <c r="C1297" s="17">
        <v>3</v>
      </c>
      <c r="D1297" s="17">
        <v>1975</v>
      </c>
      <c r="E1297" s="17">
        <v>1</v>
      </c>
      <c r="F1297" s="17">
        <v>0</v>
      </c>
      <c r="G1297" s="17">
        <v>0</v>
      </c>
      <c r="H1297" s="18">
        <v>21278</v>
      </c>
    </row>
    <row r="1298" spans="1:8" ht="14.4" x14ac:dyDescent="0.3">
      <c r="A1298" s="17">
        <v>3</v>
      </c>
      <c r="B1298" s="9" t="s">
        <v>45</v>
      </c>
      <c r="C1298" s="17">
        <v>4</v>
      </c>
      <c r="D1298" s="17">
        <v>1983</v>
      </c>
      <c r="E1298" s="17">
        <v>1</v>
      </c>
      <c r="F1298" s="17">
        <v>0</v>
      </c>
      <c r="G1298" s="17">
        <v>0</v>
      </c>
      <c r="H1298" s="18">
        <v>21396</v>
      </c>
    </row>
    <row r="1299" spans="1:8" ht="14.4" x14ac:dyDescent="0.3">
      <c r="A1299" s="17">
        <v>4</v>
      </c>
      <c r="B1299" s="9" t="s">
        <v>43</v>
      </c>
      <c r="C1299" s="17">
        <v>2</v>
      </c>
      <c r="D1299" s="17">
        <v>1974</v>
      </c>
      <c r="E1299" s="17">
        <v>1</v>
      </c>
      <c r="F1299" s="17">
        <v>0</v>
      </c>
      <c r="G1299" s="17">
        <v>0</v>
      </c>
      <c r="H1299" s="18">
        <v>21686</v>
      </c>
    </row>
    <row r="1300" spans="1:8" ht="14.4" x14ac:dyDescent="0.3">
      <c r="A1300" s="17">
        <v>2</v>
      </c>
      <c r="B1300" s="9" t="s">
        <v>42</v>
      </c>
      <c r="C1300" s="17">
        <v>3</v>
      </c>
      <c r="D1300" s="17">
        <v>1975</v>
      </c>
      <c r="E1300" s="17">
        <v>1</v>
      </c>
      <c r="F1300" s="17">
        <v>0</v>
      </c>
      <c r="G1300" s="17">
        <v>0</v>
      </c>
      <c r="H1300" s="18">
        <v>21706</v>
      </c>
    </row>
    <row r="1301" spans="1:8" ht="14.4" x14ac:dyDescent="0.3">
      <c r="A1301" s="17">
        <v>1</v>
      </c>
      <c r="B1301" s="9" t="s">
        <v>45</v>
      </c>
      <c r="C1301" s="17">
        <v>4</v>
      </c>
      <c r="D1301" s="17">
        <v>1983</v>
      </c>
      <c r="E1301" s="17">
        <v>1</v>
      </c>
      <c r="F1301" s="17">
        <v>0</v>
      </c>
      <c r="G1301" s="17">
        <v>0</v>
      </c>
      <c r="H1301" s="18">
        <v>21953</v>
      </c>
    </row>
    <row r="1302" spans="1:8" ht="14.4" x14ac:dyDescent="0.3">
      <c r="A1302" s="17">
        <v>5</v>
      </c>
      <c r="B1302" s="9" t="s">
        <v>43</v>
      </c>
      <c r="C1302" s="17">
        <v>4</v>
      </c>
      <c r="D1302" s="17">
        <v>1976</v>
      </c>
      <c r="E1302" s="17">
        <v>1</v>
      </c>
      <c r="F1302" s="17">
        <v>0</v>
      </c>
      <c r="G1302" s="17">
        <v>0</v>
      </c>
      <c r="H1302" s="18">
        <v>22049</v>
      </c>
    </row>
    <row r="1303" spans="1:8" ht="14.4" x14ac:dyDescent="0.3">
      <c r="A1303" s="17">
        <v>3</v>
      </c>
      <c r="B1303" s="9" t="s">
        <v>10</v>
      </c>
      <c r="C1303" s="17">
        <v>4</v>
      </c>
      <c r="D1303" s="17">
        <v>1974</v>
      </c>
      <c r="E1303" s="17">
        <v>2</v>
      </c>
      <c r="F1303" s="17">
        <v>0</v>
      </c>
      <c r="G1303" s="17">
        <v>0</v>
      </c>
      <c r="H1303" s="18">
        <v>22087</v>
      </c>
    </row>
    <row r="1304" spans="1:8" ht="14.4" x14ac:dyDescent="0.3">
      <c r="A1304" s="17">
        <v>3</v>
      </c>
      <c r="B1304" s="9" t="s">
        <v>24</v>
      </c>
      <c r="C1304" s="17">
        <v>3</v>
      </c>
      <c r="D1304" s="17">
        <v>1988</v>
      </c>
      <c r="E1304" s="17">
        <v>1</v>
      </c>
      <c r="F1304" s="17">
        <v>0</v>
      </c>
      <c r="G1304" s="17">
        <v>0</v>
      </c>
      <c r="H1304" s="18">
        <v>22141</v>
      </c>
    </row>
    <row r="1305" spans="1:8" ht="14.4" x14ac:dyDescent="0.3">
      <c r="A1305" s="17">
        <v>5</v>
      </c>
      <c r="B1305" s="9" t="s">
        <v>10</v>
      </c>
      <c r="C1305" s="17">
        <v>1</v>
      </c>
      <c r="D1305" s="17">
        <v>1960</v>
      </c>
      <c r="E1305" s="17">
        <v>3</v>
      </c>
      <c r="F1305" s="17">
        <v>0</v>
      </c>
      <c r="G1305" s="17">
        <v>0</v>
      </c>
      <c r="H1305" s="18">
        <v>22145</v>
      </c>
    </row>
    <row r="1306" spans="1:8" ht="14.4" x14ac:dyDescent="0.3">
      <c r="A1306" s="17">
        <v>6</v>
      </c>
      <c r="B1306" s="9" t="s">
        <v>43</v>
      </c>
      <c r="C1306" s="17">
        <v>2</v>
      </c>
      <c r="D1306" s="17">
        <v>1974</v>
      </c>
      <c r="E1306" s="17">
        <v>1</v>
      </c>
      <c r="F1306" s="17">
        <v>0</v>
      </c>
      <c r="G1306" s="17">
        <v>0</v>
      </c>
      <c r="H1306" s="18">
        <v>22214</v>
      </c>
    </row>
    <row r="1307" spans="1:8" ht="14.4" x14ac:dyDescent="0.3">
      <c r="A1307" s="17">
        <v>5</v>
      </c>
      <c r="B1307" s="9" t="s">
        <v>10</v>
      </c>
      <c r="C1307" s="17">
        <v>4</v>
      </c>
      <c r="D1307" s="17">
        <v>1974</v>
      </c>
      <c r="E1307" s="17">
        <v>2</v>
      </c>
      <c r="F1307" s="17">
        <v>0</v>
      </c>
      <c r="G1307" s="17">
        <v>0</v>
      </c>
      <c r="H1307" s="18">
        <v>22276</v>
      </c>
    </row>
    <row r="1308" spans="1:8" ht="14.4" x14ac:dyDescent="0.3">
      <c r="A1308" s="17">
        <v>1</v>
      </c>
      <c r="B1308" s="9" t="s">
        <v>43</v>
      </c>
      <c r="C1308" s="17">
        <v>2</v>
      </c>
      <c r="D1308" s="17">
        <v>1974</v>
      </c>
      <c r="E1308" s="17">
        <v>1</v>
      </c>
      <c r="F1308" s="17">
        <v>0</v>
      </c>
      <c r="G1308" s="17">
        <v>0</v>
      </c>
      <c r="H1308" s="18">
        <v>22441</v>
      </c>
    </row>
    <row r="1309" spans="1:8" ht="14.4" x14ac:dyDescent="0.3">
      <c r="A1309" s="17">
        <v>4</v>
      </c>
      <c r="B1309" s="9" t="s">
        <v>44</v>
      </c>
      <c r="C1309" s="17">
        <v>3</v>
      </c>
      <c r="D1309" s="17">
        <v>1975</v>
      </c>
      <c r="E1309" s="17">
        <v>1</v>
      </c>
      <c r="F1309" s="17">
        <v>0</v>
      </c>
      <c r="G1309" s="17">
        <v>0</v>
      </c>
      <c r="H1309" s="18">
        <v>22471</v>
      </c>
    </row>
    <row r="1310" spans="1:8" ht="14.4" x14ac:dyDescent="0.3">
      <c r="A1310" s="17">
        <v>2</v>
      </c>
      <c r="B1310" s="9" t="s">
        <v>17</v>
      </c>
      <c r="C1310" s="17">
        <v>4</v>
      </c>
      <c r="D1310" s="17">
        <v>2012</v>
      </c>
      <c r="E1310" s="17">
        <v>1</v>
      </c>
      <c r="F1310" s="17">
        <v>0</v>
      </c>
      <c r="G1310" s="17">
        <v>0</v>
      </c>
      <c r="H1310" s="18">
        <v>22673</v>
      </c>
    </row>
    <row r="1311" spans="1:8" ht="14.4" x14ac:dyDescent="0.3">
      <c r="A1311" s="17">
        <v>5</v>
      </c>
      <c r="B1311" s="9" t="s">
        <v>42</v>
      </c>
      <c r="C1311" s="17">
        <v>3</v>
      </c>
      <c r="D1311" s="17">
        <v>1975</v>
      </c>
      <c r="E1311" s="17">
        <v>1</v>
      </c>
      <c r="F1311" s="17">
        <v>0</v>
      </c>
      <c r="G1311" s="17">
        <v>3</v>
      </c>
      <c r="H1311" s="18">
        <v>22876</v>
      </c>
    </row>
    <row r="1312" spans="1:8" ht="14.4" x14ac:dyDescent="0.3">
      <c r="A1312" s="17">
        <v>2</v>
      </c>
      <c r="B1312" s="9" t="s">
        <v>24</v>
      </c>
      <c r="C1312" s="17">
        <v>3</v>
      </c>
      <c r="D1312" s="17">
        <v>1988</v>
      </c>
      <c r="E1312" s="17">
        <v>1</v>
      </c>
      <c r="F1312" s="17">
        <v>0</v>
      </c>
      <c r="G1312" s="17">
        <v>0</v>
      </c>
      <c r="H1312" s="18">
        <v>23282</v>
      </c>
    </row>
    <row r="1313" spans="1:8" ht="14.4" x14ac:dyDescent="0.3">
      <c r="A1313" s="17">
        <v>3</v>
      </c>
      <c r="B1313" s="9" t="s">
        <v>43</v>
      </c>
      <c r="C1313" s="17">
        <v>4</v>
      </c>
      <c r="D1313" s="17">
        <v>1976</v>
      </c>
      <c r="E1313" s="17">
        <v>1</v>
      </c>
      <c r="F1313" s="17">
        <v>0</v>
      </c>
      <c r="G1313" s="17">
        <v>0</v>
      </c>
      <c r="H1313" s="18">
        <v>23321</v>
      </c>
    </row>
    <row r="1314" spans="1:8" ht="14.4" x14ac:dyDescent="0.3">
      <c r="A1314" s="17">
        <v>2</v>
      </c>
      <c r="B1314" s="9" t="s">
        <v>43</v>
      </c>
      <c r="C1314" s="17">
        <v>4</v>
      </c>
      <c r="D1314" s="17">
        <v>1976</v>
      </c>
      <c r="E1314" s="17">
        <v>1</v>
      </c>
      <c r="F1314" s="17">
        <v>0</v>
      </c>
      <c r="G1314" s="17">
        <v>0</v>
      </c>
      <c r="H1314" s="18">
        <v>23350</v>
      </c>
    </row>
    <row r="1315" spans="1:8" ht="14.4" x14ac:dyDescent="0.3">
      <c r="A1315" s="17">
        <v>2</v>
      </c>
      <c r="B1315" s="9" t="s">
        <v>12</v>
      </c>
      <c r="C1315" s="17">
        <v>3</v>
      </c>
      <c r="D1315" s="17">
        <v>2010</v>
      </c>
      <c r="E1315" s="17">
        <v>1</v>
      </c>
      <c r="F1315" s="17">
        <v>0</v>
      </c>
      <c r="G1315" s="17">
        <v>0</v>
      </c>
      <c r="H1315" s="18">
        <v>23375</v>
      </c>
    </row>
    <row r="1316" spans="1:8" ht="14.4" x14ac:dyDescent="0.3">
      <c r="A1316" s="17">
        <v>2</v>
      </c>
      <c r="B1316" s="9" t="s">
        <v>12</v>
      </c>
      <c r="C1316" s="17">
        <v>3</v>
      </c>
      <c r="D1316" s="17">
        <v>2010</v>
      </c>
      <c r="E1316" s="17">
        <v>1</v>
      </c>
      <c r="F1316" s="17">
        <v>0</v>
      </c>
      <c r="G1316" s="17">
        <v>0</v>
      </c>
      <c r="H1316" s="18">
        <v>23453</v>
      </c>
    </row>
    <row r="1317" spans="1:8" ht="14.4" x14ac:dyDescent="0.3">
      <c r="A1317" s="17">
        <v>2</v>
      </c>
      <c r="B1317" s="9" t="s">
        <v>12</v>
      </c>
      <c r="C1317" s="17">
        <v>3</v>
      </c>
      <c r="D1317" s="17">
        <v>2010</v>
      </c>
      <c r="E1317" s="17">
        <v>1</v>
      </c>
      <c r="F1317" s="17">
        <v>0</v>
      </c>
      <c r="G1317" s="17">
        <v>0</v>
      </c>
      <c r="H1317" s="18">
        <v>23453</v>
      </c>
    </row>
    <row r="1318" spans="1:8" ht="14.4" x14ac:dyDescent="0.3">
      <c r="A1318" s="17">
        <v>1</v>
      </c>
      <c r="B1318" s="9" t="s">
        <v>10</v>
      </c>
      <c r="C1318" s="17">
        <v>1</v>
      </c>
      <c r="D1318" s="17">
        <v>1960</v>
      </c>
      <c r="E1318" s="17">
        <v>3</v>
      </c>
      <c r="F1318" s="17">
        <v>0</v>
      </c>
      <c r="G1318" s="17">
        <v>0</v>
      </c>
      <c r="H1318" s="18">
        <v>23533</v>
      </c>
    </row>
    <row r="1319" spans="1:8" ht="14.4" x14ac:dyDescent="0.3">
      <c r="A1319" s="17">
        <v>5</v>
      </c>
      <c r="B1319" s="9" t="s">
        <v>44</v>
      </c>
      <c r="C1319" s="17">
        <v>3</v>
      </c>
      <c r="D1319" s="17">
        <v>1975</v>
      </c>
      <c r="E1319" s="17">
        <v>1</v>
      </c>
      <c r="F1319" s="17">
        <v>0</v>
      </c>
      <c r="G1319" s="17">
        <v>0</v>
      </c>
      <c r="H1319" s="18">
        <v>23542</v>
      </c>
    </row>
    <row r="1320" spans="1:8" ht="14.4" x14ac:dyDescent="0.3">
      <c r="A1320" s="17">
        <v>2</v>
      </c>
      <c r="B1320" s="9" t="s">
        <v>12</v>
      </c>
      <c r="C1320" s="17">
        <v>3</v>
      </c>
      <c r="D1320" s="17">
        <v>2014</v>
      </c>
      <c r="E1320" s="17">
        <v>1</v>
      </c>
      <c r="F1320" s="17">
        <v>0</v>
      </c>
      <c r="G1320" s="17">
        <v>0</v>
      </c>
      <c r="H1320" s="18">
        <v>23619</v>
      </c>
    </row>
    <row r="1321" spans="1:8" ht="14.4" x14ac:dyDescent="0.3">
      <c r="A1321" s="17">
        <v>5</v>
      </c>
      <c r="B1321" s="9" t="s">
        <v>43</v>
      </c>
      <c r="C1321" s="17">
        <v>3</v>
      </c>
      <c r="D1321" s="17">
        <v>1983</v>
      </c>
      <c r="E1321" s="17">
        <v>1</v>
      </c>
      <c r="F1321" s="17">
        <v>0</v>
      </c>
      <c r="G1321" s="17">
        <v>0</v>
      </c>
      <c r="H1321" s="18">
        <v>24047</v>
      </c>
    </row>
    <row r="1322" spans="1:8" ht="14.4" x14ac:dyDescent="0.3">
      <c r="A1322" s="17">
        <v>4</v>
      </c>
      <c r="B1322" s="9" t="s">
        <v>24</v>
      </c>
      <c r="C1322" s="17">
        <v>3</v>
      </c>
      <c r="D1322" s="17">
        <v>1988</v>
      </c>
      <c r="E1322" s="17">
        <v>1</v>
      </c>
      <c r="F1322" s="17">
        <v>0</v>
      </c>
      <c r="G1322" s="17">
        <v>0</v>
      </c>
      <c r="H1322" s="18">
        <v>24052</v>
      </c>
    </row>
    <row r="1323" spans="1:8" ht="14.4" x14ac:dyDescent="0.3">
      <c r="A1323" s="17">
        <v>4</v>
      </c>
      <c r="B1323" s="9" t="s">
        <v>43</v>
      </c>
      <c r="C1323" s="17">
        <v>4</v>
      </c>
      <c r="D1323" s="17">
        <v>1976</v>
      </c>
      <c r="E1323" s="17">
        <v>1</v>
      </c>
      <c r="F1323" s="17">
        <v>0</v>
      </c>
      <c r="G1323" s="17">
        <v>0</v>
      </c>
      <c r="H1323" s="18">
        <v>24087</v>
      </c>
    </row>
    <row r="1324" spans="1:8" ht="14.4" x14ac:dyDescent="0.3">
      <c r="A1324" s="17">
        <v>3</v>
      </c>
      <c r="B1324" s="9" t="s">
        <v>44</v>
      </c>
      <c r="C1324" s="17">
        <v>3</v>
      </c>
      <c r="D1324" s="17">
        <v>1975</v>
      </c>
      <c r="E1324" s="17">
        <v>1</v>
      </c>
      <c r="F1324" s="17">
        <v>0</v>
      </c>
      <c r="G1324" s="17">
        <v>0</v>
      </c>
      <c r="H1324" s="18">
        <v>24505</v>
      </c>
    </row>
    <row r="1325" spans="1:8" ht="14.4" x14ac:dyDescent="0.3">
      <c r="A1325" s="17">
        <v>3</v>
      </c>
      <c r="B1325" s="9" t="s">
        <v>43</v>
      </c>
      <c r="C1325" s="17">
        <v>3</v>
      </c>
      <c r="D1325" s="17">
        <v>1983</v>
      </c>
      <c r="E1325" s="17">
        <v>1</v>
      </c>
      <c r="F1325" s="17">
        <v>0</v>
      </c>
      <c r="G1325" s="17">
        <v>0</v>
      </c>
      <c r="H1325" s="18">
        <v>24595</v>
      </c>
    </row>
    <row r="1326" spans="1:8" ht="14.4" x14ac:dyDescent="0.3">
      <c r="A1326" s="17">
        <v>3</v>
      </c>
      <c r="B1326" s="9" t="s">
        <v>48</v>
      </c>
      <c r="C1326" s="17">
        <v>3</v>
      </c>
      <c r="D1326" s="17">
        <v>1984</v>
      </c>
      <c r="E1326" s="17">
        <v>1</v>
      </c>
      <c r="F1326" s="17">
        <v>0</v>
      </c>
      <c r="G1326" s="17">
        <v>0</v>
      </c>
      <c r="H1326" s="18">
        <v>25091</v>
      </c>
    </row>
    <row r="1327" spans="1:8" ht="14.4" x14ac:dyDescent="0.3">
      <c r="A1327" s="17">
        <v>2</v>
      </c>
      <c r="B1327" s="9" t="s">
        <v>17</v>
      </c>
      <c r="C1327" s="17">
        <v>3</v>
      </c>
      <c r="D1327" s="17">
        <v>2012</v>
      </c>
      <c r="E1327" s="17">
        <v>1</v>
      </c>
      <c r="F1327" s="17">
        <v>0</v>
      </c>
      <c r="G1327" s="17">
        <v>0</v>
      </c>
      <c r="H1327" s="18">
        <v>25191</v>
      </c>
    </row>
    <row r="1328" spans="1:8" ht="14.4" x14ac:dyDescent="0.3">
      <c r="A1328" s="17">
        <v>3</v>
      </c>
      <c r="B1328" s="9" t="s">
        <v>19</v>
      </c>
      <c r="C1328" s="17">
        <v>3</v>
      </c>
      <c r="D1328" s="17">
        <v>1981</v>
      </c>
      <c r="E1328" s="17">
        <v>1</v>
      </c>
      <c r="F1328" s="17">
        <v>0</v>
      </c>
      <c r="G1328" s="17">
        <v>0</v>
      </c>
      <c r="H1328" s="18">
        <v>25339</v>
      </c>
    </row>
    <row r="1329" spans="1:8" ht="14.4" x14ac:dyDescent="0.3">
      <c r="A1329" s="17">
        <v>5</v>
      </c>
      <c r="B1329" s="9" t="s">
        <v>24</v>
      </c>
      <c r="C1329" s="17">
        <v>3</v>
      </c>
      <c r="D1329" s="17">
        <v>1988</v>
      </c>
      <c r="E1329" s="17">
        <v>1</v>
      </c>
      <c r="F1329" s="17">
        <v>0</v>
      </c>
      <c r="G1329" s="17">
        <v>0</v>
      </c>
      <c r="H1329" s="18">
        <v>25661</v>
      </c>
    </row>
    <row r="1330" spans="1:8" ht="14.4" x14ac:dyDescent="0.3">
      <c r="A1330" s="17">
        <v>5</v>
      </c>
      <c r="B1330" s="9" t="s">
        <v>19</v>
      </c>
      <c r="C1330" s="17">
        <v>3</v>
      </c>
      <c r="D1330" s="17">
        <v>1981</v>
      </c>
      <c r="E1330" s="17">
        <v>1</v>
      </c>
      <c r="F1330" s="17">
        <v>0</v>
      </c>
      <c r="G1330" s="17">
        <v>0</v>
      </c>
      <c r="H1330" s="18">
        <v>25799</v>
      </c>
    </row>
    <row r="1331" spans="1:8" ht="14.4" x14ac:dyDescent="0.3">
      <c r="A1331" s="17">
        <v>2</v>
      </c>
      <c r="B1331" s="9" t="s">
        <v>17</v>
      </c>
      <c r="C1331" s="17">
        <v>2</v>
      </c>
      <c r="D1331" s="17">
        <v>2011</v>
      </c>
      <c r="E1331" s="17">
        <v>1</v>
      </c>
      <c r="F1331" s="17">
        <v>0</v>
      </c>
      <c r="G1331" s="17">
        <v>0</v>
      </c>
      <c r="H1331" s="18">
        <v>25842</v>
      </c>
    </row>
    <row r="1332" spans="1:8" ht="14.4" x14ac:dyDescent="0.3">
      <c r="A1332" s="17">
        <v>5</v>
      </c>
      <c r="B1332" s="9" t="s">
        <v>10</v>
      </c>
      <c r="C1332" s="17">
        <v>1</v>
      </c>
      <c r="D1332" s="17">
        <v>1984</v>
      </c>
      <c r="E1332" s="17">
        <v>1</v>
      </c>
      <c r="F1332" s="17">
        <v>0</v>
      </c>
      <c r="G1332" s="17">
        <v>0</v>
      </c>
      <c r="H1332" s="18">
        <v>25998</v>
      </c>
    </row>
    <row r="1333" spans="1:8" ht="14.4" x14ac:dyDescent="0.3">
      <c r="A1333" s="17">
        <v>1</v>
      </c>
      <c r="B1333" s="9" t="s">
        <v>23</v>
      </c>
      <c r="C1333" s="17">
        <v>1</v>
      </c>
      <c r="D1333" s="17">
        <v>1996</v>
      </c>
      <c r="E1333" s="17">
        <v>1</v>
      </c>
      <c r="F1333" s="17">
        <v>0</v>
      </c>
      <c r="G1333" s="17">
        <v>0</v>
      </c>
      <c r="H1333" s="18">
        <v>26124</v>
      </c>
    </row>
    <row r="1334" spans="1:8" ht="14.4" x14ac:dyDescent="0.3">
      <c r="A1334" s="17">
        <v>5</v>
      </c>
      <c r="B1334" s="9" t="s">
        <v>31</v>
      </c>
      <c r="C1334" s="17">
        <v>2</v>
      </c>
      <c r="D1334" s="17">
        <v>1973</v>
      </c>
      <c r="E1334" s="17">
        <v>18</v>
      </c>
      <c r="F1334" s="17">
        <v>0</v>
      </c>
      <c r="G1334" s="17">
        <v>0</v>
      </c>
      <c r="H1334" s="18">
        <v>26389</v>
      </c>
    </row>
    <row r="1335" spans="1:8" ht="14.4" x14ac:dyDescent="0.3">
      <c r="A1335" s="17">
        <v>1</v>
      </c>
      <c r="B1335" s="9" t="s">
        <v>14</v>
      </c>
      <c r="C1335" s="17">
        <v>1</v>
      </c>
      <c r="D1335" s="17">
        <v>1995</v>
      </c>
      <c r="E1335" s="17">
        <v>1</v>
      </c>
      <c r="F1335" s="17">
        <v>0</v>
      </c>
      <c r="G1335" s="17">
        <v>0</v>
      </c>
      <c r="H1335" s="18">
        <v>26499</v>
      </c>
    </row>
    <row r="1336" spans="1:8" ht="14.4" x14ac:dyDescent="0.3">
      <c r="A1336" s="17">
        <v>1</v>
      </c>
      <c r="B1336" s="9" t="s">
        <v>23</v>
      </c>
      <c r="C1336" s="17">
        <v>1</v>
      </c>
      <c r="D1336" s="17">
        <v>1968</v>
      </c>
      <c r="E1336" s="17">
        <v>1</v>
      </c>
      <c r="F1336" s="17">
        <v>0</v>
      </c>
      <c r="G1336" s="17">
        <v>0</v>
      </c>
      <c r="H1336" s="18">
        <v>26649</v>
      </c>
    </row>
    <row r="1337" spans="1:8" ht="14.4" x14ac:dyDescent="0.3">
      <c r="A1337" s="17">
        <v>4</v>
      </c>
      <c r="B1337" s="9" t="s">
        <v>48</v>
      </c>
      <c r="C1337" s="17">
        <v>3</v>
      </c>
      <c r="D1337" s="17">
        <v>1984</v>
      </c>
      <c r="E1337" s="17">
        <v>1</v>
      </c>
      <c r="F1337" s="17">
        <v>0</v>
      </c>
      <c r="G1337" s="17">
        <v>0</v>
      </c>
      <c r="H1337" s="18">
        <v>26903</v>
      </c>
    </row>
    <row r="1338" spans="1:8" ht="14.4" x14ac:dyDescent="0.3">
      <c r="A1338" s="17">
        <v>2</v>
      </c>
      <c r="B1338" s="9" t="s">
        <v>48</v>
      </c>
      <c r="C1338" s="17">
        <v>3</v>
      </c>
      <c r="D1338" s="17">
        <v>1984</v>
      </c>
      <c r="E1338" s="17">
        <v>1</v>
      </c>
      <c r="F1338" s="17">
        <v>0</v>
      </c>
      <c r="G1338" s="17">
        <v>0</v>
      </c>
      <c r="H1338" s="18">
        <v>26985</v>
      </c>
    </row>
    <row r="1339" spans="1:8" ht="14.4" x14ac:dyDescent="0.3">
      <c r="A1339" s="17">
        <v>5</v>
      </c>
      <c r="B1339" s="9" t="s">
        <v>48</v>
      </c>
      <c r="C1339" s="17">
        <v>3</v>
      </c>
      <c r="D1339" s="17">
        <v>1984</v>
      </c>
      <c r="E1339" s="17">
        <v>1</v>
      </c>
      <c r="F1339" s="17">
        <v>0</v>
      </c>
      <c r="G1339" s="17">
        <v>0</v>
      </c>
      <c r="H1339" s="18">
        <v>27105</v>
      </c>
    </row>
    <row r="1340" spans="1:8" ht="14.4" x14ac:dyDescent="0.3">
      <c r="A1340" s="17">
        <v>2</v>
      </c>
      <c r="B1340" s="9" t="s">
        <v>10</v>
      </c>
      <c r="C1340" s="17">
        <v>1</v>
      </c>
      <c r="D1340" s="17">
        <v>1984</v>
      </c>
      <c r="E1340" s="17">
        <v>1</v>
      </c>
      <c r="F1340" s="17">
        <v>0</v>
      </c>
      <c r="G1340" s="17">
        <v>0</v>
      </c>
      <c r="H1340" s="18">
        <v>27141</v>
      </c>
    </row>
    <row r="1341" spans="1:8" ht="14.4" x14ac:dyDescent="0.3">
      <c r="A1341" s="17">
        <v>4</v>
      </c>
      <c r="B1341" s="9" t="s">
        <v>31</v>
      </c>
      <c r="C1341" s="17">
        <v>2</v>
      </c>
      <c r="D1341" s="17">
        <v>1973</v>
      </c>
      <c r="E1341" s="17">
        <v>18</v>
      </c>
      <c r="F1341" s="17">
        <v>0</v>
      </c>
      <c r="G1341" s="17">
        <v>0</v>
      </c>
      <c r="H1341" s="18">
        <v>27168</v>
      </c>
    </row>
    <row r="1342" spans="1:8" ht="14.4" x14ac:dyDescent="0.3">
      <c r="A1342" s="17">
        <v>1</v>
      </c>
      <c r="B1342" s="9" t="s">
        <v>23</v>
      </c>
      <c r="C1342" s="17">
        <v>1</v>
      </c>
      <c r="D1342" s="17">
        <v>1972</v>
      </c>
      <c r="E1342" s="17">
        <v>1</v>
      </c>
      <c r="F1342" s="17">
        <v>0</v>
      </c>
      <c r="G1342" s="17">
        <v>0</v>
      </c>
      <c r="H1342" s="18">
        <v>27175</v>
      </c>
    </row>
    <row r="1343" spans="1:8" ht="14.4" x14ac:dyDescent="0.3">
      <c r="A1343" s="17">
        <v>2</v>
      </c>
      <c r="B1343" s="9" t="s">
        <v>30</v>
      </c>
      <c r="C1343" s="17">
        <v>3</v>
      </c>
      <c r="D1343" s="17">
        <v>1983</v>
      </c>
      <c r="E1343" s="17">
        <v>1</v>
      </c>
      <c r="F1343" s="17">
        <v>0</v>
      </c>
      <c r="G1343" s="17">
        <v>12</v>
      </c>
      <c r="H1343" s="18">
        <v>27838</v>
      </c>
    </row>
    <row r="1344" spans="1:8" ht="14.4" x14ac:dyDescent="0.3">
      <c r="A1344" s="17">
        <v>3</v>
      </c>
      <c r="B1344" s="9" t="s">
        <v>12</v>
      </c>
      <c r="C1344" s="17">
        <v>4</v>
      </c>
      <c r="D1344" s="17">
        <v>1983</v>
      </c>
      <c r="E1344" s="17">
        <v>2</v>
      </c>
      <c r="F1344" s="17">
        <v>0</v>
      </c>
      <c r="G1344" s="17">
        <v>0</v>
      </c>
      <c r="H1344" s="18">
        <v>28011</v>
      </c>
    </row>
    <row r="1345" spans="1:8" ht="14.4" x14ac:dyDescent="0.3">
      <c r="A1345" s="17">
        <v>1</v>
      </c>
      <c r="B1345" s="9" t="s">
        <v>10</v>
      </c>
      <c r="C1345" s="17">
        <v>1</v>
      </c>
      <c r="D1345" s="17">
        <v>1984</v>
      </c>
      <c r="E1345" s="17">
        <v>1</v>
      </c>
      <c r="F1345" s="17">
        <v>0</v>
      </c>
      <c r="G1345" s="17">
        <v>0</v>
      </c>
      <c r="H1345" s="18">
        <v>28137</v>
      </c>
    </row>
    <row r="1346" spans="1:8" ht="14.4" x14ac:dyDescent="0.3">
      <c r="A1346" s="17">
        <v>5</v>
      </c>
      <c r="B1346" s="9" t="s">
        <v>10</v>
      </c>
      <c r="C1346" s="17">
        <v>1</v>
      </c>
      <c r="D1346" s="17">
        <v>1982</v>
      </c>
      <c r="E1346" s="17">
        <v>1</v>
      </c>
      <c r="F1346" s="17">
        <v>0</v>
      </c>
      <c r="G1346" s="17">
        <v>0</v>
      </c>
      <c r="H1346" s="18">
        <v>28259</v>
      </c>
    </row>
    <row r="1347" spans="1:8" ht="14.4" x14ac:dyDescent="0.3">
      <c r="A1347" s="17">
        <v>3</v>
      </c>
      <c r="B1347" s="9" t="s">
        <v>27</v>
      </c>
      <c r="C1347" s="17">
        <v>2</v>
      </c>
      <c r="D1347" s="17">
        <v>1970</v>
      </c>
      <c r="E1347" s="17">
        <v>1</v>
      </c>
      <c r="F1347" s="17">
        <v>0</v>
      </c>
      <c r="G1347" s="17">
        <v>4</v>
      </c>
      <c r="H1347" s="18">
        <v>28292</v>
      </c>
    </row>
    <row r="1348" spans="1:8" ht="14.4" x14ac:dyDescent="0.3">
      <c r="A1348" s="17">
        <v>1</v>
      </c>
      <c r="B1348" s="9" t="s">
        <v>10</v>
      </c>
      <c r="C1348" s="17">
        <v>2</v>
      </c>
      <c r="D1348" s="17">
        <v>1987</v>
      </c>
      <c r="E1348" s="17">
        <v>1</v>
      </c>
      <c r="F1348" s="17">
        <v>0</v>
      </c>
      <c r="G1348" s="17">
        <v>0</v>
      </c>
      <c r="H1348" s="18">
        <v>28300</v>
      </c>
    </row>
    <row r="1349" spans="1:8" ht="14.4" x14ac:dyDescent="0.3">
      <c r="A1349" s="17">
        <v>1</v>
      </c>
      <c r="B1349" s="9" t="s">
        <v>19</v>
      </c>
      <c r="C1349" s="17">
        <v>4</v>
      </c>
      <c r="D1349" s="17">
        <v>1977</v>
      </c>
      <c r="E1349" s="17">
        <v>2</v>
      </c>
      <c r="F1349" s="17">
        <v>0</v>
      </c>
      <c r="G1349" s="17">
        <v>0</v>
      </c>
      <c r="H1349" s="18">
        <v>28332</v>
      </c>
    </row>
    <row r="1350" spans="1:8" ht="14.4" x14ac:dyDescent="0.3">
      <c r="A1350" s="17">
        <v>1</v>
      </c>
      <c r="B1350" s="9" t="s">
        <v>43</v>
      </c>
      <c r="C1350" s="17">
        <v>3</v>
      </c>
      <c r="D1350" s="17">
        <v>1980</v>
      </c>
      <c r="E1350" s="17">
        <v>1</v>
      </c>
      <c r="F1350" s="17">
        <v>0</v>
      </c>
      <c r="G1350" s="17">
        <v>12</v>
      </c>
      <c r="H1350" s="18">
        <v>28451</v>
      </c>
    </row>
    <row r="1351" spans="1:8" ht="14.4" x14ac:dyDescent="0.3">
      <c r="A1351" s="17">
        <v>5</v>
      </c>
      <c r="B1351" s="9" t="s">
        <v>12</v>
      </c>
      <c r="C1351" s="17">
        <v>2</v>
      </c>
      <c r="D1351" s="17">
        <v>2015</v>
      </c>
      <c r="E1351" s="17">
        <v>1</v>
      </c>
      <c r="F1351" s="17">
        <v>0</v>
      </c>
      <c r="G1351" s="17">
        <v>0</v>
      </c>
      <c r="H1351" s="18">
        <v>28562</v>
      </c>
    </row>
    <row r="1352" spans="1:8" ht="14.4" x14ac:dyDescent="0.3">
      <c r="A1352" s="17">
        <v>3</v>
      </c>
      <c r="B1352" s="9" t="s">
        <v>12</v>
      </c>
      <c r="C1352" s="17">
        <v>3</v>
      </c>
      <c r="D1352" s="17">
        <v>2012</v>
      </c>
      <c r="E1352" s="17">
        <v>1</v>
      </c>
      <c r="F1352" s="17">
        <v>0</v>
      </c>
      <c r="G1352" s="17">
        <v>0</v>
      </c>
      <c r="H1352" s="18">
        <v>28593</v>
      </c>
    </row>
    <row r="1353" spans="1:8" ht="14.4" x14ac:dyDescent="0.3">
      <c r="A1353" s="17">
        <v>5</v>
      </c>
      <c r="B1353" s="9" t="s">
        <v>12</v>
      </c>
      <c r="C1353" s="17">
        <v>1</v>
      </c>
      <c r="D1353" s="17">
        <v>2014</v>
      </c>
      <c r="E1353" s="17">
        <v>1</v>
      </c>
      <c r="F1353" s="17">
        <v>0</v>
      </c>
      <c r="G1353" s="17">
        <v>0</v>
      </c>
      <c r="H1353" s="18">
        <v>28597</v>
      </c>
    </row>
    <row r="1354" spans="1:8" ht="14.4" x14ac:dyDescent="0.3">
      <c r="A1354" s="17">
        <v>6</v>
      </c>
      <c r="B1354" s="9" t="s">
        <v>10</v>
      </c>
      <c r="C1354" s="17">
        <v>1</v>
      </c>
      <c r="D1354" s="17">
        <v>1982</v>
      </c>
      <c r="E1354" s="17">
        <v>1</v>
      </c>
      <c r="F1354" s="17">
        <v>0</v>
      </c>
      <c r="G1354" s="17">
        <v>0</v>
      </c>
      <c r="H1354" s="18">
        <v>28647</v>
      </c>
    </row>
    <row r="1355" spans="1:8" ht="14.4" x14ac:dyDescent="0.3">
      <c r="A1355" s="17">
        <v>6</v>
      </c>
      <c r="B1355" s="9" t="s">
        <v>12</v>
      </c>
      <c r="C1355" s="17">
        <v>3</v>
      </c>
      <c r="D1355" s="17">
        <v>2009</v>
      </c>
      <c r="E1355" s="17">
        <v>1</v>
      </c>
      <c r="F1355" s="17">
        <v>0</v>
      </c>
      <c r="G1355" s="17">
        <v>0</v>
      </c>
      <c r="H1355" s="18">
        <v>28660</v>
      </c>
    </row>
    <row r="1356" spans="1:8" ht="14.4" x14ac:dyDescent="0.3">
      <c r="A1356" s="17">
        <v>4</v>
      </c>
      <c r="B1356" s="9" t="s">
        <v>12</v>
      </c>
      <c r="C1356" s="17">
        <v>3</v>
      </c>
      <c r="D1356" s="17">
        <v>2012</v>
      </c>
      <c r="E1356" s="17">
        <v>1</v>
      </c>
      <c r="F1356" s="17">
        <v>0</v>
      </c>
      <c r="G1356" s="17">
        <v>0</v>
      </c>
      <c r="H1356" s="18">
        <v>28673</v>
      </c>
    </row>
    <row r="1357" spans="1:8" ht="14.4" x14ac:dyDescent="0.3">
      <c r="A1357" s="17">
        <v>3</v>
      </c>
      <c r="B1357" s="9" t="s">
        <v>19</v>
      </c>
      <c r="C1357" s="17">
        <v>3</v>
      </c>
      <c r="D1357" s="17">
        <v>2014</v>
      </c>
      <c r="E1357" s="17">
        <v>1</v>
      </c>
      <c r="F1357" s="17">
        <v>0</v>
      </c>
      <c r="G1357" s="17">
        <v>0</v>
      </c>
      <c r="H1357" s="18">
        <v>28676</v>
      </c>
    </row>
    <row r="1358" spans="1:8" ht="14.4" x14ac:dyDescent="0.3">
      <c r="A1358" s="17">
        <v>4</v>
      </c>
      <c r="B1358" s="9" t="s">
        <v>12</v>
      </c>
      <c r="C1358" s="17">
        <v>2</v>
      </c>
      <c r="D1358" s="17">
        <v>2015</v>
      </c>
      <c r="E1358" s="17">
        <v>1</v>
      </c>
      <c r="F1358" s="17">
        <v>0</v>
      </c>
      <c r="G1358" s="17">
        <v>0</v>
      </c>
      <c r="H1358" s="18">
        <v>28730</v>
      </c>
    </row>
    <row r="1359" spans="1:8" ht="14.4" x14ac:dyDescent="0.3">
      <c r="A1359" s="17">
        <v>3</v>
      </c>
      <c r="B1359" s="9" t="s">
        <v>12</v>
      </c>
      <c r="C1359" s="17">
        <v>2</v>
      </c>
      <c r="D1359" s="17">
        <v>2014</v>
      </c>
      <c r="E1359" s="17">
        <v>1</v>
      </c>
      <c r="F1359" s="17">
        <v>0</v>
      </c>
      <c r="G1359" s="17">
        <v>0</v>
      </c>
      <c r="H1359" s="18">
        <v>28780</v>
      </c>
    </row>
    <row r="1360" spans="1:8" ht="14.4" x14ac:dyDescent="0.3">
      <c r="A1360" s="17">
        <v>1</v>
      </c>
      <c r="B1360" s="9" t="s">
        <v>19</v>
      </c>
      <c r="C1360" s="17">
        <v>4</v>
      </c>
      <c r="D1360" s="17">
        <v>2018</v>
      </c>
      <c r="E1360" s="17">
        <v>2</v>
      </c>
      <c r="F1360" s="17">
        <v>0</v>
      </c>
      <c r="G1360" s="17">
        <v>0</v>
      </c>
      <c r="H1360" s="18">
        <v>28790</v>
      </c>
    </row>
    <row r="1361" spans="1:8" ht="14.4" x14ac:dyDescent="0.3">
      <c r="A1361" s="17">
        <v>3</v>
      </c>
      <c r="B1361" s="9" t="s">
        <v>19</v>
      </c>
      <c r="C1361" s="17">
        <v>3</v>
      </c>
      <c r="D1361" s="17">
        <v>2012</v>
      </c>
      <c r="E1361" s="17">
        <v>1</v>
      </c>
      <c r="F1361" s="17">
        <v>0</v>
      </c>
      <c r="G1361" s="17">
        <v>0</v>
      </c>
      <c r="H1361" s="18">
        <v>28812</v>
      </c>
    </row>
    <row r="1362" spans="1:8" ht="14.4" x14ac:dyDescent="0.3">
      <c r="A1362" s="17">
        <v>3</v>
      </c>
      <c r="B1362" s="9" t="s">
        <v>12</v>
      </c>
      <c r="C1362" s="17">
        <v>2</v>
      </c>
      <c r="D1362" s="17">
        <v>2013</v>
      </c>
      <c r="E1362" s="17">
        <v>1</v>
      </c>
      <c r="F1362" s="17">
        <v>0</v>
      </c>
      <c r="G1362" s="17">
        <v>0</v>
      </c>
      <c r="H1362" s="18">
        <v>28850</v>
      </c>
    </row>
    <row r="1363" spans="1:8" ht="14.4" x14ac:dyDescent="0.3">
      <c r="A1363" s="17">
        <v>1</v>
      </c>
      <c r="B1363" s="9" t="s">
        <v>12</v>
      </c>
      <c r="C1363" s="17">
        <v>3</v>
      </c>
      <c r="D1363" s="17">
        <v>2017</v>
      </c>
      <c r="E1363" s="17">
        <v>1</v>
      </c>
      <c r="F1363" s="17">
        <v>0</v>
      </c>
      <c r="G1363" s="17">
        <v>0</v>
      </c>
      <c r="H1363" s="18">
        <v>28876</v>
      </c>
    </row>
    <row r="1364" spans="1:8" ht="14.4" x14ac:dyDescent="0.3">
      <c r="A1364" s="17">
        <v>4</v>
      </c>
      <c r="B1364" s="9" t="s">
        <v>12</v>
      </c>
      <c r="C1364" s="17">
        <v>1</v>
      </c>
      <c r="D1364" s="17">
        <v>2010</v>
      </c>
      <c r="E1364" s="17">
        <v>1</v>
      </c>
      <c r="F1364" s="17">
        <v>0</v>
      </c>
      <c r="G1364" s="17">
        <v>0</v>
      </c>
      <c r="H1364" s="18">
        <v>28882</v>
      </c>
    </row>
    <row r="1365" spans="1:8" ht="14.4" x14ac:dyDescent="0.3">
      <c r="A1365" s="17">
        <v>3</v>
      </c>
      <c r="B1365" s="9" t="s">
        <v>12</v>
      </c>
      <c r="C1365" s="17">
        <v>3</v>
      </c>
      <c r="D1365" s="17">
        <v>2015</v>
      </c>
      <c r="E1365" s="17">
        <v>1</v>
      </c>
      <c r="F1365" s="17">
        <v>0</v>
      </c>
      <c r="G1365" s="17">
        <v>0</v>
      </c>
      <c r="H1365" s="18">
        <v>28882</v>
      </c>
    </row>
    <row r="1366" spans="1:8" ht="14.4" x14ac:dyDescent="0.3">
      <c r="A1366" s="17">
        <v>4</v>
      </c>
      <c r="B1366" s="9" t="s">
        <v>12</v>
      </c>
      <c r="C1366" s="17">
        <v>3</v>
      </c>
      <c r="D1366" s="17">
        <v>2010</v>
      </c>
      <c r="E1366" s="17">
        <v>1</v>
      </c>
      <c r="F1366" s="17">
        <v>0</v>
      </c>
      <c r="G1366" s="17">
        <v>0</v>
      </c>
      <c r="H1366" s="18">
        <v>28898</v>
      </c>
    </row>
    <row r="1367" spans="1:8" ht="14.4" x14ac:dyDescent="0.3">
      <c r="A1367" s="17">
        <v>4</v>
      </c>
      <c r="B1367" s="9" t="s">
        <v>12</v>
      </c>
      <c r="C1367" s="17">
        <v>1</v>
      </c>
      <c r="D1367" s="17">
        <v>2011</v>
      </c>
      <c r="E1367" s="17">
        <v>1</v>
      </c>
      <c r="F1367" s="17">
        <v>0</v>
      </c>
      <c r="G1367" s="17">
        <v>0</v>
      </c>
      <c r="H1367" s="18">
        <v>28901</v>
      </c>
    </row>
    <row r="1368" spans="1:8" ht="14.4" x14ac:dyDescent="0.3">
      <c r="A1368" s="17">
        <v>3</v>
      </c>
      <c r="B1368" s="9" t="s">
        <v>12</v>
      </c>
      <c r="C1368" s="17">
        <v>4</v>
      </c>
      <c r="D1368" s="17">
        <v>2009</v>
      </c>
      <c r="E1368" s="17">
        <v>1</v>
      </c>
      <c r="F1368" s="17">
        <v>0</v>
      </c>
      <c r="G1368" s="17">
        <v>0</v>
      </c>
      <c r="H1368" s="18">
        <v>28971</v>
      </c>
    </row>
    <row r="1369" spans="1:8" ht="14.4" x14ac:dyDescent="0.3">
      <c r="A1369" s="17">
        <v>2</v>
      </c>
      <c r="B1369" s="9" t="s">
        <v>12</v>
      </c>
      <c r="C1369" s="17">
        <v>2</v>
      </c>
      <c r="D1369" s="17">
        <v>2020</v>
      </c>
      <c r="E1369" s="17">
        <v>1</v>
      </c>
      <c r="F1369" s="17">
        <v>0</v>
      </c>
      <c r="G1369" s="17">
        <v>0</v>
      </c>
      <c r="H1369" s="18">
        <v>28980</v>
      </c>
    </row>
    <row r="1370" spans="1:8" ht="14.4" x14ac:dyDescent="0.3">
      <c r="A1370" s="17">
        <v>3</v>
      </c>
      <c r="B1370" s="9" t="s">
        <v>19</v>
      </c>
      <c r="C1370" s="17">
        <v>3</v>
      </c>
      <c r="D1370" s="17">
        <v>2010</v>
      </c>
      <c r="E1370" s="17">
        <v>1</v>
      </c>
      <c r="F1370" s="17">
        <v>0</v>
      </c>
      <c r="G1370" s="17">
        <v>0</v>
      </c>
      <c r="H1370" s="18">
        <v>28986</v>
      </c>
    </row>
    <row r="1371" spans="1:8" ht="14.4" x14ac:dyDescent="0.3">
      <c r="A1371" s="17">
        <v>4</v>
      </c>
      <c r="B1371" s="9" t="s">
        <v>12</v>
      </c>
      <c r="C1371" s="17">
        <v>4</v>
      </c>
      <c r="D1371" s="17">
        <v>1983</v>
      </c>
      <c r="E1371" s="17">
        <v>2</v>
      </c>
      <c r="F1371" s="17">
        <v>0</v>
      </c>
      <c r="G1371" s="17">
        <v>0</v>
      </c>
      <c r="H1371" s="18">
        <v>29016</v>
      </c>
    </row>
    <row r="1372" spans="1:8" ht="14.4" x14ac:dyDescent="0.3">
      <c r="A1372" s="17">
        <v>2</v>
      </c>
      <c r="B1372" s="9" t="s">
        <v>66</v>
      </c>
      <c r="C1372" s="17">
        <v>3</v>
      </c>
      <c r="D1372" s="17">
        <v>2013</v>
      </c>
      <c r="E1372" s="17">
        <v>1</v>
      </c>
      <c r="F1372" s="17">
        <v>0</v>
      </c>
      <c r="G1372" s="17">
        <v>0</v>
      </c>
      <c r="H1372" s="18">
        <v>29037</v>
      </c>
    </row>
    <row r="1373" spans="1:8" ht="14.4" x14ac:dyDescent="0.3">
      <c r="A1373" s="17">
        <v>3</v>
      </c>
      <c r="B1373" s="9" t="s">
        <v>19</v>
      </c>
      <c r="C1373" s="17">
        <v>2</v>
      </c>
      <c r="D1373" s="17">
        <v>2012</v>
      </c>
      <c r="E1373" s="17">
        <v>1</v>
      </c>
      <c r="F1373" s="17">
        <v>0</v>
      </c>
      <c r="G1373" s="17">
        <v>0</v>
      </c>
      <c r="H1373" s="18">
        <v>29056</v>
      </c>
    </row>
    <row r="1374" spans="1:8" ht="14.4" x14ac:dyDescent="0.3">
      <c r="A1374" s="17">
        <v>6</v>
      </c>
      <c r="B1374" s="9" t="s">
        <v>12</v>
      </c>
      <c r="C1374" s="17">
        <v>1</v>
      </c>
      <c r="D1374" s="17">
        <v>2012</v>
      </c>
      <c r="E1374" s="17">
        <v>1</v>
      </c>
      <c r="F1374" s="17">
        <v>0</v>
      </c>
      <c r="G1374" s="17">
        <v>0</v>
      </c>
      <c r="H1374" s="18">
        <v>29094</v>
      </c>
    </row>
    <row r="1375" spans="1:8" ht="14.4" x14ac:dyDescent="0.3">
      <c r="A1375" s="17">
        <v>2</v>
      </c>
      <c r="B1375" s="9" t="s">
        <v>17</v>
      </c>
      <c r="C1375" s="17">
        <v>2</v>
      </c>
      <c r="D1375" s="17">
        <v>2014</v>
      </c>
      <c r="E1375" s="17">
        <v>1</v>
      </c>
      <c r="F1375" s="17">
        <v>0</v>
      </c>
      <c r="G1375" s="17">
        <v>0</v>
      </c>
      <c r="H1375" s="18">
        <v>29123</v>
      </c>
    </row>
    <row r="1376" spans="1:8" ht="14.4" x14ac:dyDescent="0.3">
      <c r="A1376" s="17">
        <v>5</v>
      </c>
      <c r="B1376" s="9" t="s">
        <v>12</v>
      </c>
      <c r="C1376" s="17">
        <v>2</v>
      </c>
      <c r="D1376" s="17">
        <v>2011</v>
      </c>
      <c r="E1376" s="17">
        <v>1</v>
      </c>
      <c r="F1376" s="17">
        <v>0</v>
      </c>
      <c r="G1376" s="17">
        <v>0</v>
      </c>
      <c r="H1376" s="18">
        <v>29126</v>
      </c>
    </row>
    <row r="1377" spans="1:8" ht="14.4" x14ac:dyDescent="0.3">
      <c r="A1377" s="17">
        <v>3</v>
      </c>
      <c r="B1377" s="9" t="s">
        <v>12</v>
      </c>
      <c r="C1377" s="17">
        <v>3</v>
      </c>
      <c r="D1377" s="17">
        <v>2012</v>
      </c>
      <c r="E1377" s="17">
        <v>1</v>
      </c>
      <c r="F1377" s="17">
        <v>0</v>
      </c>
      <c r="G1377" s="17">
        <v>0</v>
      </c>
      <c r="H1377" s="18">
        <v>29135</v>
      </c>
    </row>
    <row r="1378" spans="1:8" ht="14.4" x14ac:dyDescent="0.3">
      <c r="A1378" s="17">
        <v>2</v>
      </c>
      <c r="B1378" s="9" t="s">
        <v>17</v>
      </c>
      <c r="C1378" s="17">
        <v>2</v>
      </c>
      <c r="D1378" s="17">
        <v>2012</v>
      </c>
      <c r="E1378" s="17">
        <v>1</v>
      </c>
      <c r="F1378" s="17">
        <v>0</v>
      </c>
      <c r="G1378" s="17">
        <v>0</v>
      </c>
      <c r="H1378" s="18">
        <v>29164</v>
      </c>
    </row>
    <row r="1379" spans="1:8" ht="14.4" x14ac:dyDescent="0.3">
      <c r="A1379" s="17">
        <v>3</v>
      </c>
      <c r="B1379" s="9" t="s">
        <v>19</v>
      </c>
      <c r="C1379" s="17">
        <v>3</v>
      </c>
      <c r="D1379" s="17">
        <v>2015</v>
      </c>
      <c r="E1379" s="17">
        <v>1</v>
      </c>
      <c r="F1379" s="17">
        <v>0</v>
      </c>
      <c r="G1379" s="17">
        <v>0</v>
      </c>
      <c r="H1379" s="18">
        <v>29189</v>
      </c>
    </row>
    <row r="1380" spans="1:8" ht="14.4" x14ac:dyDescent="0.3">
      <c r="A1380" s="17">
        <v>3</v>
      </c>
      <c r="B1380" s="9" t="s">
        <v>19</v>
      </c>
      <c r="C1380" s="17">
        <v>3</v>
      </c>
      <c r="D1380" s="17">
        <v>2015</v>
      </c>
      <c r="E1380" s="17">
        <v>1</v>
      </c>
      <c r="F1380" s="17">
        <v>0</v>
      </c>
      <c r="G1380" s="17">
        <v>0</v>
      </c>
      <c r="H1380" s="18">
        <v>29196</v>
      </c>
    </row>
    <row r="1381" spans="1:8" ht="14.4" x14ac:dyDescent="0.3">
      <c r="A1381" s="17">
        <v>3</v>
      </c>
      <c r="B1381" s="9" t="s">
        <v>12</v>
      </c>
      <c r="C1381" s="17">
        <v>3</v>
      </c>
      <c r="D1381" s="17">
        <v>2015</v>
      </c>
      <c r="E1381" s="17">
        <v>1</v>
      </c>
      <c r="F1381" s="17">
        <v>0</v>
      </c>
      <c r="G1381" s="17">
        <v>0</v>
      </c>
      <c r="H1381" s="18">
        <v>29199</v>
      </c>
    </row>
    <row r="1382" spans="1:8" ht="14.4" x14ac:dyDescent="0.3">
      <c r="A1382" s="17">
        <v>3</v>
      </c>
      <c r="B1382" s="9" t="s">
        <v>19</v>
      </c>
      <c r="C1382" s="17">
        <v>3</v>
      </c>
      <c r="D1382" s="17">
        <v>2013</v>
      </c>
      <c r="E1382" s="17">
        <v>1</v>
      </c>
      <c r="F1382" s="17">
        <v>0</v>
      </c>
      <c r="G1382" s="17">
        <v>0</v>
      </c>
      <c r="H1382" s="18">
        <v>29237</v>
      </c>
    </row>
    <row r="1383" spans="1:8" ht="14.4" x14ac:dyDescent="0.3">
      <c r="A1383" s="17">
        <v>1</v>
      </c>
      <c r="B1383" s="9" t="s">
        <v>10</v>
      </c>
      <c r="C1383" s="17">
        <v>1</v>
      </c>
      <c r="D1383" s="17">
        <v>1982</v>
      </c>
      <c r="E1383" s="17">
        <v>1</v>
      </c>
      <c r="F1383" s="17">
        <v>0</v>
      </c>
      <c r="G1383" s="17">
        <v>0</v>
      </c>
      <c r="H1383" s="18">
        <v>29239</v>
      </c>
    </row>
    <row r="1384" spans="1:8" ht="14.4" x14ac:dyDescent="0.3">
      <c r="A1384" s="17">
        <v>3</v>
      </c>
      <c r="B1384" s="9" t="s">
        <v>31</v>
      </c>
      <c r="C1384" s="17">
        <v>2</v>
      </c>
      <c r="D1384" s="17">
        <v>1973</v>
      </c>
      <c r="E1384" s="17">
        <v>18</v>
      </c>
      <c r="F1384" s="17">
        <v>0</v>
      </c>
      <c r="G1384" s="17">
        <v>0</v>
      </c>
      <c r="H1384" s="18">
        <v>29408</v>
      </c>
    </row>
    <row r="1385" spans="1:8" ht="14.4" x14ac:dyDescent="0.3">
      <c r="A1385" s="17">
        <v>2</v>
      </c>
      <c r="B1385" s="9" t="s">
        <v>23</v>
      </c>
      <c r="C1385" s="17">
        <v>1</v>
      </c>
      <c r="D1385" s="17">
        <v>2010</v>
      </c>
      <c r="E1385" s="17">
        <v>1</v>
      </c>
      <c r="F1385" s="17">
        <v>0</v>
      </c>
      <c r="G1385" s="17">
        <v>0</v>
      </c>
      <c r="H1385" s="18">
        <v>29424</v>
      </c>
    </row>
    <row r="1386" spans="1:8" ht="14.4" x14ac:dyDescent="0.3">
      <c r="A1386" s="17">
        <v>3</v>
      </c>
      <c r="B1386" s="9" t="s">
        <v>10</v>
      </c>
      <c r="C1386" s="17">
        <v>1</v>
      </c>
      <c r="D1386" s="17">
        <v>1982</v>
      </c>
      <c r="E1386" s="17">
        <v>1</v>
      </c>
      <c r="F1386" s="17">
        <v>0</v>
      </c>
      <c r="G1386" s="17">
        <v>0</v>
      </c>
      <c r="H1386" s="18">
        <v>29457</v>
      </c>
    </row>
    <row r="1387" spans="1:8" ht="14.4" x14ac:dyDescent="0.3">
      <c r="A1387" s="17">
        <v>3</v>
      </c>
      <c r="B1387" s="9" t="s">
        <v>19</v>
      </c>
      <c r="C1387" s="17">
        <v>2</v>
      </c>
      <c r="D1387" s="17">
        <v>2015</v>
      </c>
      <c r="E1387" s="17">
        <v>1</v>
      </c>
      <c r="F1387" s="17">
        <v>0</v>
      </c>
      <c r="G1387" s="17">
        <v>0</v>
      </c>
      <c r="H1387" s="18">
        <v>29475</v>
      </c>
    </row>
    <row r="1388" spans="1:8" ht="14.4" x14ac:dyDescent="0.3">
      <c r="A1388" s="17">
        <v>4</v>
      </c>
      <c r="B1388" s="9" t="s">
        <v>12</v>
      </c>
      <c r="C1388" s="17">
        <v>3</v>
      </c>
      <c r="D1388" s="17">
        <v>2011</v>
      </c>
      <c r="E1388" s="17">
        <v>1</v>
      </c>
      <c r="F1388" s="17">
        <v>0</v>
      </c>
      <c r="G1388" s="17">
        <v>0</v>
      </c>
      <c r="H1388" s="18">
        <v>29481</v>
      </c>
    </row>
    <row r="1389" spans="1:8" ht="14.4" x14ac:dyDescent="0.3">
      <c r="A1389" s="17">
        <v>4</v>
      </c>
      <c r="B1389" s="9" t="s">
        <v>12</v>
      </c>
      <c r="C1389" s="17">
        <v>2</v>
      </c>
      <c r="D1389" s="17">
        <v>2014</v>
      </c>
      <c r="E1389" s="17">
        <v>1</v>
      </c>
      <c r="F1389" s="17">
        <v>0</v>
      </c>
      <c r="G1389" s="17">
        <v>0</v>
      </c>
      <c r="H1389" s="18">
        <v>29506</v>
      </c>
    </row>
    <row r="1390" spans="1:8" ht="14.4" x14ac:dyDescent="0.3">
      <c r="A1390" s="17">
        <v>4</v>
      </c>
      <c r="B1390" s="9" t="s">
        <v>12</v>
      </c>
      <c r="C1390" s="17">
        <v>2</v>
      </c>
      <c r="D1390" s="17">
        <v>2002</v>
      </c>
      <c r="E1390" s="17">
        <v>1</v>
      </c>
      <c r="F1390" s="17">
        <v>0</v>
      </c>
      <c r="G1390" s="17">
        <v>0</v>
      </c>
      <c r="H1390" s="18">
        <v>29541</v>
      </c>
    </row>
    <row r="1391" spans="1:8" ht="14.4" x14ac:dyDescent="0.3">
      <c r="A1391" s="17">
        <v>3</v>
      </c>
      <c r="B1391" s="9" t="s">
        <v>12</v>
      </c>
      <c r="C1391" s="17">
        <v>4</v>
      </c>
      <c r="D1391" s="17">
        <v>2014</v>
      </c>
      <c r="E1391" s="17">
        <v>1</v>
      </c>
      <c r="F1391" s="17">
        <v>0</v>
      </c>
      <c r="G1391" s="17">
        <v>0</v>
      </c>
      <c r="H1391" s="18">
        <v>29554</v>
      </c>
    </row>
    <row r="1392" spans="1:8" ht="14.4" x14ac:dyDescent="0.3">
      <c r="A1392" s="17">
        <v>3</v>
      </c>
      <c r="B1392" s="9" t="s">
        <v>19</v>
      </c>
      <c r="C1392" s="17">
        <v>3</v>
      </c>
      <c r="D1392" s="17">
        <v>2015</v>
      </c>
      <c r="E1392" s="17">
        <v>1</v>
      </c>
      <c r="F1392" s="17">
        <v>0</v>
      </c>
      <c r="G1392" s="17">
        <v>0</v>
      </c>
      <c r="H1392" s="18">
        <v>29570</v>
      </c>
    </row>
    <row r="1393" spans="1:8" ht="14.4" x14ac:dyDescent="0.3">
      <c r="A1393" s="17">
        <v>3</v>
      </c>
      <c r="B1393" s="9" t="s">
        <v>17</v>
      </c>
      <c r="C1393" s="17">
        <v>2</v>
      </c>
      <c r="D1393" s="17">
        <v>1995</v>
      </c>
      <c r="E1393" s="17">
        <v>1</v>
      </c>
      <c r="F1393" s="17">
        <v>0</v>
      </c>
      <c r="G1393" s="17">
        <v>0</v>
      </c>
      <c r="H1393" s="18">
        <v>29573</v>
      </c>
    </row>
    <row r="1394" spans="1:8" ht="14.4" x14ac:dyDescent="0.3">
      <c r="A1394" s="17">
        <v>4</v>
      </c>
      <c r="B1394" s="9" t="s">
        <v>39</v>
      </c>
      <c r="C1394" s="17">
        <v>4</v>
      </c>
      <c r="D1394" s="17">
        <v>1969</v>
      </c>
      <c r="E1394" s="17">
        <v>1</v>
      </c>
      <c r="F1394" s="17">
        <v>2</v>
      </c>
      <c r="G1394" s="17">
        <v>2</v>
      </c>
      <c r="H1394" s="18">
        <v>29617</v>
      </c>
    </row>
    <row r="1395" spans="1:8" ht="14.4" x14ac:dyDescent="0.3">
      <c r="A1395" s="17">
        <v>5</v>
      </c>
      <c r="B1395" s="9" t="s">
        <v>17</v>
      </c>
      <c r="C1395" s="17">
        <v>2</v>
      </c>
      <c r="D1395" s="17">
        <v>1995</v>
      </c>
      <c r="E1395" s="17">
        <v>1</v>
      </c>
      <c r="F1395" s="17">
        <v>0</v>
      </c>
      <c r="G1395" s="17">
        <v>0</v>
      </c>
      <c r="H1395" s="18">
        <v>29706</v>
      </c>
    </row>
    <row r="1396" spans="1:8" ht="14.4" x14ac:dyDescent="0.3">
      <c r="A1396" s="17">
        <v>5</v>
      </c>
      <c r="B1396" s="9" t="s">
        <v>33</v>
      </c>
      <c r="C1396" s="17">
        <v>2</v>
      </c>
      <c r="D1396" s="17">
        <v>1998</v>
      </c>
      <c r="E1396" s="17">
        <v>1</v>
      </c>
      <c r="F1396" s="17">
        <v>0</v>
      </c>
      <c r="G1396" s="17">
        <v>0</v>
      </c>
      <c r="H1396" s="18">
        <v>29712</v>
      </c>
    </row>
    <row r="1397" spans="1:8" ht="14.4" x14ac:dyDescent="0.3">
      <c r="A1397" s="17">
        <v>4</v>
      </c>
      <c r="B1397" s="9" t="s">
        <v>66</v>
      </c>
      <c r="C1397" s="17">
        <v>2</v>
      </c>
      <c r="D1397" s="17">
        <v>2013</v>
      </c>
      <c r="E1397" s="17">
        <v>1</v>
      </c>
      <c r="F1397" s="17">
        <v>0</v>
      </c>
      <c r="G1397" s="17">
        <v>0</v>
      </c>
      <c r="H1397" s="18">
        <v>29766</v>
      </c>
    </row>
    <row r="1398" spans="1:8" ht="14.4" x14ac:dyDescent="0.3">
      <c r="A1398" s="17">
        <v>3</v>
      </c>
      <c r="B1398" s="9" t="s">
        <v>12</v>
      </c>
      <c r="C1398" s="17">
        <v>2</v>
      </c>
      <c r="D1398" s="17">
        <v>2011</v>
      </c>
      <c r="E1398" s="17">
        <v>1</v>
      </c>
      <c r="F1398" s="17">
        <v>0</v>
      </c>
      <c r="G1398" s="17">
        <v>0</v>
      </c>
      <c r="H1398" s="18">
        <v>29766</v>
      </c>
    </row>
    <row r="1399" spans="1:8" ht="14.4" x14ac:dyDescent="0.3">
      <c r="A1399" s="17">
        <v>4</v>
      </c>
      <c r="B1399" s="9" t="s">
        <v>12</v>
      </c>
      <c r="C1399" s="17">
        <v>2</v>
      </c>
      <c r="D1399" s="17">
        <v>2002</v>
      </c>
      <c r="E1399" s="17">
        <v>1</v>
      </c>
      <c r="F1399" s="17">
        <v>0</v>
      </c>
      <c r="G1399" s="17">
        <v>0</v>
      </c>
      <c r="H1399" s="18">
        <v>29766</v>
      </c>
    </row>
    <row r="1400" spans="1:8" ht="14.4" x14ac:dyDescent="0.3">
      <c r="A1400" s="17">
        <v>2</v>
      </c>
      <c r="B1400" s="9" t="s">
        <v>17</v>
      </c>
      <c r="C1400" s="17">
        <v>2</v>
      </c>
      <c r="D1400" s="17">
        <v>2011</v>
      </c>
      <c r="E1400" s="17">
        <v>1</v>
      </c>
      <c r="F1400" s="17">
        <v>0</v>
      </c>
      <c r="G1400" s="17">
        <v>0</v>
      </c>
      <c r="H1400" s="18">
        <v>29820</v>
      </c>
    </row>
    <row r="1401" spans="1:8" ht="14.4" x14ac:dyDescent="0.3">
      <c r="A1401" s="17">
        <v>5</v>
      </c>
      <c r="B1401" s="9" t="s">
        <v>19</v>
      </c>
      <c r="C1401" s="17">
        <v>3</v>
      </c>
      <c r="D1401" s="17">
        <v>2020</v>
      </c>
      <c r="E1401" s="17">
        <v>1</v>
      </c>
      <c r="F1401" s="17">
        <v>0</v>
      </c>
      <c r="G1401" s="17">
        <v>0</v>
      </c>
      <c r="H1401" s="18">
        <v>29833</v>
      </c>
    </row>
    <row r="1402" spans="1:8" ht="14.4" x14ac:dyDescent="0.3">
      <c r="A1402" s="17">
        <v>3</v>
      </c>
      <c r="B1402" s="9" t="s">
        <v>19</v>
      </c>
      <c r="C1402" s="17">
        <v>2</v>
      </c>
      <c r="D1402" s="17">
        <v>2015</v>
      </c>
      <c r="E1402" s="17">
        <v>1</v>
      </c>
      <c r="F1402" s="17">
        <v>0</v>
      </c>
      <c r="G1402" s="17">
        <v>0</v>
      </c>
      <c r="H1402" s="18">
        <v>29865</v>
      </c>
    </row>
    <row r="1403" spans="1:8" ht="14.4" x14ac:dyDescent="0.3">
      <c r="A1403" s="17">
        <v>6</v>
      </c>
      <c r="B1403" s="9" t="s">
        <v>12</v>
      </c>
      <c r="C1403" s="17">
        <v>4</v>
      </c>
      <c r="D1403" s="17">
        <v>1983</v>
      </c>
      <c r="E1403" s="17">
        <v>2</v>
      </c>
      <c r="F1403" s="17">
        <v>0</v>
      </c>
      <c r="G1403" s="17">
        <v>0</v>
      </c>
      <c r="H1403" s="18">
        <v>29919</v>
      </c>
    </row>
    <row r="1404" spans="1:8" ht="14.4" x14ac:dyDescent="0.3">
      <c r="A1404" s="17">
        <v>4</v>
      </c>
      <c r="B1404" s="9" t="s">
        <v>12</v>
      </c>
      <c r="C1404" s="17">
        <v>3</v>
      </c>
      <c r="D1404" s="17">
        <v>2009</v>
      </c>
      <c r="E1404" s="17">
        <v>1</v>
      </c>
      <c r="F1404" s="17">
        <v>0</v>
      </c>
      <c r="G1404" s="17">
        <v>0</v>
      </c>
      <c r="H1404" s="18">
        <v>29922</v>
      </c>
    </row>
    <row r="1405" spans="1:8" ht="14.4" x14ac:dyDescent="0.3">
      <c r="A1405" s="17">
        <v>1</v>
      </c>
      <c r="B1405" s="9" t="s">
        <v>12</v>
      </c>
      <c r="C1405" s="17">
        <v>2</v>
      </c>
      <c r="D1405" s="17">
        <v>2020</v>
      </c>
      <c r="E1405" s="17">
        <v>1</v>
      </c>
      <c r="F1405" s="17">
        <v>0</v>
      </c>
      <c r="G1405" s="17">
        <v>0</v>
      </c>
      <c r="H1405" s="18">
        <v>29995</v>
      </c>
    </row>
    <row r="1406" spans="1:8" ht="14.4" x14ac:dyDescent="0.3">
      <c r="A1406" s="17">
        <v>5</v>
      </c>
      <c r="B1406" s="9" t="s">
        <v>12</v>
      </c>
      <c r="C1406" s="17">
        <v>2</v>
      </c>
      <c r="D1406" s="17">
        <v>2015</v>
      </c>
      <c r="E1406" s="17">
        <v>1</v>
      </c>
      <c r="F1406" s="17">
        <v>0</v>
      </c>
      <c r="G1406" s="17">
        <v>0</v>
      </c>
      <c r="H1406" s="18">
        <v>30134</v>
      </c>
    </row>
    <row r="1407" spans="1:8" ht="14.4" x14ac:dyDescent="0.3">
      <c r="A1407" s="17">
        <v>5</v>
      </c>
      <c r="B1407" s="9" t="s">
        <v>12</v>
      </c>
      <c r="C1407" s="17">
        <v>3</v>
      </c>
      <c r="D1407" s="17">
        <v>2010</v>
      </c>
      <c r="E1407" s="17">
        <v>1</v>
      </c>
      <c r="F1407" s="17">
        <v>0</v>
      </c>
      <c r="G1407" s="17">
        <v>0</v>
      </c>
      <c r="H1407" s="18">
        <v>30160</v>
      </c>
    </row>
    <row r="1408" spans="1:8" ht="14.4" x14ac:dyDescent="0.3">
      <c r="A1408" s="17">
        <v>5</v>
      </c>
      <c r="B1408" s="9" t="s">
        <v>12</v>
      </c>
      <c r="C1408" s="17">
        <v>2</v>
      </c>
      <c r="D1408" s="17">
        <v>2011</v>
      </c>
      <c r="E1408" s="17">
        <v>1</v>
      </c>
      <c r="F1408" s="17">
        <v>0</v>
      </c>
      <c r="G1408" s="17">
        <v>0</v>
      </c>
      <c r="H1408" s="18">
        <v>30166</v>
      </c>
    </row>
    <row r="1409" spans="1:8" ht="14.4" x14ac:dyDescent="0.3">
      <c r="A1409" s="17">
        <v>1</v>
      </c>
      <c r="B1409" s="9" t="s">
        <v>12</v>
      </c>
      <c r="C1409" s="17">
        <v>3</v>
      </c>
      <c r="D1409" s="17">
        <v>2004</v>
      </c>
      <c r="E1409" s="17">
        <v>1</v>
      </c>
      <c r="F1409" s="17">
        <v>0</v>
      </c>
      <c r="G1409" s="17">
        <v>0</v>
      </c>
      <c r="H1409" s="18">
        <v>30334</v>
      </c>
    </row>
    <row r="1410" spans="1:8" ht="14.4" x14ac:dyDescent="0.3">
      <c r="A1410" s="17">
        <v>4</v>
      </c>
      <c r="B1410" s="9" t="s">
        <v>12</v>
      </c>
      <c r="C1410" s="17">
        <v>2</v>
      </c>
      <c r="D1410" s="17">
        <v>2015</v>
      </c>
      <c r="E1410" s="17">
        <v>1</v>
      </c>
      <c r="F1410" s="17">
        <v>0</v>
      </c>
      <c r="G1410" s="17">
        <v>0</v>
      </c>
      <c r="H1410" s="18">
        <v>30340</v>
      </c>
    </row>
    <row r="1411" spans="1:8" ht="14.4" x14ac:dyDescent="0.3">
      <c r="A1411" s="17">
        <v>3</v>
      </c>
      <c r="B1411" s="9" t="s">
        <v>10</v>
      </c>
      <c r="C1411" s="17">
        <v>1</v>
      </c>
      <c r="D1411" s="17">
        <v>1984</v>
      </c>
      <c r="E1411" s="17">
        <v>1</v>
      </c>
      <c r="F1411" s="17">
        <v>0</v>
      </c>
      <c r="G1411" s="17">
        <v>0</v>
      </c>
      <c r="H1411" s="18">
        <v>30353</v>
      </c>
    </row>
    <row r="1412" spans="1:8" ht="14.4" x14ac:dyDescent="0.3">
      <c r="A1412" s="17">
        <v>2</v>
      </c>
      <c r="B1412" s="9" t="s">
        <v>12</v>
      </c>
      <c r="C1412" s="17">
        <v>3</v>
      </c>
      <c r="D1412" s="17">
        <v>2016</v>
      </c>
      <c r="E1412" s="17">
        <v>1</v>
      </c>
      <c r="F1412" s="17">
        <v>0</v>
      </c>
      <c r="G1412" s="17">
        <v>0</v>
      </c>
      <c r="H1412" s="18">
        <v>30356</v>
      </c>
    </row>
    <row r="1413" spans="1:8" ht="14.4" x14ac:dyDescent="0.3">
      <c r="A1413" s="17">
        <v>5</v>
      </c>
      <c r="B1413" s="9" t="s">
        <v>12</v>
      </c>
      <c r="C1413" s="17">
        <v>2</v>
      </c>
      <c r="D1413" s="17">
        <v>2009</v>
      </c>
      <c r="E1413" s="17">
        <v>1</v>
      </c>
      <c r="F1413" s="17">
        <v>0</v>
      </c>
      <c r="G1413" s="17">
        <v>0</v>
      </c>
      <c r="H1413" s="18">
        <v>30385</v>
      </c>
    </row>
    <row r="1414" spans="1:8" ht="14.4" x14ac:dyDescent="0.3">
      <c r="A1414" s="17">
        <v>4</v>
      </c>
      <c r="B1414" s="9" t="s">
        <v>12</v>
      </c>
      <c r="C1414" s="17">
        <v>2</v>
      </c>
      <c r="D1414" s="17">
        <v>2015</v>
      </c>
      <c r="E1414" s="17">
        <v>1</v>
      </c>
      <c r="F1414" s="17">
        <v>0</v>
      </c>
      <c r="G1414" s="17">
        <v>0</v>
      </c>
      <c r="H1414" s="18">
        <v>30413</v>
      </c>
    </row>
    <row r="1415" spans="1:8" ht="14.4" x14ac:dyDescent="0.3">
      <c r="A1415" s="17">
        <v>5</v>
      </c>
      <c r="B1415" s="9" t="s">
        <v>12</v>
      </c>
      <c r="C1415" s="17">
        <v>2</v>
      </c>
      <c r="D1415" s="17">
        <v>1995</v>
      </c>
      <c r="E1415" s="17">
        <v>1</v>
      </c>
      <c r="F1415" s="17">
        <v>0</v>
      </c>
      <c r="G1415" s="17">
        <v>0</v>
      </c>
      <c r="H1415" s="18">
        <v>30575</v>
      </c>
    </row>
    <row r="1416" spans="1:8" ht="14.4" x14ac:dyDescent="0.3">
      <c r="A1416" s="17">
        <v>5</v>
      </c>
      <c r="B1416" s="9" t="s">
        <v>12</v>
      </c>
      <c r="C1416" s="17">
        <v>4</v>
      </c>
      <c r="D1416" s="17">
        <v>2012</v>
      </c>
      <c r="E1416" s="17">
        <v>1</v>
      </c>
      <c r="F1416" s="17">
        <v>0</v>
      </c>
      <c r="G1416" s="17">
        <v>0</v>
      </c>
      <c r="H1416" s="18">
        <v>30657</v>
      </c>
    </row>
    <row r="1417" spans="1:8" ht="14.4" x14ac:dyDescent="0.3">
      <c r="A1417" s="17">
        <v>2</v>
      </c>
      <c r="B1417" s="9" t="s">
        <v>17</v>
      </c>
      <c r="C1417" s="17">
        <v>2</v>
      </c>
      <c r="D1417" s="17">
        <v>2014</v>
      </c>
      <c r="E1417" s="17">
        <v>1</v>
      </c>
      <c r="F1417" s="17">
        <v>0</v>
      </c>
      <c r="G1417" s="17">
        <v>0</v>
      </c>
      <c r="H1417" s="18">
        <v>30673</v>
      </c>
    </row>
    <row r="1418" spans="1:8" ht="14.4" x14ac:dyDescent="0.3">
      <c r="A1418" s="17">
        <v>3</v>
      </c>
      <c r="B1418" s="9" t="s">
        <v>19</v>
      </c>
      <c r="C1418" s="17">
        <v>2</v>
      </c>
      <c r="D1418" s="17">
        <v>2014</v>
      </c>
      <c r="E1418" s="17">
        <v>1</v>
      </c>
      <c r="F1418" s="17">
        <v>0</v>
      </c>
      <c r="G1418" s="17">
        <v>0</v>
      </c>
      <c r="H1418" s="18">
        <v>30683</v>
      </c>
    </row>
    <row r="1419" spans="1:8" ht="14.4" x14ac:dyDescent="0.3">
      <c r="A1419" s="17">
        <v>4</v>
      </c>
      <c r="B1419" s="9" t="s">
        <v>12</v>
      </c>
      <c r="C1419" s="17">
        <v>3</v>
      </c>
      <c r="D1419" s="17">
        <v>2015</v>
      </c>
      <c r="E1419" s="17">
        <v>1</v>
      </c>
      <c r="F1419" s="17">
        <v>0</v>
      </c>
      <c r="G1419" s="17">
        <v>0</v>
      </c>
      <c r="H1419" s="18">
        <v>30730</v>
      </c>
    </row>
    <row r="1420" spans="1:8" ht="14.4" x14ac:dyDescent="0.3">
      <c r="A1420" s="17">
        <v>3</v>
      </c>
      <c r="B1420" s="9" t="s">
        <v>12</v>
      </c>
      <c r="C1420" s="17">
        <v>3</v>
      </c>
      <c r="D1420" s="17">
        <v>2011</v>
      </c>
      <c r="E1420" s="17">
        <v>1</v>
      </c>
      <c r="F1420" s="17">
        <v>0</v>
      </c>
      <c r="G1420" s="17">
        <v>0</v>
      </c>
      <c r="H1420" s="18">
        <v>30737</v>
      </c>
    </row>
    <row r="1421" spans="1:8" ht="14.4" x14ac:dyDescent="0.3">
      <c r="A1421" s="17">
        <v>5</v>
      </c>
      <c r="B1421" s="9" t="s">
        <v>12</v>
      </c>
      <c r="C1421" s="17">
        <v>2</v>
      </c>
      <c r="D1421" s="17">
        <v>2011</v>
      </c>
      <c r="E1421" s="17">
        <v>1</v>
      </c>
      <c r="F1421" s="17">
        <v>0</v>
      </c>
      <c r="G1421" s="17">
        <v>0</v>
      </c>
      <c r="H1421" s="18">
        <v>30743</v>
      </c>
    </row>
    <row r="1422" spans="1:8" ht="14.4" x14ac:dyDescent="0.3">
      <c r="A1422" s="17">
        <v>5</v>
      </c>
      <c r="B1422" s="9" t="s">
        <v>19</v>
      </c>
      <c r="C1422" s="17">
        <v>3</v>
      </c>
      <c r="D1422" s="17">
        <v>2015</v>
      </c>
      <c r="E1422" s="17">
        <v>1</v>
      </c>
      <c r="F1422" s="17">
        <v>0</v>
      </c>
      <c r="G1422" s="17">
        <v>0</v>
      </c>
      <c r="H1422" s="18">
        <v>30743</v>
      </c>
    </row>
    <row r="1423" spans="1:8" ht="14.4" x14ac:dyDescent="0.3">
      <c r="A1423" s="17">
        <v>2</v>
      </c>
      <c r="B1423" s="9" t="s">
        <v>17</v>
      </c>
      <c r="C1423" s="17">
        <v>4</v>
      </c>
      <c r="D1423" s="17">
        <v>2012</v>
      </c>
      <c r="E1423" s="17">
        <v>1</v>
      </c>
      <c r="F1423" s="17">
        <v>0</v>
      </c>
      <c r="G1423" s="17">
        <v>0</v>
      </c>
      <c r="H1423" s="18">
        <v>30749</v>
      </c>
    </row>
    <row r="1424" spans="1:8" ht="14.4" x14ac:dyDescent="0.3">
      <c r="A1424" s="17">
        <v>3</v>
      </c>
      <c r="B1424" s="9" t="s">
        <v>12</v>
      </c>
      <c r="C1424" s="17">
        <v>2</v>
      </c>
      <c r="D1424" s="17">
        <v>2015</v>
      </c>
      <c r="E1424" s="17">
        <v>1</v>
      </c>
      <c r="F1424" s="17">
        <v>0</v>
      </c>
      <c r="G1424" s="17">
        <v>0</v>
      </c>
      <c r="H1424" s="18">
        <v>30752</v>
      </c>
    </row>
    <row r="1425" spans="1:8" ht="14.4" x14ac:dyDescent="0.3">
      <c r="A1425" s="17">
        <v>1</v>
      </c>
      <c r="B1425" s="9" t="s">
        <v>12</v>
      </c>
      <c r="C1425" s="17">
        <v>4</v>
      </c>
      <c r="D1425" s="17">
        <v>1983</v>
      </c>
      <c r="E1425" s="17">
        <v>2</v>
      </c>
      <c r="F1425" s="17">
        <v>0</v>
      </c>
      <c r="G1425" s="17">
        <v>0</v>
      </c>
      <c r="H1425" s="18">
        <v>30763</v>
      </c>
    </row>
    <row r="1426" spans="1:8" ht="14.4" x14ac:dyDescent="0.3">
      <c r="A1426" s="17">
        <v>5</v>
      </c>
      <c r="B1426" s="9" t="s">
        <v>12</v>
      </c>
      <c r="C1426" s="17">
        <v>4</v>
      </c>
      <c r="D1426" s="17">
        <v>1983</v>
      </c>
      <c r="E1426" s="17">
        <v>2</v>
      </c>
      <c r="F1426" s="17">
        <v>0</v>
      </c>
      <c r="G1426" s="17">
        <v>0</v>
      </c>
      <c r="H1426" s="18">
        <v>30772</v>
      </c>
    </row>
    <row r="1427" spans="1:8" ht="14.4" x14ac:dyDescent="0.3">
      <c r="A1427" s="17">
        <v>3</v>
      </c>
      <c r="B1427" s="9" t="s">
        <v>39</v>
      </c>
      <c r="C1427" s="17">
        <v>4</v>
      </c>
      <c r="D1427" s="17">
        <v>1969</v>
      </c>
      <c r="E1427" s="17">
        <v>1</v>
      </c>
      <c r="F1427" s="17">
        <v>1</v>
      </c>
      <c r="G1427" s="17">
        <v>1</v>
      </c>
      <c r="H1427" s="18">
        <v>30790</v>
      </c>
    </row>
    <row r="1428" spans="1:8" ht="14.4" x14ac:dyDescent="0.3">
      <c r="A1428" s="17">
        <v>2</v>
      </c>
      <c r="B1428" s="9" t="s">
        <v>17</v>
      </c>
      <c r="C1428" s="17">
        <v>2</v>
      </c>
      <c r="D1428" s="17">
        <v>2014</v>
      </c>
      <c r="E1428" s="17">
        <v>1</v>
      </c>
      <c r="F1428" s="17">
        <v>0</v>
      </c>
      <c r="G1428" s="17">
        <v>0</v>
      </c>
      <c r="H1428" s="18">
        <v>30797</v>
      </c>
    </row>
    <row r="1429" spans="1:8" ht="14.4" x14ac:dyDescent="0.3">
      <c r="A1429" s="17">
        <v>5</v>
      </c>
      <c r="B1429" s="9" t="s">
        <v>19</v>
      </c>
      <c r="C1429" s="17">
        <v>3</v>
      </c>
      <c r="D1429" s="17">
        <v>2015</v>
      </c>
      <c r="E1429" s="17">
        <v>1</v>
      </c>
      <c r="F1429" s="17">
        <v>0</v>
      </c>
      <c r="G1429" s="17">
        <v>0</v>
      </c>
      <c r="H1429" s="18">
        <v>30800</v>
      </c>
    </row>
    <row r="1430" spans="1:8" ht="14.4" x14ac:dyDescent="0.3">
      <c r="A1430" s="17">
        <v>6</v>
      </c>
      <c r="B1430" s="9" t="s">
        <v>12</v>
      </c>
      <c r="C1430" s="17">
        <v>3</v>
      </c>
      <c r="D1430" s="17">
        <v>2013</v>
      </c>
      <c r="E1430" s="17">
        <v>1</v>
      </c>
      <c r="F1430" s="17">
        <v>0</v>
      </c>
      <c r="G1430" s="17">
        <v>0</v>
      </c>
      <c r="H1430" s="18">
        <v>30813</v>
      </c>
    </row>
    <row r="1431" spans="1:8" ht="14.4" x14ac:dyDescent="0.3">
      <c r="A1431" s="17">
        <v>1</v>
      </c>
      <c r="B1431" s="9" t="s">
        <v>10</v>
      </c>
      <c r="C1431" s="17">
        <v>1</v>
      </c>
      <c r="D1431" s="17">
        <v>2004</v>
      </c>
      <c r="E1431" s="17">
        <v>2</v>
      </c>
      <c r="F1431" s="17">
        <v>0</v>
      </c>
      <c r="G1431" s="17">
        <v>0</v>
      </c>
      <c r="H1431" s="18">
        <v>30854</v>
      </c>
    </row>
    <row r="1432" spans="1:8" ht="14.4" x14ac:dyDescent="0.3">
      <c r="A1432" s="17">
        <v>5</v>
      </c>
      <c r="B1432" s="9" t="s">
        <v>12</v>
      </c>
      <c r="C1432" s="17">
        <v>3</v>
      </c>
      <c r="D1432" s="17">
        <v>2010</v>
      </c>
      <c r="E1432" s="17">
        <v>1</v>
      </c>
      <c r="F1432" s="17">
        <v>0</v>
      </c>
      <c r="G1432" s="17">
        <v>0</v>
      </c>
      <c r="H1432" s="18">
        <v>30857</v>
      </c>
    </row>
    <row r="1433" spans="1:8" ht="14.4" x14ac:dyDescent="0.3">
      <c r="A1433" s="17">
        <v>6</v>
      </c>
      <c r="B1433" s="9" t="s">
        <v>12</v>
      </c>
      <c r="C1433" s="17">
        <v>2</v>
      </c>
      <c r="D1433" s="17">
        <v>2011</v>
      </c>
      <c r="E1433" s="17">
        <v>1</v>
      </c>
      <c r="F1433" s="17">
        <v>0</v>
      </c>
      <c r="G1433" s="17">
        <v>0</v>
      </c>
      <c r="H1433" s="18">
        <v>30879</v>
      </c>
    </row>
    <row r="1434" spans="1:8" ht="14.4" x14ac:dyDescent="0.3">
      <c r="A1434" s="17">
        <v>4</v>
      </c>
      <c r="B1434" s="9" t="s">
        <v>19</v>
      </c>
      <c r="C1434" s="17">
        <v>3</v>
      </c>
      <c r="D1434" s="17">
        <v>2013</v>
      </c>
      <c r="E1434" s="17">
        <v>1</v>
      </c>
      <c r="F1434" s="17">
        <v>0</v>
      </c>
      <c r="G1434" s="17">
        <v>0</v>
      </c>
      <c r="H1434" s="18">
        <v>30898</v>
      </c>
    </row>
    <row r="1435" spans="1:8" ht="14.4" x14ac:dyDescent="0.3">
      <c r="A1435" s="17">
        <v>3</v>
      </c>
      <c r="B1435" s="9" t="s">
        <v>19</v>
      </c>
      <c r="C1435" s="17">
        <v>3</v>
      </c>
      <c r="D1435" s="17">
        <v>2014</v>
      </c>
      <c r="E1435" s="17">
        <v>1</v>
      </c>
      <c r="F1435" s="17">
        <v>0</v>
      </c>
      <c r="G1435" s="17">
        <v>0</v>
      </c>
      <c r="H1435" s="18">
        <v>30901</v>
      </c>
    </row>
    <row r="1436" spans="1:8" ht="14.4" x14ac:dyDescent="0.3">
      <c r="A1436" s="17">
        <v>4</v>
      </c>
      <c r="B1436" s="9" t="s">
        <v>12</v>
      </c>
      <c r="C1436" s="17">
        <v>3</v>
      </c>
      <c r="D1436" s="17">
        <v>2010</v>
      </c>
      <c r="E1436" s="17">
        <v>1</v>
      </c>
      <c r="F1436" s="17">
        <v>0</v>
      </c>
      <c r="G1436" s="17">
        <v>0</v>
      </c>
      <c r="H1436" s="18">
        <v>30927</v>
      </c>
    </row>
    <row r="1437" spans="1:8" ht="14.4" x14ac:dyDescent="0.3">
      <c r="A1437" s="17">
        <v>1</v>
      </c>
      <c r="B1437" s="9" t="s">
        <v>33</v>
      </c>
      <c r="C1437" s="17">
        <v>4</v>
      </c>
      <c r="D1437" s="17">
        <v>2002</v>
      </c>
      <c r="E1437" s="17">
        <v>1</v>
      </c>
      <c r="F1437" s="17">
        <v>0</v>
      </c>
      <c r="G1437" s="17">
        <v>0</v>
      </c>
      <c r="H1437" s="18">
        <v>30930</v>
      </c>
    </row>
    <row r="1438" spans="1:8" ht="14.4" x14ac:dyDescent="0.3">
      <c r="A1438" s="17">
        <v>3</v>
      </c>
      <c r="B1438" s="9" t="s">
        <v>12</v>
      </c>
      <c r="C1438" s="17">
        <v>2</v>
      </c>
      <c r="D1438" s="17">
        <v>2015</v>
      </c>
      <c r="E1438" s="17">
        <v>1</v>
      </c>
      <c r="F1438" s="17">
        <v>0</v>
      </c>
      <c r="G1438" s="17">
        <v>0</v>
      </c>
      <c r="H1438" s="18">
        <v>30939</v>
      </c>
    </row>
    <row r="1439" spans="1:8" ht="14.4" x14ac:dyDescent="0.3">
      <c r="A1439" s="17">
        <v>2</v>
      </c>
      <c r="B1439" s="9" t="s">
        <v>19</v>
      </c>
      <c r="C1439" s="17">
        <v>2</v>
      </c>
      <c r="D1439" s="17">
        <v>1995</v>
      </c>
      <c r="E1439" s="17">
        <v>1</v>
      </c>
      <c r="F1439" s="17">
        <v>0</v>
      </c>
      <c r="G1439" s="17">
        <v>0</v>
      </c>
      <c r="H1439" s="18">
        <v>31012</v>
      </c>
    </row>
    <row r="1440" spans="1:8" ht="14.4" x14ac:dyDescent="0.3">
      <c r="A1440" s="17">
        <v>1</v>
      </c>
      <c r="B1440" s="9" t="s">
        <v>23</v>
      </c>
      <c r="C1440" s="17">
        <v>2</v>
      </c>
      <c r="D1440" s="17">
        <v>2008</v>
      </c>
      <c r="E1440" s="17">
        <v>1</v>
      </c>
      <c r="F1440" s="17">
        <v>0</v>
      </c>
      <c r="G1440" s="17">
        <v>0</v>
      </c>
      <c r="H1440" s="18">
        <v>31012</v>
      </c>
    </row>
    <row r="1441" spans="1:8" ht="14.4" x14ac:dyDescent="0.3">
      <c r="A1441" s="17">
        <v>3</v>
      </c>
      <c r="B1441" s="9" t="s">
        <v>19</v>
      </c>
      <c r="C1441" s="17">
        <v>3</v>
      </c>
      <c r="D1441" s="17">
        <v>2013</v>
      </c>
      <c r="E1441" s="17">
        <v>1</v>
      </c>
      <c r="F1441" s="17">
        <v>0</v>
      </c>
      <c r="G1441" s="17">
        <v>0</v>
      </c>
      <c r="H1441" s="18">
        <v>31101</v>
      </c>
    </row>
    <row r="1442" spans="1:8" ht="14.4" x14ac:dyDescent="0.3">
      <c r="A1442" s="17">
        <v>1</v>
      </c>
      <c r="B1442" s="9" t="s">
        <v>12</v>
      </c>
      <c r="C1442" s="17">
        <v>2</v>
      </c>
      <c r="D1442" s="17">
        <v>1995</v>
      </c>
      <c r="E1442" s="17">
        <v>1</v>
      </c>
      <c r="F1442" s="17">
        <v>0</v>
      </c>
      <c r="G1442" s="17">
        <v>0</v>
      </c>
      <c r="H1442" s="18">
        <v>31184</v>
      </c>
    </row>
    <row r="1443" spans="1:8" ht="14.4" x14ac:dyDescent="0.3">
      <c r="A1443" s="17">
        <v>6</v>
      </c>
      <c r="B1443" s="9" t="s">
        <v>12</v>
      </c>
      <c r="C1443" s="17">
        <v>3</v>
      </c>
      <c r="D1443" s="17">
        <v>2011</v>
      </c>
      <c r="E1443" s="17">
        <v>1</v>
      </c>
      <c r="F1443" s="17">
        <v>0</v>
      </c>
      <c r="G1443" s="17">
        <v>0</v>
      </c>
      <c r="H1443" s="18">
        <v>31199</v>
      </c>
    </row>
    <row r="1444" spans="1:8" ht="14.4" x14ac:dyDescent="0.3">
      <c r="A1444" s="17">
        <v>2</v>
      </c>
      <c r="B1444" s="9" t="s">
        <v>17</v>
      </c>
      <c r="C1444" s="17">
        <v>2</v>
      </c>
      <c r="D1444" s="17">
        <v>2014</v>
      </c>
      <c r="E1444" s="17">
        <v>1</v>
      </c>
      <c r="F1444" s="17">
        <v>0</v>
      </c>
      <c r="G1444" s="17">
        <v>0</v>
      </c>
      <c r="H1444" s="18">
        <v>31203</v>
      </c>
    </row>
    <row r="1445" spans="1:8" ht="14.4" x14ac:dyDescent="0.3">
      <c r="A1445" s="17">
        <v>4</v>
      </c>
      <c r="B1445" s="9" t="s">
        <v>14</v>
      </c>
      <c r="C1445" s="17">
        <v>3</v>
      </c>
      <c r="D1445" s="17">
        <v>1991</v>
      </c>
      <c r="E1445" s="17">
        <v>1</v>
      </c>
      <c r="F1445" s="17">
        <v>0</v>
      </c>
      <c r="G1445" s="17">
        <v>0</v>
      </c>
      <c r="H1445" s="18">
        <v>31228</v>
      </c>
    </row>
    <row r="1446" spans="1:8" ht="14.4" x14ac:dyDescent="0.3">
      <c r="A1446" s="17">
        <v>3</v>
      </c>
      <c r="B1446" s="9" t="s">
        <v>12</v>
      </c>
      <c r="C1446" s="17">
        <v>2</v>
      </c>
      <c r="D1446" s="17">
        <v>2009</v>
      </c>
      <c r="E1446" s="17">
        <v>1</v>
      </c>
      <c r="F1446" s="17">
        <v>0</v>
      </c>
      <c r="G1446" s="17">
        <v>0</v>
      </c>
      <c r="H1446" s="18">
        <v>31333</v>
      </c>
    </row>
    <row r="1447" spans="1:8" ht="14.4" x14ac:dyDescent="0.3">
      <c r="A1447" s="17">
        <v>3</v>
      </c>
      <c r="B1447" s="9" t="s">
        <v>19</v>
      </c>
      <c r="C1447" s="17">
        <v>4</v>
      </c>
      <c r="D1447" s="17">
        <v>2016</v>
      </c>
      <c r="E1447" s="17">
        <v>1</v>
      </c>
      <c r="F1447" s="17">
        <v>0</v>
      </c>
      <c r="G1447" s="17">
        <v>0</v>
      </c>
      <c r="H1447" s="18">
        <v>31374</v>
      </c>
    </row>
    <row r="1448" spans="1:8" ht="14.4" x14ac:dyDescent="0.3">
      <c r="A1448" s="17">
        <v>2</v>
      </c>
      <c r="B1448" s="9" t="s">
        <v>17</v>
      </c>
      <c r="C1448" s="17">
        <v>2</v>
      </c>
      <c r="D1448" s="17">
        <v>2014</v>
      </c>
      <c r="E1448" s="17">
        <v>1</v>
      </c>
      <c r="F1448" s="17">
        <v>0</v>
      </c>
      <c r="G1448" s="17">
        <v>0</v>
      </c>
      <c r="H1448" s="18">
        <v>31463</v>
      </c>
    </row>
    <row r="1449" spans="1:8" ht="14.4" x14ac:dyDescent="0.3">
      <c r="A1449" s="17">
        <v>2</v>
      </c>
      <c r="B1449" s="9" t="s">
        <v>12</v>
      </c>
      <c r="C1449" s="17">
        <v>3</v>
      </c>
      <c r="D1449" s="17">
        <v>2009</v>
      </c>
      <c r="E1449" s="17">
        <v>1</v>
      </c>
      <c r="F1449" s="17">
        <v>0</v>
      </c>
      <c r="G1449" s="17">
        <v>0</v>
      </c>
      <c r="H1449" s="18">
        <v>31488</v>
      </c>
    </row>
    <row r="1450" spans="1:8" ht="14.4" x14ac:dyDescent="0.3">
      <c r="A1450" s="17">
        <v>2</v>
      </c>
      <c r="B1450" s="9" t="s">
        <v>17</v>
      </c>
      <c r="C1450" s="17">
        <v>2</v>
      </c>
      <c r="D1450" s="17">
        <v>2014</v>
      </c>
      <c r="E1450" s="17">
        <v>1</v>
      </c>
      <c r="F1450" s="17">
        <v>0</v>
      </c>
      <c r="G1450" s="17">
        <v>0</v>
      </c>
      <c r="H1450" s="18">
        <v>31494</v>
      </c>
    </row>
    <row r="1451" spans="1:8" ht="14.4" x14ac:dyDescent="0.3">
      <c r="A1451" s="17">
        <v>3</v>
      </c>
      <c r="B1451" s="9" t="s">
        <v>12</v>
      </c>
      <c r="C1451" s="17">
        <v>2</v>
      </c>
      <c r="D1451" s="17">
        <v>2015</v>
      </c>
      <c r="E1451" s="17">
        <v>1</v>
      </c>
      <c r="F1451" s="17">
        <v>0</v>
      </c>
      <c r="G1451" s="17">
        <v>0</v>
      </c>
      <c r="H1451" s="18">
        <v>31501</v>
      </c>
    </row>
    <row r="1452" spans="1:8" ht="14.4" x14ac:dyDescent="0.3">
      <c r="A1452" s="17">
        <v>2</v>
      </c>
      <c r="B1452" s="9" t="s">
        <v>17</v>
      </c>
      <c r="C1452" s="17">
        <v>4</v>
      </c>
      <c r="D1452" s="17">
        <v>2012</v>
      </c>
      <c r="E1452" s="17">
        <v>1</v>
      </c>
      <c r="F1452" s="17">
        <v>0</v>
      </c>
      <c r="G1452" s="17">
        <v>0</v>
      </c>
      <c r="H1452" s="18">
        <v>31510</v>
      </c>
    </row>
    <row r="1453" spans="1:8" ht="14.4" x14ac:dyDescent="0.3">
      <c r="A1453" s="17">
        <v>4</v>
      </c>
      <c r="B1453" s="9" t="s">
        <v>12</v>
      </c>
      <c r="C1453" s="17">
        <v>3</v>
      </c>
      <c r="D1453" s="17">
        <v>2010</v>
      </c>
      <c r="E1453" s="17">
        <v>1</v>
      </c>
      <c r="F1453" s="17">
        <v>0</v>
      </c>
      <c r="G1453" s="17">
        <v>0</v>
      </c>
      <c r="H1453" s="18">
        <v>31526</v>
      </c>
    </row>
    <row r="1454" spans="1:8" ht="14.4" x14ac:dyDescent="0.3">
      <c r="A1454" s="17">
        <v>3</v>
      </c>
      <c r="B1454" s="9" t="s">
        <v>19</v>
      </c>
      <c r="C1454" s="17">
        <v>3</v>
      </c>
      <c r="D1454" s="17">
        <v>2013</v>
      </c>
      <c r="E1454" s="17">
        <v>1</v>
      </c>
      <c r="F1454" s="17">
        <v>0</v>
      </c>
      <c r="G1454" s="17">
        <v>0</v>
      </c>
      <c r="H1454" s="18">
        <v>31535</v>
      </c>
    </row>
    <row r="1455" spans="1:8" ht="14.4" x14ac:dyDescent="0.3">
      <c r="A1455" s="17">
        <v>3</v>
      </c>
      <c r="B1455" s="9" t="s">
        <v>12</v>
      </c>
      <c r="C1455" s="17">
        <v>3</v>
      </c>
      <c r="D1455" s="17">
        <v>2010</v>
      </c>
      <c r="E1455" s="17">
        <v>1</v>
      </c>
      <c r="F1455" s="17">
        <v>0</v>
      </c>
      <c r="G1455" s="17">
        <v>0</v>
      </c>
      <c r="H1455" s="18">
        <v>31669</v>
      </c>
    </row>
    <row r="1456" spans="1:8" ht="14.4" x14ac:dyDescent="0.3">
      <c r="A1456" s="17">
        <v>4</v>
      </c>
      <c r="B1456" s="9" t="s">
        <v>12</v>
      </c>
      <c r="C1456" s="17">
        <v>3</v>
      </c>
      <c r="D1456" s="17">
        <v>2010</v>
      </c>
      <c r="E1456" s="17">
        <v>1</v>
      </c>
      <c r="F1456" s="17">
        <v>0</v>
      </c>
      <c r="G1456" s="17">
        <v>0</v>
      </c>
      <c r="H1456" s="18">
        <v>31681</v>
      </c>
    </row>
    <row r="1457" spans="1:8" ht="14.4" x14ac:dyDescent="0.3">
      <c r="A1457" s="17">
        <v>3</v>
      </c>
      <c r="B1457" s="9" t="s">
        <v>12</v>
      </c>
      <c r="C1457" s="17">
        <v>3</v>
      </c>
      <c r="D1457" s="17">
        <v>2012</v>
      </c>
      <c r="E1457" s="17">
        <v>1</v>
      </c>
      <c r="F1457" s="17">
        <v>0</v>
      </c>
      <c r="G1457" s="17">
        <v>0</v>
      </c>
      <c r="H1457" s="18">
        <v>31738</v>
      </c>
    </row>
    <row r="1458" spans="1:8" ht="14.4" x14ac:dyDescent="0.3">
      <c r="A1458" s="17">
        <v>4</v>
      </c>
      <c r="B1458" s="9" t="s">
        <v>12</v>
      </c>
      <c r="C1458" s="17">
        <v>2</v>
      </c>
      <c r="D1458" s="17">
        <v>2009</v>
      </c>
      <c r="E1458" s="17">
        <v>1</v>
      </c>
      <c r="F1458" s="17">
        <v>0</v>
      </c>
      <c r="G1458" s="17">
        <v>0</v>
      </c>
      <c r="H1458" s="18">
        <v>31783</v>
      </c>
    </row>
    <row r="1459" spans="1:8" ht="14.4" x14ac:dyDescent="0.3">
      <c r="A1459" s="17">
        <v>4</v>
      </c>
      <c r="B1459" s="9" t="s">
        <v>12</v>
      </c>
      <c r="C1459" s="17">
        <v>4</v>
      </c>
      <c r="D1459" s="17">
        <v>2011</v>
      </c>
      <c r="E1459" s="17">
        <v>1</v>
      </c>
      <c r="F1459" s="17">
        <v>0</v>
      </c>
      <c r="G1459" s="17">
        <v>0</v>
      </c>
      <c r="H1459" s="18">
        <v>31786</v>
      </c>
    </row>
    <row r="1460" spans="1:8" ht="14.4" x14ac:dyDescent="0.3">
      <c r="A1460" s="17">
        <v>4</v>
      </c>
      <c r="B1460" s="9" t="s">
        <v>12</v>
      </c>
      <c r="C1460" s="17">
        <v>3</v>
      </c>
      <c r="D1460" s="17">
        <v>2010</v>
      </c>
      <c r="E1460" s="17">
        <v>1</v>
      </c>
      <c r="F1460" s="17">
        <v>0</v>
      </c>
      <c r="G1460" s="17">
        <v>0</v>
      </c>
      <c r="H1460" s="18">
        <v>31833</v>
      </c>
    </row>
    <row r="1461" spans="1:8" ht="14.4" x14ac:dyDescent="0.3">
      <c r="A1461" s="17">
        <v>4</v>
      </c>
      <c r="B1461" s="9" t="s">
        <v>12</v>
      </c>
      <c r="C1461" s="17">
        <v>3</v>
      </c>
      <c r="D1461" s="17">
        <v>2012</v>
      </c>
      <c r="E1461" s="17">
        <v>1</v>
      </c>
      <c r="F1461" s="17">
        <v>0</v>
      </c>
      <c r="G1461" s="17">
        <v>0</v>
      </c>
      <c r="H1461" s="18">
        <v>31849</v>
      </c>
    </row>
    <row r="1462" spans="1:8" ht="14.4" x14ac:dyDescent="0.3">
      <c r="A1462" s="17">
        <v>2</v>
      </c>
      <c r="B1462" s="9" t="s">
        <v>12</v>
      </c>
      <c r="C1462" s="17">
        <v>3</v>
      </c>
      <c r="D1462" s="17">
        <v>2012</v>
      </c>
      <c r="E1462" s="17">
        <v>1</v>
      </c>
      <c r="F1462" s="17">
        <v>0</v>
      </c>
      <c r="G1462" s="17">
        <v>0</v>
      </c>
      <c r="H1462" s="18">
        <v>31872</v>
      </c>
    </row>
    <row r="1463" spans="1:8" ht="14.4" x14ac:dyDescent="0.3">
      <c r="A1463" s="17">
        <v>4</v>
      </c>
      <c r="B1463" s="9" t="s">
        <v>12</v>
      </c>
      <c r="C1463" s="17">
        <v>3</v>
      </c>
      <c r="D1463" s="17">
        <v>2010</v>
      </c>
      <c r="E1463" s="17">
        <v>1</v>
      </c>
      <c r="F1463" s="17">
        <v>0</v>
      </c>
      <c r="G1463" s="17">
        <v>0</v>
      </c>
      <c r="H1463" s="18">
        <v>31872</v>
      </c>
    </row>
    <row r="1464" spans="1:8" ht="14.4" x14ac:dyDescent="0.3">
      <c r="A1464" s="17">
        <v>4</v>
      </c>
      <c r="B1464" s="9" t="s">
        <v>12</v>
      </c>
      <c r="C1464" s="17">
        <v>2</v>
      </c>
      <c r="D1464" s="17">
        <v>2015</v>
      </c>
      <c r="E1464" s="17">
        <v>1</v>
      </c>
      <c r="F1464" s="17">
        <v>0</v>
      </c>
      <c r="G1464" s="17">
        <v>0</v>
      </c>
      <c r="H1464" s="18">
        <v>32027</v>
      </c>
    </row>
    <row r="1465" spans="1:8" ht="14.4" x14ac:dyDescent="0.3">
      <c r="A1465" s="17">
        <v>2</v>
      </c>
      <c r="B1465" s="9" t="s">
        <v>12</v>
      </c>
      <c r="C1465" s="17">
        <v>2</v>
      </c>
      <c r="D1465" s="17">
        <v>2020</v>
      </c>
      <c r="E1465" s="17">
        <v>1</v>
      </c>
      <c r="F1465" s="17">
        <v>0</v>
      </c>
      <c r="G1465" s="17">
        <v>0</v>
      </c>
      <c r="H1465" s="18">
        <v>32052</v>
      </c>
    </row>
    <row r="1466" spans="1:8" ht="14.4" x14ac:dyDescent="0.3">
      <c r="A1466" s="17">
        <v>6</v>
      </c>
      <c r="B1466" s="9" t="s">
        <v>12</v>
      </c>
      <c r="C1466" s="17">
        <v>3</v>
      </c>
      <c r="D1466" s="17">
        <v>2014</v>
      </c>
      <c r="E1466" s="17">
        <v>1</v>
      </c>
      <c r="F1466" s="17">
        <v>0</v>
      </c>
      <c r="G1466" s="17">
        <v>0</v>
      </c>
      <c r="H1466" s="18">
        <v>32151</v>
      </c>
    </row>
    <row r="1467" spans="1:8" ht="14.4" x14ac:dyDescent="0.3">
      <c r="A1467" s="17">
        <v>3</v>
      </c>
      <c r="B1467" s="9" t="s">
        <v>12</v>
      </c>
      <c r="C1467" s="17">
        <v>3</v>
      </c>
      <c r="D1467" s="17">
        <v>2013</v>
      </c>
      <c r="E1467" s="17">
        <v>1</v>
      </c>
      <c r="F1467" s="17">
        <v>0</v>
      </c>
      <c r="G1467" s="17">
        <v>0</v>
      </c>
      <c r="H1467" s="18">
        <v>32160</v>
      </c>
    </row>
    <row r="1468" spans="1:8" ht="14.4" x14ac:dyDescent="0.3">
      <c r="A1468" s="17">
        <v>5</v>
      </c>
      <c r="B1468" s="9" t="s">
        <v>12</v>
      </c>
      <c r="C1468" s="17">
        <v>3</v>
      </c>
      <c r="D1468" s="17">
        <v>2009</v>
      </c>
      <c r="E1468" s="17">
        <v>1</v>
      </c>
      <c r="F1468" s="17">
        <v>0</v>
      </c>
      <c r="G1468" s="17">
        <v>0</v>
      </c>
      <c r="H1468" s="18">
        <v>32179</v>
      </c>
    </row>
    <row r="1469" spans="1:8" ht="14.4" x14ac:dyDescent="0.3">
      <c r="A1469" s="17">
        <v>2</v>
      </c>
      <c r="B1469" s="9" t="s">
        <v>17</v>
      </c>
      <c r="C1469" s="17">
        <v>4</v>
      </c>
      <c r="D1469" s="17">
        <v>2012</v>
      </c>
      <c r="E1469" s="17">
        <v>1</v>
      </c>
      <c r="F1469" s="17">
        <v>0</v>
      </c>
      <c r="G1469" s="17">
        <v>0</v>
      </c>
      <c r="H1469" s="18">
        <v>32192</v>
      </c>
    </row>
    <row r="1470" spans="1:8" ht="14.4" x14ac:dyDescent="0.3">
      <c r="A1470" s="17">
        <v>3</v>
      </c>
      <c r="B1470" s="9" t="s">
        <v>12</v>
      </c>
      <c r="C1470" s="17">
        <v>3</v>
      </c>
      <c r="D1470" s="17">
        <v>2011</v>
      </c>
      <c r="E1470" s="17">
        <v>1</v>
      </c>
      <c r="F1470" s="17">
        <v>0</v>
      </c>
      <c r="G1470" s="17">
        <v>0</v>
      </c>
      <c r="H1470" s="18">
        <v>32284</v>
      </c>
    </row>
    <row r="1471" spans="1:8" ht="14.4" x14ac:dyDescent="0.3">
      <c r="A1471" s="17">
        <v>1</v>
      </c>
      <c r="B1471" s="9" t="s">
        <v>23</v>
      </c>
      <c r="C1471" s="17">
        <v>1</v>
      </c>
      <c r="D1471" s="17">
        <v>2004</v>
      </c>
      <c r="E1471" s="17">
        <v>1</v>
      </c>
      <c r="F1471" s="17">
        <v>0</v>
      </c>
      <c r="G1471" s="17">
        <v>0</v>
      </c>
      <c r="H1471" s="18">
        <v>32287</v>
      </c>
    </row>
    <row r="1472" spans="1:8" ht="14.4" x14ac:dyDescent="0.3">
      <c r="A1472" s="17">
        <v>6</v>
      </c>
      <c r="B1472" s="9" t="s">
        <v>12</v>
      </c>
      <c r="C1472" s="17">
        <v>3</v>
      </c>
      <c r="D1472" s="17">
        <v>2009</v>
      </c>
      <c r="E1472" s="17">
        <v>1</v>
      </c>
      <c r="F1472" s="17">
        <v>0</v>
      </c>
      <c r="G1472" s="17">
        <v>0</v>
      </c>
      <c r="H1472" s="18">
        <v>32290</v>
      </c>
    </row>
    <row r="1473" spans="1:8" ht="14.4" x14ac:dyDescent="0.3">
      <c r="A1473" s="17">
        <v>3</v>
      </c>
      <c r="B1473" s="9" t="s">
        <v>19</v>
      </c>
      <c r="C1473" s="17">
        <v>2</v>
      </c>
      <c r="D1473" s="17">
        <v>2020</v>
      </c>
      <c r="E1473" s="17">
        <v>1</v>
      </c>
      <c r="F1473" s="17">
        <v>0</v>
      </c>
      <c r="G1473" s="17">
        <v>0</v>
      </c>
      <c r="H1473" s="18">
        <v>32303</v>
      </c>
    </row>
    <row r="1474" spans="1:8" ht="14.4" x14ac:dyDescent="0.3">
      <c r="A1474" s="17">
        <v>4</v>
      </c>
      <c r="B1474" s="9" t="s">
        <v>19</v>
      </c>
      <c r="C1474" s="17">
        <v>4</v>
      </c>
      <c r="D1474" s="17">
        <v>2016</v>
      </c>
      <c r="E1474" s="17">
        <v>1</v>
      </c>
      <c r="F1474" s="17">
        <v>0</v>
      </c>
      <c r="G1474" s="17">
        <v>0</v>
      </c>
      <c r="H1474" s="18">
        <v>32309</v>
      </c>
    </row>
    <row r="1475" spans="1:8" ht="14.4" x14ac:dyDescent="0.3">
      <c r="A1475" s="17">
        <v>3</v>
      </c>
      <c r="B1475" s="9" t="s">
        <v>12</v>
      </c>
      <c r="C1475" s="17">
        <v>4</v>
      </c>
      <c r="D1475" s="17">
        <v>2010</v>
      </c>
      <c r="E1475" s="17">
        <v>1</v>
      </c>
      <c r="F1475" s="17">
        <v>0</v>
      </c>
      <c r="G1475" s="17">
        <v>0</v>
      </c>
      <c r="H1475" s="18">
        <v>32315</v>
      </c>
    </row>
    <row r="1476" spans="1:8" ht="14.4" x14ac:dyDescent="0.3">
      <c r="A1476" s="17">
        <v>4</v>
      </c>
      <c r="B1476" s="9" t="s">
        <v>12</v>
      </c>
      <c r="C1476" s="17">
        <v>3</v>
      </c>
      <c r="D1476" s="17">
        <v>2015</v>
      </c>
      <c r="E1476" s="17">
        <v>1</v>
      </c>
      <c r="F1476" s="17">
        <v>0</v>
      </c>
      <c r="G1476" s="17">
        <v>0</v>
      </c>
      <c r="H1476" s="18">
        <v>32331</v>
      </c>
    </row>
    <row r="1477" spans="1:8" ht="14.4" x14ac:dyDescent="0.3">
      <c r="A1477" s="17">
        <v>3</v>
      </c>
      <c r="B1477" s="9" t="s">
        <v>19</v>
      </c>
      <c r="C1477" s="17">
        <v>3</v>
      </c>
      <c r="D1477" s="17">
        <v>2016</v>
      </c>
      <c r="E1477" s="17">
        <v>1</v>
      </c>
      <c r="F1477" s="17">
        <v>0</v>
      </c>
      <c r="G1477" s="17">
        <v>0</v>
      </c>
      <c r="H1477" s="18">
        <v>32404</v>
      </c>
    </row>
    <row r="1478" spans="1:8" ht="14.4" x14ac:dyDescent="0.3">
      <c r="A1478" s="17">
        <v>2</v>
      </c>
      <c r="B1478" s="9" t="s">
        <v>17</v>
      </c>
      <c r="C1478" s="17">
        <v>2</v>
      </c>
      <c r="D1478" s="17">
        <v>2011</v>
      </c>
      <c r="E1478" s="17">
        <v>1</v>
      </c>
      <c r="F1478" s="17">
        <v>0</v>
      </c>
      <c r="G1478" s="17">
        <v>0</v>
      </c>
      <c r="H1478" s="18">
        <v>32452</v>
      </c>
    </row>
    <row r="1479" spans="1:8" ht="14.4" x14ac:dyDescent="0.3">
      <c r="A1479" s="17">
        <v>3</v>
      </c>
      <c r="B1479" s="9" t="s">
        <v>12</v>
      </c>
      <c r="C1479" s="17">
        <v>3</v>
      </c>
      <c r="D1479" s="17">
        <v>2012</v>
      </c>
      <c r="E1479" s="17">
        <v>1</v>
      </c>
      <c r="F1479" s="17">
        <v>0</v>
      </c>
      <c r="G1479" s="17">
        <v>0</v>
      </c>
      <c r="H1479" s="18">
        <v>32464</v>
      </c>
    </row>
    <row r="1480" spans="1:8" ht="14.4" x14ac:dyDescent="0.3">
      <c r="A1480" s="17">
        <v>3</v>
      </c>
      <c r="B1480" s="9" t="s">
        <v>19</v>
      </c>
      <c r="C1480" s="17">
        <v>3</v>
      </c>
      <c r="D1480" s="17">
        <v>2015</v>
      </c>
      <c r="E1480" s="17">
        <v>1</v>
      </c>
      <c r="F1480" s="17">
        <v>0</v>
      </c>
      <c r="G1480" s="17">
        <v>0</v>
      </c>
      <c r="H1480" s="18">
        <v>32471</v>
      </c>
    </row>
    <row r="1481" spans="1:8" ht="14.4" x14ac:dyDescent="0.3">
      <c r="A1481" s="17">
        <v>4</v>
      </c>
      <c r="B1481" s="9" t="s">
        <v>12</v>
      </c>
      <c r="C1481" s="17">
        <v>3</v>
      </c>
      <c r="D1481" s="17">
        <v>2015</v>
      </c>
      <c r="E1481" s="17">
        <v>1</v>
      </c>
      <c r="F1481" s="17">
        <v>0</v>
      </c>
      <c r="G1481" s="17">
        <v>0</v>
      </c>
      <c r="H1481" s="18">
        <v>32490</v>
      </c>
    </row>
    <row r="1482" spans="1:8" ht="14.4" x14ac:dyDescent="0.3">
      <c r="A1482" s="17">
        <v>3</v>
      </c>
      <c r="B1482" s="9" t="s">
        <v>12</v>
      </c>
      <c r="C1482" s="17">
        <v>3</v>
      </c>
      <c r="D1482" s="17">
        <v>2015</v>
      </c>
      <c r="E1482" s="17">
        <v>1</v>
      </c>
      <c r="F1482" s="17">
        <v>0</v>
      </c>
      <c r="G1482" s="17">
        <v>0</v>
      </c>
      <c r="H1482" s="18">
        <v>32560</v>
      </c>
    </row>
    <row r="1483" spans="1:8" ht="14.4" x14ac:dyDescent="0.3">
      <c r="A1483" s="17">
        <v>2</v>
      </c>
      <c r="B1483" s="9" t="s">
        <v>17</v>
      </c>
      <c r="C1483" s="17">
        <v>2</v>
      </c>
      <c r="D1483" s="17">
        <v>2000</v>
      </c>
      <c r="E1483" s="17">
        <v>1</v>
      </c>
      <c r="F1483" s="17">
        <v>0</v>
      </c>
      <c r="G1483" s="17">
        <v>0</v>
      </c>
      <c r="H1483" s="18">
        <v>32569</v>
      </c>
    </row>
    <row r="1484" spans="1:8" ht="14.4" x14ac:dyDescent="0.3">
      <c r="A1484" s="17">
        <v>2</v>
      </c>
      <c r="B1484" s="9" t="s">
        <v>12</v>
      </c>
      <c r="C1484" s="17">
        <v>2</v>
      </c>
      <c r="D1484" s="17">
        <v>1995</v>
      </c>
      <c r="E1484" s="17">
        <v>1</v>
      </c>
      <c r="F1484" s="17">
        <v>0</v>
      </c>
      <c r="G1484" s="17">
        <v>0</v>
      </c>
      <c r="H1484" s="18">
        <v>32664</v>
      </c>
    </row>
    <row r="1485" spans="1:8" ht="14.4" x14ac:dyDescent="0.3">
      <c r="A1485" s="17">
        <v>3</v>
      </c>
      <c r="B1485" s="9" t="s">
        <v>19</v>
      </c>
      <c r="C1485" s="17">
        <v>2</v>
      </c>
      <c r="D1485" s="17">
        <v>2013</v>
      </c>
      <c r="E1485" s="17">
        <v>1</v>
      </c>
      <c r="F1485" s="17">
        <v>0</v>
      </c>
      <c r="G1485" s="17">
        <v>0</v>
      </c>
      <c r="H1485" s="18">
        <v>32816</v>
      </c>
    </row>
    <row r="1486" spans="1:8" ht="14.4" x14ac:dyDescent="0.3">
      <c r="A1486" s="17">
        <v>3</v>
      </c>
      <c r="B1486" s="9" t="s">
        <v>19</v>
      </c>
      <c r="C1486" s="17">
        <v>3</v>
      </c>
      <c r="D1486" s="17">
        <v>2012</v>
      </c>
      <c r="E1486" s="17">
        <v>1</v>
      </c>
      <c r="F1486" s="17">
        <v>0</v>
      </c>
      <c r="G1486" s="17">
        <v>0</v>
      </c>
      <c r="H1486" s="18">
        <v>32899</v>
      </c>
    </row>
    <row r="1487" spans="1:8" ht="14.4" x14ac:dyDescent="0.3">
      <c r="A1487" s="17">
        <v>3</v>
      </c>
      <c r="B1487" s="9" t="s">
        <v>12</v>
      </c>
      <c r="C1487" s="17">
        <v>3</v>
      </c>
      <c r="D1487" s="17">
        <v>2012</v>
      </c>
      <c r="E1487" s="17">
        <v>1</v>
      </c>
      <c r="F1487" s="17">
        <v>0</v>
      </c>
      <c r="G1487" s="17">
        <v>0</v>
      </c>
      <c r="H1487" s="18">
        <v>32918</v>
      </c>
    </row>
    <row r="1488" spans="1:8" ht="14.4" x14ac:dyDescent="0.3">
      <c r="A1488" s="17">
        <v>4</v>
      </c>
      <c r="B1488" s="9" t="s">
        <v>12</v>
      </c>
      <c r="C1488" s="17">
        <v>2</v>
      </c>
      <c r="D1488" s="17">
        <v>2010</v>
      </c>
      <c r="E1488" s="17">
        <v>1</v>
      </c>
      <c r="F1488" s="17">
        <v>0</v>
      </c>
      <c r="G1488" s="17">
        <v>0</v>
      </c>
      <c r="H1488" s="18">
        <v>32924</v>
      </c>
    </row>
    <row r="1489" spans="1:8" ht="14.4" x14ac:dyDescent="0.3">
      <c r="A1489" s="17">
        <v>5</v>
      </c>
      <c r="B1489" s="9" t="s">
        <v>25</v>
      </c>
      <c r="C1489" s="17">
        <v>3</v>
      </c>
      <c r="D1489" s="17">
        <v>1964</v>
      </c>
      <c r="E1489" s="17">
        <v>2</v>
      </c>
      <c r="F1489" s="17">
        <v>0</v>
      </c>
      <c r="G1489" s="17">
        <v>0</v>
      </c>
      <c r="H1489" s="18">
        <v>33000</v>
      </c>
    </row>
    <row r="1490" spans="1:8" ht="14.4" x14ac:dyDescent="0.3">
      <c r="A1490" s="17">
        <v>2</v>
      </c>
      <c r="B1490" s="9" t="s">
        <v>12</v>
      </c>
      <c r="C1490" s="17">
        <v>3</v>
      </c>
      <c r="D1490" s="17">
        <v>2016</v>
      </c>
      <c r="E1490" s="17">
        <v>1</v>
      </c>
      <c r="F1490" s="17">
        <v>0</v>
      </c>
      <c r="G1490" s="17">
        <v>0</v>
      </c>
      <c r="H1490" s="18">
        <v>33003</v>
      </c>
    </row>
    <row r="1491" spans="1:8" ht="14.4" x14ac:dyDescent="0.3">
      <c r="A1491" s="17">
        <v>3</v>
      </c>
      <c r="B1491" s="9" t="s">
        <v>19</v>
      </c>
      <c r="C1491" s="17">
        <v>3</v>
      </c>
      <c r="D1491" s="17">
        <v>2020</v>
      </c>
      <c r="E1491" s="17">
        <v>1</v>
      </c>
      <c r="F1491" s="17">
        <v>0</v>
      </c>
      <c r="G1491" s="17">
        <v>0</v>
      </c>
      <c r="H1491" s="18">
        <v>33057</v>
      </c>
    </row>
    <row r="1492" spans="1:8" ht="14.4" x14ac:dyDescent="0.3">
      <c r="A1492" s="17">
        <v>2</v>
      </c>
      <c r="B1492" s="9" t="s">
        <v>12</v>
      </c>
      <c r="C1492" s="17">
        <v>3</v>
      </c>
      <c r="D1492" s="17">
        <v>2017</v>
      </c>
      <c r="E1492" s="17">
        <v>1</v>
      </c>
      <c r="F1492" s="17">
        <v>0</v>
      </c>
      <c r="G1492" s="17">
        <v>0</v>
      </c>
      <c r="H1492" s="18">
        <v>33095</v>
      </c>
    </row>
    <row r="1493" spans="1:8" ht="14.4" x14ac:dyDescent="0.3">
      <c r="A1493" s="17">
        <v>5</v>
      </c>
      <c r="B1493" s="9" t="s">
        <v>10</v>
      </c>
      <c r="C1493" s="17">
        <v>1</v>
      </c>
      <c r="D1493" s="17">
        <v>1966</v>
      </c>
      <c r="E1493" s="17">
        <v>1</v>
      </c>
      <c r="F1493" s="17">
        <v>0</v>
      </c>
      <c r="G1493" s="17">
        <v>0</v>
      </c>
      <c r="H1493" s="18">
        <v>33142</v>
      </c>
    </row>
    <row r="1494" spans="1:8" ht="14.4" x14ac:dyDescent="0.3">
      <c r="A1494" s="17">
        <v>5</v>
      </c>
      <c r="B1494" s="9" t="s">
        <v>12</v>
      </c>
      <c r="C1494" s="17">
        <v>3</v>
      </c>
      <c r="D1494" s="17">
        <v>2010</v>
      </c>
      <c r="E1494" s="17">
        <v>1</v>
      </c>
      <c r="F1494" s="17">
        <v>0</v>
      </c>
      <c r="G1494" s="17">
        <v>0</v>
      </c>
      <c r="H1494" s="18">
        <v>33168</v>
      </c>
    </row>
    <row r="1495" spans="1:8" ht="14.4" x14ac:dyDescent="0.3">
      <c r="A1495" s="17">
        <v>5</v>
      </c>
      <c r="B1495" s="9" t="s">
        <v>19</v>
      </c>
      <c r="C1495" s="17">
        <v>3</v>
      </c>
      <c r="D1495" s="17">
        <v>2016</v>
      </c>
      <c r="E1495" s="17">
        <v>1</v>
      </c>
      <c r="F1495" s="17">
        <v>0</v>
      </c>
      <c r="G1495" s="17">
        <v>0</v>
      </c>
      <c r="H1495" s="18">
        <v>33187</v>
      </c>
    </row>
    <row r="1496" spans="1:8" ht="14.4" x14ac:dyDescent="0.3">
      <c r="A1496" s="17">
        <v>4</v>
      </c>
      <c r="B1496" s="9" t="s">
        <v>12</v>
      </c>
      <c r="C1496" s="17">
        <v>3</v>
      </c>
      <c r="D1496" s="17">
        <v>2013</v>
      </c>
      <c r="E1496" s="17">
        <v>1</v>
      </c>
      <c r="F1496" s="17">
        <v>0</v>
      </c>
      <c r="G1496" s="17">
        <v>0</v>
      </c>
      <c r="H1496" s="18">
        <v>33216</v>
      </c>
    </row>
    <row r="1497" spans="1:8" ht="14.4" x14ac:dyDescent="0.3">
      <c r="A1497" s="17">
        <v>4</v>
      </c>
      <c r="B1497" s="9" t="s">
        <v>17</v>
      </c>
      <c r="C1497" s="17">
        <v>2</v>
      </c>
      <c r="D1497" s="17">
        <v>2011</v>
      </c>
      <c r="E1497" s="17">
        <v>1</v>
      </c>
      <c r="F1497" s="17">
        <v>0</v>
      </c>
      <c r="G1497" s="17">
        <v>0</v>
      </c>
      <c r="H1497" s="18">
        <v>33247</v>
      </c>
    </row>
    <row r="1498" spans="1:8" ht="14.4" x14ac:dyDescent="0.3">
      <c r="A1498" s="17">
        <v>4</v>
      </c>
      <c r="B1498" s="9" t="s">
        <v>12</v>
      </c>
      <c r="C1498" s="17">
        <v>3</v>
      </c>
      <c r="D1498" s="17">
        <v>2009</v>
      </c>
      <c r="E1498" s="17">
        <v>1</v>
      </c>
      <c r="F1498" s="17">
        <v>0</v>
      </c>
      <c r="G1498" s="17">
        <v>0</v>
      </c>
      <c r="H1498" s="18">
        <v>33270</v>
      </c>
    </row>
    <row r="1499" spans="1:8" ht="14.4" x14ac:dyDescent="0.3">
      <c r="A1499" s="17">
        <v>2</v>
      </c>
      <c r="B1499" s="9" t="s">
        <v>12</v>
      </c>
      <c r="C1499" s="17">
        <v>2</v>
      </c>
      <c r="D1499" s="17">
        <v>2011</v>
      </c>
      <c r="E1499" s="17">
        <v>1</v>
      </c>
      <c r="F1499" s="17">
        <v>0</v>
      </c>
      <c r="G1499" s="17">
        <v>0</v>
      </c>
      <c r="H1499" s="18">
        <v>33317</v>
      </c>
    </row>
    <row r="1500" spans="1:8" ht="14.4" x14ac:dyDescent="0.3">
      <c r="A1500" s="17">
        <v>5</v>
      </c>
      <c r="B1500" s="9" t="s">
        <v>12</v>
      </c>
      <c r="C1500" s="17">
        <v>2</v>
      </c>
      <c r="D1500" s="17">
        <v>2015</v>
      </c>
      <c r="E1500" s="17">
        <v>1</v>
      </c>
      <c r="F1500" s="17">
        <v>0</v>
      </c>
      <c r="G1500" s="17">
        <v>0</v>
      </c>
      <c r="H1500" s="18">
        <v>33317</v>
      </c>
    </row>
    <row r="1501" spans="1:8" ht="14.4" x14ac:dyDescent="0.3">
      <c r="A1501" s="17">
        <v>3</v>
      </c>
      <c r="B1501" s="9" t="s">
        <v>12</v>
      </c>
      <c r="C1501" s="17">
        <v>2</v>
      </c>
      <c r="D1501" s="17">
        <v>2013</v>
      </c>
      <c r="E1501" s="17">
        <v>1</v>
      </c>
      <c r="F1501" s="17">
        <v>0</v>
      </c>
      <c r="G1501" s="17">
        <v>0</v>
      </c>
      <c r="H1501" s="18">
        <v>33498</v>
      </c>
    </row>
    <row r="1502" spans="1:8" ht="14.4" x14ac:dyDescent="0.3">
      <c r="A1502" s="17">
        <v>3</v>
      </c>
      <c r="B1502" s="9" t="s">
        <v>12</v>
      </c>
      <c r="C1502" s="17">
        <v>2</v>
      </c>
      <c r="D1502" s="17">
        <v>2009</v>
      </c>
      <c r="E1502" s="17">
        <v>1</v>
      </c>
      <c r="F1502" s="17">
        <v>0</v>
      </c>
      <c r="G1502" s="17">
        <v>0</v>
      </c>
      <c r="H1502" s="18">
        <v>33501</v>
      </c>
    </row>
    <row r="1503" spans="1:8" ht="14.4" x14ac:dyDescent="0.3">
      <c r="A1503" s="17">
        <v>2</v>
      </c>
      <c r="B1503" s="9" t="s">
        <v>12</v>
      </c>
      <c r="C1503" s="17">
        <v>3</v>
      </c>
      <c r="D1503" s="17">
        <v>2000</v>
      </c>
      <c r="E1503" s="17">
        <v>1</v>
      </c>
      <c r="F1503" s="17">
        <v>0</v>
      </c>
      <c r="G1503" s="17">
        <v>0</v>
      </c>
      <c r="H1503" s="18">
        <v>33504</v>
      </c>
    </row>
    <row r="1504" spans="1:8" ht="14.4" x14ac:dyDescent="0.3">
      <c r="A1504" s="17">
        <v>3</v>
      </c>
      <c r="B1504" s="9" t="s">
        <v>12</v>
      </c>
      <c r="C1504" s="17">
        <v>2</v>
      </c>
      <c r="D1504" s="17">
        <v>2015</v>
      </c>
      <c r="E1504" s="17">
        <v>1</v>
      </c>
      <c r="F1504" s="17">
        <v>0</v>
      </c>
      <c r="G1504" s="17">
        <v>0</v>
      </c>
      <c r="H1504" s="18">
        <v>33511</v>
      </c>
    </row>
    <row r="1505" spans="1:8" ht="14.4" x14ac:dyDescent="0.3">
      <c r="A1505" s="17">
        <v>4</v>
      </c>
      <c r="B1505" s="9" t="s">
        <v>19</v>
      </c>
      <c r="C1505" s="17">
        <v>2</v>
      </c>
      <c r="D1505" s="17">
        <v>2013</v>
      </c>
      <c r="E1505" s="17">
        <v>1</v>
      </c>
      <c r="F1505" s="17">
        <v>0</v>
      </c>
      <c r="G1505" s="17">
        <v>0</v>
      </c>
      <c r="H1505" s="18">
        <v>33523</v>
      </c>
    </row>
    <row r="1506" spans="1:8" ht="14.4" x14ac:dyDescent="0.3">
      <c r="A1506" s="17">
        <v>5</v>
      </c>
      <c r="B1506" s="9" t="s">
        <v>19</v>
      </c>
      <c r="C1506" s="17">
        <v>3</v>
      </c>
      <c r="D1506" s="17">
        <v>2015</v>
      </c>
      <c r="E1506" s="17">
        <v>1</v>
      </c>
      <c r="F1506" s="17">
        <v>0</v>
      </c>
      <c r="G1506" s="17">
        <v>0</v>
      </c>
      <c r="H1506" s="18">
        <v>33526</v>
      </c>
    </row>
    <row r="1507" spans="1:8" ht="14.4" x14ac:dyDescent="0.3">
      <c r="A1507" s="17">
        <v>3</v>
      </c>
      <c r="B1507" s="9" t="s">
        <v>19</v>
      </c>
      <c r="C1507" s="17">
        <v>3</v>
      </c>
      <c r="D1507" s="17">
        <v>2013</v>
      </c>
      <c r="E1507" s="17">
        <v>1</v>
      </c>
      <c r="F1507" s="17">
        <v>0</v>
      </c>
      <c r="G1507" s="17">
        <v>0</v>
      </c>
      <c r="H1507" s="18">
        <v>33580</v>
      </c>
    </row>
    <row r="1508" spans="1:8" ht="14.4" x14ac:dyDescent="0.3">
      <c r="A1508" s="17">
        <v>4</v>
      </c>
      <c r="B1508" s="9" t="s">
        <v>12</v>
      </c>
      <c r="C1508" s="17">
        <v>3</v>
      </c>
      <c r="D1508" s="17">
        <v>2009</v>
      </c>
      <c r="E1508" s="17">
        <v>1</v>
      </c>
      <c r="F1508" s="17">
        <v>0</v>
      </c>
      <c r="G1508" s="17">
        <v>0</v>
      </c>
      <c r="H1508" s="18">
        <v>33580</v>
      </c>
    </row>
    <row r="1509" spans="1:8" ht="14.4" x14ac:dyDescent="0.3">
      <c r="A1509" s="17">
        <v>3</v>
      </c>
      <c r="B1509" s="9" t="s">
        <v>12</v>
      </c>
      <c r="C1509" s="17">
        <v>2</v>
      </c>
      <c r="D1509" s="17">
        <v>2014</v>
      </c>
      <c r="E1509" s="17">
        <v>1</v>
      </c>
      <c r="F1509" s="17">
        <v>0</v>
      </c>
      <c r="G1509" s="17">
        <v>0</v>
      </c>
      <c r="H1509" s="18">
        <v>33593</v>
      </c>
    </row>
    <row r="1510" spans="1:8" ht="14.4" x14ac:dyDescent="0.3">
      <c r="A1510" s="17">
        <v>5</v>
      </c>
      <c r="B1510" s="9" t="s">
        <v>12</v>
      </c>
      <c r="C1510" s="17">
        <v>2</v>
      </c>
      <c r="D1510" s="17">
        <v>2011</v>
      </c>
      <c r="E1510" s="17">
        <v>1</v>
      </c>
      <c r="F1510" s="17">
        <v>0</v>
      </c>
      <c r="G1510" s="17">
        <v>0</v>
      </c>
      <c r="H1510" s="18">
        <v>33628</v>
      </c>
    </row>
    <row r="1511" spans="1:8" ht="14.4" x14ac:dyDescent="0.3">
      <c r="A1511" s="17">
        <v>3</v>
      </c>
      <c r="B1511" s="9" t="s">
        <v>25</v>
      </c>
      <c r="C1511" s="17">
        <v>3</v>
      </c>
      <c r="D1511" s="17">
        <v>2013</v>
      </c>
      <c r="E1511" s="17">
        <v>1</v>
      </c>
      <c r="F1511" s="17">
        <v>0</v>
      </c>
      <c r="G1511" s="17">
        <v>0</v>
      </c>
      <c r="H1511" s="18">
        <v>33644</v>
      </c>
    </row>
    <row r="1512" spans="1:8" ht="14.4" x14ac:dyDescent="0.3">
      <c r="A1512" s="17">
        <v>2</v>
      </c>
      <c r="B1512" s="9" t="s">
        <v>17</v>
      </c>
      <c r="C1512" s="17">
        <v>2</v>
      </c>
      <c r="D1512" s="17">
        <v>2014</v>
      </c>
      <c r="E1512" s="17">
        <v>1</v>
      </c>
      <c r="F1512" s="17">
        <v>0</v>
      </c>
      <c r="G1512" s="17">
        <v>0</v>
      </c>
      <c r="H1512" s="18">
        <v>33729</v>
      </c>
    </row>
    <row r="1513" spans="1:8" ht="14.4" x14ac:dyDescent="0.3">
      <c r="A1513" s="17">
        <v>5</v>
      </c>
      <c r="B1513" s="9" t="s">
        <v>39</v>
      </c>
      <c r="C1513" s="17">
        <v>4</v>
      </c>
      <c r="D1513" s="17">
        <v>1969</v>
      </c>
      <c r="E1513" s="17">
        <v>1</v>
      </c>
      <c r="F1513" s="17">
        <v>2</v>
      </c>
      <c r="G1513" s="17">
        <v>2</v>
      </c>
      <c r="H1513" s="18">
        <v>33736</v>
      </c>
    </row>
    <row r="1514" spans="1:8" ht="14.4" x14ac:dyDescent="0.3">
      <c r="A1514" s="17">
        <v>3</v>
      </c>
      <c r="B1514" s="9" t="s">
        <v>12</v>
      </c>
      <c r="C1514" s="17">
        <v>3</v>
      </c>
      <c r="D1514" s="17">
        <v>2013</v>
      </c>
      <c r="E1514" s="17">
        <v>1</v>
      </c>
      <c r="F1514" s="17">
        <v>0</v>
      </c>
      <c r="G1514" s="17">
        <v>0</v>
      </c>
      <c r="H1514" s="18">
        <v>33764</v>
      </c>
    </row>
    <row r="1515" spans="1:8" ht="14.4" x14ac:dyDescent="0.3">
      <c r="A1515" s="17">
        <v>5</v>
      </c>
      <c r="B1515" s="9" t="s">
        <v>12</v>
      </c>
      <c r="C1515" s="17">
        <v>2</v>
      </c>
      <c r="D1515" s="17">
        <v>2015</v>
      </c>
      <c r="E1515" s="17">
        <v>1</v>
      </c>
      <c r="F1515" s="17">
        <v>0</v>
      </c>
      <c r="G1515" s="17">
        <v>0</v>
      </c>
      <c r="H1515" s="18">
        <v>33774</v>
      </c>
    </row>
    <row r="1516" spans="1:8" ht="14.4" x14ac:dyDescent="0.3">
      <c r="A1516" s="17">
        <v>3</v>
      </c>
      <c r="B1516" s="9" t="s">
        <v>25</v>
      </c>
      <c r="C1516" s="17">
        <v>3</v>
      </c>
      <c r="D1516" s="17">
        <v>1964</v>
      </c>
      <c r="E1516" s="17">
        <v>2</v>
      </c>
      <c r="F1516" s="17">
        <v>0</v>
      </c>
      <c r="G1516" s="17">
        <v>0</v>
      </c>
      <c r="H1516" s="18">
        <v>33878</v>
      </c>
    </row>
    <row r="1517" spans="1:8" ht="14.4" x14ac:dyDescent="0.3">
      <c r="A1517" s="17">
        <v>1</v>
      </c>
      <c r="B1517" s="9" t="s">
        <v>25</v>
      </c>
      <c r="C1517" s="17">
        <v>1</v>
      </c>
      <c r="D1517" s="17">
        <v>1995</v>
      </c>
      <c r="E1517" s="17">
        <v>1</v>
      </c>
      <c r="F1517" s="17">
        <v>0</v>
      </c>
      <c r="G1517" s="17">
        <v>0</v>
      </c>
      <c r="H1517" s="18">
        <v>33891</v>
      </c>
    </row>
    <row r="1518" spans="1:8" ht="14.4" x14ac:dyDescent="0.3">
      <c r="A1518" s="17">
        <v>4</v>
      </c>
      <c r="B1518" s="9" t="s">
        <v>25</v>
      </c>
      <c r="C1518" s="17">
        <v>3</v>
      </c>
      <c r="D1518" s="17">
        <v>1964</v>
      </c>
      <c r="E1518" s="17">
        <v>2</v>
      </c>
      <c r="F1518" s="17">
        <v>0</v>
      </c>
      <c r="G1518" s="17">
        <v>0</v>
      </c>
      <c r="H1518" s="18">
        <v>33986</v>
      </c>
    </row>
    <row r="1519" spans="1:8" ht="14.4" x14ac:dyDescent="0.3">
      <c r="A1519" s="17">
        <v>3</v>
      </c>
      <c r="B1519" s="9" t="s">
        <v>19</v>
      </c>
      <c r="C1519" s="17">
        <v>3</v>
      </c>
      <c r="D1519" s="17">
        <v>2015</v>
      </c>
      <c r="E1519" s="17">
        <v>1</v>
      </c>
      <c r="F1519" s="17">
        <v>0</v>
      </c>
      <c r="G1519" s="17">
        <v>0</v>
      </c>
      <c r="H1519" s="18">
        <v>34012</v>
      </c>
    </row>
    <row r="1520" spans="1:8" ht="14.4" x14ac:dyDescent="0.3">
      <c r="A1520" s="17">
        <v>4</v>
      </c>
      <c r="B1520" s="9" t="s">
        <v>12</v>
      </c>
      <c r="C1520" s="17">
        <v>3</v>
      </c>
      <c r="D1520" s="17">
        <v>2011</v>
      </c>
      <c r="E1520" s="17">
        <v>1</v>
      </c>
      <c r="F1520" s="17">
        <v>0</v>
      </c>
      <c r="G1520" s="17">
        <v>0</v>
      </c>
      <c r="H1520" s="18">
        <v>34056</v>
      </c>
    </row>
    <row r="1521" spans="1:8" ht="14.4" x14ac:dyDescent="0.3">
      <c r="A1521" s="17">
        <v>4</v>
      </c>
      <c r="B1521" s="9" t="s">
        <v>19</v>
      </c>
      <c r="C1521" s="17">
        <v>3</v>
      </c>
      <c r="D1521" s="17">
        <v>2013</v>
      </c>
      <c r="E1521" s="17">
        <v>1</v>
      </c>
      <c r="F1521" s="17">
        <v>0</v>
      </c>
      <c r="G1521" s="17">
        <v>0</v>
      </c>
      <c r="H1521" s="18">
        <v>34078</v>
      </c>
    </row>
    <row r="1522" spans="1:8" ht="14.4" x14ac:dyDescent="0.3">
      <c r="A1522" s="17">
        <v>6</v>
      </c>
      <c r="B1522" s="9" t="s">
        <v>12</v>
      </c>
      <c r="C1522" s="17">
        <v>3</v>
      </c>
      <c r="D1522" s="17">
        <v>2011</v>
      </c>
      <c r="E1522" s="17">
        <v>1</v>
      </c>
      <c r="F1522" s="17">
        <v>0</v>
      </c>
      <c r="G1522" s="17">
        <v>0</v>
      </c>
      <c r="H1522" s="18">
        <v>34084</v>
      </c>
    </row>
    <row r="1523" spans="1:8" ht="14.4" x14ac:dyDescent="0.3">
      <c r="A1523" s="17">
        <v>3</v>
      </c>
      <c r="B1523" s="9" t="s">
        <v>12</v>
      </c>
      <c r="C1523" s="17">
        <v>2</v>
      </c>
      <c r="D1523" s="17">
        <v>2015</v>
      </c>
      <c r="E1523" s="17">
        <v>1</v>
      </c>
      <c r="F1523" s="17">
        <v>0</v>
      </c>
      <c r="G1523" s="17">
        <v>0</v>
      </c>
      <c r="H1523" s="18">
        <v>34103</v>
      </c>
    </row>
    <row r="1524" spans="1:8" ht="14.4" x14ac:dyDescent="0.3">
      <c r="A1524" s="17">
        <v>6</v>
      </c>
      <c r="B1524" s="9" t="s">
        <v>12</v>
      </c>
      <c r="C1524" s="17">
        <v>3</v>
      </c>
      <c r="D1524" s="17">
        <v>2012</v>
      </c>
      <c r="E1524" s="17">
        <v>1</v>
      </c>
      <c r="F1524" s="17">
        <v>0</v>
      </c>
      <c r="G1524" s="17">
        <v>0</v>
      </c>
      <c r="H1524" s="18">
        <v>34107</v>
      </c>
    </row>
    <row r="1525" spans="1:8" ht="14.4" x14ac:dyDescent="0.3">
      <c r="A1525" s="17">
        <v>3</v>
      </c>
      <c r="B1525" s="9" t="s">
        <v>12</v>
      </c>
      <c r="C1525" s="17">
        <v>4</v>
      </c>
      <c r="D1525" s="17">
        <v>1997</v>
      </c>
      <c r="E1525" s="17">
        <v>1</v>
      </c>
      <c r="F1525" s="17">
        <v>0</v>
      </c>
      <c r="G1525" s="17">
        <v>0</v>
      </c>
      <c r="H1525" s="18">
        <v>34138</v>
      </c>
    </row>
    <row r="1526" spans="1:8" ht="14.4" x14ac:dyDescent="0.3">
      <c r="A1526" s="17">
        <v>3</v>
      </c>
      <c r="B1526" s="9" t="s">
        <v>12</v>
      </c>
      <c r="C1526" s="17">
        <v>2</v>
      </c>
      <c r="D1526" s="17">
        <v>2011</v>
      </c>
      <c r="E1526" s="17">
        <v>1</v>
      </c>
      <c r="F1526" s="17">
        <v>0</v>
      </c>
      <c r="G1526" s="17">
        <v>0</v>
      </c>
      <c r="H1526" s="18">
        <v>34148</v>
      </c>
    </row>
    <row r="1527" spans="1:8" ht="14.4" x14ac:dyDescent="0.3">
      <c r="A1527" s="17">
        <v>3</v>
      </c>
      <c r="B1527" s="9" t="s">
        <v>19</v>
      </c>
      <c r="C1527" s="17">
        <v>4</v>
      </c>
      <c r="D1527" s="17">
        <v>2009</v>
      </c>
      <c r="E1527" s="17">
        <v>1</v>
      </c>
      <c r="F1527" s="17">
        <v>0</v>
      </c>
      <c r="G1527" s="17">
        <v>0</v>
      </c>
      <c r="H1527" s="18">
        <v>34154</v>
      </c>
    </row>
    <row r="1528" spans="1:8" ht="14.4" x14ac:dyDescent="0.3">
      <c r="A1528" s="17">
        <v>3</v>
      </c>
      <c r="B1528" s="9" t="s">
        <v>12</v>
      </c>
      <c r="C1528" s="17">
        <v>3</v>
      </c>
      <c r="D1528" s="17">
        <v>2012</v>
      </c>
      <c r="E1528" s="17">
        <v>1</v>
      </c>
      <c r="F1528" s="17">
        <v>0</v>
      </c>
      <c r="G1528" s="17">
        <v>0</v>
      </c>
      <c r="H1528" s="18">
        <v>34170</v>
      </c>
    </row>
    <row r="1529" spans="1:8" ht="14.4" x14ac:dyDescent="0.3">
      <c r="A1529" s="17">
        <v>2</v>
      </c>
      <c r="B1529" s="9" t="s">
        <v>17</v>
      </c>
      <c r="C1529" s="17">
        <v>2</v>
      </c>
      <c r="D1529" s="17">
        <v>2014</v>
      </c>
      <c r="E1529" s="17">
        <v>1</v>
      </c>
      <c r="F1529" s="17">
        <v>0</v>
      </c>
      <c r="G1529" s="17">
        <v>0</v>
      </c>
      <c r="H1529" s="18">
        <v>34249</v>
      </c>
    </row>
    <row r="1530" spans="1:8" ht="14.4" x14ac:dyDescent="0.3">
      <c r="A1530" s="17">
        <v>5</v>
      </c>
      <c r="B1530" s="9" t="s">
        <v>12</v>
      </c>
      <c r="C1530" s="17">
        <v>2</v>
      </c>
      <c r="D1530" s="17">
        <v>2011</v>
      </c>
      <c r="E1530" s="17">
        <v>1</v>
      </c>
      <c r="F1530" s="17">
        <v>0</v>
      </c>
      <c r="G1530" s="17">
        <v>0</v>
      </c>
      <c r="H1530" s="18">
        <v>34284</v>
      </c>
    </row>
    <row r="1531" spans="1:8" ht="14.4" x14ac:dyDescent="0.3">
      <c r="A1531" s="17">
        <v>2</v>
      </c>
      <c r="B1531" s="9" t="s">
        <v>23</v>
      </c>
      <c r="C1531" s="17">
        <v>4</v>
      </c>
      <c r="D1531" s="17">
        <v>2020</v>
      </c>
      <c r="E1531" s="17">
        <v>1</v>
      </c>
      <c r="F1531" s="17">
        <v>0</v>
      </c>
      <c r="G1531" s="17">
        <v>0</v>
      </c>
      <c r="H1531" s="18">
        <v>34291</v>
      </c>
    </row>
    <row r="1532" spans="1:8" ht="14.4" x14ac:dyDescent="0.3">
      <c r="A1532" s="17">
        <v>3</v>
      </c>
      <c r="B1532" s="9" t="s">
        <v>12</v>
      </c>
      <c r="C1532" s="17">
        <v>1</v>
      </c>
      <c r="D1532" s="17">
        <v>2012</v>
      </c>
      <c r="E1532" s="17">
        <v>1</v>
      </c>
      <c r="F1532" s="17">
        <v>0</v>
      </c>
      <c r="G1532" s="17">
        <v>0</v>
      </c>
      <c r="H1532" s="18">
        <v>34294</v>
      </c>
    </row>
    <row r="1533" spans="1:8" ht="14.4" x14ac:dyDescent="0.3">
      <c r="A1533" s="17">
        <v>3</v>
      </c>
      <c r="B1533" s="9" t="s">
        <v>19</v>
      </c>
      <c r="C1533" s="17">
        <v>3</v>
      </c>
      <c r="D1533" s="17">
        <v>2013</v>
      </c>
      <c r="E1533" s="17">
        <v>1</v>
      </c>
      <c r="F1533" s="17">
        <v>0</v>
      </c>
      <c r="G1533" s="17">
        <v>0</v>
      </c>
      <c r="H1533" s="18">
        <v>34306</v>
      </c>
    </row>
    <row r="1534" spans="1:8" ht="14.4" x14ac:dyDescent="0.3">
      <c r="A1534" s="17">
        <v>2</v>
      </c>
      <c r="B1534" s="9" t="s">
        <v>17</v>
      </c>
      <c r="C1534" s="17">
        <v>1</v>
      </c>
      <c r="D1534" s="17">
        <v>2018</v>
      </c>
      <c r="E1534" s="17">
        <v>1</v>
      </c>
      <c r="F1534" s="17">
        <v>0</v>
      </c>
      <c r="G1534" s="17">
        <v>0</v>
      </c>
      <c r="H1534" s="18">
        <v>34427</v>
      </c>
    </row>
    <row r="1535" spans="1:8" ht="14.4" x14ac:dyDescent="0.3">
      <c r="A1535" s="17">
        <v>2</v>
      </c>
      <c r="B1535" s="9" t="s">
        <v>17</v>
      </c>
      <c r="C1535" s="17">
        <v>2</v>
      </c>
      <c r="D1535" s="17">
        <v>2014</v>
      </c>
      <c r="E1535" s="17">
        <v>1</v>
      </c>
      <c r="F1535" s="17">
        <v>0</v>
      </c>
      <c r="G1535" s="17">
        <v>0</v>
      </c>
      <c r="H1535" s="18">
        <v>34430</v>
      </c>
    </row>
    <row r="1536" spans="1:8" ht="14.4" x14ac:dyDescent="0.3">
      <c r="A1536" s="17">
        <v>3</v>
      </c>
      <c r="B1536" s="9" t="s">
        <v>12</v>
      </c>
      <c r="C1536" s="17">
        <v>2</v>
      </c>
      <c r="D1536" s="17">
        <v>2015</v>
      </c>
      <c r="E1536" s="17">
        <v>1</v>
      </c>
      <c r="F1536" s="17">
        <v>0</v>
      </c>
      <c r="G1536" s="17">
        <v>0</v>
      </c>
      <c r="H1536" s="18">
        <v>34443</v>
      </c>
    </row>
    <row r="1537" spans="1:8" ht="14.4" x14ac:dyDescent="0.3">
      <c r="A1537" s="17">
        <v>2</v>
      </c>
      <c r="B1537" s="9" t="s">
        <v>17</v>
      </c>
      <c r="C1537" s="17">
        <v>2</v>
      </c>
      <c r="D1537" s="17">
        <v>2014</v>
      </c>
      <c r="E1537" s="17">
        <v>1</v>
      </c>
      <c r="F1537" s="17">
        <v>0</v>
      </c>
      <c r="G1537" s="17">
        <v>0</v>
      </c>
      <c r="H1537" s="18">
        <v>34446</v>
      </c>
    </row>
    <row r="1538" spans="1:8" ht="14.4" x14ac:dyDescent="0.3">
      <c r="A1538" s="17">
        <v>3</v>
      </c>
      <c r="B1538" s="9" t="s">
        <v>12</v>
      </c>
      <c r="C1538" s="17">
        <v>3</v>
      </c>
      <c r="D1538" s="17">
        <v>2015</v>
      </c>
      <c r="E1538" s="17">
        <v>1</v>
      </c>
      <c r="F1538" s="17">
        <v>0</v>
      </c>
      <c r="G1538" s="17">
        <v>0</v>
      </c>
      <c r="H1538" s="18">
        <v>34455</v>
      </c>
    </row>
    <row r="1539" spans="1:8" ht="14.4" x14ac:dyDescent="0.3">
      <c r="A1539" s="17">
        <v>5</v>
      </c>
      <c r="B1539" s="9" t="s">
        <v>19</v>
      </c>
      <c r="C1539" s="17">
        <v>3</v>
      </c>
      <c r="D1539" s="17">
        <v>2015</v>
      </c>
      <c r="E1539" s="17">
        <v>1</v>
      </c>
      <c r="F1539" s="17">
        <v>0</v>
      </c>
      <c r="G1539" s="17">
        <v>0</v>
      </c>
      <c r="H1539" s="18">
        <v>34459</v>
      </c>
    </row>
    <row r="1540" spans="1:8" ht="14.4" x14ac:dyDescent="0.3">
      <c r="A1540" s="17">
        <v>2</v>
      </c>
      <c r="B1540" s="9" t="s">
        <v>17</v>
      </c>
      <c r="C1540" s="17">
        <v>4</v>
      </c>
      <c r="D1540" s="17">
        <v>2012</v>
      </c>
      <c r="E1540" s="17">
        <v>1</v>
      </c>
      <c r="F1540" s="17">
        <v>0</v>
      </c>
      <c r="G1540" s="17">
        <v>0</v>
      </c>
      <c r="H1540" s="18">
        <v>34468</v>
      </c>
    </row>
    <row r="1541" spans="1:8" ht="14.4" x14ac:dyDescent="0.3">
      <c r="A1541" s="17">
        <v>4</v>
      </c>
      <c r="B1541" s="9" t="s">
        <v>12</v>
      </c>
      <c r="C1541" s="17">
        <v>3</v>
      </c>
      <c r="D1541" s="17">
        <v>2009</v>
      </c>
      <c r="E1541" s="17">
        <v>1</v>
      </c>
      <c r="F1541" s="17">
        <v>0</v>
      </c>
      <c r="G1541" s="17">
        <v>0</v>
      </c>
      <c r="H1541" s="18">
        <v>34468</v>
      </c>
    </row>
    <row r="1542" spans="1:8" ht="14.4" x14ac:dyDescent="0.3">
      <c r="A1542" s="17">
        <v>1</v>
      </c>
      <c r="B1542" s="9" t="s">
        <v>12</v>
      </c>
      <c r="C1542" s="17">
        <v>2</v>
      </c>
      <c r="D1542" s="17">
        <v>1995</v>
      </c>
      <c r="E1542" s="17">
        <v>1</v>
      </c>
      <c r="F1542" s="17">
        <v>0</v>
      </c>
      <c r="G1542" s="17">
        <v>0</v>
      </c>
      <c r="H1542" s="18">
        <v>34484</v>
      </c>
    </row>
    <row r="1543" spans="1:8" ht="14.4" x14ac:dyDescent="0.3">
      <c r="A1543" s="17">
        <v>3</v>
      </c>
      <c r="B1543" s="9" t="s">
        <v>12</v>
      </c>
      <c r="C1543" s="17">
        <v>2</v>
      </c>
      <c r="D1543" s="17">
        <v>2011</v>
      </c>
      <c r="E1543" s="17">
        <v>1</v>
      </c>
      <c r="F1543" s="17">
        <v>0</v>
      </c>
      <c r="G1543" s="17">
        <v>0</v>
      </c>
      <c r="H1543" s="18">
        <v>34500</v>
      </c>
    </row>
    <row r="1544" spans="1:8" ht="14.4" x14ac:dyDescent="0.3">
      <c r="A1544" s="17">
        <v>2</v>
      </c>
      <c r="B1544" s="9" t="s">
        <v>17</v>
      </c>
      <c r="C1544" s="17">
        <v>2</v>
      </c>
      <c r="D1544" s="17">
        <v>2014</v>
      </c>
      <c r="E1544" s="17">
        <v>1</v>
      </c>
      <c r="F1544" s="17">
        <v>0</v>
      </c>
      <c r="G1544" s="17">
        <v>0</v>
      </c>
      <c r="H1544" s="18">
        <v>34503</v>
      </c>
    </row>
    <row r="1545" spans="1:8" ht="14.4" x14ac:dyDescent="0.3">
      <c r="A1545" s="17">
        <v>5</v>
      </c>
      <c r="B1545" s="9" t="s">
        <v>12</v>
      </c>
      <c r="C1545" s="17">
        <v>3</v>
      </c>
      <c r="D1545" s="17">
        <v>2012</v>
      </c>
      <c r="E1545" s="17">
        <v>1</v>
      </c>
      <c r="F1545" s="17">
        <v>0</v>
      </c>
      <c r="G1545" s="17">
        <v>0</v>
      </c>
      <c r="H1545" s="18">
        <v>34627</v>
      </c>
    </row>
    <row r="1546" spans="1:8" ht="14.4" x14ac:dyDescent="0.3">
      <c r="A1546" s="17">
        <v>5</v>
      </c>
      <c r="B1546" s="9" t="s">
        <v>17</v>
      </c>
      <c r="C1546" s="17">
        <v>2</v>
      </c>
      <c r="D1546" s="17">
        <v>2011</v>
      </c>
      <c r="E1546" s="17">
        <v>1</v>
      </c>
      <c r="F1546" s="17">
        <v>0</v>
      </c>
      <c r="G1546" s="17">
        <v>0</v>
      </c>
      <c r="H1546" s="18">
        <v>34677</v>
      </c>
    </row>
    <row r="1547" spans="1:8" ht="14.4" x14ac:dyDescent="0.3">
      <c r="A1547" s="17">
        <v>3</v>
      </c>
      <c r="B1547" s="9" t="s">
        <v>19</v>
      </c>
      <c r="C1547" s="17">
        <v>3</v>
      </c>
      <c r="D1547" s="17">
        <v>2008</v>
      </c>
      <c r="E1547" s="17">
        <v>1</v>
      </c>
      <c r="F1547" s="17">
        <v>0</v>
      </c>
      <c r="G1547" s="17">
        <v>0</v>
      </c>
      <c r="H1547" s="18">
        <v>34753</v>
      </c>
    </row>
    <row r="1548" spans="1:8" ht="14.4" x14ac:dyDescent="0.3">
      <c r="A1548" s="17">
        <v>4</v>
      </c>
      <c r="B1548" s="9" t="s">
        <v>12</v>
      </c>
      <c r="C1548" s="17">
        <v>2</v>
      </c>
      <c r="D1548" s="17">
        <v>2011</v>
      </c>
      <c r="E1548" s="17">
        <v>1</v>
      </c>
      <c r="F1548" s="17">
        <v>0</v>
      </c>
      <c r="G1548" s="17">
        <v>0</v>
      </c>
      <c r="H1548" s="18">
        <v>34791</v>
      </c>
    </row>
    <row r="1549" spans="1:8" ht="14.4" x14ac:dyDescent="0.3">
      <c r="A1549" s="17">
        <v>1</v>
      </c>
      <c r="B1549" s="9" t="s">
        <v>12</v>
      </c>
      <c r="C1549" s="17">
        <v>2</v>
      </c>
      <c r="D1549" s="17">
        <v>2003</v>
      </c>
      <c r="E1549" s="17">
        <v>1</v>
      </c>
      <c r="F1549" s="17">
        <v>0</v>
      </c>
      <c r="G1549" s="17">
        <v>0</v>
      </c>
      <c r="H1549" s="18">
        <v>34826</v>
      </c>
    </row>
    <row r="1550" spans="1:8" ht="14.4" x14ac:dyDescent="0.3">
      <c r="A1550" s="17">
        <v>3</v>
      </c>
      <c r="B1550" s="9" t="s">
        <v>19</v>
      </c>
      <c r="C1550" s="17">
        <v>2</v>
      </c>
      <c r="D1550" s="17">
        <v>2014</v>
      </c>
      <c r="E1550" s="17">
        <v>1</v>
      </c>
      <c r="F1550" s="17">
        <v>0</v>
      </c>
      <c r="G1550" s="17">
        <v>0</v>
      </c>
      <c r="H1550" s="18">
        <v>34861</v>
      </c>
    </row>
    <row r="1551" spans="1:8" ht="14.4" x14ac:dyDescent="0.3">
      <c r="A1551" s="17">
        <v>3</v>
      </c>
      <c r="B1551" s="9" t="s">
        <v>10</v>
      </c>
      <c r="C1551" s="17">
        <v>1</v>
      </c>
      <c r="D1551" s="17">
        <v>1966</v>
      </c>
      <c r="E1551" s="17">
        <v>1</v>
      </c>
      <c r="F1551" s="17">
        <v>0</v>
      </c>
      <c r="G1551" s="17">
        <v>0</v>
      </c>
      <c r="H1551" s="18">
        <v>35168</v>
      </c>
    </row>
    <row r="1552" spans="1:8" ht="14.4" x14ac:dyDescent="0.3">
      <c r="A1552" s="17">
        <v>3</v>
      </c>
      <c r="B1552" s="9" t="s">
        <v>23</v>
      </c>
      <c r="C1552" s="17">
        <v>1</v>
      </c>
      <c r="D1552" s="17">
        <v>1965</v>
      </c>
      <c r="E1552" s="17">
        <v>1</v>
      </c>
      <c r="F1552" s="17">
        <v>0</v>
      </c>
      <c r="G1552" s="17">
        <v>0</v>
      </c>
      <c r="H1552" s="18">
        <v>35724</v>
      </c>
    </row>
    <row r="1553" spans="1:8" ht="14.4" x14ac:dyDescent="0.3">
      <c r="A1553" s="17">
        <v>3</v>
      </c>
      <c r="B1553" s="9" t="s">
        <v>23</v>
      </c>
      <c r="C1553" s="17">
        <v>4</v>
      </c>
      <c r="D1553" s="17">
        <v>1983</v>
      </c>
      <c r="E1553" s="17">
        <v>1</v>
      </c>
      <c r="F1553" s="17">
        <v>0</v>
      </c>
      <c r="G1553" s="17">
        <v>0</v>
      </c>
      <c r="H1553" s="18">
        <v>35784</v>
      </c>
    </row>
    <row r="1554" spans="1:8" ht="14.4" x14ac:dyDescent="0.3">
      <c r="A1554" s="17">
        <v>3</v>
      </c>
      <c r="B1554" s="9" t="s">
        <v>25</v>
      </c>
      <c r="C1554" s="17">
        <v>3</v>
      </c>
      <c r="D1554" s="17">
        <v>1979</v>
      </c>
      <c r="E1554" s="17">
        <v>1</v>
      </c>
      <c r="F1554" s="17">
        <v>0</v>
      </c>
      <c r="G1554" s="17">
        <v>0</v>
      </c>
      <c r="H1554" s="18">
        <v>36275</v>
      </c>
    </row>
    <row r="1555" spans="1:8" ht="14.4" x14ac:dyDescent="0.3">
      <c r="A1555" s="17">
        <v>1</v>
      </c>
      <c r="B1555" s="9" t="s">
        <v>30</v>
      </c>
      <c r="C1555" s="17">
        <v>2</v>
      </c>
      <c r="D1555" s="17">
        <v>1969</v>
      </c>
      <c r="E1555" s="17">
        <v>1</v>
      </c>
      <c r="F1555" s="17">
        <v>0</v>
      </c>
      <c r="G1555" s="17">
        <v>0</v>
      </c>
      <c r="H1555" s="18">
        <v>36394</v>
      </c>
    </row>
    <row r="1556" spans="1:8" ht="14.4" x14ac:dyDescent="0.3">
      <c r="A1556" s="17">
        <v>3</v>
      </c>
      <c r="B1556" s="9" t="s">
        <v>43</v>
      </c>
      <c r="C1556" s="17">
        <v>3</v>
      </c>
      <c r="D1556" s="17">
        <v>1966</v>
      </c>
      <c r="E1556" s="17">
        <v>1</v>
      </c>
      <c r="F1556" s="17">
        <v>0</v>
      </c>
      <c r="G1556" s="17">
        <v>0</v>
      </c>
      <c r="H1556" s="18">
        <v>36458</v>
      </c>
    </row>
    <row r="1557" spans="1:8" ht="14.4" x14ac:dyDescent="0.3">
      <c r="A1557" s="17">
        <v>4</v>
      </c>
      <c r="B1557" s="9" t="s">
        <v>33</v>
      </c>
      <c r="C1557" s="17">
        <v>2</v>
      </c>
      <c r="D1557" s="17">
        <v>1973</v>
      </c>
      <c r="E1557" s="17">
        <v>1</v>
      </c>
      <c r="F1557" s="17">
        <v>0</v>
      </c>
      <c r="G1557" s="17">
        <v>0</v>
      </c>
      <c r="H1557" s="18">
        <v>36469</v>
      </c>
    </row>
    <row r="1558" spans="1:8" ht="14.4" x14ac:dyDescent="0.3">
      <c r="A1558" s="17">
        <v>4</v>
      </c>
      <c r="B1558" s="9" t="s">
        <v>10</v>
      </c>
      <c r="C1558" s="17">
        <v>1</v>
      </c>
      <c r="D1558" s="17">
        <v>1966</v>
      </c>
      <c r="E1558" s="17">
        <v>1</v>
      </c>
      <c r="F1558" s="17">
        <v>0</v>
      </c>
      <c r="G1558" s="17">
        <v>0</v>
      </c>
      <c r="H1558" s="18">
        <v>36505</v>
      </c>
    </row>
    <row r="1559" spans="1:8" ht="14.4" x14ac:dyDescent="0.3">
      <c r="A1559" s="17">
        <v>2</v>
      </c>
      <c r="B1559" s="9" t="s">
        <v>66</v>
      </c>
      <c r="C1559" s="17">
        <v>3</v>
      </c>
      <c r="D1559" s="17">
        <v>2013</v>
      </c>
      <c r="E1559" s="17">
        <v>1</v>
      </c>
      <c r="F1559" s="17">
        <v>0</v>
      </c>
      <c r="G1559" s="17">
        <v>0</v>
      </c>
      <c r="H1559" s="18">
        <v>36675</v>
      </c>
    </row>
    <row r="1560" spans="1:8" ht="14.4" x14ac:dyDescent="0.3">
      <c r="A1560" s="17">
        <v>5</v>
      </c>
      <c r="B1560" s="9" t="s">
        <v>42</v>
      </c>
      <c r="C1560" s="17">
        <v>2</v>
      </c>
      <c r="D1560" s="17">
        <v>1974</v>
      </c>
      <c r="E1560" s="17">
        <v>1</v>
      </c>
      <c r="F1560" s="17">
        <v>0</v>
      </c>
      <c r="G1560" s="17">
        <v>0</v>
      </c>
      <c r="H1560" s="18">
        <v>37732</v>
      </c>
    </row>
    <row r="1561" spans="1:8" ht="14.4" x14ac:dyDescent="0.3">
      <c r="A1561" s="17">
        <v>6</v>
      </c>
      <c r="B1561" s="9" t="s">
        <v>10</v>
      </c>
      <c r="C1561" s="17">
        <v>1</v>
      </c>
      <c r="D1561" s="17">
        <v>1966</v>
      </c>
      <c r="E1561" s="17">
        <v>1</v>
      </c>
      <c r="F1561" s="17">
        <v>0</v>
      </c>
      <c r="G1561" s="17">
        <v>0</v>
      </c>
      <c r="H1561" s="18">
        <v>37804</v>
      </c>
    </row>
    <row r="1562" spans="1:8" ht="14.4" x14ac:dyDescent="0.3">
      <c r="A1562" s="17">
        <v>3</v>
      </c>
      <c r="B1562" s="9" t="s">
        <v>14</v>
      </c>
      <c r="C1562" s="17">
        <v>2</v>
      </c>
      <c r="D1562" s="17">
        <v>1986</v>
      </c>
      <c r="E1562" s="17">
        <v>1</v>
      </c>
      <c r="F1562" s="17">
        <v>0</v>
      </c>
      <c r="G1562" s="17">
        <v>0</v>
      </c>
      <c r="H1562" s="18">
        <v>38110</v>
      </c>
    </row>
    <row r="1563" spans="1:8" ht="14.4" x14ac:dyDescent="0.3">
      <c r="A1563" s="17">
        <v>5</v>
      </c>
      <c r="B1563" s="9" t="s">
        <v>10</v>
      </c>
      <c r="C1563" s="17">
        <v>1</v>
      </c>
      <c r="D1563" s="17">
        <v>1987</v>
      </c>
      <c r="E1563" s="17">
        <v>1</v>
      </c>
      <c r="F1563" s="17">
        <v>0</v>
      </c>
      <c r="G1563" s="17">
        <v>0</v>
      </c>
      <c r="H1563" s="18">
        <v>38369</v>
      </c>
    </row>
    <row r="1564" spans="1:8" ht="14.4" x14ac:dyDescent="0.3">
      <c r="A1564" s="17">
        <v>6</v>
      </c>
      <c r="B1564" s="9" t="s">
        <v>10</v>
      </c>
      <c r="C1564" s="17">
        <v>1</v>
      </c>
      <c r="D1564" s="17">
        <v>1987</v>
      </c>
      <c r="E1564" s="17">
        <v>1</v>
      </c>
      <c r="F1564" s="17">
        <v>0</v>
      </c>
      <c r="G1564" s="17">
        <v>0</v>
      </c>
      <c r="H1564" s="18">
        <v>38808</v>
      </c>
    </row>
    <row r="1565" spans="1:8" ht="14.4" x14ac:dyDescent="0.3">
      <c r="A1565" s="17">
        <v>1</v>
      </c>
      <c r="B1565" s="9" t="s">
        <v>23</v>
      </c>
      <c r="C1565" s="17">
        <v>3</v>
      </c>
      <c r="D1565" s="17">
        <v>1968</v>
      </c>
      <c r="E1565" s="17">
        <v>1</v>
      </c>
      <c r="F1565" s="17">
        <v>0</v>
      </c>
      <c r="G1565" s="17">
        <v>0</v>
      </c>
      <c r="H1565" s="18">
        <v>38859</v>
      </c>
    </row>
    <row r="1566" spans="1:8" ht="14.4" x14ac:dyDescent="0.3">
      <c r="A1566" s="17">
        <v>4</v>
      </c>
      <c r="B1566" s="9" t="s">
        <v>53</v>
      </c>
      <c r="C1566" s="17">
        <v>2</v>
      </c>
      <c r="D1566" s="17">
        <v>1970</v>
      </c>
      <c r="E1566" s="17">
        <v>1</v>
      </c>
      <c r="F1566" s="17">
        <v>0</v>
      </c>
      <c r="G1566" s="17">
        <v>0</v>
      </c>
      <c r="H1566" s="18">
        <v>38875</v>
      </c>
    </row>
    <row r="1567" spans="1:8" ht="14.4" x14ac:dyDescent="0.3">
      <c r="A1567" s="17">
        <v>1</v>
      </c>
      <c r="B1567" s="9" t="s">
        <v>33</v>
      </c>
      <c r="C1567" s="17">
        <v>1</v>
      </c>
      <c r="D1567" s="17">
        <v>1973</v>
      </c>
      <c r="E1567" s="17">
        <v>1</v>
      </c>
      <c r="F1567" s="17">
        <v>0</v>
      </c>
      <c r="G1567" s="17">
        <v>0</v>
      </c>
      <c r="H1567" s="18">
        <v>39394</v>
      </c>
    </row>
    <row r="1568" spans="1:8" ht="14.4" x14ac:dyDescent="0.3">
      <c r="A1568" s="17">
        <v>2</v>
      </c>
      <c r="B1568" s="9" t="s">
        <v>12</v>
      </c>
      <c r="C1568" s="17">
        <v>2</v>
      </c>
      <c r="D1568" s="17">
        <v>2010</v>
      </c>
      <c r="E1568" s="17">
        <v>1</v>
      </c>
      <c r="F1568" s="17">
        <v>0</v>
      </c>
      <c r="G1568" s="17">
        <v>0</v>
      </c>
      <c r="H1568" s="18">
        <v>39671</v>
      </c>
    </row>
    <row r="1569" spans="1:8" ht="14.4" x14ac:dyDescent="0.3">
      <c r="A1569" s="17">
        <v>3</v>
      </c>
      <c r="B1569" s="9" t="s">
        <v>14</v>
      </c>
      <c r="C1569" s="17">
        <v>3</v>
      </c>
      <c r="D1569" s="17">
        <v>1984</v>
      </c>
      <c r="E1569" s="17">
        <v>1</v>
      </c>
      <c r="F1569" s="17">
        <v>0</v>
      </c>
      <c r="G1569" s="17">
        <v>0</v>
      </c>
      <c r="H1569" s="18">
        <v>40087</v>
      </c>
    </row>
    <row r="1570" spans="1:8" ht="14.4" x14ac:dyDescent="0.3">
      <c r="A1570" s="17">
        <v>3</v>
      </c>
      <c r="B1570" s="9" t="s">
        <v>43</v>
      </c>
      <c r="C1570" s="17">
        <v>3</v>
      </c>
      <c r="D1570" s="17">
        <v>1965</v>
      </c>
      <c r="E1570" s="17">
        <v>1</v>
      </c>
      <c r="F1570" s="17">
        <v>0</v>
      </c>
      <c r="G1570" s="17">
        <v>0</v>
      </c>
      <c r="H1570" s="18">
        <v>40582</v>
      </c>
    </row>
    <row r="1571" spans="1:8" ht="14.4" x14ac:dyDescent="0.3">
      <c r="A1571" s="17">
        <v>1</v>
      </c>
      <c r="B1571" s="9" t="s">
        <v>12</v>
      </c>
      <c r="C1571" s="17">
        <v>2</v>
      </c>
      <c r="D1571" s="17">
        <v>1972</v>
      </c>
      <c r="E1571" s="17">
        <v>1</v>
      </c>
      <c r="F1571" s="17">
        <v>0</v>
      </c>
      <c r="G1571" s="17">
        <v>0</v>
      </c>
      <c r="H1571" s="18">
        <v>41141</v>
      </c>
    </row>
    <row r="1572" spans="1:8" ht="14.4" x14ac:dyDescent="0.3">
      <c r="A1572" s="17">
        <v>4</v>
      </c>
      <c r="B1572" s="9" t="s">
        <v>42</v>
      </c>
      <c r="C1572" s="17">
        <v>2</v>
      </c>
      <c r="D1572" s="17">
        <v>1974</v>
      </c>
      <c r="E1572" s="17">
        <v>1</v>
      </c>
      <c r="F1572" s="17">
        <v>0</v>
      </c>
      <c r="G1572" s="17">
        <v>0</v>
      </c>
      <c r="H1572" s="18">
        <v>41407</v>
      </c>
    </row>
    <row r="1573" spans="1:8" ht="14.4" x14ac:dyDescent="0.3">
      <c r="A1573" s="17">
        <v>3</v>
      </c>
      <c r="B1573" s="9" t="s">
        <v>28</v>
      </c>
      <c r="C1573" s="17">
        <v>3</v>
      </c>
      <c r="D1573" s="17">
        <v>1981</v>
      </c>
      <c r="E1573" s="17">
        <v>1</v>
      </c>
      <c r="F1573" s="17">
        <v>0</v>
      </c>
      <c r="G1573" s="17">
        <v>0</v>
      </c>
      <c r="H1573" s="18">
        <v>41470</v>
      </c>
    </row>
    <row r="1574" spans="1:8" ht="14.4" x14ac:dyDescent="0.3">
      <c r="A1574" s="17">
        <v>1</v>
      </c>
      <c r="B1574" s="9" t="s">
        <v>14</v>
      </c>
      <c r="C1574" s="17">
        <v>2</v>
      </c>
      <c r="D1574" s="17">
        <v>1976</v>
      </c>
      <c r="E1574" s="17">
        <v>1</v>
      </c>
      <c r="F1574" s="17">
        <v>0</v>
      </c>
      <c r="G1574" s="17">
        <v>0</v>
      </c>
      <c r="H1574" s="18">
        <v>41654</v>
      </c>
    </row>
    <row r="1575" spans="1:8" ht="14.4" x14ac:dyDescent="0.3">
      <c r="A1575" s="17">
        <v>1</v>
      </c>
      <c r="B1575" s="9" t="s">
        <v>23</v>
      </c>
      <c r="C1575" s="17">
        <v>2</v>
      </c>
      <c r="D1575" s="17">
        <v>1982</v>
      </c>
      <c r="E1575" s="17">
        <v>1</v>
      </c>
      <c r="F1575" s="17">
        <v>0</v>
      </c>
      <c r="G1575" s="17">
        <v>0</v>
      </c>
      <c r="H1575" s="18">
        <v>41728</v>
      </c>
    </row>
    <row r="1576" spans="1:8" ht="14.4" x14ac:dyDescent="0.3">
      <c r="A1576" s="17">
        <v>1</v>
      </c>
      <c r="B1576" s="9" t="s">
        <v>44</v>
      </c>
      <c r="C1576" s="17">
        <v>2</v>
      </c>
      <c r="D1576" s="17">
        <v>1975</v>
      </c>
      <c r="E1576" s="17">
        <v>1</v>
      </c>
      <c r="F1576" s="17">
        <v>0</v>
      </c>
      <c r="G1576" s="17">
        <v>0</v>
      </c>
      <c r="H1576" s="18">
        <v>42011</v>
      </c>
    </row>
    <row r="1577" spans="1:8" ht="14.4" x14ac:dyDescent="0.3">
      <c r="A1577" s="17">
        <v>1</v>
      </c>
      <c r="B1577" s="9" t="s">
        <v>58</v>
      </c>
      <c r="C1577" s="17">
        <v>2</v>
      </c>
      <c r="D1577" s="17">
        <v>1966</v>
      </c>
      <c r="E1577" s="17">
        <v>1</v>
      </c>
      <c r="F1577" s="17">
        <v>6</v>
      </c>
      <c r="G1577" s="17">
        <v>0</v>
      </c>
      <c r="H1577" s="18">
        <v>42045</v>
      </c>
    </row>
    <row r="1578" spans="1:8" ht="14.4" x14ac:dyDescent="0.3">
      <c r="A1578" s="17">
        <v>1</v>
      </c>
      <c r="B1578" s="9" t="s">
        <v>33</v>
      </c>
      <c r="C1578" s="17">
        <v>2</v>
      </c>
      <c r="D1578" s="17">
        <v>1973</v>
      </c>
      <c r="E1578" s="17">
        <v>1</v>
      </c>
      <c r="F1578" s="17">
        <v>0</v>
      </c>
      <c r="G1578" s="17">
        <v>0</v>
      </c>
      <c r="H1578" s="18">
        <v>42060</v>
      </c>
    </row>
    <row r="1579" spans="1:8" ht="14.4" x14ac:dyDescent="0.3">
      <c r="A1579" s="17">
        <v>6</v>
      </c>
      <c r="B1579" s="9" t="s">
        <v>10</v>
      </c>
      <c r="C1579" s="17">
        <v>2</v>
      </c>
      <c r="D1579" s="17">
        <v>1989</v>
      </c>
      <c r="E1579" s="17">
        <v>1</v>
      </c>
      <c r="F1579" s="17">
        <v>0</v>
      </c>
      <c r="G1579" s="17">
        <v>0</v>
      </c>
      <c r="H1579" s="18">
        <v>42083</v>
      </c>
    </row>
    <row r="1580" spans="1:8" ht="14.4" x14ac:dyDescent="0.3">
      <c r="A1580" s="17">
        <v>4</v>
      </c>
      <c r="B1580" s="9" t="s">
        <v>44</v>
      </c>
      <c r="C1580" s="17">
        <v>2</v>
      </c>
      <c r="D1580" s="17">
        <v>1975</v>
      </c>
      <c r="E1580" s="17">
        <v>1</v>
      </c>
      <c r="F1580" s="17">
        <v>0</v>
      </c>
      <c r="G1580" s="17">
        <v>0</v>
      </c>
      <c r="H1580" s="18">
        <v>42196</v>
      </c>
    </row>
    <row r="1581" spans="1:8" ht="14.4" x14ac:dyDescent="0.3">
      <c r="A1581" s="17">
        <v>3</v>
      </c>
      <c r="B1581" s="9" t="s">
        <v>28</v>
      </c>
      <c r="C1581" s="17">
        <v>3</v>
      </c>
      <c r="D1581" s="17">
        <v>1965</v>
      </c>
      <c r="E1581" s="17">
        <v>1</v>
      </c>
      <c r="F1581" s="17">
        <v>0</v>
      </c>
      <c r="G1581" s="17">
        <v>0</v>
      </c>
      <c r="H1581" s="18">
        <v>42583</v>
      </c>
    </row>
    <row r="1582" spans="1:8" ht="14.4" x14ac:dyDescent="0.3">
      <c r="A1582" s="17">
        <v>1</v>
      </c>
      <c r="B1582" s="9" t="s">
        <v>44</v>
      </c>
      <c r="C1582" s="17">
        <v>2</v>
      </c>
      <c r="D1582" s="17">
        <v>1977</v>
      </c>
      <c r="E1582" s="17">
        <v>1</v>
      </c>
      <c r="F1582" s="17">
        <v>0</v>
      </c>
      <c r="G1582" s="17">
        <v>0</v>
      </c>
      <c r="H1582" s="18">
        <v>42694</v>
      </c>
    </row>
    <row r="1583" spans="1:8" ht="14.4" x14ac:dyDescent="0.3">
      <c r="A1583" s="17">
        <v>2</v>
      </c>
      <c r="B1583" s="9" t="s">
        <v>17</v>
      </c>
      <c r="C1583" s="17">
        <v>2</v>
      </c>
      <c r="D1583" s="17">
        <v>2011</v>
      </c>
      <c r="E1583" s="17">
        <v>1</v>
      </c>
      <c r="F1583" s="17">
        <v>0</v>
      </c>
      <c r="G1583" s="17">
        <v>0</v>
      </c>
      <c r="H1583" s="18">
        <v>42847</v>
      </c>
    </row>
    <row r="1584" spans="1:8" ht="14.4" x14ac:dyDescent="0.3">
      <c r="A1584" s="17">
        <v>3</v>
      </c>
      <c r="B1584" s="9" t="s">
        <v>12</v>
      </c>
      <c r="C1584" s="17">
        <v>4</v>
      </c>
      <c r="D1584" s="17">
        <v>2010</v>
      </c>
      <c r="E1584" s="17">
        <v>1</v>
      </c>
      <c r="F1584" s="17">
        <v>0</v>
      </c>
      <c r="G1584" s="17">
        <v>0</v>
      </c>
      <c r="H1584" s="18">
        <v>42852</v>
      </c>
    </row>
    <row r="1585" spans="1:8" ht="14.4" x14ac:dyDescent="0.3">
      <c r="A1585" s="17">
        <v>2</v>
      </c>
      <c r="B1585" s="9" t="s">
        <v>12</v>
      </c>
      <c r="C1585" s="17">
        <v>3</v>
      </c>
      <c r="D1585" s="17">
        <v>2011</v>
      </c>
      <c r="E1585" s="17">
        <v>1</v>
      </c>
      <c r="F1585" s="17">
        <v>0</v>
      </c>
      <c r="G1585" s="17">
        <v>0</v>
      </c>
      <c r="H1585" s="18">
        <v>43014</v>
      </c>
    </row>
    <row r="1586" spans="1:8" ht="14.4" x14ac:dyDescent="0.3">
      <c r="A1586" s="17">
        <v>3</v>
      </c>
      <c r="B1586" s="9" t="s">
        <v>12</v>
      </c>
      <c r="C1586" s="17">
        <v>3</v>
      </c>
      <c r="D1586" s="17">
        <v>2015</v>
      </c>
      <c r="E1586" s="17">
        <v>1</v>
      </c>
      <c r="F1586" s="17">
        <v>0</v>
      </c>
      <c r="G1586" s="17">
        <v>0</v>
      </c>
      <c r="H1586" s="18">
        <v>43019</v>
      </c>
    </row>
    <row r="1587" spans="1:8" ht="14.4" x14ac:dyDescent="0.3">
      <c r="A1587" s="17">
        <v>4</v>
      </c>
      <c r="B1587" s="9" t="s">
        <v>12</v>
      </c>
      <c r="C1587" s="17">
        <v>3</v>
      </c>
      <c r="D1587" s="17">
        <v>2013</v>
      </c>
      <c r="E1587" s="17">
        <v>1</v>
      </c>
      <c r="F1587" s="17">
        <v>0</v>
      </c>
      <c r="G1587" s="17">
        <v>0</v>
      </c>
      <c r="H1587" s="18">
        <v>43080</v>
      </c>
    </row>
    <row r="1588" spans="1:8" ht="14.4" x14ac:dyDescent="0.3">
      <c r="A1588" s="17">
        <v>3</v>
      </c>
      <c r="B1588" s="9" t="s">
        <v>12</v>
      </c>
      <c r="C1588" s="17">
        <v>2</v>
      </c>
      <c r="D1588" s="17">
        <v>2012</v>
      </c>
      <c r="E1588" s="17">
        <v>1</v>
      </c>
      <c r="F1588" s="17">
        <v>0</v>
      </c>
      <c r="G1588" s="17">
        <v>0</v>
      </c>
      <c r="H1588" s="18">
        <v>43109</v>
      </c>
    </row>
    <row r="1589" spans="1:8" ht="14.4" x14ac:dyDescent="0.3">
      <c r="A1589" s="17">
        <v>3</v>
      </c>
      <c r="B1589" s="9" t="s">
        <v>12</v>
      </c>
      <c r="C1589" s="17">
        <v>2</v>
      </c>
      <c r="D1589" s="17">
        <v>2011</v>
      </c>
      <c r="E1589" s="17">
        <v>1</v>
      </c>
      <c r="F1589" s="17">
        <v>0</v>
      </c>
      <c r="G1589" s="17">
        <v>0</v>
      </c>
      <c r="H1589" s="18">
        <v>43223</v>
      </c>
    </row>
    <row r="1590" spans="1:8" ht="14.4" x14ac:dyDescent="0.3">
      <c r="A1590" s="17">
        <v>5</v>
      </c>
      <c r="B1590" s="9" t="s">
        <v>23</v>
      </c>
      <c r="C1590" s="17">
        <v>3</v>
      </c>
      <c r="D1590" s="17">
        <v>1975</v>
      </c>
      <c r="E1590" s="17">
        <v>1</v>
      </c>
      <c r="F1590" s="17">
        <v>0</v>
      </c>
      <c r="G1590" s="17">
        <v>0</v>
      </c>
      <c r="H1590" s="18">
        <v>43340</v>
      </c>
    </row>
    <row r="1591" spans="1:8" ht="14.4" x14ac:dyDescent="0.3">
      <c r="A1591" s="17">
        <v>1</v>
      </c>
      <c r="B1591" s="9" t="s">
        <v>10</v>
      </c>
      <c r="C1591" s="17">
        <v>1</v>
      </c>
      <c r="D1591" s="17">
        <v>1975</v>
      </c>
      <c r="E1591" s="17">
        <v>2</v>
      </c>
      <c r="F1591" s="17">
        <v>0</v>
      </c>
      <c r="G1591" s="17">
        <v>0</v>
      </c>
      <c r="H1591" s="18">
        <v>43376</v>
      </c>
    </row>
    <row r="1592" spans="1:8" ht="14.4" x14ac:dyDescent="0.3">
      <c r="A1592" s="17">
        <v>1</v>
      </c>
      <c r="B1592" s="9" t="s">
        <v>12</v>
      </c>
      <c r="C1592" s="17">
        <v>2</v>
      </c>
      <c r="D1592" s="17">
        <v>1969</v>
      </c>
      <c r="E1592" s="17">
        <v>1</v>
      </c>
      <c r="F1592" s="17">
        <v>0</v>
      </c>
      <c r="G1592" s="17">
        <v>0</v>
      </c>
      <c r="H1592" s="18">
        <v>43376</v>
      </c>
    </row>
    <row r="1593" spans="1:8" ht="14.4" x14ac:dyDescent="0.3">
      <c r="A1593" s="17">
        <v>1</v>
      </c>
      <c r="B1593" s="9" t="s">
        <v>10</v>
      </c>
      <c r="C1593" s="17">
        <v>1</v>
      </c>
      <c r="D1593" s="17">
        <v>1960</v>
      </c>
      <c r="E1593" s="17">
        <v>1</v>
      </c>
      <c r="F1593" s="17">
        <v>3</v>
      </c>
      <c r="G1593" s="17">
        <v>0</v>
      </c>
      <c r="H1593" s="18">
        <v>43429</v>
      </c>
    </row>
    <row r="1594" spans="1:8" ht="14.4" x14ac:dyDescent="0.3">
      <c r="A1594" s="17">
        <v>1</v>
      </c>
      <c r="B1594" s="9" t="s">
        <v>12</v>
      </c>
      <c r="C1594" s="17">
        <v>2</v>
      </c>
      <c r="D1594" s="17">
        <v>2002</v>
      </c>
      <c r="E1594" s="17">
        <v>1</v>
      </c>
      <c r="F1594" s="17">
        <v>0</v>
      </c>
      <c r="G1594" s="17">
        <v>0</v>
      </c>
      <c r="H1594" s="18">
        <v>43504</v>
      </c>
    </row>
    <row r="1595" spans="1:8" ht="14.4" x14ac:dyDescent="0.3">
      <c r="A1595" s="17">
        <v>3</v>
      </c>
      <c r="B1595" s="9" t="s">
        <v>12</v>
      </c>
      <c r="C1595" s="17">
        <v>2</v>
      </c>
      <c r="D1595" s="17">
        <v>2011</v>
      </c>
      <c r="E1595" s="17">
        <v>1</v>
      </c>
      <c r="F1595" s="17">
        <v>0</v>
      </c>
      <c r="G1595" s="17">
        <v>0</v>
      </c>
      <c r="H1595" s="18">
        <v>43508</v>
      </c>
    </row>
    <row r="1596" spans="1:8" ht="14.4" x14ac:dyDescent="0.3">
      <c r="A1596" s="17">
        <v>4</v>
      </c>
      <c r="B1596" s="9" t="s">
        <v>12</v>
      </c>
      <c r="C1596" s="17">
        <v>2</v>
      </c>
      <c r="D1596" s="17">
        <v>2011</v>
      </c>
      <c r="E1596" s="17">
        <v>1</v>
      </c>
      <c r="F1596" s="17">
        <v>0</v>
      </c>
      <c r="G1596" s="17">
        <v>0</v>
      </c>
      <c r="H1596" s="18">
        <v>43537</v>
      </c>
    </row>
    <row r="1597" spans="1:8" ht="14.4" x14ac:dyDescent="0.3">
      <c r="A1597" s="17">
        <v>5</v>
      </c>
      <c r="B1597" s="9" t="s">
        <v>12</v>
      </c>
      <c r="C1597" s="17">
        <v>2</v>
      </c>
      <c r="D1597" s="17">
        <v>2015</v>
      </c>
      <c r="E1597" s="17">
        <v>1</v>
      </c>
      <c r="F1597" s="17">
        <v>0</v>
      </c>
      <c r="G1597" s="17">
        <v>0</v>
      </c>
      <c r="H1597" s="18">
        <v>43694</v>
      </c>
    </row>
    <row r="1598" spans="1:8" ht="14.4" x14ac:dyDescent="0.3">
      <c r="A1598" s="17">
        <v>3</v>
      </c>
      <c r="B1598" s="9" t="s">
        <v>12</v>
      </c>
      <c r="C1598" s="17">
        <v>3</v>
      </c>
      <c r="D1598" s="17">
        <v>2009</v>
      </c>
      <c r="E1598" s="17">
        <v>1</v>
      </c>
      <c r="F1598" s="17">
        <v>0</v>
      </c>
      <c r="G1598" s="17">
        <v>0</v>
      </c>
      <c r="H1598" s="18">
        <v>43713</v>
      </c>
    </row>
    <row r="1599" spans="1:8" ht="14.4" x14ac:dyDescent="0.3">
      <c r="A1599" s="17">
        <v>4</v>
      </c>
      <c r="B1599" s="9" t="s">
        <v>12</v>
      </c>
      <c r="C1599" s="17">
        <v>1</v>
      </c>
      <c r="D1599" s="17">
        <v>2012</v>
      </c>
      <c r="E1599" s="17">
        <v>1</v>
      </c>
      <c r="F1599" s="17">
        <v>0</v>
      </c>
      <c r="G1599" s="17">
        <v>0</v>
      </c>
      <c r="H1599" s="18">
        <v>43718</v>
      </c>
    </row>
    <row r="1600" spans="1:8" ht="14.4" x14ac:dyDescent="0.3">
      <c r="A1600" s="17">
        <v>4</v>
      </c>
      <c r="B1600" s="9" t="s">
        <v>12</v>
      </c>
      <c r="C1600" s="17">
        <v>3</v>
      </c>
      <c r="D1600" s="17">
        <v>2015</v>
      </c>
      <c r="E1600" s="17">
        <v>1</v>
      </c>
      <c r="F1600" s="17">
        <v>0</v>
      </c>
      <c r="G1600" s="17">
        <v>0</v>
      </c>
      <c r="H1600" s="18">
        <v>43998</v>
      </c>
    </row>
    <row r="1601" spans="1:8" ht="14.4" x14ac:dyDescent="0.3">
      <c r="A1601" s="17">
        <v>4</v>
      </c>
      <c r="B1601" s="9" t="s">
        <v>12</v>
      </c>
      <c r="C1601" s="17">
        <v>2</v>
      </c>
      <c r="D1601" s="17">
        <v>2011</v>
      </c>
      <c r="E1601" s="17">
        <v>1</v>
      </c>
      <c r="F1601" s="17">
        <v>0</v>
      </c>
      <c r="G1601" s="17">
        <v>0</v>
      </c>
      <c r="H1601" s="18">
        <v>44074</v>
      </c>
    </row>
    <row r="1602" spans="1:8" ht="14.4" x14ac:dyDescent="0.3">
      <c r="A1602" s="17">
        <v>2</v>
      </c>
      <c r="B1602" s="9" t="s">
        <v>17</v>
      </c>
      <c r="C1602" s="17">
        <v>2</v>
      </c>
      <c r="D1602" s="17">
        <v>2010</v>
      </c>
      <c r="E1602" s="17">
        <v>1</v>
      </c>
      <c r="F1602" s="17">
        <v>0</v>
      </c>
      <c r="G1602" s="17">
        <v>0</v>
      </c>
      <c r="H1602" s="18">
        <v>44108</v>
      </c>
    </row>
    <row r="1603" spans="1:8" ht="14.4" x14ac:dyDescent="0.3">
      <c r="A1603" s="17">
        <v>3</v>
      </c>
      <c r="B1603" s="9" t="s">
        <v>12</v>
      </c>
      <c r="C1603" s="17">
        <v>3</v>
      </c>
      <c r="D1603" s="17">
        <v>2015</v>
      </c>
      <c r="E1603" s="17">
        <v>1</v>
      </c>
      <c r="F1603" s="17">
        <v>0</v>
      </c>
      <c r="G1603" s="17">
        <v>0</v>
      </c>
      <c r="H1603" s="18">
        <v>44108</v>
      </c>
    </row>
    <row r="1604" spans="1:8" ht="14.4" x14ac:dyDescent="0.3">
      <c r="A1604" s="17">
        <v>2</v>
      </c>
      <c r="B1604" s="9" t="s">
        <v>12</v>
      </c>
      <c r="C1604" s="17">
        <v>2</v>
      </c>
      <c r="D1604" s="17">
        <v>2011</v>
      </c>
      <c r="E1604" s="17">
        <v>1</v>
      </c>
      <c r="F1604" s="17">
        <v>0</v>
      </c>
      <c r="G1604" s="17">
        <v>0</v>
      </c>
      <c r="H1604" s="18">
        <v>44231</v>
      </c>
    </row>
    <row r="1605" spans="1:8" ht="14.4" x14ac:dyDescent="0.3">
      <c r="A1605" s="17">
        <v>5</v>
      </c>
      <c r="B1605" s="9" t="s">
        <v>12</v>
      </c>
      <c r="C1605" s="17">
        <v>2</v>
      </c>
      <c r="D1605" s="17">
        <v>2012</v>
      </c>
      <c r="E1605" s="17">
        <v>1</v>
      </c>
      <c r="F1605" s="17">
        <v>0</v>
      </c>
      <c r="G1605" s="17">
        <v>0</v>
      </c>
      <c r="H1605" s="18">
        <v>44507</v>
      </c>
    </row>
    <row r="1606" spans="1:8" ht="14.4" x14ac:dyDescent="0.3">
      <c r="A1606" s="17">
        <v>4</v>
      </c>
      <c r="B1606" s="9" t="s">
        <v>12</v>
      </c>
      <c r="C1606" s="17">
        <v>3</v>
      </c>
      <c r="D1606" s="17">
        <v>2010</v>
      </c>
      <c r="E1606" s="17">
        <v>1</v>
      </c>
      <c r="F1606" s="17">
        <v>0</v>
      </c>
      <c r="G1606" s="17">
        <v>0</v>
      </c>
      <c r="H1606" s="18">
        <v>44507</v>
      </c>
    </row>
    <row r="1607" spans="1:8" ht="14.4" x14ac:dyDescent="0.3">
      <c r="A1607" s="17">
        <v>2</v>
      </c>
      <c r="B1607" s="9" t="s">
        <v>24</v>
      </c>
      <c r="C1607" s="17">
        <v>3</v>
      </c>
      <c r="D1607" s="17">
        <v>2018</v>
      </c>
      <c r="E1607" s="17">
        <v>1</v>
      </c>
      <c r="F1607" s="17">
        <v>0</v>
      </c>
      <c r="G1607" s="17">
        <v>0</v>
      </c>
      <c r="H1607" s="18">
        <v>44507</v>
      </c>
    </row>
    <row r="1608" spans="1:8" ht="14.4" x14ac:dyDescent="0.3">
      <c r="A1608" s="17">
        <v>3</v>
      </c>
      <c r="B1608" s="9" t="s">
        <v>19</v>
      </c>
      <c r="C1608" s="17">
        <v>2</v>
      </c>
      <c r="D1608" s="17">
        <v>2013</v>
      </c>
      <c r="E1608" s="17">
        <v>3</v>
      </c>
      <c r="F1608" s="17">
        <v>0</v>
      </c>
      <c r="G1608" s="17">
        <v>0</v>
      </c>
      <c r="H1608" s="18">
        <v>44712</v>
      </c>
    </row>
    <row r="1609" spans="1:8" ht="14.4" x14ac:dyDescent="0.3">
      <c r="A1609" s="17">
        <v>5</v>
      </c>
      <c r="B1609" s="9" t="s">
        <v>12</v>
      </c>
      <c r="C1609" s="17">
        <v>3</v>
      </c>
      <c r="D1609" s="17">
        <v>2013</v>
      </c>
      <c r="E1609" s="17">
        <v>1</v>
      </c>
      <c r="F1609" s="17">
        <v>0</v>
      </c>
      <c r="G1609" s="17">
        <v>0</v>
      </c>
      <c r="H1609" s="18">
        <v>44816</v>
      </c>
    </row>
    <row r="1610" spans="1:8" ht="14.4" x14ac:dyDescent="0.3">
      <c r="A1610" s="17">
        <v>4</v>
      </c>
      <c r="B1610" s="9" t="s">
        <v>12</v>
      </c>
      <c r="C1610" s="17">
        <v>3</v>
      </c>
      <c r="D1610" s="17">
        <v>2013</v>
      </c>
      <c r="E1610" s="17">
        <v>1</v>
      </c>
      <c r="F1610" s="17">
        <v>0</v>
      </c>
      <c r="G1610" s="17">
        <v>0</v>
      </c>
      <c r="H1610" s="18">
        <v>44859</v>
      </c>
    </row>
    <row r="1611" spans="1:8" ht="14.4" x14ac:dyDescent="0.3">
      <c r="A1611" s="17">
        <v>3</v>
      </c>
      <c r="B1611" s="9" t="s">
        <v>12</v>
      </c>
      <c r="C1611" s="17">
        <v>3</v>
      </c>
      <c r="D1611" s="17">
        <v>2009</v>
      </c>
      <c r="E1611" s="17">
        <v>1</v>
      </c>
      <c r="F1611" s="17">
        <v>0</v>
      </c>
      <c r="G1611" s="17">
        <v>0</v>
      </c>
      <c r="H1611" s="18">
        <v>44864</v>
      </c>
    </row>
    <row r="1612" spans="1:8" ht="14.4" x14ac:dyDescent="0.3">
      <c r="A1612" s="17">
        <v>1</v>
      </c>
      <c r="B1612" s="9" t="s">
        <v>23</v>
      </c>
      <c r="C1612" s="17">
        <v>2</v>
      </c>
      <c r="D1612" s="17">
        <v>1997</v>
      </c>
      <c r="E1612" s="17">
        <v>1</v>
      </c>
      <c r="F1612" s="17">
        <v>0</v>
      </c>
      <c r="G1612" s="17">
        <v>68</v>
      </c>
      <c r="H1612" s="18">
        <v>44940</v>
      </c>
    </row>
    <row r="1613" spans="1:8" ht="14.4" x14ac:dyDescent="0.3">
      <c r="A1613" s="17">
        <v>3</v>
      </c>
      <c r="B1613" s="9" t="s">
        <v>12</v>
      </c>
      <c r="C1613" s="17">
        <v>4</v>
      </c>
      <c r="D1613" s="17">
        <v>1983</v>
      </c>
      <c r="E1613" s="17">
        <v>1</v>
      </c>
      <c r="F1613" s="17">
        <v>0</v>
      </c>
      <c r="G1613" s="17">
        <v>0</v>
      </c>
      <c r="H1613" s="18">
        <v>44948</v>
      </c>
    </row>
    <row r="1614" spans="1:8" ht="14.4" x14ac:dyDescent="0.3">
      <c r="A1614" s="17">
        <v>1</v>
      </c>
      <c r="B1614" s="9" t="s">
        <v>12</v>
      </c>
      <c r="C1614" s="17">
        <v>2</v>
      </c>
      <c r="D1614" s="17">
        <v>2007</v>
      </c>
      <c r="E1614" s="17">
        <v>1</v>
      </c>
      <c r="F1614" s="17">
        <v>0</v>
      </c>
      <c r="G1614" s="17">
        <v>0</v>
      </c>
      <c r="H1614" s="18">
        <v>45006</v>
      </c>
    </row>
    <row r="1615" spans="1:8" ht="14.4" x14ac:dyDescent="0.3">
      <c r="A1615" s="17">
        <v>4</v>
      </c>
      <c r="B1615" s="9" t="s">
        <v>12</v>
      </c>
      <c r="C1615" s="17">
        <v>4</v>
      </c>
      <c r="D1615" s="17">
        <v>1983</v>
      </c>
      <c r="E1615" s="17">
        <v>1</v>
      </c>
      <c r="F1615" s="17">
        <v>0</v>
      </c>
      <c r="G1615" s="17">
        <v>0</v>
      </c>
      <c r="H1615" s="18">
        <v>45067</v>
      </c>
    </row>
    <row r="1616" spans="1:8" ht="14.4" x14ac:dyDescent="0.3">
      <c r="A1616" s="17">
        <v>1</v>
      </c>
      <c r="B1616" s="9" t="s">
        <v>10</v>
      </c>
      <c r="C1616" s="17">
        <v>2</v>
      </c>
      <c r="D1616" s="17">
        <v>1989</v>
      </c>
      <c r="E1616" s="17">
        <v>1</v>
      </c>
      <c r="F1616" s="17">
        <v>0</v>
      </c>
      <c r="G1616" s="17">
        <v>0</v>
      </c>
      <c r="H1616" s="18">
        <v>45069</v>
      </c>
    </row>
    <row r="1617" spans="1:8" ht="14.4" x14ac:dyDescent="0.3">
      <c r="A1617" s="17">
        <v>3</v>
      </c>
      <c r="B1617" s="9" t="s">
        <v>42</v>
      </c>
      <c r="C1617" s="17">
        <v>2</v>
      </c>
      <c r="D1617" s="17">
        <v>1974</v>
      </c>
      <c r="E1617" s="17">
        <v>1</v>
      </c>
      <c r="F1617" s="17">
        <v>0</v>
      </c>
      <c r="G1617" s="17">
        <v>0</v>
      </c>
      <c r="H1617" s="18">
        <v>45086</v>
      </c>
    </row>
    <row r="1618" spans="1:8" ht="14.4" x14ac:dyDescent="0.3">
      <c r="A1618" s="17">
        <v>3</v>
      </c>
      <c r="B1618" s="9" t="s">
        <v>12</v>
      </c>
      <c r="C1618" s="17">
        <v>2</v>
      </c>
      <c r="D1618" s="17">
        <v>2014</v>
      </c>
      <c r="E1618" s="17">
        <v>1</v>
      </c>
      <c r="F1618" s="17">
        <v>0</v>
      </c>
      <c r="G1618" s="17">
        <v>0</v>
      </c>
      <c r="H1618" s="18">
        <v>45144</v>
      </c>
    </row>
    <row r="1619" spans="1:8" ht="14.4" x14ac:dyDescent="0.3">
      <c r="A1619" s="17">
        <v>6</v>
      </c>
      <c r="B1619" s="9" t="s">
        <v>12</v>
      </c>
      <c r="C1619" s="17">
        <v>3</v>
      </c>
      <c r="D1619" s="17">
        <v>2015</v>
      </c>
      <c r="E1619" s="17">
        <v>1</v>
      </c>
      <c r="F1619" s="17">
        <v>0</v>
      </c>
      <c r="G1619" s="17">
        <v>0</v>
      </c>
      <c r="H1619" s="18">
        <v>45263</v>
      </c>
    </row>
    <row r="1620" spans="1:8" ht="14.4" x14ac:dyDescent="0.3">
      <c r="A1620" s="17">
        <v>1</v>
      </c>
      <c r="B1620" s="9" t="s">
        <v>10</v>
      </c>
      <c r="C1620" s="17">
        <v>1</v>
      </c>
      <c r="D1620" s="17">
        <v>1987</v>
      </c>
      <c r="E1620" s="17">
        <v>1</v>
      </c>
      <c r="F1620" s="17">
        <v>0</v>
      </c>
      <c r="G1620" s="17">
        <v>0</v>
      </c>
      <c r="H1620" s="18">
        <v>45274</v>
      </c>
    </row>
    <row r="1621" spans="1:8" ht="14.4" x14ac:dyDescent="0.3">
      <c r="A1621" s="17">
        <v>6</v>
      </c>
      <c r="B1621" s="9" t="s">
        <v>12</v>
      </c>
      <c r="C1621" s="17">
        <v>1</v>
      </c>
      <c r="D1621" s="17">
        <v>2013</v>
      </c>
      <c r="E1621" s="17">
        <v>1</v>
      </c>
      <c r="F1621" s="17">
        <v>0</v>
      </c>
      <c r="G1621" s="17">
        <v>0</v>
      </c>
      <c r="H1621" s="18">
        <v>45572</v>
      </c>
    </row>
    <row r="1622" spans="1:8" ht="14.4" x14ac:dyDescent="0.3">
      <c r="A1622" s="17">
        <v>2</v>
      </c>
      <c r="B1622" s="9" t="s">
        <v>12</v>
      </c>
      <c r="C1622" s="17">
        <v>3</v>
      </c>
      <c r="D1622" s="17">
        <v>2000</v>
      </c>
      <c r="E1622" s="17">
        <v>1</v>
      </c>
      <c r="F1622" s="17">
        <v>0</v>
      </c>
      <c r="G1622" s="17">
        <v>0</v>
      </c>
      <c r="H1622" s="18">
        <v>45668</v>
      </c>
    </row>
    <row r="1623" spans="1:8" ht="14.4" x14ac:dyDescent="0.3">
      <c r="A1623" s="17">
        <v>3</v>
      </c>
      <c r="B1623" s="9" t="s">
        <v>12</v>
      </c>
      <c r="C1623" s="17">
        <v>3</v>
      </c>
      <c r="D1623" s="17">
        <v>2010</v>
      </c>
      <c r="E1623" s="17">
        <v>1</v>
      </c>
      <c r="F1623" s="17">
        <v>0</v>
      </c>
      <c r="G1623" s="17">
        <v>0</v>
      </c>
      <c r="H1623" s="18">
        <v>45677</v>
      </c>
    </row>
    <row r="1624" spans="1:8" ht="14.4" x14ac:dyDescent="0.3">
      <c r="A1624" s="17">
        <v>2</v>
      </c>
      <c r="B1624" s="9" t="s">
        <v>12</v>
      </c>
      <c r="C1624" s="17">
        <v>2</v>
      </c>
      <c r="D1624" s="17">
        <v>2011</v>
      </c>
      <c r="E1624" s="17">
        <v>1</v>
      </c>
      <c r="F1624" s="17">
        <v>0</v>
      </c>
      <c r="G1624" s="17">
        <v>0</v>
      </c>
      <c r="H1624" s="18">
        <v>45701</v>
      </c>
    </row>
    <row r="1625" spans="1:8" ht="14.4" x14ac:dyDescent="0.3">
      <c r="A1625" s="17">
        <v>3</v>
      </c>
      <c r="B1625" s="9" t="s">
        <v>12</v>
      </c>
      <c r="C1625" s="17">
        <v>2</v>
      </c>
      <c r="D1625" s="17">
        <v>2015</v>
      </c>
      <c r="E1625" s="17">
        <v>1</v>
      </c>
      <c r="F1625" s="17">
        <v>0</v>
      </c>
      <c r="G1625" s="17">
        <v>0</v>
      </c>
      <c r="H1625" s="18">
        <v>45701</v>
      </c>
    </row>
    <row r="1626" spans="1:8" ht="14.4" x14ac:dyDescent="0.3">
      <c r="A1626" s="17">
        <v>5</v>
      </c>
      <c r="B1626" s="9" t="s">
        <v>12</v>
      </c>
      <c r="C1626" s="17">
        <v>3</v>
      </c>
      <c r="D1626" s="17">
        <v>2015</v>
      </c>
      <c r="E1626" s="17">
        <v>1</v>
      </c>
      <c r="F1626" s="17">
        <v>0</v>
      </c>
      <c r="G1626" s="17">
        <v>0</v>
      </c>
      <c r="H1626" s="18">
        <v>45748</v>
      </c>
    </row>
    <row r="1627" spans="1:8" ht="14.4" x14ac:dyDescent="0.3">
      <c r="A1627" s="17">
        <v>4</v>
      </c>
      <c r="B1627" s="9" t="s">
        <v>12</v>
      </c>
      <c r="C1627" s="17">
        <v>3</v>
      </c>
      <c r="D1627" s="17">
        <v>2012</v>
      </c>
      <c r="E1627" s="17">
        <v>1</v>
      </c>
      <c r="F1627" s="17">
        <v>0</v>
      </c>
      <c r="G1627" s="17">
        <v>0</v>
      </c>
      <c r="H1627" s="18">
        <v>45767</v>
      </c>
    </row>
    <row r="1628" spans="1:8" ht="14.4" x14ac:dyDescent="0.3">
      <c r="A1628" s="17">
        <v>2</v>
      </c>
      <c r="B1628" s="9" t="s">
        <v>12</v>
      </c>
      <c r="C1628" s="17">
        <v>2</v>
      </c>
      <c r="D1628" s="17">
        <v>2011</v>
      </c>
      <c r="E1628" s="17">
        <v>1</v>
      </c>
      <c r="F1628" s="17">
        <v>0</v>
      </c>
      <c r="G1628" s="17">
        <v>0</v>
      </c>
      <c r="H1628" s="18">
        <v>45848</v>
      </c>
    </row>
    <row r="1629" spans="1:8" ht="14.4" x14ac:dyDescent="0.3">
      <c r="A1629" s="17">
        <v>2</v>
      </c>
      <c r="B1629" s="9" t="s">
        <v>17</v>
      </c>
      <c r="C1629" s="17">
        <v>2</v>
      </c>
      <c r="D1629" s="17">
        <v>2011</v>
      </c>
      <c r="E1629" s="17">
        <v>1</v>
      </c>
      <c r="F1629" s="17">
        <v>0</v>
      </c>
      <c r="G1629" s="17">
        <v>0</v>
      </c>
      <c r="H1629" s="18">
        <v>45934</v>
      </c>
    </row>
    <row r="1630" spans="1:8" ht="14.4" x14ac:dyDescent="0.3">
      <c r="A1630" s="17">
        <v>2</v>
      </c>
      <c r="B1630" s="9" t="s">
        <v>17</v>
      </c>
      <c r="C1630" s="17">
        <v>4</v>
      </c>
      <c r="D1630" s="17">
        <v>2010</v>
      </c>
      <c r="E1630" s="17">
        <v>1</v>
      </c>
      <c r="F1630" s="17">
        <v>0</v>
      </c>
      <c r="G1630" s="17">
        <v>0</v>
      </c>
      <c r="H1630" s="18">
        <v>45939</v>
      </c>
    </row>
    <row r="1631" spans="1:8" ht="14.4" x14ac:dyDescent="0.3">
      <c r="A1631" s="17">
        <v>2</v>
      </c>
      <c r="B1631" s="9" t="s">
        <v>17</v>
      </c>
      <c r="C1631" s="17">
        <v>2</v>
      </c>
      <c r="D1631" s="17">
        <v>2011</v>
      </c>
      <c r="E1631" s="17">
        <v>1</v>
      </c>
      <c r="F1631" s="17">
        <v>0</v>
      </c>
      <c r="G1631" s="17">
        <v>0</v>
      </c>
      <c r="H1631" s="18">
        <v>46005</v>
      </c>
    </row>
    <row r="1632" spans="1:8" ht="14.4" x14ac:dyDescent="0.3">
      <c r="A1632" s="17">
        <v>3</v>
      </c>
      <c r="B1632" s="9" t="s">
        <v>12</v>
      </c>
      <c r="C1632" s="17">
        <v>2</v>
      </c>
      <c r="D1632" s="17">
        <v>2014</v>
      </c>
      <c r="E1632" s="17">
        <v>1</v>
      </c>
      <c r="F1632" s="17">
        <v>0</v>
      </c>
      <c r="G1632" s="17">
        <v>0</v>
      </c>
      <c r="H1632" s="18">
        <v>46062</v>
      </c>
    </row>
    <row r="1633" spans="1:8" ht="14.4" x14ac:dyDescent="0.3">
      <c r="A1633" s="17">
        <v>2</v>
      </c>
      <c r="B1633" s="9" t="s">
        <v>17</v>
      </c>
      <c r="C1633" s="17">
        <v>2</v>
      </c>
      <c r="D1633" s="17">
        <v>2011</v>
      </c>
      <c r="E1633" s="17">
        <v>1</v>
      </c>
      <c r="F1633" s="17">
        <v>0</v>
      </c>
      <c r="G1633" s="17">
        <v>0</v>
      </c>
      <c r="H1633" s="18">
        <v>46077</v>
      </c>
    </row>
    <row r="1634" spans="1:8" ht="14.4" x14ac:dyDescent="0.3">
      <c r="A1634" s="17">
        <v>3</v>
      </c>
      <c r="B1634" s="9" t="s">
        <v>44</v>
      </c>
      <c r="C1634" s="17">
        <v>2</v>
      </c>
      <c r="D1634" s="17">
        <v>1975</v>
      </c>
      <c r="E1634" s="17">
        <v>1</v>
      </c>
      <c r="F1634" s="17">
        <v>0</v>
      </c>
      <c r="G1634" s="17">
        <v>0</v>
      </c>
      <c r="H1634" s="18">
        <v>46198</v>
      </c>
    </row>
    <row r="1635" spans="1:8" ht="14.4" x14ac:dyDescent="0.3">
      <c r="A1635" s="17">
        <v>4</v>
      </c>
      <c r="B1635" s="9" t="s">
        <v>12</v>
      </c>
      <c r="C1635" s="17">
        <v>2</v>
      </c>
      <c r="D1635" s="17">
        <v>2015</v>
      </c>
      <c r="E1635" s="17">
        <v>1</v>
      </c>
      <c r="F1635" s="17">
        <v>0</v>
      </c>
      <c r="G1635" s="17">
        <v>0</v>
      </c>
      <c r="H1635" s="18">
        <v>46314</v>
      </c>
    </row>
    <row r="1636" spans="1:8" ht="14.4" x14ac:dyDescent="0.3">
      <c r="A1636" s="17">
        <v>4</v>
      </c>
      <c r="B1636" s="9" t="s">
        <v>12</v>
      </c>
      <c r="C1636" s="17">
        <v>3</v>
      </c>
      <c r="D1636" s="17">
        <v>2013</v>
      </c>
      <c r="E1636" s="17">
        <v>1</v>
      </c>
      <c r="F1636" s="17">
        <v>0</v>
      </c>
      <c r="G1636" s="17">
        <v>0</v>
      </c>
      <c r="H1636" s="18">
        <v>46452</v>
      </c>
    </row>
    <row r="1637" spans="1:8" ht="14.4" x14ac:dyDescent="0.3">
      <c r="A1637" s="17">
        <v>2</v>
      </c>
      <c r="B1637" s="9" t="s">
        <v>17</v>
      </c>
      <c r="C1637" s="17">
        <v>4</v>
      </c>
      <c r="D1637" s="17">
        <v>2012</v>
      </c>
      <c r="E1637" s="17">
        <v>1</v>
      </c>
      <c r="F1637" s="17">
        <v>0</v>
      </c>
      <c r="G1637" s="17">
        <v>0</v>
      </c>
      <c r="H1637" s="18">
        <v>46462</v>
      </c>
    </row>
    <row r="1638" spans="1:8" ht="14.4" x14ac:dyDescent="0.3">
      <c r="A1638" s="17">
        <v>3</v>
      </c>
      <c r="B1638" s="9" t="s">
        <v>12</v>
      </c>
      <c r="C1638" s="17">
        <v>2</v>
      </c>
      <c r="D1638" s="17">
        <v>2009</v>
      </c>
      <c r="E1638" s="17">
        <v>1</v>
      </c>
      <c r="F1638" s="17">
        <v>0</v>
      </c>
      <c r="G1638" s="17">
        <v>0</v>
      </c>
      <c r="H1638" s="18">
        <v>46490</v>
      </c>
    </row>
    <row r="1639" spans="1:8" ht="14.4" x14ac:dyDescent="0.3">
      <c r="A1639" s="17">
        <v>6</v>
      </c>
      <c r="B1639" s="9" t="s">
        <v>12</v>
      </c>
      <c r="C1639" s="17">
        <v>1</v>
      </c>
      <c r="D1639" s="17">
        <v>2013</v>
      </c>
      <c r="E1639" s="17">
        <v>1</v>
      </c>
      <c r="F1639" s="17">
        <v>0</v>
      </c>
      <c r="G1639" s="17">
        <v>0</v>
      </c>
      <c r="H1639" s="18">
        <v>46571</v>
      </c>
    </row>
    <row r="1640" spans="1:8" ht="14.4" x14ac:dyDescent="0.3">
      <c r="A1640" s="17">
        <v>3</v>
      </c>
      <c r="B1640" s="9" t="s">
        <v>19</v>
      </c>
      <c r="C1640" s="17">
        <v>3</v>
      </c>
      <c r="D1640" s="17">
        <v>2012</v>
      </c>
      <c r="E1640" s="17">
        <v>1</v>
      </c>
      <c r="F1640" s="17">
        <v>0</v>
      </c>
      <c r="G1640" s="17">
        <v>0</v>
      </c>
      <c r="H1640" s="18">
        <v>46614</v>
      </c>
    </row>
    <row r="1641" spans="1:8" ht="14.4" x14ac:dyDescent="0.3">
      <c r="A1641" s="17">
        <v>3</v>
      </c>
      <c r="B1641" s="9" t="s">
        <v>12</v>
      </c>
      <c r="C1641" s="17">
        <v>4</v>
      </c>
      <c r="D1641" s="17">
        <v>2002</v>
      </c>
      <c r="E1641" s="17">
        <v>1</v>
      </c>
      <c r="F1641" s="17">
        <v>0</v>
      </c>
      <c r="G1641" s="17">
        <v>0</v>
      </c>
      <c r="H1641" s="18">
        <v>46676</v>
      </c>
    </row>
    <row r="1642" spans="1:8" ht="14.4" x14ac:dyDescent="0.3">
      <c r="A1642" s="17">
        <v>2</v>
      </c>
      <c r="B1642" s="9" t="s">
        <v>12</v>
      </c>
      <c r="C1642" s="17">
        <v>2</v>
      </c>
      <c r="D1642" s="17">
        <v>2016</v>
      </c>
      <c r="E1642" s="17">
        <v>1</v>
      </c>
      <c r="F1642" s="17">
        <v>0</v>
      </c>
      <c r="G1642" s="17">
        <v>0</v>
      </c>
      <c r="H1642" s="18">
        <v>46809</v>
      </c>
    </row>
    <row r="1643" spans="1:8" ht="14.4" x14ac:dyDescent="0.3">
      <c r="A1643" s="17">
        <v>2</v>
      </c>
      <c r="B1643" s="9" t="s">
        <v>12</v>
      </c>
      <c r="C1643" s="17">
        <v>3</v>
      </c>
      <c r="D1643" s="17">
        <v>2014</v>
      </c>
      <c r="E1643" s="17">
        <v>1</v>
      </c>
      <c r="F1643" s="17">
        <v>0</v>
      </c>
      <c r="G1643" s="17">
        <v>0</v>
      </c>
      <c r="H1643" s="18">
        <v>46837</v>
      </c>
    </row>
    <row r="1644" spans="1:8" ht="14.4" x14ac:dyDescent="0.3">
      <c r="A1644" s="17">
        <v>3</v>
      </c>
      <c r="B1644" s="9" t="s">
        <v>12</v>
      </c>
      <c r="C1644" s="17">
        <v>2</v>
      </c>
      <c r="D1644" s="17">
        <v>2015</v>
      </c>
      <c r="E1644" s="17">
        <v>1</v>
      </c>
      <c r="F1644" s="17">
        <v>0</v>
      </c>
      <c r="G1644" s="17">
        <v>0</v>
      </c>
      <c r="H1644" s="18">
        <v>46880</v>
      </c>
    </row>
    <row r="1645" spans="1:8" ht="14.4" x14ac:dyDescent="0.3">
      <c r="A1645" s="17">
        <v>5</v>
      </c>
      <c r="B1645" s="9" t="s">
        <v>12</v>
      </c>
      <c r="C1645" s="17">
        <v>4</v>
      </c>
      <c r="D1645" s="17">
        <v>1983</v>
      </c>
      <c r="E1645" s="17">
        <v>1</v>
      </c>
      <c r="F1645" s="17">
        <v>0</v>
      </c>
      <c r="G1645" s="17">
        <v>0</v>
      </c>
      <c r="H1645" s="18">
        <v>46885</v>
      </c>
    </row>
    <row r="1646" spans="1:8" ht="14.4" x14ac:dyDescent="0.3">
      <c r="A1646" s="17">
        <v>4</v>
      </c>
      <c r="B1646" s="9" t="s">
        <v>12</v>
      </c>
      <c r="C1646" s="17">
        <v>2</v>
      </c>
      <c r="D1646" s="17">
        <v>2015</v>
      </c>
      <c r="E1646" s="17">
        <v>1</v>
      </c>
      <c r="F1646" s="17">
        <v>0</v>
      </c>
      <c r="G1646" s="17">
        <v>0</v>
      </c>
      <c r="H1646" s="18">
        <v>46937</v>
      </c>
    </row>
    <row r="1647" spans="1:8" ht="14.4" x14ac:dyDescent="0.3">
      <c r="A1647" s="17">
        <v>3</v>
      </c>
      <c r="B1647" s="9" t="s">
        <v>12</v>
      </c>
      <c r="C1647" s="17">
        <v>4</v>
      </c>
      <c r="D1647" s="17">
        <v>2014</v>
      </c>
      <c r="E1647" s="17">
        <v>1</v>
      </c>
      <c r="F1647" s="17">
        <v>0</v>
      </c>
      <c r="G1647" s="17">
        <v>0</v>
      </c>
      <c r="H1647" s="18">
        <v>47023</v>
      </c>
    </row>
    <row r="1648" spans="1:8" ht="14.4" x14ac:dyDescent="0.3">
      <c r="A1648" s="17">
        <v>2</v>
      </c>
      <c r="B1648" s="9" t="s">
        <v>12</v>
      </c>
      <c r="C1648" s="17">
        <v>3</v>
      </c>
      <c r="D1648" s="17">
        <v>2017</v>
      </c>
      <c r="E1648" s="17">
        <v>1</v>
      </c>
      <c r="F1648" s="17">
        <v>0</v>
      </c>
      <c r="G1648" s="17">
        <v>0</v>
      </c>
      <c r="H1648" s="18">
        <v>47227</v>
      </c>
    </row>
    <row r="1649" spans="1:8" ht="14.4" x14ac:dyDescent="0.3">
      <c r="A1649" s="17">
        <v>3</v>
      </c>
      <c r="B1649" s="9" t="s">
        <v>12</v>
      </c>
      <c r="C1649" s="17">
        <v>2</v>
      </c>
      <c r="D1649" s="17">
        <v>2015</v>
      </c>
      <c r="E1649" s="17">
        <v>1</v>
      </c>
      <c r="F1649" s="17">
        <v>0</v>
      </c>
      <c r="G1649" s="17">
        <v>0</v>
      </c>
      <c r="H1649" s="18">
        <v>47337</v>
      </c>
    </row>
    <row r="1650" spans="1:8" ht="14.4" x14ac:dyDescent="0.3">
      <c r="A1650" s="17">
        <v>3</v>
      </c>
      <c r="B1650" s="9" t="s">
        <v>12</v>
      </c>
      <c r="C1650" s="17">
        <v>3</v>
      </c>
      <c r="D1650" s="17">
        <v>2012</v>
      </c>
      <c r="E1650" s="17">
        <v>1</v>
      </c>
      <c r="F1650" s="17">
        <v>0</v>
      </c>
      <c r="G1650" s="17">
        <v>0</v>
      </c>
      <c r="H1650" s="18">
        <v>47403</v>
      </c>
    </row>
    <row r="1651" spans="1:8" ht="14.4" x14ac:dyDescent="0.3">
      <c r="A1651" s="17">
        <v>4</v>
      </c>
      <c r="B1651" s="9" t="s">
        <v>12</v>
      </c>
      <c r="C1651" s="17">
        <v>3</v>
      </c>
      <c r="D1651" s="17">
        <v>2011</v>
      </c>
      <c r="E1651" s="17">
        <v>1</v>
      </c>
      <c r="F1651" s="17">
        <v>0</v>
      </c>
      <c r="G1651" s="17">
        <v>0</v>
      </c>
      <c r="H1651" s="18">
        <v>47451</v>
      </c>
    </row>
    <row r="1652" spans="1:8" ht="14.4" x14ac:dyDescent="0.3">
      <c r="A1652" s="17">
        <v>5</v>
      </c>
      <c r="B1652" s="9" t="s">
        <v>12</v>
      </c>
      <c r="C1652" s="17">
        <v>2</v>
      </c>
      <c r="D1652" s="17">
        <v>2012</v>
      </c>
      <c r="E1652" s="17">
        <v>1</v>
      </c>
      <c r="F1652" s="17">
        <v>0</v>
      </c>
      <c r="G1652" s="17">
        <v>0</v>
      </c>
      <c r="H1652" s="18">
        <v>47598</v>
      </c>
    </row>
    <row r="1653" spans="1:8" ht="14.4" x14ac:dyDescent="0.3">
      <c r="A1653" s="17">
        <v>2</v>
      </c>
      <c r="B1653" s="9" t="s">
        <v>23</v>
      </c>
      <c r="C1653" s="17">
        <v>2</v>
      </c>
      <c r="D1653" s="17">
        <v>2016</v>
      </c>
      <c r="E1653" s="17">
        <v>1</v>
      </c>
      <c r="F1653" s="17">
        <v>0</v>
      </c>
      <c r="G1653" s="17">
        <v>0</v>
      </c>
      <c r="H1653" s="18">
        <v>47684</v>
      </c>
    </row>
    <row r="1654" spans="1:8" ht="14.4" x14ac:dyDescent="0.3">
      <c r="A1654" s="17">
        <v>4</v>
      </c>
      <c r="B1654" s="9" t="s">
        <v>19</v>
      </c>
      <c r="C1654" s="17">
        <v>4</v>
      </c>
      <c r="D1654" s="17">
        <v>2015</v>
      </c>
      <c r="E1654" s="17">
        <v>1</v>
      </c>
      <c r="F1654" s="17">
        <v>0</v>
      </c>
      <c r="G1654" s="17">
        <v>0</v>
      </c>
      <c r="H1654" s="18">
        <v>47836</v>
      </c>
    </row>
    <row r="1655" spans="1:8" ht="14.4" x14ac:dyDescent="0.3">
      <c r="A1655" s="17">
        <v>3</v>
      </c>
      <c r="B1655" s="9" t="s">
        <v>12</v>
      </c>
      <c r="C1655" s="17">
        <v>2</v>
      </c>
      <c r="D1655" s="17">
        <v>2014</v>
      </c>
      <c r="E1655" s="17">
        <v>1</v>
      </c>
      <c r="F1655" s="17">
        <v>0</v>
      </c>
      <c r="G1655" s="17">
        <v>0</v>
      </c>
      <c r="H1655" s="18">
        <v>47984</v>
      </c>
    </row>
    <row r="1656" spans="1:8" ht="14.4" x14ac:dyDescent="0.3">
      <c r="A1656" s="17">
        <v>2</v>
      </c>
      <c r="B1656" s="9" t="s">
        <v>12</v>
      </c>
      <c r="C1656" s="17">
        <v>1</v>
      </c>
      <c r="D1656" s="17">
        <v>2013</v>
      </c>
      <c r="E1656" s="17">
        <v>1</v>
      </c>
      <c r="F1656" s="17">
        <v>0</v>
      </c>
      <c r="G1656" s="17">
        <v>0</v>
      </c>
      <c r="H1656" s="18">
        <v>47998</v>
      </c>
    </row>
    <row r="1657" spans="1:8" ht="14.4" x14ac:dyDescent="0.3">
      <c r="A1657" s="17">
        <v>4</v>
      </c>
      <c r="B1657" s="9" t="s">
        <v>12</v>
      </c>
      <c r="C1657" s="17">
        <v>2</v>
      </c>
      <c r="D1657" s="17">
        <v>2015</v>
      </c>
      <c r="E1657" s="17">
        <v>1</v>
      </c>
      <c r="F1657" s="17">
        <v>0</v>
      </c>
      <c r="G1657" s="17">
        <v>0</v>
      </c>
      <c r="H1657" s="18">
        <v>48597</v>
      </c>
    </row>
    <row r="1658" spans="1:8" ht="14.4" x14ac:dyDescent="0.3">
      <c r="A1658" s="17">
        <v>2</v>
      </c>
      <c r="B1658" s="9" t="s">
        <v>17</v>
      </c>
      <c r="C1658" s="17">
        <v>2</v>
      </c>
      <c r="D1658" s="17">
        <v>2011</v>
      </c>
      <c r="E1658" s="17">
        <v>1</v>
      </c>
      <c r="F1658" s="17">
        <v>0</v>
      </c>
      <c r="G1658" s="17">
        <v>0</v>
      </c>
      <c r="H1658" s="18">
        <v>48702</v>
      </c>
    </row>
    <row r="1659" spans="1:8" ht="14.4" x14ac:dyDescent="0.3">
      <c r="A1659" s="17">
        <v>3</v>
      </c>
      <c r="B1659" s="9" t="s">
        <v>12</v>
      </c>
      <c r="C1659" s="17">
        <v>3</v>
      </c>
      <c r="D1659" s="17">
        <v>2014</v>
      </c>
      <c r="E1659" s="17">
        <v>1</v>
      </c>
      <c r="F1659" s="17">
        <v>0</v>
      </c>
      <c r="G1659" s="17">
        <v>0</v>
      </c>
      <c r="H1659" s="18">
        <v>48725</v>
      </c>
    </row>
    <row r="1660" spans="1:8" ht="14.4" x14ac:dyDescent="0.3">
      <c r="A1660" s="17">
        <v>6</v>
      </c>
      <c r="B1660" s="9" t="s">
        <v>12</v>
      </c>
      <c r="C1660" s="17">
        <v>3</v>
      </c>
      <c r="D1660" s="17">
        <v>2011</v>
      </c>
      <c r="E1660" s="17">
        <v>1</v>
      </c>
      <c r="F1660" s="17">
        <v>0</v>
      </c>
      <c r="G1660" s="17">
        <v>0</v>
      </c>
      <c r="H1660" s="18">
        <v>48801</v>
      </c>
    </row>
    <row r="1661" spans="1:8" ht="14.4" x14ac:dyDescent="0.3">
      <c r="A1661" s="17">
        <v>3</v>
      </c>
      <c r="B1661" s="9" t="s">
        <v>12</v>
      </c>
      <c r="C1661" s="17">
        <v>3</v>
      </c>
      <c r="D1661" s="17">
        <v>2010</v>
      </c>
      <c r="E1661" s="17">
        <v>1</v>
      </c>
      <c r="F1661" s="17">
        <v>0</v>
      </c>
      <c r="G1661" s="17">
        <v>0</v>
      </c>
      <c r="H1661" s="18">
        <v>48878</v>
      </c>
    </row>
    <row r="1662" spans="1:8" ht="14.4" x14ac:dyDescent="0.3">
      <c r="A1662" s="17">
        <v>2</v>
      </c>
      <c r="B1662" s="9" t="s">
        <v>17</v>
      </c>
      <c r="C1662" s="17">
        <v>2</v>
      </c>
      <c r="D1662" s="17">
        <v>2010</v>
      </c>
      <c r="E1662" s="17">
        <v>1</v>
      </c>
      <c r="F1662" s="17">
        <v>0</v>
      </c>
      <c r="G1662" s="17">
        <v>0</v>
      </c>
      <c r="H1662" s="18">
        <v>48882</v>
      </c>
    </row>
    <row r="1663" spans="1:8" ht="14.4" x14ac:dyDescent="0.3">
      <c r="A1663" s="17">
        <v>3</v>
      </c>
      <c r="B1663" s="9" t="s">
        <v>12</v>
      </c>
      <c r="C1663" s="17">
        <v>2</v>
      </c>
      <c r="D1663" s="17">
        <v>2011</v>
      </c>
      <c r="E1663" s="17">
        <v>1</v>
      </c>
      <c r="F1663" s="17">
        <v>0</v>
      </c>
      <c r="G1663" s="17">
        <v>0</v>
      </c>
      <c r="H1663" s="18">
        <v>49210</v>
      </c>
    </row>
    <row r="1664" spans="1:8" ht="14.4" x14ac:dyDescent="0.3">
      <c r="A1664" s="17">
        <v>3</v>
      </c>
      <c r="B1664" s="9" t="s">
        <v>12</v>
      </c>
      <c r="C1664" s="17">
        <v>4</v>
      </c>
      <c r="D1664" s="17">
        <v>2011</v>
      </c>
      <c r="E1664" s="17">
        <v>1</v>
      </c>
      <c r="F1664" s="17">
        <v>0</v>
      </c>
      <c r="G1664" s="17">
        <v>0</v>
      </c>
      <c r="H1664" s="18">
        <v>49258</v>
      </c>
    </row>
    <row r="1665" spans="1:8" ht="14.4" x14ac:dyDescent="0.3">
      <c r="A1665" s="17">
        <v>4</v>
      </c>
      <c r="B1665" s="9" t="s">
        <v>12</v>
      </c>
      <c r="C1665" s="17">
        <v>3</v>
      </c>
      <c r="D1665" s="17">
        <v>2015</v>
      </c>
      <c r="E1665" s="17">
        <v>1</v>
      </c>
      <c r="F1665" s="17">
        <v>0</v>
      </c>
      <c r="G1665" s="17">
        <v>0</v>
      </c>
      <c r="H1665" s="18">
        <v>49320</v>
      </c>
    </row>
    <row r="1666" spans="1:8" ht="14.4" x14ac:dyDescent="0.3">
      <c r="A1666" s="17">
        <v>3</v>
      </c>
      <c r="B1666" s="9" t="s">
        <v>12</v>
      </c>
      <c r="C1666" s="17">
        <v>1</v>
      </c>
      <c r="D1666" s="17">
        <v>2013</v>
      </c>
      <c r="E1666" s="17">
        <v>1</v>
      </c>
      <c r="F1666" s="17">
        <v>0</v>
      </c>
      <c r="G1666" s="17">
        <v>0</v>
      </c>
      <c r="H1666" s="18">
        <v>49429</v>
      </c>
    </row>
    <row r="1667" spans="1:8" ht="14.4" x14ac:dyDescent="0.3">
      <c r="A1667" s="17">
        <v>6</v>
      </c>
      <c r="B1667" s="9" t="s">
        <v>12</v>
      </c>
      <c r="C1667" s="17">
        <v>1</v>
      </c>
      <c r="D1667" s="17">
        <v>2010</v>
      </c>
      <c r="E1667" s="17">
        <v>1</v>
      </c>
      <c r="F1667" s="17">
        <v>0</v>
      </c>
      <c r="G1667" s="17">
        <v>0</v>
      </c>
      <c r="H1667" s="18">
        <v>49553</v>
      </c>
    </row>
    <row r="1668" spans="1:8" ht="14.4" x14ac:dyDescent="0.3">
      <c r="A1668" s="17">
        <v>3</v>
      </c>
      <c r="B1668" s="9" t="s">
        <v>12</v>
      </c>
      <c r="C1668" s="17">
        <v>2</v>
      </c>
      <c r="D1668" s="17">
        <v>2011</v>
      </c>
      <c r="E1668" s="17">
        <v>1</v>
      </c>
      <c r="F1668" s="17">
        <v>0</v>
      </c>
      <c r="G1668" s="17">
        <v>0</v>
      </c>
      <c r="H1668" s="18">
        <v>49567</v>
      </c>
    </row>
    <row r="1669" spans="1:8" ht="14.4" x14ac:dyDescent="0.3">
      <c r="A1669" s="17">
        <v>4</v>
      </c>
      <c r="B1669" s="9" t="s">
        <v>12</v>
      </c>
      <c r="C1669" s="17">
        <v>2</v>
      </c>
      <c r="D1669" s="17">
        <v>2012</v>
      </c>
      <c r="E1669" s="17">
        <v>1</v>
      </c>
      <c r="F1669" s="17">
        <v>0</v>
      </c>
      <c r="G1669" s="17">
        <v>0</v>
      </c>
      <c r="H1669" s="18">
        <v>49577</v>
      </c>
    </row>
    <row r="1670" spans="1:8" ht="14.4" x14ac:dyDescent="0.3">
      <c r="A1670" s="17">
        <v>2</v>
      </c>
      <c r="B1670" s="9" t="s">
        <v>12</v>
      </c>
      <c r="C1670" s="17">
        <v>2</v>
      </c>
      <c r="D1670" s="17">
        <v>2016</v>
      </c>
      <c r="E1670" s="17">
        <v>1</v>
      </c>
      <c r="F1670" s="17">
        <v>0</v>
      </c>
      <c r="G1670" s="17">
        <v>0</v>
      </c>
      <c r="H1670" s="18">
        <v>49696</v>
      </c>
    </row>
    <row r="1671" spans="1:8" ht="14.4" x14ac:dyDescent="0.3">
      <c r="A1671" s="17">
        <v>3</v>
      </c>
      <c r="B1671" s="9" t="s">
        <v>12</v>
      </c>
      <c r="C1671" s="17">
        <v>2</v>
      </c>
      <c r="D1671" s="17">
        <v>2015</v>
      </c>
      <c r="E1671" s="17">
        <v>1</v>
      </c>
      <c r="F1671" s="17">
        <v>0</v>
      </c>
      <c r="G1671" s="17">
        <v>0</v>
      </c>
      <c r="H1671" s="18">
        <v>49791</v>
      </c>
    </row>
    <row r="1672" spans="1:8" ht="14.4" x14ac:dyDescent="0.3">
      <c r="A1672" s="17">
        <v>4</v>
      </c>
      <c r="B1672" s="9" t="s">
        <v>12</v>
      </c>
      <c r="C1672" s="17">
        <v>2</v>
      </c>
      <c r="D1672" s="17">
        <v>2011</v>
      </c>
      <c r="E1672" s="17">
        <v>1</v>
      </c>
      <c r="F1672" s="17">
        <v>0</v>
      </c>
      <c r="G1672" s="17">
        <v>0</v>
      </c>
      <c r="H1672" s="18">
        <v>49800</v>
      </c>
    </row>
    <row r="1673" spans="1:8" ht="14.4" x14ac:dyDescent="0.3">
      <c r="A1673" s="17">
        <v>2</v>
      </c>
      <c r="B1673" s="9" t="s">
        <v>12</v>
      </c>
      <c r="C1673" s="17">
        <v>2</v>
      </c>
      <c r="D1673" s="17">
        <v>2017</v>
      </c>
      <c r="E1673" s="17">
        <v>1</v>
      </c>
      <c r="F1673" s="17">
        <v>0</v>
      </c>
      <c r="G1673" s="17">
        <v>0</v>
      </c>
      <c r="H1673" s="18">
        <v>49824</v>
      </c>
    </row>
    <row r="1674" spans="1:8" ht="14.4" x14ac:dyDescent="0.3">
      <c r="A1674" s="17">
        <v>4</v>
      </c>
      <c r="B1674" s="9" t="s">
        <v>19</v>
      </c>
      <c r="C1674" s="17">
        <v>4</v>
      </c>
      <c r="D1674" s="17">
        <v>2016</v>
      </c>
      <c r="E1674" s="17">
        <v>1</v>
      </c>
      <c r="F1674" s="17">
        <v>0</v>
      </c>
      <c r="G1674" s="17">
        <v>0</v>
      </c>
      <c r="H1674" s="18">
        <v>49843</v>
      </c>
    </row>
    <row r="1675" spans="1:8" ht="14.4" x14ac:dyDescent="0.3">
      <c r="A1675" s="17">
        <v>5</v>
      </c>
      <c r="B1675" s="9" t="s">
        <v>12</v>
      </c>
      <c r="C1675" s="17">
        <v>3</v>
      </c>
      <c r="D1675" s="17">
        <v>2012</v>
      </c>
      <c r="E1675" s="17">
        <v>1</v>
      </c>
      <c r="F1675" s="17">
        <v>0</v>
      </c>
      <c r="G1675" s="17">
        <v>0</v>
      </c>
      <c r="H1675" s="18">
        <v>49924</v>
      </c>
    </row>
    <row r="1676" spans="1:8" ht="14.4" x14ac:dyDescent="0.3">
      <c r="A1676" s="17">
        <v>3</v>
      </c>
      <c r="B1676" s="9" t="s">
        <v>12</v>
      </c>
      <c r="C1676" s="17">
        <v>1</v>
      </c>
      <c r="D1676" s="17">
        <v>2013</v>
      </c>
      <c r="E1676" s="17">
        <v>1</v>
      </c>
      <c r="F1676" s="17">
        <v>0</v>
      </c>
      <c r="G1676" s="17">
        <v>0</v>
      </c>
      <c r="H1676" s="18">
        <v>49976</v>
      </c>
    </row>
    <row r="1677" spans="1:8" ht="14.4" x14ac:dyDescent="0.3">
      <c r="A1677" s="17">
        <v>4</v>
      </c>
      <c r="B1677" s="9" t="s">
        <v>12</v>
      </c>
      <c r="C1677" s="17">
        <v>2</v>
      </c>
      <c r="D1677" s="17">
        <v>2010</v>
      </c>
      <c r="E1677" s="17">
        <v>1</v>
      </c>
      <c r="F1677" s="17">
        <v>0</v>
      </c>
      <c r="G1677" s="17">
        <v>0</v>
      </c>
      <c r="H1677" s="18">
        <v>49976</v>
      </c>
    </row>
    <row r="1678" spans="1:8" ht="14.4" x14ac:dyDescent="0.3">
      <c r="A1678" s="17">
        <v>2</v>
      </c>
      <c r="B1678" s="9" t="s">
        <v>12</v>
      </c>
      <c r="C1678" s="17">
        <v>1</v>
      </c>
      <c r="D1678" s="17">
        <v>2001</v>
      </c>
      <c r="E1678" s="17">
        <v>1</v>
      </c>
      <c r="F1678" s="17">
        <v>0</v>
      </c>
      <c r="G1678" s="17">
        <v>0</v>
      </c>
      <c r="H1678" s="18">
        <v>50219</v>
      </c>
    </row>
    <row r="1679" spans="1:8" ht="14.4" x14ac:dyDescent="0.3">
      <c r="A1679" s="17">
        <v>2</v>
      </c>
      <c r="B1679" s="9" t="s">
        <v>33</v>
      </c>
      <c r="C1679" s="17">
        <v>3</v>
      </c>
      <c r="D1679" s="17">
        <v>2020</v>
      </c>
      <c r="E1679" s="17">
        <v>1</v>
      </c>
      <c r="F1679" s="17">
        <v>0</v>
      </c>
      <c r="G1679" s="17">
        <v>0</v>
      </c>
      <c r="H1679" s="18">
        <v>50223</v>
      </c>
    </row>
    <row r="1680" spans="1:8" ht="14.4" x14ac:dyDescent="0.3">
      <c r="A1680" s="17">
        <v>1</v>
      </c>
      <c r="B1680" s="9" t="s">
        <v>12</v>
      </c>
      <c r="C1680" s="17">
        <v>2</v>
      </c>
      <c r="D1680" s="17">
        <v>2003</v>
      </c>
      <c r="E1680" s="17">
        <v>1</v>
      </c>
      <c r="F1680" s="17">
        <v>0</v>
      </c>
      <c r="G1680" s="17">
        <v>0</v>
      </c>
      <c r="H1680" s="18">
        <v>50228</v>
      </c>
    </row>
    <row r="1681" spans="1:8" ht="14.4" x14ac:dyDescent="0.3">
      <c r="A1681" s="17">
        <v>3</v>
      </c>
      <c r="B1681" s="9" t="s">
        <v>12</v>
      </c>
      <c r="C1681" s="17">
        <v>2</v>
      </c>
      <c r="D1681" s="17">
        <v>2012</v>
      </c>
      <c r="E1681" s="17">
        <v>1</v>
      </c>
      <c r="F1681" s="17">
        <v>0</v>
      </c>
      <c r="G1681" s="17">
        <v>0</v>
      </c>
      <c r="H1681" s="18">
        <v>50242</v>
      </c>
    </row>
    <row r="1682" spans="1:8" ht="14.4" x14ac:dyDescent="0.3">
      <c r="A1682" s="17">
        <v>2</v>
      </c>
      <c r="B1682" s="9" t="s">
        <v>17</v>
      </c>
      <c r="C1682" s="17">
        <v>2</v>
      </c>
      <c r="D1682" s="17">
        <v>2012</v>
      </c>
      <c r="E1682" s="17">
        <v>1</v>
      </c>
      <c r="F1682" s="17">
        <v>0</v>
      </c>
      <c r="G1682" s="17">
        <v>0</v>
      </c>
      <c r="H1682" s="18">
        <v>50490</v>
      </c>
    </row>
    <row r="1683" spans="1:8" ht="14.4" x14ac:dyDescent="0.3">
      <c r="A1683" s="17">
        <v>4</v>
      </c>
      <c r="B1683" s="9" t="s">
        <v>12</v>
      </c>
      <c r="C1683" s="17">
        <v>3</v>
      </c>
      <c r="D1683" s="17">
        <v>2012</v>
      </c>
      <c r="E1683" s="17">
        <v>1</v>
      </c>
      <c r="F1683" s="17">
        <v>0</v>
      </c>
      <c r="G1683" s="17">
        <v>0</v>
      </c>
      <c r="H1683" s="18">
        <v>50604</v>
      </c>
    </row>
    <row r="1684" spans="1:8" ht="14.4" x14ac:dyDescent="0.3">
      <c r="A1684" s="17">
        <v>4</v>
      </c>
      <c r="B1684" s="9" t="s">
        <v>12</v>
      </c>
      <c r="C1684" s="17">
        <v>3</v>
      </c>
      <c r="D1684" s="17">
        <v>2015</v>
      </c>
      <c r="E1684" s="17">
        <v>1</v>
      </c>
      <c r="F1684" s="17">
        <v>0</v>
      </c>
      <c r="G1684" s="17">
        <v>0</v>
      </c>
      <c r="H1684" s="18">
        <v>50613</v>
      </c>
    </row>
    <row r="1685" spans="1:8" ht="14.4" x14ac:dyDescent="0.3">
      <c r="A1685" s="17">
        <v>4</v>
      </c>
      <c r="B1685" s="9" t="s">
        <v>12</v>
      </c>
      <c r="C1685" s="17">
        <v>2</v>
      </c>
      <c r="D1685" s="17">
        <v>2013</v>
      </c>
      <c r="E1685" s="17">
        <v>1</v>
      </c>
      <c r="F1685" s="17">
        <v>0</v>
      </c>
      <c r="G1685" s="17">
        <v>0</v>
      </c>
      <c r="H1685" s="18">
        <v>50618</v>
      </c>
    </row>
    <row r="1686" spans="1:8" ht="14.4" x14ac:dyDescent="0.3">
      <c r="A1686" s="17">
        <v>5</v>
      </c>
      <c r="B1686" s="9" t="s">
        <v>12</v>
      </c>
      <c r="C1686" s="17">
        <v>2</v>
      </c>
      <c r="D1686" s="17">
        <v>2015</v>
      </c>
      <c r="E1686" s="17">
        <v>1</v>
      </c>
      <c r="F1686" s="17">
        <v>0</v>
      </c>
      <c r="G1686" s="17">
        <v>0</v>
      </c>
      <c r="H1686" s="18">
        <v>50761</v>
      </c>
    </row>
    <row r="1687" spans="1:8" ht="14.4" x14ac:dyDescent="0.3">
      <c r="A1687" s="17">
        <v>3</v>
      </c>
      <c r="B1687" s="9" t="s">
        <v>19</v>
      </c>
      <c r="C1687" s="17">
        <v>2</v>
      </c>
      <c r="D1687" s="17">
        <v>2020</v>
      </c>
      <c r="E1687" s="17">
        <v>1</v>
      </c>
      <c r="F1687" s="17">
        <v>0</v>
      </c>
      <c r="G1687" s="17">
        <v>0</v>
      </c>
      <c r="H1687" s="18">
        <v>51065</v>
      </c>
    </row>
    <row r="1688" spans="1:8" ht="14.4" x14ac:dyDescent="0.3">
      <c r="A1688" s="17">
        <v>3</v>
      </c>
      <c r="B1688" s="9" t="s">
        <v>12</v>
      </c>
      <c r="C1688" s="17">
        <v>2</v>
      </c>
      <c r="D1688" s="17">
        <v>2015</v>
      </c>
      <c r="E1688" s="17">
        <v>1</v>
      </c>
      <c r="F1688" s="17">
        <v>0</v>
      </c>
      <c r="G1688" s="17">
        <v>0</v>
      </c>
      <c r="H1688" s="18">
        <v>51241</v>
      </c>
    </row>
    <row r="1689" spans="1:8" ht="14.4" x14ac:dyDescent="0.3">
      <c r="A1689" s="17">
        <v>3</v>
      </c>
      <c r="B1689" s="9" t="s">
        <v>19</v>
      </c>
      <c r="C1689" s="17">
        <v>2</v>
      </c>
      <c r="D1689" s="17">
        <v>2015</v>
      </c>
      <c r="E1689" s="17">
        <v>1</v>
      </c>
      <c r="F1689" s="17">
        <v>0</v>
      </c>
      <c r="G1689" s="17">
        <v>0</v>
      </c>
      <c r="H1689" s="18">
        <v>51331</v>
      </c>
    </row>
    <row r="1690" spans="1:8" ht="14.4" x14ac:dyDescent="0.3">
      <c r="A1690" s="17">
        <v>4</v>
      </c>
      <c r="B1690" s="9" t="s">
        <v>12</v>
      </c>
      <c r="C1690" s="17">
        <v>2</v>
      </c>
      <c r="D1690" s="17">
        <v>2015</v>
      </c>
      <c r="E1690" s="17">
        <v>1</v>
      </c>
      <c r="F1690" s="17">
        <v>0</v>
      </c>
      <c r="G1690" s="17">
        <v>0</v>
      </c>
      <c r="H1690" s="18">
        <v>51336</v>
      </c>
    </row>
    <row r="1691" spans="1:8" ht="14.4" x14ac:dyDescent="0.3">
      <c r="A1691" s="17">
        <v>4</v>
      </c>
      <c r="B1691" s="9" t="s">
        <v>12</v>
      </c>
      <c r="C1691" s="17">
        <v>3</v>
      </c>
      <c r="D1691" s="17">
        <v>2015</v>
      </c>
      <c r="E1691" s="17">
        <v>1</v>
      </c>
      <c r="F1691" s="17">
        <v>0</v>
      </c>
      <c r="G1691" s="17">
        <v>0</v>
      </c>
      <c r="H1691" s="18">
        <v>51474</v>
      </c>
    </row>
    <row r="1692" spans="1:8" ht="14.4" x14ac:dyDescent="0.3">
      <c r="A1692" s="17">
        <v>5</v>
      </c>
      <c r="B1692" s="9" t="s">
        <v>12</v>
      </c>
      <c r="C1692" s="17">
        <v>4</v>
      </c>
      <c r="D1692" s="17">
        <v>2011</v>
      </c>
      <c r="E1692" s="17">
        <v>1</v>
      </c>
      <c r="F1692" s="17">
        <v>0</v>
      </c>
      <c r="G1692" s="17">
        <v>0</v>
      </c>
      <c r="H1692" s="18">
        <v>51493</v>
      </c>
    </row>
    <row r="1693" spans="1:8" ht="14.4" x14ac:dyDescent="0.3">
      <c r="A1693" s="17">
        <v>3</v>
      </c>
      <c r="B1693" s="9" t="s">
        <v>12</v>
      </c>
      <c r="C1693" s="17">
        <v>1</v>
      </c>
      <c r="D1693" s="17">
        <v>2012</v>
      </c>
      <c r="E1693" s="17">
        <v>1</v>
      </c>
      <c r="F1693" s="17">
        <v>0</v>
      </c>
      <c r="G1693" s="17">
        <v>0</v>
      </c>
      <c r="H1693" s="18">
        <v>51517</v>
      </c>
    </row>
    <row r="1694" spans="1:8" ht="14.4" x14ac:dyDescent="0.3">
      <c r="A1694" s="17">
        <v>6</v>
      </c>
      <c r="B1694" s="9" t="s">
        <v>12</v>
      </c>
      <c r="C1694" s="17">
        <v>2</v>
      </c>
      <c r="D1694" s="17">
        <v>2011</v>
      </c>
      <c r="E1694" s="17">
        <v>1</v>
      </c>
      <c r="F1694" s="17">
        <v>0</v>
      </c>
      <c r="G1694" s="17">
        <v>0</v>
      </c>
      <c r="H1694" s="18">
        <v>51593</v>
      </c>
    </row>
    <row r="1695" spans="1:8" ht="14.4" x14ac:dyDescent="0.3">
      <c r="A1695" s="17">
        <v>3</v>
      </c>
      <c r="B1695" s="9" t="s">
        <v>12</v>
      </c>
      <c r="C1695" s="17">
        <v>3</v>
      </c>
      <c r="D1695" s="17">
        <v>2011</v>
      </c>
      <c r="E1695" s="17">
        <v>1</v>
      </c>
      <c r="F1695" s="17">
        <v>0</v>
      </c>
      <c r="G1695" s="17">
        <v>0</v>
      </c>
      <c r="H1695" s="18">
        <v>51778</v>
      </c>
    </row>
    <row r="1696" spans="1:8" ht="14.4" x14ac:dyDescent="0.3">
      <c r="A1696" s="17">
        <v>2</v>
      </c>
      <c r="B1696" s="9" t="s">
        <v>12</v>
      </c>
      <c r="C1696" s="17">
        <v>3</v>
      </c>
      <c r="D1696" s="17">
        <v>1995</v>
      </c>
      <c r="E1696" s="17">
        <v>1</v>
      </c>
      <c r="F1696" s="17">
        <v>0</v>
      </c>
      <c r="G1696" s="17">
        <v>0</v>
      </c>
      <c r="H1696" s="18">
        <v>51850</v>
      </c>
    </row>
    <row r="1697" spans="1:8" ht="14.4" x14ac:dyDescent="0.3">
      <c r="A1697" s="17">
        <v>3</v>
      </c>
      <c r="B1697" s="9" t="s">
        <v>19</v>
      </c>
      <c r="C1697" s="17">
        <v>2</v>
      </c>
      <c r="D1697" s="17">
        <v>2019</v>
      </c>
      <c r="E1697" s="17">
        <v>1</v>
      </c>
      <c r="F1697" s="17">
        <v>0</v>
      </c>
      <c r="G1697" s="17">
        <v>0</v>
      </c>
      <c r="H1697" s="18">
        <v>51883</v>
      </c>
    </row>
    <row r="1698" spans="1:8" ht="14.4" x14ac:dyDescent="0.3">
      <c r="A1698" s="17">
        <v>6</v>
      </c>
      <c r="B1698" s="9" t="s">
        <v>66</v>
      </c>
      <c r="C1698" s="17">
        <v>2</v>
      </c>
      <c r="D1698" s="17">
        <v>2013</v>
      </c>
      <c r="E1698" s="17">
        <v>1</v>
      </c>
      <c r="F1698" s="17">
        <v>0</v>
      </c>
      <c r="G1698" s="17">
        <v>0</v>
      </c>
      <c r="H1698" s="18">
        <v>52069</v>
      </c>
    </row>
    <row r="1699" spans="1:8" ht="14.4" x14ac:dyDescent="0.3">
      <c r="A1699" s="17">
        <v>3</v>
      </c>
      <c r="B1699" s="9" t="s">
        <v>12</v>
      </c>
      <c r="C1699" s="17">
        <v>3</v>
      </c>
      <c r="D1699" s="17">
        <v>2013</v>
      </c>
      <c r="E1699" s="17">
        <v>1</v>
      </c>
      <c r="F1699" s="17">
        <v>0</v>
      </c>
      <c r="G1699" s="17">
        <v>0</v>
      </c>
      <c r="H1699" s="18">
        <v>52126</v>
      </c>
    </row>
    <row r="1700" spans="1:8" ht="14.4" x14ac:dyDescent="0.3">
      <c r="A1700" s="17">
        <v>4</v>
      </c>
      <c r="B1700" s="9" t="s">
        <v>12</v>
      </c>
      <c r="C1700" s="17">
        <v>3</v>
      </c>
      <c r="D1700" s="17">
        <v>2010</v>
      </c>
      <c r="E1700" s="17">
        <v>1</v>
      </c>
      <c r="F1700" s="17">
        <v>0</v>
      </c>
      <c r="G1700" s="17">
        <v>0</v>
      </c>
      <c r="H1700" s="18">
        <v>52140</v>
      </c>
    </row>
    <row r="1701" spans="1:8" ht="14.4" x14ac:dyDescent="0.3">
      <c r="A1701" s="17">
        <v>4</v>
      </c>
      <c r="B1701" s="9" t="s">
        <v>12</v>
      </c>
      <c r="C1701" s="17">
        <v>2</v>
      </c>
      <c r="D1701" s="17">
        <v>2012</v>
      </c>
      <c r="E1701" s="17">
        <v>1</v>
      </c>
      <c r="F1701" s="17">
        <v>0</v>
      </c>
      <c r="G1701" s="17">
        <v>0</v>
      </c>
      <c r="H1701" s="18">
        <v>57517</v>
      </c>
    </row>
    <row r="1702" spans="1:8" ht="14.4" x14ac:dyDescent="0.3">
      <c r="A1702" s="17">
        <v>5</v>
      </c>
      <c r="B1702" s="9" t="s">
        <v>66</v>
      </c>
      <c r="C1702" s="17">
        <v>2</v>
      </c>
      <c r="D1702" s="17">
        <v>2013</v>
      </c>
      <c r="E1702" s="17">
        <v>1</v>
      </c>
      <c r="F1702" s="17">
        <v>0</v>
      </c>
      <c r="G1702" s="17">
        <v>0</v>
      </c>
      <c r="H1702" s="18">
        <v>57536</v>
      </c>
    </row>
    <row r="1703" spans="1:8" ht="14.4" x14ac:dyDescent="0.3">
      <c r="A1703" s="17">
        <v>4</v>
      </c>
      <c r="B1703" s="9" t="s">
        <v>12</v>
      </c>
      <c r="C1703" s="17">
        <v>2</v>
      </c>
      <c r="D1703" s="17">
        <v>2011</v>
      </c>
      <c r="E1703" s="17">
        <v>1</v>
      </c>
      <c r="F1703" s="17">
        <v>0</v>
      </c>
      <c r="G1703" s="17">
        <v>0</v>
      </c>
      <c r="H1703" s="18">
        <v>57701</v>
      </c>
    </row>
    <row r="1704" spans="1:8" ht="14.4" x14ac:dyDescent="0.3">
      <c r="A1704" s="17">
        <v>4</v>
      </c>
      <c r="B1704" s="9" t="s">
        <v>12</v>
      </c>
      <c r="C1704" s="17">
        <v>2</v>
      </c>
      <c r="D1704" s="17">
        <v>2014</v>
      </c>
      <c r="E1704" s="17">
        <v>1</v>
      </c>
      <c r="F1704" s="17">
        <v>0</v>
      </c>
      <c r="G1704" s="17">
        <v>0</v>
      </c>
      <c r="H1704" s="18">
        <v>57726</v>
      </c>
    </row>
    <row r="1705" spans="1:8" ht="14.4" x14ac:dyDescent="0.3">
      <c r="A1705" s="17">
        <v>3</v>
      </c>
      <c r="B1705" s="9" t="s">
        <v>12</v>
      </c>
      <c r="C1705" s="17">
        <v>2</v>
      </c>
      <c r="D1705" s="17">
        <v>2011</v>
      </c>
      <c r="E1705" s="17">
        <v>1</v>
      </c>
      <c r="F1705" s="17">
        <v>0</v>
      </c>
      <c r="G1705" s="17">
        <v>0</v>
      </c>
      <c r="H1705" s="18">
        <v>57745</v>
      </c>
    </row>
    <row r="1706" spans="1:8" ht="14.4" x14ac:dyDescent="0.3">
      <c r="A1706" s="17">
        <v>4</v>
      </c>
      <c r="B1706" s="9" t="s">
        <v>12</v>
      </c>
      <c r="C1706" s="17">
        <v>3</v>
      </c>
      <c r="D1706" s="17">
        <v>2012</v>
      </c>
      <c r="E1706" s="17">
        <v>1</v>
      </c>
      <c r="F1706" s="17">
        <v>0</v>
      </c>
      <c r="G1706" s="17">
        <v>0</v>
      </c>
      <c r="H1706" s="18">
        <v>57752</v>
      </c>
    </row>
    <row r="1707" spans="1:8" ht="14.4" x14ac:dyDescent="0.3">
      <c r="A1707" s="17">
        <v>4</v>
      </c>
      <c r="B1707" s="9" t="s">
        <v>12</v>
      </c>
      <c r="C1707" s="17">
        <v>2</v>
      </c>
      <c r="D1707" s="17">
        <v>2013</v>
      </c>
      <c r="E1707" s="17">
        <v>1</v>
      </c>
      <c r="F1707" s="17">
        <v>0</v>
      </c>
      <c r="G1707" s="17">
        <v>0</v>
      </c>
      <c r="H1707" s="18">
        <v>57771</v>
      </c>
    </row>
    <row r="1708" spans="1:8" ht="14.4" x14ac:dyDescent="0.3">
      <c r="A1708" s="17">
        <v>4</v>
      </c>
      <c r="B1708" s="9" t="s">
        <v>12</v>
      </c>
      <c r="C1708" s="17">
        <v>3</v>
      </c>
      <c r="D1708" s="17">
        <v>2010</v>
      </c>
      <c r="E1708" s="17">
        <v>1</v>
      </c>
      <c r="F1708" s="17">
        <v>0</v>
      </c>
      <c r="G1708" s="17">
        <v>0</v>
      </c>
      <c r="H1708" s="18">
        <v>57885</v>
      </c>
    </row>
    <row r="1709" spans="1:8" ht="14.4" x14ac:dyDescent="0.3">
      <c r="A1709" s="17">
        <v>4</v>
      </c>
      <c r="B1709" s="9" t="s">
        <v>12</v>
      </c>
      <c r="C1709" s="17">
        <v>2</v>
      </c>
      <c r="D1709" s="17">
        <v>2010</v>
      </c>
      <c r="E1709" s="17">
        <v>1</v>
      </c>
      <c r="F1709" s="17">
        <v>0</v>
      </c>
      <c r="G1709" s="17">
        <v>0</v>
      </c>
      <c r="H1709" s="18">
        <v>58075</v>
      </c>
    </row>
    <row r="1710" spans="1:8" ht="14.4" x14ac:dyDescent="0.3">
      <c r="A1710" s="17">
        <v>6</v>
      </c>
      <c r="B1710" s="9" t="s">
        <v>12</v>
      </c>
      <c r="C1710" s="17">
        <v>4</v>
      </c>
      <c r="D1710" s="17">
        <v>2010</v>
      </c>
      <c r="E1710" s="17">
        <v>1</v>
      </c>
      <c r="F1710" s="17">
        <v>0</v>
      </c>
      <c r="G1710" s="17">
        <v>0</v>
      </c>
      <c r="H1710" s="18">
        <v>58170</v>
      </c>
    </row>
    <row r="1711" spans="1:8" ht="14.4" x14ac:dyDescent="0.3">
      <c r="A1711" s="17">
        <v>5</v>
      </c>
      <c r="B1711" s="9" t="s">
        <v>12</v>
      </c>
      <c r="C1711" s="17">
        <v>2</v>
      </c>
      <c r="D1711" s="17">
        <v>2012</v>
      </c>
      <c r="E1711" s="17">
        <v>1</v>
      </c>
      <c r="F1711" s="17">
        <v>0</v>
      </c>
      <c r="G1711" s="17">
        <v>0</v>
      </c>
      <c r="H1711" s="18">
        <v>58233</v>
      </c>
    </row>
    <row r="1712" spans="1:8" ht="14.4" x14ac:dyDescent="0.3">
      <c r="A1712" s="17">
        <v>2</v>
      </c>
      <c r="B1712" s="9" t="s">
        <v>12</v>
      </c>
      <c r="C1712" s="17">
        <v>2</v>
      </c>
      <c r="D1712" s="17">
        <v>2011</v>
      </c>
      <c r="E1712" s="17">
        <v>1</v>
      </c>
      <c r="F1712" s="17">
        <v>0</v>
      </c>
      <c r="G1712" s="17">
        <v>0</v>
      </c>
      <c r="H1712" s="18">
        <v>58335</v>
      </c>
    </row>
    <row r="1713" spans="1:8" ht="14.4" x14ac:dyDescent="0.3">
      <c r="A1713" s="17">
        <v>2</v>
      </c>
      <c r="B1713" s="9" t="s">
        <v>12</v>
      </c>
      <c r="C1713" s="17">
        <v>2</v>
      </c>
      <c r="D1713" s="17">
        <v>2011</v>
      </c>
      <c r="E1713" s="17">
        <v>1</v>
      </c>
      <c r="F1713" s="17">
        <v>0</v>
      </c>
      <c r="G1713" s="17">
        <v>0</v>
      </c>
      <c r="H1713" s="18">
        <v>58386</v>
      </c>
    </row>
    <row r="1714" spans="1:8" ht="14.4" x14ac:dyDescent="0.3">
      <c r="A1714" s="17">
        <v>3</v>
      </c>
      <c r="B1714" s="9" t="s">
        <v>12</v>
      </c>
      <c r="C1714" s="17">
        <v>2</v>
      </c>
      <c r="D1714" s="17">
        <v>2010</v>
      </c>
      <c r="E1714" s="17">
        <v>1</v>
      </c>
      <c r="F1714" s="17">
        <v>0</v>
      </c>
      <c r="G1714" s="17">
        <v>0</v>
      </c>
      <c r="H1714" s="18">
        <v>58614</v>
      </c>
    </row>
    <row r="1715" spans="1:8" ht="14.4" x14ac:dyDescent="0.3">
      <c r="A1715" s="17">
        <v>6</v>
      </c>
      <c r="B1715" s="9" t="s">
        <v>12</v>
      </c>
      <c r="C1715" s="17">
        <v>2</v>
      </c>
      <c r="D1715" s="17">
        <v>2010</v>
      </c>
      <c r="E1715" s="17">
        <v>1</v>
      </c>
      <c r="F1715" s="17">
        <v>0</v>
      </c>
      <c r="G1715" s="17">
        <v>0</v>
      </c>
      <c r="H1715" s="18">
        <v>58741</v>
      </c>
    </row>
    <row r="1716" spans="1:8" ht="14.4" x14ac:dyDescent="0.3">
      <c r="A1716" s="17">
        <v>5</v>
      </c>
      <c r="B1716" s="9" t="s">
        <v>12</v>
      </c>
      <c r="C1716" s="17">
        <v>4</v>
      </c>
      <c r="D1716" s="17">
        <v>2011</v>
      </c>
      <c r="E1716" s="17">
        <v>1</v>
      </c>
      <c r="F1716" s="17">
        <v>0</v>
      </c>
      <c r="G1716" s="17">
        <v>0</v>
      </c>
      <c r="H1716" s="18">
        <v>58785</v>
      </c>
    </row>
    <row r="1717" spans="1:8" ht="14.4" x14ac:dyDescent="0.3">
      <c r="A1717" s="17">
        <v>4</v>
      </c>
      <c r="B1717" s="9" t="s">
        <v>12</v>
      </c>
      <c r="C1717" s="17">
        <v>2</v>
      </c>
      <c r="D1717" s="17">
        <v>2011</v>
      </c>
      <c r="E1717" s="17">
        <v>1</v>
      </c>
      <c r="F1717" s="17">
        <v>0</v>
      </c>
      <c r="G1717" s="17">
        <v>0</v>
      </c>
      <c r="H1717" s="18">
        <v>58969</v>
      </c>
    </row>
    <row r="1718" spans="1:8" ht="14.4" x14ac:dyDescent="0.3">
      <c r="A1718" s="17">
        <v>4</v>
      </c>
      <c r="B1718" s="9" t="s">
        <v>12</v>
      </c>
      <c r="C1718" s="17">
        <v>3</v>
      </c>
      <c r="D1718" s="17">
        <v>2010</v>
      </c>
      <c r="E1718" s="17">
        <v>1</v>
      </c>
      <c r="F1718" s="17">
        <v>0</v>
      </c>
      <c r="G1718" s="17">
        <v>0</v>
      </c>
      <c r="H1718" s="18">
        <v>58994</v>
      </c>
    </row>
    <row r="1719" spans="1:8" ht="14.4" x14ac:dyDescent="0.3">
      <c r="A1719" s="17">
        <v>5</v>
      </c>
      <c r="B1719" s="9" t="s">
        <v>12</v>
      </c>
      <c r="C1719" s="17">
        <v>2</v>
      </c>
      <c r="D1719" s="17">
        <v>2014</v>
      </c>
      <c r="E1719" s="17">
        <v>1</v>
      </c>
      <c r="F1719" s="17">
        <v>0</v>
      </c>
      <c r="G1719" s="17">
        <v>0</v>
      </c>
      <c r="H1719" s="18">
        <v>59134</v>
      </c>
    </row>
    <row r="1720" spans="1:8" ht="14.4" x14ac:dyDescent="0.3">
      <c r="A1720" s="17">
        <v>5</v>
      </c>
      <c r="B1720" s="9" t="s">
        <v>12</v>
      </c>
      <c r="C1720" s="17">
        <v>3</v>
      </c>
      <c r="D1720" s="17">
        <v>2009</v>
      </c>
      <c r="E1720" s="17">
        <v>1</v>
      </c>
      <c r="F1720" s="17">
        <v>0</v>
      </c>
      <c r="G1720" s="17">
        <v>0</v>
      </c>
      <c r="H1720" s="18">
        <v>59166</v>
      </c>
    </row>
    <row r="1721" spans="1:8" ht="14.4" x14ac:dyDescent="0.3">
      <c r="A1721" s="17">
        <v>5</v>
      </c>
      <c r="B1721" s="9" t="s">
        <v>12</v>
      </c>
      <c r="C1721" s="17">
        <v>3</v>
      </c>
      <c r="D1721" s="17">
        <v>2009</v>
      </c>
      <c r="E1721" s="17">
        <v>1</v>
      </c>
      <c r="F1721" s="17">
        <v>0</v>
      </c>
      <c r="G1721" s="17">
        <v>0</v>
      </c>
      <c r="H1721" s="18">
        <v>59235</v>
      </c>
    </row>
    <row r="1722" spans="1:8" ht="14.4" x14ac:dyDescent="0.3">
      <c r="A1722" s="17">
        <v>3</v>
      </c>
      <c r="B1722" s="9" t="s">
        <v>12</v>
      </c>
      <c r="C1722" s="17">
        <v>2</v>
      </c>
      <c r="D1722" s="17">
        <v>2011</v>
      </c>
      <c r="E1722" s="17">
        <v>1</v>
      </c>
      <c r="F1722" s="17">
        <v>0</v>
      </c>
      <c r="G1722" s="17">
        <v>0</v>
      </c>
      <c r="H1722" s="18">
        <v>59292</v>
      </c>
    </row>
    <row r="1723" spans="1:8" ht="14.4" x14ac:dyDescent="0.3">
      <c r="A1723" s="17">
        <v>5</v>
      </c>
      <c r="B1723" s="9" t="s">
        <v>12</v>
      </c>
      <c r="C1723" s="17">
        <v>3</v>
      </c>
      <c r="D1723" s="17">
        <v>2011</v>
      </c>
      <c r="E1723" s="17">
        <v>1</v>
      </c>
      <c r="F1723" s="17">
        <v>0</v>
      </c>
      <c r="G1723" s="17">
        <v>0</v>
      </c>
      <c r="H1723" s="18">
        <v>59387</v>
      </c>
    </row>
    <row r="1724" spans="1:8" ht="14.4" x14ac:dyDescent="0.3">
      <c r="A1724" s="17">
        <v>3</v>
      </c>
      <c r="B1724" s="9" t="s">
        <v>12</v>
      </c>
      <c r="C1724" s="17">
        <v>2</v>
      </c>
      <c r="D1724" s="17">
        <v>2011</v>
      </c>
      <c r="E1724" s="17">
        <v>1</v>
      </c>
      <c r="F1724" s="17">
        <v>0</v>
      </c>
      <c r="G1724" s="17">
        <v>0</v>
      </c>
      <c r="H1724" s="18">
        <v>59387</v>
      </c>
    </row>
    <row r="1725" spans="1:8" ht="14.4" x14ac:dyDescent="0.3">
      <c r="A1725" s="17">
        <v>4</v>
      </c>
      <c r="B1725" s="9" t="s">
        <v>12</v>
      </c>
      <c r="C1725" s="17">
        <v>2</v>
      </c>
      <c r="D1725" s="17">
        <v>2012</v>
      </c>
      <c r="E1725" s="17">
        <v>1</v>
      </c>
      <c r="F1725" s="17">
        <v>11</v>
      </c>
      <c r="G1725" s="17">
        <v>0</v>
      </c>
      <c r="H1725" s="18">
        <v>59502</v>
      </c>
    </row>
    <row r="1726" spans="1:8" ht="14.4" x14ac:dyDescent="0.3">
      <c r="A1726" s="17">
        <v>5</v>
      </c>
      <c r="B1726" s="9" t="s">
        <v>12</v>
      </c>
      <c r="C1726" s="17">
        <v>3</v>
      </c>
      <c r="D1726" s="17">
        <v>2015</v>
      </c>
      <c r="E1726" s="17">
        <v>1</v>
      </c>
      <c r="F1726" s="17">
        <v>0</v>
      </c>
      <c r="G1726" s="17">
        <v>0</v>
      </c>
      <c r="H1726" s="18">
        <v>59673</v>
      </c>
    </row>
    <row r="1727" spans="1:8" ht="14.4" x14ac:dyDescent="0.3">
      <c r="A1727" s="17">
        <v>3</v>
      </c>
      <c r="B1727" s="9" t="s">
        <v>12</v>
      </c>
      <c r="C1727" s="17">
        <v>4</v>
      </c>
      <c r="D1727" s="17">
        <v>2011</v>
      </c>
      <c r="E1727" s="17">
        <v>1</v>
      </c>
      <c r="F1727" s="17">
        <v>0</v>
      </c>
      <c r="G1727" s="17">
        <v>0</v>
      </c>
      <c r="H1727" s="18">
        <v>59711</v>
      </c>
    </row>
    <row r="1728" spans="1:8" ht="14.4" x14ac:dyDescent="0.3">
      <c r="A1728" s="17">
        <v>2</v>
      </c>
      <c r="B1728" s="9" t="s">
        <v>12</v>
      </c>
      <c r="C1728" s="17">
        <v>2</v>
      </c>
      <c r="D1728" s="17">
        <v>2011</v>
      </c>
      <c r="E1728" s="17">
        <v>1</v>
      </c>
      <c r="F1728" s="17">
        <v>0</v>
      </c>
      <c r="G1728" s="17">
        <v>0</v>
      </c>
      <c r="H1728" s="18">
        <v>59762</v>
      </c>
    </row>
    <row r="1729" spans="1:8" ht="14.4" x14ac:dyDescent="0.3">
      <c r="A1729" s="17">
        <v>5</v>
      </c>
      <c r="B1729" s="9" t="s">
        <v>33</v>
      </c>
      <c r="C1729" s="17">
        <v>3</v>
      </c>
      <c r="D1729" s="17">
        <v>2010</v>
      </c>
      <c r="E1729" s="17">
        <v>1</v>
      </c>
      <c r="F1729" s="17">
        <v>0</v>
      </c>
      <c r="G1729" s="17">
        <v>0</v>
      </c>
      <c r="H1729" s="18">
        <v>59920</v>
      </c>
    </row>
    <row r="1730" spans="1:8" ht="14.4" x14ac:dyDescent="0.3">
      <c r="A1730" s="17">
        <v>6</v>
      </c>
      <c r="B1730" s="9" t="s">
        <v>12</v>
      </c>
      <c r="C1730" s="17">
        <v>4</v>
      </c>
      <c r="D1730" s="17">
        <v>2011</v>
      </c>
      <c r="E1730" s="17">
        <v>1</v>
      </c>
      <c r="F1730" s="17">
        <v>0</v>
      </c>
      <c r="G1730" s="17">
        <v>0</v>
      </c>
      <c r="H1730" s="18">
        <v>60098</v>
      </c>
    </row>
    <row r="1731" spans="1:8" ht="14.4" x14ac:dyDescent="0.3">
      <c r="A1731" s="17">
        <v>4</v>
      </c>
      <c r="B1731" s="9" t="s">
        <v>12</v>
      </c>
      <c r="C1731" s="17">
        <v>2</v>
      </c>
      <c r="D1731" s="17">
        <v>2011</v>
      </c>
      <c r="E1731" s="17">
        <v>1</v>
      </c>
      <c r="F1731" s="17">
        <v>0</v>
      </c>
      <c r="G1731" s="17">
        <v>0</v>
      </c>
      <c r="H1731" s="18">
        <v>60339</v>
      </c>
    </row>
    <row r="1732" spans="1:8" ht="14.4" x14ac:dyDescent="0.3">
      <c r="A1732" s="17">
        <v>3</v>
      </c>
      <c r="B1732" s="9" t="s">
        <v>12</v>
      </c>
      <c r="C1732" s="17">
        <v>3</v>
      </c>
      <c r="D1732" s="17">
        <v>2010</v>
      </c>
      <c r="E1732" s="17">
        <v>1</v>
      </c>
      <c r="F1732" s="17">
        <v>0</v>
      </c>
      <c r="G1732" s="17">
        <v>0</v>
      </c>
      <c r="H1732" s="18">
        <v>60605</v>
      </c>
    </row>
    <row r="1733" spans="1:8" ht="14.4" x14ac:dyDescent="0.3">
      <c r="A1733" s="17">
        <v>3</v>
      </c>
      <c r="B1733" s="9" t="s">
        <v>12</v>
      </c>
      <c r="C1733" s="17">
        <v>3</v>
      </c>
      <c r="D1733" s="17">
        <v>2010</v>
      </c>
      <c r="E1733" s="17">
        <v>1</v>
      </c>
      <c r="F1733" s="17">
        <v>0</v>
      </c>
      <c r="G1733" s="17">
        <v>0</v>
      </c>
      <c r="H1733" s="18">
        <v>60700</v>
      </c>
    </row>
    <row r="1734" spans="1:8" ht="14.4" x14ac:dyDescent="0.3">
      <c r="A1734" s="17">
        <v>5</v>
      </c>
      <c r="B1734" s="9" t="s">
        <v>27</v>
      </c>
      <c r="C1734" s="17">
        <v>2</v>
      </c>
      <c r="D1734" s="17">
        <v>1971</v>
      </c>
      <c r="E1734" s="17">
        <v>1</v>
      </c>
      <c r="F1734" s="17">
        <v>0</v>
      </c>
      <c r="G1734" s="17">
        <v>33</v>
      </c>
      <c r="H1734" s="18">
        <v>60750</v>
      </c>
    </row>
    <row r="1735" spans="1:8" ht="14.4" x14ac:dyDescent="0.3">
      <c r="A1735" s="17">
        <v>4</v>
      </c>
      <c r="B1735" s="9" t="s">
        <v>12</v>
      </c>
      <c r="C1735" s="17">
        <v>3</v>
      </c>
      <c r="D1735" s="17">
        <v>2010</v>
      </c>
      <c r="E1735" s="17">
        <v>1</v>
      </c>
      <c r="F1735" s="17">
        <v>0</v>
      </c>
      <c r="G1735" s="17">
        <v>0</v>
      </c>
      <c r="H1735" s="18">
        <v>60884</v>
      </c>
    </row>
    <row r="1736" spans="1:8" ht="14.4" x14ac:dyDescent="0.3">
      <c r="A1736" s="17">
        <v>4</v>
      </c>
      <c r="B1736" s="9" t="s">
        <v>12</v>
      </c>
      <c r="C1736" s="17">
        <v>2</v>
      </c>
      <c r="D1736" s="17">
        <v>2013</v>
      </c>
      <c r="E1736" s="17">
        <v>1</v>
      </c>
      <c r="F1736" s="17">
        <v>0</v>
      </c>
      <c r="G1736" s="17">
        <v>0</v>
      </c>
      <c r="H1736" s="18">
        <v>61074</v>
      </c>
    </row>
    <row r="1737" spans="1:8" ht="14.4" x14ac:dyDescent="0.3">
      <c r="A1737" s="17">
        <v>4</v>
      </c>
      <c r="B1737" s="9" t="s">
        <v>12</v>
      </c>
      <c r="C1737" s="17">
        <v>3</v>
      </c>
      <c r="D1737" s="17">
        <v>2008</v>
      </c>
      <c r="E1737" s="17">
        <v>1</v>
      </c>
      <c r="F1737" s="17">
        <v>0</v>
      </c>
      <c r="G1737" s="17">
        <v>0</v>
      </c>
      <c r="H1737" s="18">
        <v>61239</v>
      </c>
    </row>
    <row r="1738" spans="1:8" ht="14.4" x14ac:dyDescent="0.3">
      <c r="A1738" s="17">
        <v>3</v>
      </c>
      <c r="B1738" s="9" t="s">
        <v>12</v>
      </c>
      <c r="C1738" s="17">
        <v>3</v>
      </c>
      <c r="D1738" s="17">
        <v>2010</v>
      </c>
      <c r="E1738" s="17">
        <v>1</v>
      </c>
      <c r="F1738" s="17">
        <v>0</v>
      </c>
      <c r="G1738" s="17">
        <v>0</v>
      </c>
      <c r="H1738" s="18">
        <v>61315</v>
      </c>
    </row>
    <row r="1739" spans="1:8" ht="14.4" x14ac:dyDescent="0.3">
      <c r="A1739" s="17">
        <v>3</v>
      </c>
      <c r="B1739" s="9" t="s">
        <v>19</v>
      </c>
      <c r="C1739" s="17">
        <v>4</v>
      </c>
      <c r="D1739" s="17">
        <v>2009</v>
      </c>
      <c r="E1739" s="17">
        <v>1</v>
      </c>
      <c r="F1739" s="17">
        <v>0</v>
      </c>
      <c r="G1739" s="17">
        <v>0</v>
      </c>
      <c r="H1739" s="18">
        <v>61315</v>
      </c>
    </row>
    <row r="1740" spans="1:8" ht="14.4" x14ac:dyDescent="0.3">
      <c r="A1740" s="17">
        <v>2</v>
      </c>
      <c r="B1740" s="9" t="s">
        <v>12</v>
      </c>
      <c r="C1740" s="17">
        <v>2</v>
      </c>
      <c r="D1740" s="17">
        <v>2011</v>
      </c>
      <c r="E1740" s="17">
        <v>1</v>
      </c>
      <c r="F1740" s="17">
        <v>0</v>
      </c>
      <c r="G1740" s="17">
        <v>0</v>
      </c>
      <c r="H1740" s="18">
        <v>61328</v>
      </c>
    </row>
    <row r="1741" spans="1:8" ht="14.4" x14ac:dyDescent="0.3">
      <c r="A1741" s="17">
        <v>2</v>
      </c>
      <c r="B1741" s="9" t="s">
        <v>12</v>
      </c>
      <c r="C1741" s="17">
        <v>2</v>
      </c>
      <c r="D1741" s="17">
        <v>2011</v>
      </c>
      <c r="E1741" s="17">
        <v>1</v>
      </c>
      <c r="F1741" s="17">
        <v>0</v>
      </c>
      <c r="G1741" s="17">
        <v>0</v>
      </c>
      <c r="H1741" s="18">
        <v>61397</v>
      </c>
    </row>
    <row r="1742" spans="1:8" ht="14.4" x14ac:dyDescent="0.3">
      <c r="A1742" s="17">
        <v>3</v>
      </c>
      <c r="B1742" s="9" t="s">
        <v>12</v>
      </c>
      <c r="C1742" s="17">
        <v>3</v>
      </c>
      <c r="D1742" s="17">
        <v>2010</v>
      </c>
      <c r="E1742" s="17">
        <v>1</v>
      </c>
      <c r="F1742" s="17">
        <v>0</v>
      </c>
      <c r="G1742" s="17">
        <v>0</v>
      </c>
      <c r="H1742" s="18">
        <v>61594</v>
      </c>
    </row>
    <row r="1743" spans="1:8" ht="14.4" x14ac:dyDescent="0.3">
      <c r="A1743" s="17">
        <v>3</v>
      </c>
      <c r="B1743" s="9" t="s">
        <v>12</v>
      </c>
      <c r="C1743" s="17">
        <v>3</v>
      </c>
      <c r="D1743" s="17">
        <v>2015</v>
      </c>
      <c r="E1743" s="17">
        <v>1</v>
      </c>
      <c r="F1743" s="17">
        <v>0</v>
      </c>
      <c r="G1743" s="17">
        <v>0</v>
      </c>
      <c r="H1743" s="18">
        <v>61784</v>
      </c>
    </row>
    <row r="1744" spans="1:8" ht="14.4" x14ac:dyDescent="0.3">
      <c r="A1744" s="17">
        <v>2</v>
      </c>
      <c r="B1744" s="9" t="s">
        <v>17</v>
      </c>
      <c r="C1744" s="17">
        <v>2</v>
      </c>
      <c r="D1744" s="17">
        <v>2011</v>
      </c>
      <c r="E1744" s="17">
        <v>1</v>
      </c>
      <c r="F1744" s="17">
        <v>0</v>
      </c>
      <c r="G1744" s="17">
        <v>0</v>
      </c>
      <c r="H1744" s="18">
        <v>61955</v>
      </c>
    </row>
    <row r="1745" spans="1:8" ht="14.4" x14ac:dyDescent="0.3">
      <c r="A1745" s="17">
        <v>4</v>
      </c>
      <c r="B1745" s="9" t="s">
        <v>12</v>
      </c>
      <c r="C1745" s="17">
        <v>1</v>
      </c>
      <c r="D1745" s="17">
        <v>2012</v>
      </c>
      <c r="E1745" s="17">
        <v>1</v>
      </c>
      <c r="F1745" s="17">
        <v>0</v>
      </c>
      <c r="G1745" s="17">
        <v>0</v>
      </c>
      <c r="H1745" s="18">
        <v>62057</v>
      </c>
    </row>
    <row r="1746" spans="1:8" ht="14.4" x14ac:dyDescent="0.3">
      <c r="A1746" s="17">
        <v>3</v>
      </c>
      <c r="B1746" s="9" t="s">
        <v>12</v>
      </c>
      <c r="C1746" s="17">
        <v>3</v>
      </c>
      <c r="D1746" s="17">
        <v>2010</v>
      </c>
      <c r="E1746" s="17">
        <v>1</v>
      </c>
      <c r="F1746" s="17">
        <v>0</v>
      </c>
      <c r="G1746" s="17">
        <v>0</v>
      </c>
      <c r="H1746" s="18">
        <v>62057</v>
      </c>
    </row>
    <row r="1747" spans="1:8" ht="14.4" x14ac:dyDescent="0.3">
      <c r="A1747" s="17">
        <v>3</v>
      </c>
      <c r="B1747" s="9" t="s">
        <v>12</v>
      </c>
      <c r="C1747" s="17">
        <v>3</v>
      </c>
      <c r="D1747" s="17">
        <v>2010</v>
      </c>
      <c r="E1747" s="17">
        <v>1</v>
      </c>
      <c r="F1747" s="17">
        <v>0</v>
      </c>
      <c r="G1747" s="17">
        <v>0</v>
      </c>
      <c r="H1747" s="18">
        <v>62082</v>
      </c>
    </row>
    <row r="1748" spans="1:8" ht="14.4" x14ac:dyDescent="0.3">
      <c r="A1748" s="17">
        <v>2</v>
      </c>
      <c r="B1748" s="9" t="s">
        <v>23</v>
      </c>
      <c r="C1748" s="17">
        <v>1</v>
      </c>
      <c r="D1748" s="17">
        <v>1978</v>
      </c>
      <c r="E1748" s="17">
        <v>2</v>
      </c>
      <c r="F1748" s="17">
        <v>0</v>
      </c>
      <c r="G1748" s="17">
        <v>0</v>
      </c>
      <c r="H1748" s="18">
        <v>62197</v>
      </c>
    </row>
    <row r="1749" spans="1:8" ht="14.4" x14ac:dyDescent="0.3">
      <c r="A1749" s="17">
        <v>2</v>
      </c>
      <c r="B1749" s="9" t="s">
        <v>24</v>
      </c>
      <c r="C1749" s="17">
        <v>4</v>
      </c>
      <c r="D1749" s="17">
        <v>2018</v>
      </c>
      <c r="E1749" s="17">
        <v>1</v>
      </c>
      <c r="F1749" s="17">
        <v>0</v>
      </c>
      <c r="G1749" s="17">
        <v>0</v>
      </c>
      <c r="H1749" s="18">
        <v>62279</v>
      </c>
    </row>
    <row r="1750" spans="1:8" ht="14.4" x14ac:dyDescent="0.3">
      <c r="A1750" s="17">
        <v>3</v>
      </c>
      <c r="B1750" s="9" t="s">
        <v>19</v>
      </c>
      <c r="C1750" s="17">
        <v>3</v>
      </c>
      <c r="D1750" s="17">
        <v>2012</v>
      </c>
      <c r="E1750" s="17">
        <v>1</v>
      </c>
      <c r="F1750" s="17">
        <v>0</v>
      </c>
      <c r="G1750" s="17">
        <v>0</v>
      </c>
      <c r="H1750" s="18">
        <v>62450</v>
      </c>
    </row>
    <row r="1751" spans="1:8" ht="14.4" x14ac:dyDescent="0.3">
      <c r="A1751" s="17">
        <v>3</v>
      </c>
      <c r="B1751" s="9" t="s">
        <v>12</v>
      </c>
      <c r="C1751" s="17">
        <v>3</v>
      </c>
      <c r="D1751" s="17">
        <v>2010</v>
      </c>
      <c r="E1751" s="17">
        <v>1</v>
      </c>
      <c r="F1751" s="17">
        <v>0</v>
      </c>
      <c r="G1751" s="17">
        <v>0</v>
      </c>
      <c r="H1751" s="18">
        <v>62843</v>
      </c>
    </row>
    <row r="1752" spans="1:8" ht="14.4" x14ac:dyDescent="0.3">
      <c r="A1752" s="17">
        <v>5</v>
      </c>
      <c r="B1752" s="9" t="s">
        <v>12</v>
      </c>
      <c r="C1752" s="17">
        <v>3</v>
      </c>
      <c r="D1752" s="17">
        <v>2013</v>
      </c>
      <c r="E1752" s="17">
        <v>1</v>
      </c>
      <c r="F1752" s="17">
        <v>0</v>
      </c>
      <c r="G1752" s="17">
        <v>0</v>
      </c>
      <c r="H1752" s="18">
        <v>62976</v>
      </c>
    </row>
    <row r="1753" spans="1:8" ht="14.4" x14ac:dyDescent="0.3">
      <c r="A1753" s="17">
        <v>3</v>
      </c>
      <c r="B1753" s="9" t="s">
        <v>12</v>
      </c>
      <c r="C1753" s="17">
        <v>3</v>
      </c>
      <c r="D1753" s="17">
        <v>2010</v>
      </c>
      <c r="E1753" s="17">
        <v>1</v>
      </c>
      <c r="F1753" s="17">
        <v>0</v>
      </c>
      <c r="G1753" s="17">
        <v>0</v>
      </c>
      <c r="H1753" s="18">
        <v>62983</v>
      </c>
    </row>
    <row r="1754" spans="1:8" ht="14.4" x14ac:dyDescent="0.3">
      <c r="A1754" s="17">
        <v>3</v>
      </c>
      <c r="B1754" s="9" t="s">
        <v>19</v>
      </c>
      <c r="C1754" s="17">
        <v>3</v>
      </c>
      <c r="D1754" s="17">
        <v>2012</v>
      </c>
      <c r="E1754" s="17">
        <v>1</v>
      </c>
      <c r="F1754" s="17">
        <v>0</v>
      </c>
      <c r="G1754" s="17">
        <v>0</v>
      </c>
      <c r="H1754" s="18">
        <v>63154</v>
      </c>
    </row>
    <row r="1755" spans="1:8" ht="14.4" x14ac:dyDescent="0.3">
      <c r="A1755" s="17">
        <v>3</v>
      </c>
      <c r="B1755" s="9" t="s">
        <v>12</v>
      </c>
      <c r="C1755" s="17">
        <v>2</v>
      </c>
      <c r="D1755" s="17">
        <v>2012</v>
      </c>
      <c r="E1755" s="17">
        <v>1</v>
      </c>
      <c r="F1755" s="17">
        <v>0</v>
      </c>
      <c r="G1755" s="17">
        <v>0</v>
      </c>
      <c r="H1755" s="18">
        <v>63205</v>
      </c>
    </row>
    <row r="1756" spans="1:8" ht="14.4" x14ac:dyDescent="0.3">
      <c r="A1756" s="17">
        <v>3</v>
      </c>
      <c r="B1756" s="9" t="s">
        <v>12</v>
      </c>
      <c r="C1756" s="17">
        <v>3</v>
      </c>
      <c r="D1756" s="17">
        <v>2014</v>
      </c>
      <c r="E1756" s="17">
        <v>1</v>
      </c>
      <c r="F1756" s="17">
        <v>0</v>
      </c>
      <c r="G1756" s="17">
        <v>0</v>
      </c>
      <c r="H1756" s="18">
        <v>63414</v>
      </c>
    </row>
    <row r="1757" spans="1:8" ht="14.4" x14ac:dyDescent="0.3">
      <c r="A1757" s="17">
        <v>3</v>
      </c>
      <c r="B1757" s="9" t="s">
        <v>12</v>
      </c>
      <c r="C1757" s="17">
        <v>1</v>
      </c>
      <c r="D1757" s="17">
        <v>2015</v>
      </c>
      <c r="E1757" s="17">
        <v>1</v>
      </c>
      <c r="F1757" s="17">
        <v>0</v>
      </c>
      <c r="G1757" s="17">
        <v>0</v>
      </c>
      <c r="H1757" s="18">
        <v>63420</v>
      </c>
    </row>
    <row r="1758" spans="1:8" ht="14.4" x14ac:dyDescent="0.3">
      <c r="A1758" s="17">
        <v>2</v>
      </c>
      <c r="B1758" s="9" t="s">
        <v>12</v>
      </c>
      <c r="C1758" s="17">
        <v>2</v>
      </c>
      <c r="D1758" s="17">
        <v>2011</v>
      </c>
      <c r="E1758" s="17">
        <v>1</v>
      </c>
      <c r="F1758" s="17">
        <v>0</v>
      </c>
      <c r="G1758" s="17">
        <v>0</v>
      </c>
      <c r="H1758" s="18">
        <v>63452</v>
      </c>
    </row>
    <row r="1759" spans="1:8" ht="14.4" x14ac:dyDescent="0.3">
      <c r="A1759" s="17">
        <v>3</v>
      </c>
      <c r="B1759" s="9" t="s">
        <v>12</v>
      </c>
      <c r="C1759" s="17">
        <v>3</v>
      </c>
      <c r="D1759" s="17">
        <v>2009</v>
      </c>
      <c r="E1759" s="17">
        <v>1</v>
      </c>
      <c r="F1759" s="17">
        <v>0</v>
      </c>
      <c r="G1759" s="17">
        <v>0</v>
      </c>
      <c r="H1759" s="18">
        <v>63566</v>
      </c>
    </row>
    <row r="1760" spans="1:8" ht="14.4" x14ac:dyDescent="0.3">
      <c r="A1760" s="17">
        <v>3</v>
      </c>
      <c r="B1760" s="9" t="s">
        <v>27</v>
      </c>
      <c r="C1760" s="17">
        <v>2</v>
      </c>
      <c r="D1760" s="17">
        <v>1971</v>
      </c>
      <c r="E1760" s="17">
        <v>1</v>
      </c>
      <c r="F1760" s="17">
        <v>0</v>
      </c>
      <c r="G1760" s="17">
        <v>0</v>
      </c>
      <c r="H1760" s="18">
        <v>63657</v>
      </c>
    </row>
    <row r="1761" spans="1:8" ht="14.4" x14ac:dyDescent="0.3">
      <c r="A1761" s="17">
        <v>3</v>
      </c>
      <c r="B1761" s="9" t="s">
        <v>19</v>
      </c>
      <c r="C1761" s="17">
        <v>3</v>
      </c>
      <c r="D1761" s="17">
        <v>2014</v>
      </c>
      <c r="E1761" s="17">
        <v>1</v>
      </c>
      <c r="F1761" s="17">
        <v>0</v>
      </c>
      <c r="G1761" s="17">
        <v>0</v>
      </c>
      <c r="H1761" s="18">
        <v>63870</v>
      </c>
    </row>
    <row r="1762" spans="1:8" ht="14.4" x14ac:dyDescent="0.3">
      <c r="A1762" s="17">
        <v>5</v>
      </c>
      <c r="B1762" s="9" t="s">
        <v>12</v>
      </c>
      <c r="C1762" s="17">
        <v>2</v>
      </c>
      <c r="D1762" s="17">
        <v>2010</v>
      </c>
      <c r="E1762" s="17">
        <v>1</v>
      </c>
      <c r="F1762" s="17">
        <v>0</v>
      </c>
      <c r="G1762" s="17">
        <v>0</v>
      </c>
      <c r="H1762" s="18">
        <v>63946</v>
      </c>
    </row>
    <row r="1763" spans="1:8" ht="14.4" x14ac:dyDescent="0.3">
      <c r="A1763" s="17">
        <v>4</v>
      </c>
      <c r="B1763" s="9" t="s">
        <v>12</v>
      </c>
      <c r="C1763" s="17">
        <v>2</v>
      </c>
      <c r="D1763" s="17">
        <v>2012</v>
      </c>
      <c r="E1763" s="17">
        <v>1</v>
      </c>
      <c r="F1763" s="17">
        <v>0</v>
      </c>
      <c r="G1763" s="17">
        <v>0</v>
      </c>
      <c r="H1763" s="18">
        <v>63965</v>
      </c>
    </row>
    <row r="1764" spans="1:8" ht="14.4" x14ac:dyDescent="0.3">
      <c r="A1764" s="17">
        <v>6</v>
      </c>
      <c r="B1764" s="9" t="s">
        <v>12</v>
      </c>
      <c r="C1764" s="17">
        <v>3</v>
      </c>
      <c r="D1764" s="17">
        <v>2012</v>
      </c>
      <c r="E1764" s="17">
        <v>1</v>
      </c>
      <c r="F1764" s="17">
        <v>0</v>
      </c>
      <c r="G1764" s="17">
        <v>0</v>
      </c>
      <c r="H1764" s="18">
        <v>64181</v>
      </c>
    </row>
    <row r="1765" spans="1:8" ht="14.4" x14ac:dyDescent="0.3">
      <c r="A1765" s="17">
        <v>5</v>
      </c>
      <c r="B1765" s="9" t="s">
        <v>12</v>
      </c>
      <c r="C1765" s="17">
        <v>2</v>
      </c>
      <c r="D1765" s="17">
        <v>2011</v>
      </c>
      <c r="E1765" s="17">
        <v>1</v>
      </c>
      <c r="F1765" s="17">
        <v>0</v>
      </c>
      <c r="G1765" s="17">
        <v>0</v>
      </c>
      <c r="H1765" s="18">
        <v>64435</v>
      </c>
    </row>
    <row r="1766" spans="1:8" ht="14.4" x14ac:dyDescent="0.3">
      <c r="A1766" s="17">
        <v>5</v>
      </c>
      <c r="B1766" s="9" t="s">
        <v>12</v>
      </c>
      <c r="C1766" s="17">
        <v>2</v>
      </c>
      <c r="D1766" s="17">
        <v>2011</v>
      </c>
      <c r="E1766" s="17">
        <v>1</v>
      </c>
      <c r="F1766" s="17">
        <v>0</v>
      </c>
      <c r="G1766" s="17">
        <v>0</v>
      </c>
      <c r="H1766" s="18">
        <v>64764</v>
      </c>
    </row>
    <row r="1767" spans="1:8" ht="14.4" x14ac:dyDescent="0.3">
      <c r="A1767" s="17">
        <v>5</v>
      </c>
      <c r="B1767" s="9" t="s">
        <v>12</v>
      </c>
      <c r="C1767" s="17">
        <v>2</v>
      </c>
      <c r="D1767" s="17">
        <v>2010</v>
      </c>
      <c r="E1767" s="17">
        <v>1</v>
      </c>
      <c r="F1767" s="17">
        <v>0</v>
      </c>
      <c r="G1767" s="17">
        <v>0</v>
      </c>
      <c r="H1767" s="18">
        <v>65081</v>
      </c>
    </row>
    <row r="1768" spans="1:8" ht="14.4" x14ac:dyDescent="0.3">
      <c r="A1768" s="17">
        <v>5</v>
      </c>
      <c r="B1768" s="9" t="s">
        <v>19</v>
      </c>
      <c r="C1768" s="17">
        <v>3</v>
      </c>
      <c r="D1768" s="17">
        <v>2015</v>
      </c>
      <c r="E1768" s="17">
        <v>1</v>
      </c>
      <c r="F1768" s="17">
        <v>0</v>
      </c>
      <c r="G1768" s="17">
        <v>0</v>
      </c>
      <c r="H1768" s="18">
        <v>65189</v>
      </c>
    </row>
    <row r="1769" spans="1:8" ht="14.4" x14ac:dyDescent="0.3">
      <c r="A1769" s="17">
        <v>3</v>
      </c>
      <c r="B1769" s="9" t="s">
        <v>12</v>
      </c>
      <c r="C1769" s="17">
        <v>2</v>
      </c>
      <c r="D1769" s="17">
        <v>2010</v>
      </c>
      <c r="E1769" s="17">
        <v>1</v>
      </c>
      <c r="F1769" s="17">
        <v>0</v>
      </c>
      <c r="G1769" s="17">
        <v>0</v>
      </c>
      <c r="H1769" s="18">
        <v>65227</v>
      </c>
    </row>
    <row r="1770" spans="1:8" ht="14.4" x14ac:dyDescent="0.3">
      <c r="A1770" s="17">
        <v>2</v>
      </c>
      <c r="B1770" s="9" t="s">
        <v>12</v>
      </c>
      <c r="C1770" s="17">
        <v>1</v>
      </c>
      <c r="D1770" s="17">
        <v>1998</v>
      </c>
      <c r="E1770" s="17">
        <v>1</v>
      </c>
      <c r="F1770" s="17">
        <v>0</v>
      </c>
      <c r="G1770" s="17">
        <v>0</v>
      </c>
      <c r="H1770" s="18">
        <v>65354</v>
      </c>
    </row>
    <row r="1771" spans="1:8" ht="14.4" x14ac:dyDescent="0.3">
      <c r="A1771" s="17">
        <v>4</v>
      </c>
      <c r="B1771" s="9" t="s">
        <v>12</v>
      </c>
      <c r="C1771" s="17">
        <v>2</v>
      </c>
      <c r="D1771" s="17">
        <v>2011</v>
      </c>
      <c r="E1771" s="17">
        <v>1</v>
      </c>
      <c r="F1771" s="17">
        <v>0</v>
      </c>
      <c r="G1771" s="17">
        <v>0</v>
      </c>
      <c r="H1771" s="18">
        <v>65424</v>
      </c>
    </row>
    <row r="1772" spans="1:8" ht="14.4" x14ac:dyDescent="0.3">
      <c r="A1772" s="17">
        <v>5</v>
      </c>
      <c r="B1772" s="9" t="s">
        <v>12</v>
      </c>
      <c r="C1772" s="17">
        <v>2</v>
      </c>
      <c r="D1772" s="17">
        <v>2015</v>
      </c>
      <c r="E1772" s="17">
        <v>1</v>
      </c>
      <c r="F1772" s="17">
        <v>0</v>
      </c>
      <c r="G1772" s="17">
        <v>0</v>
      </c>
      <c r="H1772" s="18">
        <v>65576</v>
      </c>
    </row>
    <row r="1773" spans="1:8" ht="14.4" x14ac:dyDescent="0.3">
      <c r="A1773" s="17">
        <v>4</v>
      </c>
      <c r="B1773" s="9" t="s">
        <v>12</v>
      </c>
      <c r="C1773" s="17">
        <v>2</v>
      </c>
      <c r="D1773" s="17">
        <v>2010</v>
      </c>
      <c r="E1773" s="17">
        <v>1</v>
      </c>
      <c r="F1773" s="17">
        <v>0</v>
      </c>
      <c r="G1773" s="17">
        <v>0</v>
      </c>
      <c r="H1773" s="18">
        <v>65601</v>
      </c>
    </row>
    <row r="1774" spans="1:8" ht="14.4" x14ac:dyDescent="0.3">
      <c r="A1774" s="17">
        <v>4</v>
      </c>
      <c r="B1774" s="9" t="s">
        <v>12</v>
      </c>
      <c r="C1774" s="17">
        <v>3</v>
      </c>
      <c r="D1774" s="17">
        <v>2009</v>
      </c>
      <c r="E1774" s="17">
        <v>1</v>
      </c>
      <c r="F1774" s="17">
        <v>0</v>
      </c>
      <c r="G1774" s="17">
        <v>0</v>
      </c>
      <c r="H1774" s="18">
        <v>65760</v>
      </c>
    </row>
    <row r="1775" spans="1:8" ht="14.4" x14ac:dyDescent="0.3">
      <c r="A1775" s="17">
        <v>6</v>
      </c>
      <c r="B1775" s="9" t="s">
        <v>12</v>
      </c>
      <c r="C1775" s="17">
        <v>2</v>
      </c>
      <c r="D1775" s="17">
        <v>2009</v>
      </c>
      <c r="E1775" s="17">
        <v>1</v>
      </c>
      <c r="F1775" s="17">
        <v>0</v>
      </c>
      <c r="G1775" s="17">
        <v>0</v>
      </c>
      <c r="H1775" s="18">
        <v>65804</v>
      </c>
    </row>
    <row r="1776" spans="1:8" ht="14.4" x14ac:dyDescent="0.3">
      <c r="A1776" s="17">
        <v>3</v>
      </c>
      <c r="B1776" s="9" t="s">
        <v>19</v>
      </c>
      <c r="C1776" s="17">
        <v>3</v>
      </c>
      <c r="D1776" s="17">
        <v>2015</v>
      </c>
      <c r="E1776" s="17">
        <v>1</v>
      </c>
      <c r="F1776" s="17">
        <v>0</v>
      </c>
      <c r="G1776" s="17">
        <v>0</v>
      </c>
      <c r="H1776" s="18">
        <v>65811</v>
      </c>
    </row>
    <row r="1777" spans="1:8" ht="14.4" x14ac:dyDescent="0.3">
      <c r="A1777" s="17">
        <v>3</v>
      </c>
      <c r="B1777" s="9" t="s">
        <v>12</v>
      </c>
      <c r="C1777" s="17">
        <v>4</v>
      </c>
      <c r="D1777" s="17">
        <v>2011</v>
      </c>
      <c r="E1777" s="17">
        <v>1</v>
      </c>
      <c r="F1777" s="17">
        <v>0</v>
      </c>
      <c r="G1777" s="17">
        <v>0</v>
      </c>
      <c r="H1777" s="18">
        <v>65817</v>
      </c>
    </row>
    <row r="1778" spans="1:8" ht="14.4" x14ac:dyDescent="0.3">
      <c r="A1778" s="17">
        <v>6</v>
      </c>
      <c r="B1778" s="9" t="s">
        <v>12</v>
      </c>
      <c r="C1778" s="17">
        <v>2</v>
      </c>
      <c r="D1778" s="17">
        <v>2010</v>
      </c>
      <c r="E1778" s="17">
        <v>1</v>
      </c>
      <c r="F1778" s="17">
        <v>0</v>
      </c>
      <c r="G1778" s="17">
        <v>0</v>
      </c>
      <c r="H1778" s="18">
        <v>66153</v>
      </c>
    </row>
    <row r="1779" spans="1:8" ht="14.4" x14ac:dyDescent="0.3">
      <c r="A1779" s="17">
        <v>5</v>
      </c>
      <c r="B1779" s="9" t="s">
        <v>12</v>
      </c>
      <c r="C1779" s="17">
        <v>2</v>
      </c>
      <c r="D1779" s="17">
        <v>2010</v>
      </c>
      <c r="E1779" s="17">
        <v>1</v>
      </c>
      <c r="F1779" s="17">
        <v>0</v>
      </c>
      <c r="G1779" s="17">
        <v>0</v>
      </c>
      <c r="H1779" s="18">
        <v>66438</v>
      </c>
    </row>
    <row r="1780" spans="1:8" ht="14.4" x14ac:dyDescent="0.3">
      <c r="A1780" s="17">
        <v>4</v>
      </c>
      <c r="B1780" s="9" t="s">
        <v>12</v>
      </c>
      <c r="C1780" s="17">
        <v>3</v>
      </c>
      <c r="D1780" s="17">
        <v>2010</v>
      </c>
      <c r="E1780" s="17">
        <v>1</v>
      </c>
      <c r="F1780" s="17">
        <v>0</v>
      </c>
      <c r="G1780" s="17">
        <v>0</v>
      </c>
      <c r="H1780" s="18">
        <v>66502</v>
      </c>
    </row>
    <row r="1781" spans="1:8" ht="14.4" x14ac:dyDescent="0.3">
      <c r="A1781" s="17">
        <v>5</v>
      </c>
      <c r="B1781" s="9" t="s">
        <v>12</v>
      </c>
      <c r="C1781" s="17">
        <v>2</v>
      </c>
      <c r="D1781" s="17">
        <v>2013</v>
      </c>
      <c r="E1781" s="17">
        <v>1</v>
      </c>
      <c r="F1781" s="17">
        <v>0</v>
      </c>
      <c r="G1781" s="17">
        <v>0</v>
      </c>
      <c r="H1781" s="18">
        <v>66603</v>
      </c>
    </row>
    <row r="1782" spans="1:8" ht="14.4" x14ac:dyDescent="0.3">
      <c r="A1782" s="17">
        <v>4</v>
      </c>
      <c r="B1782" s="9" t="s">
        <v>12</v>
      </c>
      <c r="C1782" s="17">
        <v>2</v>
      </c>
      <c r="D1782" s="17">
        <v>2011</v>
      </c>
      <c r="E1782" s="17">
        <v>1</v>
      </c>
      <c r="F1782" s="17">
        <v>0</v>
      </c>
      <c r="G1782" s="17">
        <v>0</v>
      </c>
      <c r="H1782" s="18">
        <v>66952</v>
      </c>
    </row>
    <row r="1783" spans="1:8" ht="14.4" x14ac:dyDescent="0.3">
      <c r="A1783" s="17">
        <v>5</v>
      </c>
      <c r="B1783" s="9" t="s">
        <v>12</v>
      </c>
      <c r="C1783" s="17">
        <v>3</v>
      </c>
      <c r="D1783" s="17">
        <v>2010</v>
      </c>
      <c r="E1783" s="17">
        <v>1</v>
      </c>
      <c r="F1783" s="17">
        <v>0</v>
      </c>
      <c r="G1783" s="17">
        <v>0</v>
      </c>
      <c r="H1783" s="18">
        <v>67053</v>
      </c>
    </row>
    <row r="1784" spans="1:8" ht="14.4" x14ac:dyDescent="0.3">
      <c r="A1784" s="17">
        <v>3</v>
      </c>
      <c r="B1784" s="9" t="s">
        <v>12</v>
      </c>
      <c r="C1784" s="17">
        <v>2</v>
      </c>
      <c r="D1784" s="17">
        <v>2013</v>
      </c>
      <c r="E1784" s="17">
        <v>1</v>
      </c>
      <c r="F1784" s="17">
        <v>0</v>
      </c>
      <c r="G1784" s="17">
        <v>0</v>
      </c>
      <c r="H1784" s="18">
        <v>67085</v>
      </c>
    </row>
    <row r="1785" spans="1:8" ht="14.4" x14ac:dyDescent="0.3">
      <c r="A1785" s="17">
        <v>3</v>
      </c>
      <c r="B1785" s="9" t="s">
        <v>12</v>
      </c>
      <c r="C1785" s="17">
        <v>2</v>
      </c>
      <c r="D1785" s="17">
        <v>2014</v>
      </c>
      <c r="E1785" s="17">
        <v>1</v>
      </c>
      <c r="F1785" s="17">
        <v>0</v>
      </c>
      <c r="G1785" s="17">
        <v>0</v>
      </c>
      <c r="H1785" s="18">
        <v>67161</v>
      </c>
    </row>
    <row r="1786" spans="1:8" ht="14.4" x14ac:dyDescent="0.3">
      <c r="A1786" s="17">
        <v>5</v>
      </c>
      <c r="B1786" s="9" t="s">
        <v>12</v>
      </c>
      <c r="C1786" s="17">
        <v>3</v>
      </c>
      <c r="D1786" s="17">
        <v>2015</v>
      </c>
      <c r="E1786" s="17">
        <v>1</v>
      </c>
      <c r="F1786" s="17">
        <v>0</v>
      </c>
      <c r="G1786" s="17">
        <v>0</v>
      </c>
      <c r="H1786" s="18">
        <v>67288</v>
      </c>
    </row>
    <row r="1787" spans="1:8" ht="14.4" x14ac:dyDescent="0.3">
      <c r="A1787" s="17">
        <v>3</v>
      </c>
      <c r="B1787" s="9" t="s">
        <v>12</v>
      </c>
      <c r="C1787" s="17">
        <v>4</v>
      </c>
      <c r="D1787" s="17">
        <v>2014</v>
      </c>
      <c r="E1787" s="17">
        <v>1</v>
      </c>
      <c r="F1787" s="17">
        <v>0</v>
      </c>
      <c r="G1787" s="17">
        <v>0</v>
      </c>
      <c r="H1787" s="18">
        <v>67326</v>
      </c>
    </row>
    <row r="1788" spans="1:8" ht="14.4" x14ac:dyDescent="0.3">
      <c r="A1788" s="17">
        <v>5</v>
      </c>
      <c r="B1788" s="9" t="s">
        <v>12</v>
      </c>
      <c r="C1788" s="17">
        <v>2</v>
      </c>
      <c r="D1788" s="17">
        <v>2012</v>
      </c>
      <c r="E1788" s="17">
        <v>1</v>
      </c>
      <c r="F1788" s="17">
        <v>0</v>
      </c>
      <c r="G1788" s="17">
        <v>0</v>
      </c>
      <c r="H1788" s="18">
        <v>67510</v>
      </c>
    </row>
    <row r="1789" spans="1:8" ht="14.4" x14ac:dyDescent="0.3">
      <c r="A1789" s="17">
        <v>5</v>
      </c>
      <c r="B1789" s="9" t="s">
        <v>12</v>
      </c>
      <c r="C1789" s="17">
        <v>1</v>
      </c>
      <c r="D1789" s="17">
        <v>2013</v>
      </c>
      <c r="E1789" s="17">
        <v>1</v>
      </c>
      <c r="F1789" s="17">
        <v>0</v>
      </c>
      <c r="G1789" s="17">
        <v>0</v>
      </c>
      <c r="H1789" s="18">
        <v>67529</v>
      </c>
    </row>
    <row r="1790" spans="1:8" ht="14.4" x14ac:dyDescent="0.3">
      <c r="A1790" s="17">
        <v>3</v>
      </c>
      <c r="B1790" s="9" t="s">
        <v>12</v>
      </c>
      <c r="C1790" s="17">
        <v>2</v>
      </c>
      <c r="D1790" s="17">
        <v>2011</v>
      </c>
      <c r="E1790" s="17">
        <v>1</v>
      </c>
      <c r="F1790" s="17">
        <v>0</v>
      </c>
      <c r="G1790" s="17">
        <v>0</v>
      </c>
      <c r="H1790" s="18">
        <v>67649</v>
      </c>
    </row>
    <row r="1791" spans="1:8" ht="14.4" x14ac:dyDescent="0.3">
      <c r="A1791" s="17">
        <v>4</v>
      </c>
      <c r="B1791" s="9" t="s">
        <v>12</v>
      </c>
      <c r="C1791" s="17">
        <v>3</v>
      </c>
      <c r="D1791" s="17">
        <v>2012</v>
      </c>
      <c r="E1791" s="17">
        <v>1</v>
      </c>
      <c r="F1791" s="17">
        <v>0</v>
      </c>
      <c r="G1791" s="17">
        <v>0</v>
      </c>
      <c r="H1791" s="18">
        <v>67751</v>
      </c>
    </row>
    <row r="1792" spans="1:8" ht="14.4" x14ac:dyDescent="0.3">
      <c r="A1792" s="17">
        <v>5</v>
      </c>
      <c r="B1792" s="9" t="s">
        <v>12</v>
      </c>
      <c r="C1792" s="17">
        <v>3</v>
      </c>
      <c r="D1792" s="17">
        <v>2009</v>
      </c>
      <c r="E1792" s="17">
        <v>1</v>
      </c>
      <c r="F1792" s="17">
        <v>0</v>
      </c>
      <c r="G1792" s="17">
        <v>0</v>
      </c>
      <c r="H1792" s="18">
        <v>67757</v>
      </c>
    </row>
    <row r="1793" spans="1:8" ht="14.4" x14ac:dyDescent="0.3">
      <c r="A1793" s="17">
        <v>3</v>
      </c>
      <c r="B1793" s="9" t="s">
        <v>12</v>
      </c>
      <c r="C1793" s="17">
        <v>2</v>
      </c>
      <c r="D1793" s="17">
        <v>2011</v>
      </c>
      <c r="E1793" s="17">
        <v>1</v>
      </c>
      <c r="F1793" s="17">
        <v>0</v>
      </c>
      <c r="G1793" s="17">
        <v>0</v>
      </c>
      <c r="H1793" s="18">
        <v>67827</v>
      </c>
    </row>
    <row r="1794" spans="1:8" ht="14.4" x14ac:dyDescent="0.3">
      <c r="A1794" s="17">
        <v>6</v>
      </c>
      <c r="B1794" s="9" t="s">
        <v>19</v>
      </c>
      <c r="C1794" s="17">
        <v>2</v>
      </c>
      <c r="D1794" s="17">
        <v>2013</v>
      </c>
      <c r="E1794" s="17">
        <v>1</v>
      </c>
      <c r="F1794" s="17">
        <v>0</v>
      </c>
      <c r="G1794" s="17">
        <v>0</v>
      </c>
      <c r="H1794" s="18">
        <v>67890</v>
      </c>
    </row>
    <row r="1795" spans="1:8" ht="14.4" x14ac:dyDescent="0.3">
      <c r="A1795" s="17">
        <v>4</v>
      </c>
      <c r="B1795" s="9" t="s">
        <v>12</v>
      </c>
      <c r="C1795" s="17">
        <v>3</v>
      </c>
      <c r="D1795" s="17">
        <v>2014</v>
      </c>
      <c r="E1795" s="17">
        <v>1</v>
      </c>
      <c r="F1795" s="17">
        <v>0</v>
      </c>
      <c r="G1795" s="17">
        <v>0</v>
      </c>
      <c r="H1795" s="18">
        <v>67916</v>
      </c>
    </row>
    <row r="1796" spans="1:8" ht="14.4" x14ac:dyDescent="0.3">
      <c r="A1796" s="17">
        <v>5</v>
      </c>
      <c r="B1796" s="9" t="s">
        <v>12</v>
      </c>
      <c r="C1796" s="17">
        <v>3</v>
      </c>
      <c r="D1796" s="17">
        <v>2009</v>
      </c>
      <c r="E1796" s="17">
        <v>1</v>
      </c>
      <c r="F1796" s="17">
        <v>0</v>
      </c>
      <c r="G1796" s="17">
        <v>0</v>
      </c>
      <c r="H1796" s="18">
        <v>67954</v>
      </c>
    </row>
    <row r="1797" spans="1:8" ht="14.4" x14ac:dyDescent="0.3">
      <c r="A1797" s="17">
        <v>3</v>
      </c>
      <c r="B1797" s="9" t="s">
        <v>12</v>
      </c>
      <c r="C1797" s="17">
        <v>3</v>
      </c>
      <c r="D1797" s="17">
        <v>2010</v>
      </c>
      <c r="E1797" s="17">
        <v>1</v>
      </c>
      <c r="F1797" s="17">
        <v>0</v>
      </c>
      <c r="G1797" s="17">
        <v>0</v>
      </c>
      <c r="H1797" s="18">
        <v>67973</v>
      </c>
    </row>
    <row r="1798" spans="1:8" ht="14.4" x14ac:dyDescent="0.3">
      <c r="A1798" s="17">
        <v>3</v>
      </c>
      <c r="B1798" s="9" t="s">
        <v>12</v>
      </c>
      <c r="C1798" s="17">
        <v>2</v>
      </c>
      <c r="D1798" s="17">
        <v>2015</v>
      </c>
      <c r="E1798" s="17">
        <v>1</v>
      </c>
      <c r="F1798" s="17">
        <v>0</v>
      </c>
      <c r="G1798" s="17">
        <v>0</v>
      </c>
      <c r="H1798" s="18">
        <v>68366</v>
      </c>
    </row>
    <row r="1799" spans="1:8" ht="14.4" x14ac:dyDescent="0.3">
      <c r="A1799" s="17">
        <v>2</v>
      </c>
      <c r="B1799" s="9" t="s">
        <v>19</v>
      </c>
      <c r="C1799" s="17">
        <v>4</v>
      </c>
      <c r="D1799" s="17">
        <v>2015</v>
      </c>
      <c r="E1799" s="17">
        <v>1</v>
      </c>
      <c r="F1799" s="17">
        <v>0</v>
      </c>
      <c r="G1799" s="17">
        <v>0</v>
      </c>
      <c r="H1799" s="18">
        <v>68512</v>
      </c>
    </row>
    <row r="1800" spans="1:8" ht="14.4" x14ac:dyDescent="0.3">
      <c r="A1800" s="17">
        <v>5</v>
      </c>
      <c r="B1800" s="9" t="s">
        <v>12</v>
      </c>
      <c r="C1800" s="17">
        <v>3</v>
      </c>
      <c r="D1800" s="17">
        <v>2009</v>
      </c>
      <c r="E1800" s="17">
        <v>1</v>
      </c>
      <c r="F1800" s="17">
        <v>0</v>
      </c>
      <c r="G1800" s="17">
        <v>0</v>
      </c>
      <c r="H1800" s="18">
        <v>68626</v>
      </c>
    </row>
    <row r="1801" spans="1:8" ht="14.4" x14ac:dyDescent="0.3">
      <c r="A1801" s="17">
        <v>3</v>
      </c>
      <c r="B1801" s="9" t="s">
        <v>12</v>
      </c>
      <c r="C1801" s="17">
        <v>3</v>
      </c>
      <c r="D1801" s="17">
        <v>2012</v>
      </c>
      <c r="E1801" s="17">
        <v>1</v>
      </c>
      <c r="F1801" s="17">
        <v>0</v>
      </c>
      <c r="G1801" s="17">
        <v>0</v>
      </c>
      <c r="H1801" s="18">
        <v>68683</v>
      </c>
    </row>
    <row r="1802" spans="1:8" ht="14.4" x14ac:dyDescent="0.3">
      <c r="A1802" s="17">
        <v>3</v>
      </c>
      <c r="B1802" s="9" t="s">
        <v>12</v>
      </c>
      <c r="C1802" s="17">
        <v>3</v>
      </c>
      <c r="D1802" s="17">
        <v>2012</v>
      </c>
      <c r="E1802" s="17">
        <v>1</v>
      </c>
      <c r="F1802" s="17">
        <v>0</v>
      </c>
      <c r="G1802" s="17">
        <v>0</v>
      </c>
      <c r="H1802" s="18">
        <v>68867</v>
      </c>
    </row>
    <row r="1803" spans="1:8" ht="14.4" x14ac:dyDescent="0.3">
      <c r="A1803" s="17">
        <v>3</v>
      </c>
      <c r="B1803" s="9" t="s">
        <v>12</v>
      </c>
      <c r="C1803" s="17">
        <v>2</v>
      </c>
      <c r="D1803" s="17">
        <v>2012</v>
      </c>
      <c r="E1803" s="17">
        <v>1</v>
      </c>
      <c r="F1803" s="17">
        <v>0</v>
      </c>
      <c r="G1803" s="17">
        <v>0</v>
      </c>
      <c r="H1803" s="18">
        <v>68924</v>
      </c>
    </row>
    <row r="1804" spans="1:8" ht="14.4" x14ac:dyDescent="0.3">
      <c r="A1804" s="17">
        <v>2</v>
      </c>
      <c r="B1804" s="9" t="s">
        <v>12</v>
      </c>
      <c r="C1804" s="17">
        <v>2</v>
      </c>
      <c r="D1804" s="17">
        <v>2011</v>
      </c>
      <c r="E1804" s="17">
        <v>1</v>
      </c>
      <c r="F1804" s="17">
        <v>0</v>
      </c>
      <c r="G1804" s="17">
        <v>0</v>
      </c>
      <c r="H1804" s="18">
        <v>69038</v>
      </c>
    </row>
    <row r="1805" spans="1:8" ht="14.4" x14ac:dyDescent="0.3">
      <c r="A1805" s="17">
        <v>3</v>
      </c>
      <c r="B1805" s="9" t="s">
        <v>12</v>
      </c>
      <c r="C1805" s="17">
        <v>1</v>
      </c>
      <c r="D1805" s="17">
        <v>2012</v>
      </c>
      <c r="E1805" s="17">
        <v>1</v>
      </c>
      <c r="F1805" s="17">
        <v>0</v>
      </c>
      <c r="G1805" s="17">
        <v>0</v>
      </c>
      <c r="H1805" s="18">
        <v>69083</v>
      </c>
    </row>
    <row r="1806" spans="1:8" ht="14.4" x14ac:dyDescent="0.3">
      <c r="A1806" s="17">
        <v>3</v>
      </c>
      <c r="B1806" s="9" t="s">
        <v>12</v>
      </c>
      <c r="C1806" s="17">
        <v>2</v>
      </c>
      <c r="D1806" s="17">
        <v>2015</v>
      </c>
      <c r="E1806" s="17">
        <v>1</v>
      </c>
      <c r="F1806" s="17">
        <v>0</v>
      </c>
      <c r="G1806" s="17">
        <v>0</v>
      </c>
      <c r="H1806" s="18">
        <v>69247</v>
      </c>
    </row>
    <row r="1807" spans="1:8" ht="14.4" x14ac:dyDescent="0.3">
      <c r="A1807" s="17">
        <v>3</v>
      </c>
      <c r="B1807" s="9" t="s">
        <v>12</v>
      </c>
      <c r="C1807" s="17">
        <v>2</v>
      </c>
      <c r="D1807" s="17">
        <v>2011</v>
      </c>
      <c r="E1807" s="17">
        <v>1</v>
      </c>
      <c r="F1807" s="17">
        <v>0</v>
      </c>
      <c r="G1807" s="17">
        <v>0</v>
      </c>
      <c r="H1807" s="18">
        <v>69419</v>
      </c>
    </row>
    <row r="1808" spans="1:8" ht="14.4" x14ac:dyDescent="0.3">
      <c r="A1808" s="17">
        <v>3</v>
      </c>
      <c r="B1808" s="9" t="s">
        <v>12</v>
      </c>
      <c r="C1808" s="17">
        <v>2</v>
      </c>
      <c r="D1808" s="17">
        <v>2015</v>
      </c>
      <c r="E1808" s="17">
        <v>1</v>
      </c>
      <c r="F1808" s="17">
        <v>0</v>
      </c>
      <c r="G1808" s="17">
        <v>0</v>
      </c>
      <c r="H1808" s="18">
        <v>69507</v>
      </c>
    </row>
    <row r="1809" spans="1:8" ht="14.4" x14ac:dyDescent="0.3">
      <c r="A1809" s="17">
        <v>3</v>
      </c>
      <c r="B1809" s="9" t="s">
        <v>12</v>
      </c>
      <c r="C1809" s="17">
        <v>2</v>
      </c>
      <c r="D1809" s="17">
        <v>2012</v>
      </c>
      <c r="E1809" s="17">
        <v>1</v>
      </c>
      <c r="F1809" s="17">
        <v>0</v>
      </c>
      <c r="G1809" s="17">
        <v>0</v>
      </c>
      <c r="H1809" s="18">
        <v>69602</v>
      </c>
    </row>
    <row r="1810" spans="1:8" ht="14.4" x14ac:dyDescent="0.3">
      <c r="A1810" s="17">
        <v>5</v>
      </c>
      <c r="B1810" s="9" t="s">
        <v>12</v>
      </c>
      <c r="C1810" s="17">
        <v>3</v>
      </c>
      <c r="D1810" s="17">
        <v>2010</v>
      </c>
      <c r="E1810" s="17">
        <v>1</v>
      </c>
      <c r="F1810" s="17">
        <v>0</v>
      </c>
      <c r="G1810" s="17">
        <v>0</v>
      </c>
      <c r="H1810" s="18">
        <v>69660</v>
      </c>
    </row>
    <row r="1811" spans="1:8" ht="14.4" x14ac:dyDescent="0.3">
      <c r="A1811" s="17">
        <v>6</v>
      </c>
      <c r="B1811" s="9" t="s">
        <v>66</v>
      </c>
      <c r="C1811" s="17">
        <v>2</v>
      </c>
      <c r="D1811" s="17">
        <v>2013</v>
      </c>
      <c r="E1811" s="17">
        <v>1</v>
      </c>
      <c r="F1811" s="17">
        <v>0</v>
      </c>
      <c r="G1811" s="17">
        <v>0</v>
      </c>
      <c r="H1811" s="18">
        <v>69691</v>
      </c>
    </row>
    <row r="1812" spans="1:8" ht="14.4" x14ac:dyDescent="0.3">
      <c r="A1812" s="17">
        <v>3</v>
      </c>
      <c r="B1812" s="9" t="s">
        <v>14</v>
      </c>
      <c r="C1812" s="17">
        <v>2</v>
      </c>
      <c r="D1812" s="17">
        <v>1991</v>
      </c>
      <c r="E1812" s="17">
        <v>1</v>
      </c>
      <c r="F1812" s="17">
        <v>0</v>
      </c>
      <c r="G1812" s="17">
        <v>0</v>
      </c>
      <c r="H1812" s="18">
        <v>70707</v>
      </c>
    </row>
    <row r="1813" spans="1:8" ht="14.4" x14ac:dyDescent="0.3">
      <c r="A1813" s="17">
        <v>3</v>
      </c>
      <c r="B1813" s="9" t="s">
        <v>17</v>
      </c>
      <c r="C1813" s="17">
        <v>2</v>
      </c>
      <c r="D1813" s="17">
        <v>1986</v>
      </c>
      <c r="E1813" s="17">
        <v>1</v>
      </c>
      <c r="F1813" s="17">
        <v>0</v>
      </c>
      <c r="G1813" s="17">
        <v>0</v>
      </c>
      <c r="H1813" s="18">
        <v>71341</v>
      </c>
    </row>
    <row r="1814" spans="1:8" ht="14.4" x14ac:dyDescent="0.3">
      <c r="A1814" s="17">
        <v>3</v>
      </c>
      <c r="B1814" s="9" t="s">
        <v>19</v>
      </c>
      <c r="C1814" s="17">
        <v>2</v>
      </c>
      <c r="D1814" s="17">
        <v>2020</v>
      </c>
      <c r="E1814" s="17">
        <v>1</v>
      </c>
      <c r="F1814" s="17">
        <v>0</v>
      </c>
      <c r="G1814" s="17">
        <v>0</v>
      </c>
      <c r="H1814" s="18">
        <v>71357</v>
      </c>
    </row>
    <row r="1815" spans="1:8" ht="14.4" x14ac:dyDescent="0.3">
      <c r="A1815" s="17">
        <v>2</v>
      </c>
      <c r="B1815" s="9" t="s">
        <v>25</v>
      </c>
      <c r="C1815" s="17">
        <v>2</v>
      </c>
      <c r="D1815" s="17">
        <v>1995</v>
      </c>
      <c r="E1815" s="17">
        <v>1</v>
      </c>
      <c r="F1815" s="17">
        <v>0</v>
      </c>
      <c r="G1815" s="17">
        <v>0</v>
      </c>
      <c r="H1815" s="18">
        <v>71381</v>
      </c>
    </row>
    <row r="1816" spans="1:8" ht="14.4" x14ac:dyDescent="0.3">
      <c r="A1816" s="17">
        <v>3</v>
      </c>
      <c r="B1816" s="9" t="s">
        <v>25</v>
      </c>
      <c r="C1816" s="17">
        <v>3</v>
      </c>
      <c r="D1816" s="17">
        <v>1965</v>
      </c>
      <c r="E1816" s="17">
        <v>1</v>
      </c>
      <c r="F1816" s="17">
        <v>0</v>
      </c>
      <c r="G1816" s="17">
        <v>21</v>
      </c>
      <c r="H1816" s="18">
        <v>71413</v>
      </c>
    </row>
    <row r="1817" spans="1:8" ht="14.4" x14ac:dyDescent="0.3">
      <c r="A1817" s="17">
        <v>2</v>
      </c>
      <c r="B1817" s="9" t="s">
        <v>17</v>
      </c>
      <c r="C1817" s="17">
        <v>2</v>
      </c>
      <c r="D1817" s="17">
        <v>2011</v>
      </c>
      <c r="E1817" s="17">
        <v>1</v>
      </c>
      <c r="F1817" s="17">
        <v>0</v>
      </c>
      <c r="G1817" s="17">
        <v>0</v>
      </c>
      <c r="H1817" s="18">
        <v>71603</v>
      </c>
    </row>
    <row r="1818" spans="1:8" ht="14.4" x14ac:dyDescent="0.3">
      <c r="A1818" s="17">
        <v>4</v>
      </c>
      <c r="B1818" s="9" t="s">
        <v>33</v>
      </c>
      <c r="C1818" s="17">
        <v>3</v>
      </c>
      <c r="D1818" s="17">
        <v>1963</v>
      </c>
      <c r="E1818" s="17">
        <v>1</v>
      </c>
      <c r="F1818" s="17">
        <v>0</v>
      </c>
      <c r="G1818" s="17">
        <v>0</v>
      </c>
      <c r="H1818" s="18">
        <v>71682</v>
      </c>
    </row>
    <row r="1819" spans="1:8" ht="14.4" x14ac:dyDescent="0.3">
      <c r="A1819" s="17">
        <v>5</v>
      </c>
      <c r="B1819" s="9" t="s">
        <v>12</v>
      </c>
      <c r="C1819" s="17">
        <v>2</v>
      </c>
      <c r="D1819" s="17">
        <v>1995</v>
      </c>
      <c r="E1819" s="17">
        <v>1</v>
      </c>
      <c r="F1819" s="17">
        <v>0</v>
      </c>
      <c r="G1819" s="17">
        <v>0</v>
      </c>
      <c r="H1819" s="18">
        <v>71841</v>
      </c>
    </row>
    <row r="1820" spans="1:8" ht="14.4" x14ac:dyDescent="0.3">
      <c r="A1820" s="17">
        <v>4</v>
      </c>
      <c r="B1820" s="9" t="s">
        <v>23</v>
      </c>
      <c r="C1820" s="17">
        <v>1</v>
      </c>
      <c r="D1820" s="17">
        <v>1960</v>
      </c>
      <c r="E1820" s="17">
        <v>1</v>
      </c>
      <c r="F1820" s="17">
        <v>0</v>
      </c>
      <c r="G1820" s="17">
        <v>0</v>
      </c>
      <c r="H1820" s="18">
        <v>71952</v>
      </c>
    </row>
    <row r="1821" spans="1:8" ht="14.4" x14ac:dyDescent="0.3">
      <c r="A1821" s="17">
        <v>4</v>
      </c>
      <c r="B1821" s="9" t="s">
        <v>33</v>
      </c>
      <c r="C1821" s="17">
        <v>3</v>
      </c>
      <c r="D1821" s="17">
        <v>1983</v>
      </c>
      <c r="E1821" s="17">
        <v>1</v>
      </c>
      <c r="F1821" s="17">
        <v>0</v>
      </c>
      <c r="G1821" s="17">
        <v>0</v>
      </c>
      <c r="H1821" s="18">
        <v>71968</v>
      </c>
    </row>
    <row r="1822" spans="1:8" ht="14.4" x14ac:dyDescent="0.3">
      <c r="A1822" s="17">
        <v>1</v>
      </c>
      <c r="B1822" s="9" t="s">
        <v>23</v>
      </c>
      <c r="C1822" s="17">
        <v>1</v>
      </c>
      <c r="D1822" s="17">
        <v>2015</v>
      </c>
      <c r="E1822" s="17">
        <v>2</v>
      </c>
      <c r="F1822" s="17">
        <v>0</v>
      </c>
      <c r="G1822" s="17">
        <v>0</v>
      </c>
      <c r="H1822" s="18">
        <v>72047</v>
      </c>
    </row>
    <row r="1823" spans="1:8" ht="14.4" x14ac:dyDescent="0.3">
      <c r="A1823" s="17">
        <v>2</v>
      </c>
      <c r="B1823" s="9" t="s">
        <v>28</v>
      </c>
      <c r="C1823" s="17">
        <v>3</v>
      </c>
      <c r="D1823" s="17">
        <v>1972</v>
      </c>
      <c r="E1823" s="17">
        <v>1</v>
      </c>
      <c r="F1823" s="17">
        <v>10</v>
      </c>
      <c r="G1823" s="17">
        <v>10</v>
      </c>
      <c r="H1823" s="18">
        <v>72079</v>
      </c>
    </row>
    <row r="1824" spans="1:8" ht="14.4" x14ac:dyDescent="0.3">
      <c r="A1824" s="17">
        <v>2</v>
      </c>
      <c r="B1824" s="9" t="s">
        <v>24</v>
      </c>
      <c r="C1824" s="17">
        <v>4</v>
      </c>
      <c r="D1824" s="17">
        <v>1985</v>
      </c>
      <c r="E1824" s="17">
        <v>1</v>
      </c>
      <c r="F1824" s="17">
        <v>0</v>
      </c>
      <c r="G1824" s="17">
        <v>0</v>
      </c>
      <c r="H1824" s="18">
        <v>72094</v>
      </c>
    </row>
    <row r="1825" spans="1:8" ht="14.4" x14ac:dyDescent="0.3">
      <c r="A1825" s="17">
        <v>4</v>
      </c>
      <c r="B1825" s="9" t="s">
        <v>12</v>
      </c>
      <c r="C1825" s="17">
        <v>2</v>
      </c>
      <c r="D1825" s="17">
        <v>1989</v>
      </c>
      <c r="E1825" s="17">
        <v>1</v>
      </c>
      <c r="F1825" s="17">
        <v>0</v>
      </c>
      <c r="G1825" s="17">
        <v>0</v>
      </c>
      <c r="H1825" s="18">
        <v>72102</v>
      </c>
    </row>
    <row r="1826" spans="1:8" ht="14.4" x14ac:dyDescent="0.3">
      <c r="A1826" s="17">
        <v>1</v>
      </c>
      <c r="B1826" s="9" t="s">
        <v>19</v>
      </c>
      <c r="C1826" s="17">
        <v>3</v>
      </c>
      <c r="D1826" s="17">
        <v>1984</v>
      </c>
      <c r="E1826" s="17">
        <v>2</v>
      </c>
      <c r="F1826" s="17">
        <v>0</v>
      </c>
      <c r="G1826" s="17">
        <v>0</v>
      </c>
      <c r="H1826" s="18">
        <v>72174</v>
      </c>
    </row>
    <row r="1827" spans="1:8" ht="14.4" x14ac:dyDescent="0.3">
      <c r="A1827" s="17">
        <v>5</v>
      </c>
      <c r="B1827" s="9" t="s">
        <v>33</v>
      </c>
      <c r="C1827" s="17">
        <v>3</v>
      </c>
      <c r="D1827" s="17">
        <v>1963</v>
      </c>
      <c r="E1827" s="17">
        <v>1</v>
      </c>
      <c r="F1827" s="17">
        <v>0</v>
      </c>
      <c r="G1827" s="17">
        <v>0</v>
      </c>
      <c r="H1827" s="18">
        <v>72285</v>
      </c>
    </row>
    <row r="1828" spans="1:8" ht="14.4" x14ac:dyDescent="0.3">
      <c r="A1828" s="17">
        <v>5</v>
      </c>
      <c r="B1828" s="9" t="s">
        <v>19</v>
      </c>
      <c r="C1828" s="17">
        <v>3</v>
      </c>
      <c r="D1828" s="17">
        <v>1994</v>
      </c>
      <c r="E1828" s="17">
        <v>1</v>
      </c>
      <c r="F1828" s="17">
        <v>0</v>
      </c>
      <c r="G1828" s="17">
        <v>0</v>
      </c>
      <c r="H1828" s="18">
        <v>72300</v>
      </c>
    </row>
    <row r="1829" spans="1:8" ht="14.4" x14ac:dyDescent="0.3">
      <c r="A1829" s="17">
        <v>1</v>
      </c>
      <c r="B1829" s="9" t="s">
        <v>17</v>
      </c>
      <c r="C1829" s="17">
        <v>2</v>
      </c>
      <c r="D1829" s="17">
        <v>1987</v>
      </c>
      <c r="E1829" s="17">
        <v>1</v>
      </c>
      <c r="F1829" s="17">
        <v>0</v>
      </c>
      <c r="G1829" s="17">
        <v>0</v>
      </c>
      <c r="H1829" s="18">
        <v>72332</v>
      </c>
    </row>
    <row r="1830" spans="1:8" ht="14.4" x14ac:dyDescent="0.3">
      <c r="A1830" s="17">
        <v>2</v>
      </c>
      <c r="B1830" s="9" t="s">
        <v>12</v>
      </c>
      <c r="C1830" s="17">
        <v>1</v>
      </c>
      <c r="D1830" s="17">
        <v>2008</v>
      </c>
      <c r="E1830" s="17">
        <v>1</v>
      </c>
      <c r="F1830" s="17">
        <v>0</v>
      </c>
      <c r="G1830" s="17">
        <v>0</v>
      </c>
      <c r="H1830" s="18">
        <v>72586</v>
      </c>
    </row>
    <row r="1831" spans="1:8" ht="14.4" x14ac:dyDescent="0.3">
      <c r="A1831" s="17">
        <v>3</v>
      </c>
      <c r="B1831" s="9" t="s">
        <v>14</v>
      </c>
      <c r="C1831" s="17">
        <v>3</v>
      </c>
      <c r="D1831" s="17">
        <v>1985</v>
      </c>
      <c r="E1831" s="17">
        <v>1</v>
      </c>
      <c r="F1831" s="17">
        <v>0</v>
      </c>
      <c r="G1831" s="17">
        <v>0</v>
      </c>
      <c r="H1831" s="18">
        <v>72602</v>
      </c>
    </row>
    <row r="1832" spans="1:8" ht="14.4" x14ac:dyDescent="0.3">
      <c r="A1832" s="17">
        <v>1</v>
      </c>
      <c r="B1832" s="9" t="s">
        <v>19</v>
      </c>
      <c r="C1832" s="17">
        <v>3</v>
      </c>
      <c r="D1832" s="17">
        <v>1989</v>
      </c>
      <c r="E1832" s="17">
        <v>1</v>
      </c>
      <c r="F1832" s="17">
        <v>0</v>
      </c>
      <c r="G1832" s="17">
        <v>0</v>
      </c>
      <c r="H1832" s="18">
        <v>72618</v>
      </c>
    </row>
    <row r="1833" spans="1:8" ht="14.4" x14ac:dyDescent="0.3">
      <c r="A1833" s="17">
        <v>1</v>
      </c>
      <c r="B1833" s="9" t="s">
        <v>27</v>
      </c>
      <c r="C1833" s="17">
        <v>2</v>
      </c>
      <c r="D1833" s="17">
        <v>1989</v>
      </c>
      <c r="E1833" s="17">
        <v>1</v>
      </c>
      <c r="F1833" s="17">
        <v>0</v>
      </c>
      <c r="G1833" s="17">
        <v>0</v>
      </c>
      <c r="H1833" s="18">
        <v>72649</v>
      </c>
    </row>
    <row r="1834" spans="1:8" ht="14.4" x14ac:dyDescent="0.3">
      <c r="A1834" s="17">
        <v>1</v>
      </c>
      <c r="B1834" s="9" t="s">
        <v>23</v>
      </c>
      <c r="C1834" s="17">
        <v>2</v>
      </c>
      <c r="D1834" s="17">
        <v>1985</v>
      </c>
      <c r="E1834" s="17">
        <v>1</v>
      </c>
      <c r="F1834" s="17">
        <v>0</v>
      </c>
      <c r="G1834" s="17">
        <v>0</v>
      </c>
      <c r="H1834" s="18">
        <v>72673</v>
      </c>
    </row>
    <row r="1835" spans="1:8" ht="14.4" x14ac:dyDescent="0.3">
      <c r="A1835" s="17">
        <v>1</v>
      </c>
      <c r="B1835" s="9" t="s">
        <v>23</v>
      </c>
      <c r="C1835" s="17">
        <v>3</v>
      </c>
      <c r="D1835" s="17">
        <v>1985</v>
      </c>
      <c r="E1835" s="17">
        <v>1</v>
      </c>
      <c r="F1835" s="17">
        <v>0</v>
      </c>
      <c r="G1835" s="17">
        <v>0</v>
      </c>
      <c r="H1835" s="18">
        <v>72839</v>
      </c>
    </row>
    <row r="1836" spans="1:8" ht="14.4" x14ac:dyDescent="0.3">
      <c r="A1836" s="17">
        <v>1</v>
      </c>
      <c r="B1836" s="9" t="s">
        <v>25</v>
      </c>
      <c r="C1836" s="17">
        <v>2</v>
      </c>
      <c r="D1836" s="17">
        <v>1994</v>
      </c>
      <c r="E1836" s="17">
        <v>1</v>
      </c>
      <c r="F1836" s="17">
        <v>0</v>
      </c>
      <c r="G1836" s="17">
        <v>0</v>
      </c>
      <c r="H1836" s="18">
        <v>72855</v>
      </c>
    </row>
    <row r="1837" spans="1:8" ht="14.4" x14ac:dyDescent="0.3">
      <c r="A1837" s="17">
        <v>2</v>
      </c>
      <c r="B1837" s="9" t="s">
        <v>12</v>
      </c>
      <c r="C1837" s="17">
        <v>3</v>
      </c>
      <c r="D1837" s="17">
        <v>2003</v>
      </c>
      <c r="E1837" s="17">
        <v>1</v>
      </c>
      <c r="F1837" s="17">
        <v>0</v>
      </c>
      <c r="G1837" s="17">
        <v>0</v>
      </c>
      <c r="H1837" s="18">
        <v>72958</v>
      </c>
    </row>
    <row r="1838" spans="1:8" ht="14.4" x14ac:dyDescent="0.3">
      <c r="A1838" s="17">
        <v>1</v>
      </c>
      <c r="B1838" s="9" t="s">
        <v>35</v>
      </c>
      <c r="C1838" s="17">
        <v>2</v>
      </c>
      <c r="D1838" s="17">
        <v>1984</v>
      </c>
      <c r="E1838" s="17">
        <v>1</v>
      </c>
      <c r="F1838" s="17">
        <v>0</v>
      </c>
      <c r="G1838" s="17">
        <v>0</v>
      </c>
      <c r="H1838" s="18">
        <v>73085</v>
      </c>
    </row>
    <row r="1839" spans="1:8" ht="14.4" x14ac:dyDescent="0.3">
      <c r="A1839" s="17">
        <v>2</v>
      </c>
      <c r="B1839" s="9" t="s">
        <v>12</v>
      </c>
      <c r="C1839" s="17">
        <v>2</v>
      </c>
      <c r="D1839" s="17">
        <v>2016</v>
      </c>
      <c r="E1839" s="17">
        <v>1</v>
      </c>
      <c r="F1839" s="17">
        <v>0</v>
      </c>
      <c r="G1839" s="17">
        <v>0</v>
      </c>
      <c r="H1839" s="18">
        <v>73104</v>
      </c>
    </row>
    <row r="1840" spans="1:8" ht="14.4" x14ac:dyDescent="0.3">
      <c r="A1840" s="17">
        <v>4</v>
      </c>
      <c r="B1840" s="9" t="s">
        <v>17</v>
      </c>
      <c r="C1840" s="17">
        <v>2</v>
      </c>
      <c r="D1840" s="17">
        <v>1963</v>
      </c>
      <c r="E1840" s="17">
        <v>1</v>
      </c>
      <c r="F1840" s="17">
        <v>0</v>
      </c>
      <c r="G1840" s="17">
        <v>0</v>
      </c>
      <c r="H1840" s="18">
        <v>73133</v>
      </c>
    </row>
    <row r="1841" spans="1:8" ht="14.4" x14ac:dyDescent="0.3">
      <c r="A1841" s="17">
        <v>1</v>
      </c>
      <c r="B1841" s="9" t="s">
        <v>25</v>
      </c>
      <c r="C1841" s="17">
        <v>3</v>
      </c>
      <c r="D1841" s="17">
        <v>1992</v>
      </c>
      <c r="E1841" s="17">
        <v>1</v>
      </c>
      <c r="F1841" s="17">
        <v>0</v>
      </c>
      <c r="G1841" s="17">
        <v>0</v>
      </c>
      <c r="H1841" s="18">
        <v>73236</v>
      </c>
    </row>
    <row r="1842" spans="1:8" ht="14.4" x14ac:dyDescent="0.3">
      <c r="A1842" s="17">
        <v>2</v>
      </c>
      <c r="B1842" s="9" t="s">
        <v>31</v>
      </c>
      <c r="C1842" s="17">
        <v>4</v>
      </c>
      <c r="D1842" s="17">
        <v>1975</v>
      </c>
      <c r="E1842" s="17">
        <v>1</v>
      </c>
      <c r="F1842" s="17">
        <v>0</v>
      </c>
      <c r="G1842" s="17">
        <v>0</v>
      </c>
      <c r="H1842" s="18">
        <v>73323</v>
      </c>
    </row>
    <row r="1843" spans="1:8" ht="14.4" x14ac:dyDescent="0.3">
      <c r="A1843" s="17">
        <v>1</v>
      </c>
      <c r="B1843" s="9" t="s">
        <v>19</v>
      </c>
      <c r="C1843" s="17">
        <v>3</v>
      </c>
      <c r="D1843" s="17">
        <v>1989</v>
      </c>
      <c r="E1843" s="17">
        <v>1</v>
      </c>
      <c r="F1843" s="17">
        <v>0</v>
      </c>
      <c r="G1843" s="17">
        <v>0</v>
      </c>
      <c r="H1843" s="18">
        <v>73458</v>
      </c>
    </row>
    <row r="1844" spans="1:8" ht="14.4" x14ac:dyDescent="0.3">
      <c r="A1844" s="17">
        <v>2</v>
      </c>
      <c r="B1844" s="9" t="s">
        <v>23</v>
      </c>
      <c r="C1844" s="17">
        <v>2</v>
      </c>
      <c r="D1844" s="17">
        <v>1961</v>
      </c>
      <c r="E1844" s="17">
        <v>1</v>
      </c>
      <c r="F1844" s="17">
        <v>1</v>
      </c>
      <c r="G1844" s="17">
        <v>13</v>
      </c>
      <c r="H1844" s="18">
        <v>73503</v>
      </c>
    </row>
    <row r="1845" spans="1:8" ht="14.4" x14ac:dyDescent="0.3">
      <c r="A1845" s="17">
        <v>1</v>
      </c>
      <c r="B1845" s="9" t="s">
        <v>17</v>
      </c>
      <c r="C1845" s="17">
        <v>2</v>
      </c>
      <c r="D1845" s="17">
        <v>1999</v>
      </c>
      <c r="E1845" s="17">
        <v>1</v>
      </c>
      <c r="F1845" s="17">
        <v>0</v>
      </c>
      <c r="G1845" s="17">
        <v>0</v>
      </c>
      <c r="H1845" s="18">
        <v>73537</v>
      </c>
    </row>
    <row r="1846" spans="1:8" ht="14.4" x14ac:dyDescent="0.3">
      <c r="A1846" s="17">
        <v>6</v>
      </c>
      <c r="B1846" s="9" t="s">
        <v>12</v>
      </c>
      <c r="C1846" s="17">
        <v>3</v>
      </c>
      <c r="D1846" s="17">
        <v>1987</v>
      </c>
      <c r="E1846" s="17">
        <v>1</v>
      </c>
      <c r="F1846" s="17">
        <v>0</v>
      </c>
      <c r="G1846" s="17">
        <v>0</v>
      </c>
      <c r="H1846" s="18">
        <v>73608</v>
      </c>
    </row>
    <row r="1847" spans="1:8" ht="14.4" x14ac:dyDescent="0.3">
      <c r="A1847" s="17">
        <v>1</v>
      </c>
      <c r="B1847" s="9" t="s">
        <v>17</v>
      </c>
      <c r="C1847" s="17">
        <v>2</v>
      </c>
      <c r="D1847" s="17">
        <v>1987</v>
      </c>
      <c r="E1847" s="17">
        <v>1</v>
      </c>
      <c r="F1847" s="17">
        <v>0</v>
      </c>
      <c r="G1847" s="17">
        <v>0</v>
      </c>
      <c r="H1847" s="18">
        <v>73664</v>
      </c>
    </row>
    <row r="1848" spans="1:8" ht="14.4" x14ac:dyDescent="0.3">
      <c r="A1848" s="17">
        <v>2</v>
      </c>
      <c r="B1848" s="9" t="s">
        <v>25</v>
      </c>
      <c r="C1848" s="17">
        <v>3</v>
      </c>
      <c r="D1848" s="17">
        <v>1981</v>
      </c>
      <c r="E1848" s="17">
        <v>1</v>
      </c>
      <c r="F1848" s="17">
        <v>0</v>
      </c>
      <c r="G1848" s="17">
        <v>0</v>
      </c>
      <c r="H1848" s="18">
        <v>73680</v>
      </c>
    </row>
    <row r="1849" spans="1:8" ht="14.4" x14ac:dyDescent="0.3">
      <c r="A1849" s="17">
        <v>5</v>
      </c>
      <c r="B1849" s="9" t="s">
        <v>59</v>
      </c>
      <c r="C1849" s="17">
        <v>2</v>
      </c>
      <c r="D1849" s="17">
        <v>1967</v>
      </c>
      <c r="E1849" s="17">
        <v>1</v>
      </c>
      <c r="F1849" s="17">
        <v>0</v>
      </c>
      <c r="G1849" s="17">
        <v>0</v>
      </c>
      <c r="H1849" s="18">
        <v>73902</v>
      </c>
    </row>
    <row r="1850" spans="1:8" ht="14.4" x14ac:dyDescent="0.3">
      <c r="A1850" s="17">
        <v>3</v>
      </c>
      <c r="B1850" s="9" t="s">
        <v>19</v>
      </c>
      <c r="C1850" s="17">
        <v>3</v>
      </c>
      <c r="D1850" s="17">
        <v>1986</v>
      </c>
      <c r="E1850" s="17">
        <v>2</v>
      </c>
      <c r="F1850" s="17">
        <v>0</v>
      </c>
      <c r="G1850" s="17">
        <v>0</v>
      </c>
      <c r="H1850" s="18">
        <v>74187</v>
      </c>
    </row>
    <row r="1851" spans="1:8" ht="14.4" x14ac:dyDescent="0.3">
      <c r="A1851" s="17">
        <v>3</v>
      </c>
      <c r="B1851" s="9" t="s">
        <v>25</v>
      </c>
      <c r="C1851" s="17">
        <v>3</v>
      </c>
      <c r="D1851" s="17">
        <v>1994</v>
      </c>
      <c r="E1851" s="17">
        <v>1</v>
      </c>
      <c r="F1851" s="17">
        <v>0</v>
      </c>
      <c r="G1851" s="17">
        <v>0</v>
      </c>
      <c r="H1851" s="18">
        <v>74242</v>
      </c>
    </row>
    <row r="1852" spans="1:8" ht="14.4" x14ac:dyDescent="0.3">
      <c r="A1852" s="17">
        <v>4</v>
      </c>
      <c r="B1852" s="9" t="s">
        <v>33</v>
      </c>
      <c r="C1852" s="17">
        <v>2</v>
      </c>
      <c r="D1852" s="17">
        <v>1978</v>
      </c>
      <c r="E1852" s="17">
        <v>1</v>
      </c>
      <c r="F1852" s="17">
        <v>0</v>
      </c>
      <c r="G1852" s="17">
        <v>0</v>
      </c>
      <c r="H1852" s="18">
        <v>74250</v>
      </c>
    </row>
    <row r="1853" spans="1:8" ht="14.4" x14ac:dyDescent="0.3">
      <c r="A1853" s="17">
        <v>3</v>
      </c>
      <c r="B1853" s="9" t="s">
        <v>25</v>
      </c>
      <c r="C1853" s="17">
        <v>3</v>
      </c>
      <c r="D1853" s="17">
        <v>1960</v>
      </c>
      <c r="E1853" s="17">
        <v>1</v>
      </c>
      <c r="F1853" s="17">
        <v>0</v>
      </c>
      <c r="G1853" s="17">
        <v>0</v>
      </c>
      <c r="H1853" s="18">
        <v>74258</v>
      </c>
    </row>
    <row r="1854" spans="1:8" ht="14.4" x14ac:dyDescent="0.3">
      <c r="A1854" s="17">
        <v>2</v>
      </c>
      <c r="B1854" s="9" t="s">
        <v>19</v>
      </c>
      <c r="C1854" s="17">
        <v>4</v>
      </c>
      <c r="D1854" s="17">
        <v>1985</v>
      </c>
      <c r="E1854" s="17">
        <v>1</v>
      </c>
      <c r="F1854" s="17">
        <v>0</v>
      </c>
      <c r="G1854" s="17">
        <v>0</v>
      </c>
      <c r="H1854" s="18">
        <v>74282</v>
      </c>
    </row>
    <row r="1855" spans="1:8" ht="14.4" x14ac:dyDescent="0.3">
      <c r="A1855" s="17">
        <v>2</v>
      </c>
      <c r="B1855" s="9" t="s">
        <v>23</v>
      </c>
      <c r="C1855" s="17">
        <v>3</v>
      </c>
      <c r="D1855" s="17">
        <v>1980</v>
      </c>
      <c r="E1855" s="17">
        <v>1</v>
      </c>
      <c r="F1855" s="17">
        <v>11</v>
      </c>
      <c r="G1855" s="17">
        <v>22</v>
      </c>
      <c r="H1855" s="18">
        <v>74361</v>
      </c>
    </row>
    <row r="1856" spans="1:8" ht="14.4" x14ac:dyDescent="0.3">
      <c r="A1856" s="17">
        <v>3</v>
      </c>
      <c r="B1856" s="9" t="s">
        <v>19</v>
      </c>
      <c r="C1856" s="17">
        <v>3</v>
      </c>
      <c r="D1856" s="17">
        <v>2020</v>
      </c>
      <c r="E1856" s="17">
        <v>1</v>
      </c>
      <c r="F1856" s="17">
        <v>0</v>
      </c>
      <c r="G1856" s="17">
        <v>0</v>
      </c>
      <c r="H1856" s="18">
        <v>74377</v>
      </c>
    </row>
    <row r="1857" spans="1:8" ht="14.4" x14ac:dyDescent="0.3">
      <c r="A1857" s="17">
        <v>2</v>
      </c>
      <c r="B1857" s="9" t="s">
        <v>23</v>
      </c>
      <c r="C1857" s="17">
        <v>1</v>
      </c>
      <c r="D1857" s="17">
        <v>1993</v>
      </c>
      <c r="E1857" s="17">
        <v>1</v>
      </c>
      <c r="F1857" s="17">
        <v>0</v>
      </c>
      <c r="G1857" s="17">
        <v>0</v>
      </c>
      <c r="H1857" s="18">
        <v>74393</v>
      </c>
    </row>
    <row r="1858" spans="1:8" ht="14.4" x14ac:dyDescent="0.3">
      <c r="A1858" s="17">
        <v>5</v>
      </c>
      <c r="B1858" s="9" t="s">
        <v>12</v>
      </c>
      <c r="C1858" s="17">
        <v>2</v>
      </c>
      <c r="D1858" s="17">
        <v>2009</v>
      </c>
      <c r="E1858" s="17">
        <v>1</v>
      </c>
      <c r="F1858" s="17">
        <v>0</v>
      </c>
      <c r="G1858" s="17">
        <v>0</v>
      </c>
      <c r="H1858" s="18">
        <v>74393</v>
      </c>
    </row>
    <row r="1859" spans="1:8" ht="14.4" x14ac:dyDescent="0.3">
      <c r="A1859" s="17">
        <v>2</v>
      </c>
      <c r="B1859" s="9" t="s">
        <v>14</v>
      </c>
      <c r="C1859" s="17">
        <v>3</v>
      </c>
      <c r="D1859" s="17">
        <v>1986</v>
      </c>
      <c r="E1859" s="17">
        <v>1</v>
      </c>
      <c r="F1859" s="17">
        <v>0</v>
      </c>
      <c r="G1859" s="17">
        <v>0</v>
      </c>
      <c r="H1859" s="18">
        <v>74425</v>
      </c>
    </row>
    <row r="1860" spans="1:8" ht="14.4" x14ac:dyDescent="0.3">
      <c r="A1860" s="17">
        <v>2</v>
      </c>
      <c r="B1860" s="9" t="s">
        <v>14</v>
      </c>
      <c r="C1860" s="17">
        <v>2</v>
      </c>
      <c r="D1860" s="17">
        <v>1987</v>
      </c>
      <c r="E1860" s="17">
        <v>1</v>
      </c>
      <c r="F1860" s="17">
        <v>0</v>
      </c>
      <c r="G1860" s="17">
        <v>0</v>
      </c>
      <c r="H1860" s="18">
        <v>74472</v>
      </c>
    </row>
    <row r="1861" spans="1:8" ht="14.4" x14ac:dyDescent="0.3">
      <c r="A1861" s="17">
        <v>1</v>
      </c>
      <c r="B1861" s="9" t="s">
        <v>14</v>
      </c>
      <c r="C1861" s="17">
        <v>3</v>
      </c>
      <c r="D1861" s="17">
        <v>1964</v>
      </c>
      <c r="E1861" s="17">
        <v>1</v>
      </c>
      <c r="F1861" s="17">
        <v>0</v>
      </c>
      <c r="G1861" s="17">
        <v>0</v>
      </c>
      <c r="H1861" s="18">
        <v>74480</v>
      </c>
    </row>
    <row r="1862" spans="1:8" ht="14.4" x14ac:dyDescent="0.3">
      <c r="A1862" s="17">
        <v>2</v>
      </c>
      <c r="B1862" s="9" t="s">
        <v>27</v>
      </c>
      <c r="C1862" s="17">
        <v>2</v>
      </c>
      <c r="D1862" s="17">
        <v>1980</v>
      </c>
      <c r="E1862" s="17">
        <v>1</v>
      </c>
      <c r="F1862" s="17">
        <v>0</v>
      </c>
      <c r="G1862" s="17">
        <v>0</v>
      </c>
      <c r="H1862" s="18">
        <v>74559</v>
      </c>
    </row>
    <row r="1863" spans="1:8" ht="14.4" x14ac:dyDescent="0.3">
      <c r="A1863" s="17">
        <v>3</v>
      </c>
      <c r="B1863" s="9" t="s">
        <v>12</v>
      </c>
      <c r="C1863" s="17">
        <v>1</v>
      </c>
      <c r="D1863" s="17">
        <v>1991</v>
      </c>
      <c r="E1863" s="17">
        <v>1</v>
      </c>
      <c r="F1863" s="17">
        <v>0</v>
      </c>
      <c r="G1863" s="17">
        <v>0</v>
      </c>
      <c r="H1863" s="18">
        <v>74575</v>
      </c>
    </row>
    <row r="1864" spans="1:8" ht="14.4" x14ac:dyDescent="0.3">
      <c r="A1864" s="17">
        <v>1</v>
      </c>
      <c r="B1864" s="9" t="s">
        <v>12</v>
      </c>
      <c r="C1864" s="17">
        <v>2</v>
      </c>
      <c r="D1864" s="17">
        <v>1996</v>
      </c>
      <c r="E1864" s="17">
        <v>1</v>
      </c>
      <c r="F1864" s="17">
        <v>0</v>
      </c>
      <c r="G1864" s="17">
        <v>0</v>
      </c>
      <c r="H1864" s="18">
        <v>74623</v>
      </c>
    </row>
    <row r="1865" spans="1:8" ht="14.4" x14ac:dyDescent="0.3">
      <c r="A1865" s="17">
        <v>3</v>
      </c>
      <c r="B1865" s="9" t="s">
        <v>14</v>
      </c>
      <c r="C1865" s="17">
        <v>2</v>
      </c>
      <c r="D1865" s="17">
        <v>1965</v>
      </c>
      <c r="E1865" s="17">
        <v>1</v>
      </c>
      <c r="F1865" s="17">
        <v>0</v>
      </c>
      <c r="G1865" s="17">
        <v>0</v>
      </c>
      <c r="H1865" s="18">
        <v>74623</v>
      </c>
    </row>
    <row r="1866" spans="1:8" ht="14.4" x14ac:dyDescent="0.3">
      <c r="A1866" s="17">
        <v>1</v>
      </c>
      <c r="B1866" s="9" t="s">
        <v>12</v>
      </c>
      <c r="C1866" s="17">
        <v>4</v>
      </c>
      <c r="D1866" s="17">
        <v>1989</v>
      </c>
      <c r="E1866" s="17">
        <v>1</v>
      </c>
      <c r="F1866" s="17">
        <v>0</v>
      </c>
      <c r="G1866" s="17">
        <v>0</v>
      </c>
      <c r="H1866" s="18">
        <v>74631</v>
      </c>
    </row>
    <row r="1867" spans="1:8" ht="14.4" x14ac:dyDescent="0.3">
      <c r="A1867" s="17">
        <v>2</v>
      </c>
      <c r="B1867" s="9" t="s">
        <v>14</v>
      </c>
      <c r="C1867" s="17">
        <v>3</v>
      </c>
      <c r="D1867" s="17">
        <v>1985</v>
      </c>
      <c r="E1867" s="17">
        <v>1</v>
      </c>
      <c r="F1867" s="17">
        <v>0</v>
      </c>
      <c r="G1867" s="17">
        <v>0</v>
      </c>
      <c r="H1867" s="18">
        <v>74639</v>
      </c>
    </row>
    <row r="1868" spans="1:8" ht="14.4" x14ac:dyDescent="0.3">
      <c r="A1868" s="17">
        <v>3</v>
      </c>
      <c r="B1868" s="9" t="s">
        <v>19</v>
      </c>
      <c r="C1868" s="17">
        <v>4</v>
      </c>
      <c r="D1868" s="17">
        <v>2015</v>
      </c>
      <c r="E1868" s="17">
        <v>1</v>
      </c>
      <c r="F1868" s="17">
        <v>0</v>
      </c>
      <c r="G1868" s="17">
        <v>0</v>
      </c>
      <c r="H1868" s="18">
        <v>74662</v>
      </c>
    </row>
    <row r="1869" spans="1:8" ht="14.4" x14ac:dyDescent="0.3">
      <c r="A1869" s="17">
        <v>4</v>
      </c>
      <c r="B1869" s="9" t="s">
        <v>14</v>
      </c>
      <c r="C1869" s="17">
        <v>2</v>
      </c>
      <c r="D1869" s="17">
        <v>1989</v>
      </c>
      <c r="E1869" s="17">
        <v>1</v>
      </c>
      <c r="F1869" s="17">
        <v>0</v>
      </c>
      <c r="G1869" s="17">
        <v>0</v>
      </c>
      <c r="H1869" s="18">
        <v>74773</v>
      </c>
    </row>
    <row r="1870" spans="1:8" ht="14.4" x14ac:dyDescent="0.3">
      <c r="A1870" s="17">
        <v>5</v>
      </c>
      <c r="B1870" s="9" t="s">
        <v>14</v>
      </c>
      <c r="C1870" s="17">
        <v>3</v>
      </c>
      <c r="D1870" s="17">
        <v>1985</v>
      </c>
      <c r="E1870" s="17">
        <v>1</v>
      </c>
      <c r="F1870" s="17">
        <v>0</v>
      </c>
      <c r="G1870" s="17">
        <v>0</v>
      </c>
      <c r="H1870" s="18">
        <v>74773</v>
      </c>
    </row>
    <row r="1871" spans="1:8" ht="14.4" x14ac:dyDescent="0.3">
      <c r="A1871" s="17">
        <v>2</v>
      </c>
      <c r="B1871" s="9" t="s">
        <v>12</v>
      </c>
      <c r="C1871" s="17">
        <v>3</v>
      </c>
      <c r="D1871" s="17">
        <v>1990</v>
      </c>
      <c r="E1871" s="17">
        <v>1</v>
      </c>
      <c r="F1871" s="17">
        <v>0</v>
      </c>
      <c r="G1871" s="17">
        <v>0</v>
      </c>
      <c r="H1871" s="18">
        <v>74773</v>
      </c>
    </row>
    <row r="1872" spans="1:8" ht="14.4" x14ac:dyDescent="0.3">
      <c r="A1872" s="17">
        <v>3</v>
      </c>
      <c r="B1872" s="9" t="s">
        <v>19</v>
      </c>
      <c r="C1872" s="17">
        <v>1</v>
      </c>
      <c r="D1872" s="17">
        <v>2017</v>
      </c>
      <c r="E1872" s="17">
        <v>1</v>
      </c>
      <c r="F1872" s="17">
        <v>0</v>
      </c>
      <c r="G1872" s="17">
        <v>0</v>
      </c>
      <c r="H1872" s="18">
        <v>74829</v>
      </c>
    </row>
    <row r="1873" spans="1:8" ht="14.4" x14ac:dyDescent="0.3">
      <c r="A1873" s="17">
        <v>2</v>
      </c>
      <c r="B1873" s="9" t="s">
        <v>33</v>
      </c>
      <c r="C1873" s="17">
        <v>2</v>
      </c>
      <c r="D1873" s="17">
        <v>1965</v>
      </c>
      <c r="E1873" s="17">
        <v>1</v>
      </c>
      <c r="F1873" s="17">
        <v>0</v>
      </c>
      <c r="G1873" s="17">
        <v>0</v>
      </c>
      <c r="H1873" s="18">
        <v>74932</v>
      </c>
    </row>
    <row r="1874" spans="1:8" ht="14.4" x14ac:dyDescent="0.3">
      <c r="A1874" s="17">
        <v>3</v>
      </c>
      <c r="B1874" s="9" t="s">
        <v>19</v>
      </c>
      <c r="C1874" s="17">
        <v>2</v>
      </c>
      <c r="D1874" s="17">
        <v>2010</v>
      </c>
      <c r="E1874" s="17">
        <v>1</v>
      </c>
      <c r="F1874" s="17">
        <v>0</v>
      </c>
      <c r="G1874" s="17">
        <v>0</v>
      </c>
      <c r="H1874" s="18">
        <v>74972</v>
      </c>
    </row>
    <row r="1875" spans="1:8" ht="14.4" x14ac:dyDescent="0.3">
      <c r="A1875" s="17">
        <v>4</v>
      </c>
      <c r="B1875" s="9" t="s">
        <v>14</v>
      </c>
      <c r="C1875" s="17">
        <v>3</v>
      </c>
      <c r="D1875" s="17">
        <v>1994</v>
      </c>
      <c r="E1875" s="17">
        <v>1</v>
      </c>
      <c r="F1875" s="17">
        <v>0</v>
      </c>
      <c r="G1875" s="17">
        <v>0</v>
      </c>
      <c r="H1875" s="18">
        <v>74987</v>
      </c>
    </row>
    <row r="1876" spans="1:8" ht="14.4" x14ac:dyDescent="0.3">
      <c r="A1876" s="17">
        <v>3</v>
      </c>
      <c r="B1876" s="9" t="s">
        <v>14</v>
      </c>
      <c r="C1876" s="17">
        <v>3</v>
      </c>
      <c r="D1876" s="17">
        <v>1994</v>
      </c>
      <c r="E1876" s="17">
        <v>1</v>
      </c>
      <c r="F1876" s="17">
        <v>0</v>
      </c>
      <c r="G1876" s="17">
        <v>0</v>
      </c>
      <c r="H1876" s="18">
        <v>75035</v>
      </c>
    </row>
    <row r="1877" spans="1:8" ht="14.4" x14ac:dyDescent="0.3">
      <c r="A1877" s="17">
        <v>1</v>
      </c>
      <c r="B1877" s="9" t="s">
        <v>28</v>
      </c>
      <c r="C1877" s="17">
        <v>3</v>
      </c>
      <c r="D1877" s="17">
        <v>1982</v>
      </c>
      <c r="E1877" s="17">
        <v>1</v>
      </c>
      <c r="F1877" s="17">
        <v>11</v>
      </c>
      <c r="G1877" s="17">
        <v>0</v>
      </c>
      <c r="H1877" s="18">
        <v>75098</v>
      </c>
    </row>
    <row r="1878" spans="1:8" ht="14.4" x14ac:dyDescent="0.3">
      <c r="A1878" s="17">
        <v>1</v>
      </c>
      <c r="B1878" s="9" t="s">
        <v>23</v>
      </c>
      <c r="C1878" s="17">
        <v>2</v>
      </c>
      <c r="D1878" s="17">
        <v>2005</v>
      </c>
      <c r="E1878" s="17">
        <v>1</v>
      </c>
      <c r="F1878" s="17">
        <v>0</v>
      </c>
      <c r="G1878" s="17">
        <v>0</v>
      </c>
      <c r="H1878" s="18">
        <v>75201</v>
      </c>
    </row>
    <row r="1879" spans="1:8" ht="14.4" x14ac:dyDescent="0.3">
      <c r="A1879" s="17">
        <v>2</v>
      </c>
      <c r="B1879" s="9" t="s">
        <v>12</v>
      </c>
      <c r="C1879" s="17">
        <v>2</v>
      </c>
      <c r="D1879" s="17">
        <v>1989</v>
      </c>
      <c r="E1879" s="17">
        <v>1</v>
      </c>
      <c r="F1879" s="17">
        <v>0</v>
      </c>
      <c r="G1879" s="17">
        <v>45</v>
      </c>
      <c r="H1879" s="18">
        <v>75233</v>
      </c>
    </row>
    <row r="1880" spans="1:8" ht="14.4" x14ac:dyDescent="0.3">
      <c r="A1880" s="17">
        <v>6</v>
      </c>
      <c r="B1880" s="9" t="s">
        <v>12</v>
      </c>
      <c r="C1880" s="17">
        <v>2</v>
      </c>
      <c r="D1880" s="17">
        <v>2010</v>
      </c>
      <c r="E1880" s="17">
        <v>1</v>
      </c>
      <c r="F1880" s="17">
        <v>0</v>
      </c>
      <c r="G1880" s="17">
        <v>0</v>
      </c>
      <c r="H1880" s="18">
        <v>75257</v>
      </c>
    </row>
    <row r="1881" spans="1:8" ht="14.4" x14ac:dyDescent="0.3">
      <c r="A1881" s="17">
        <v>3</v>
      </c>
      <c r="B1881" s="9" t="s">
        <v>12</v>
      </c>
      <c r="C1881" s="17">
        <v>2</v>
      </c>
      <c r="D1881" s="17">
        <v>2011</v>
      </c>
      <c r="E1881" s="17">
        <v>1</v>
      </c>
      <c r="F1881" s="17">
        <v>0</v>
      </c>
      <c r="G1881" s="17">
        <v>0</v>
      </c>
      <c r="H1881" s="18">
        <v>75384</v>
      </c>
    </row>
    <row r="1882" spans="1:8" ht="14.4" x14ac:dyDescent="0.3">
      <c r="A1882" s="17">
        <v>2</v>
      </c>
      <c r="B1882" s="9" t="s">
        <v>30</v>
      </c>
      <c r="C1882" s="17">
        <v>3</v>
      </c>
      <c r="D1882" s="17">
        <v>1992</v>
      </c>
      <c r="E1882" s="17">
        <v>1</v>
      </c>
      <c r="F1882" s="17">
        <v>0</v>
      </c>
      <c r="G1882" s="17">
        <v>0</v>
      </c>
      <c r="H1882" s="18">
        <v>75415</v>
      </c>
    </row>
    <row r="1883" spans="1:8" ht="14.4" x14ac:dyDescent="0.3">
      <c r="A1883" s="17">
        <v>2</v>
      </c>
      <c r="B1883" s="9" t="s">
        <v>12</v>
      </c>
      <c r="C1883" s="17">
        <v>4</v>
      </c>
      <c r="D1883" s="17">
        <v>1997</v>
      </c>
      <c r="E1883" s="17">
        <v>1</v>
      </c>
      <c r="F1883" s="17">
        <v>0</v>
      </c>
      <c r="G1883" s="17">
        <v>0</v>
      </c>
      <c r="H1883" s="18">
        <v>75582</v>
      </c>
    </row>
    <row r="1884" spans="1:8" ht="14.4" x14ac:dyDescent="0.3">
      <c r="A1884" s="17">
        <v>1</v>
      </c>
      <c r="B1884" s="9" t="s">
        <v>25</v>
      </c>
      <c r="C1884" s="17">
        <v>1</v>
      </c>
      <c r="D1884" s="17">
        <v>1993</v>
      </c>
      <c r="E1884" s="17">
        <v>1</v>
      </c>
      <c r="F1884" s="17">
        <v>0</v>
      </c>
      <c r="G1884" s="17">
        <v>0</v>
      </c>
      <c r="H1884" s="18">
        <v>75582</v>
      </c>
    </row>
    <row r="1885" spans="1:8" ht="14.4" x14ac:dyDescent="0.3">
      <c r="A1885" s="17">
        <v>1</v>
      </c>
      <c r="B1885" s="9" t="s">
        <v>12</v>
      </c>
      <c r="C1885" s="17">
        <v>2</v>
      </c>
      <c r="D1885" s="17">
        <v>1989</v>
      </c>
      <c r="E1885" s="17">
        <v>1</v>
      </c>
      <c r="F1885" s="17">
        <v>0</v>
      </c>
      <c r="G1885" s="17">
        <v>0</v>
      </c>
      <c r="H1885" s="18">
        <v>75606</v>
      </c>
    </row>
    <row r="1886" spans="1:8" ht="14.4" x14ac:dyDescent="0.3">
      <c r="A1886" s="17">
        <v>3</v>
      </c>
      <c r="B1886" s="9" t="s">
        <v>12</v>
      </c>
      <c r="C1886" s="17">
        <v>4</v>
      </c>
      <c r="D1886" s="17">
        <v>2011</v>
      </c>
      <c r="E1886" s="17">
        <v>1</v>
      </c>
      <c r="F1886" s="17">
        <v>0</v>
      </c>
      <c r="G1886" s="17">
        <v>0</v>
      </c>
      <c r="H1886" s="18">
        <v>75653</v>
      </c>
    </row>
    <row r="1887" spans="1:8" ht="14.4" x14ac:dyDescent="0.3">
      <c r="A1887" s="17">
        <v>6</v>
      </c>
      <c r="B1887" s="9" t="s">
        <v>12</v>
      </c>
      <c r="C1887" s="17">
        <v>4</v>
      </c>
      <c r="D1887" s="17">
        <v>2011</v>
      </c>
      <c r="E1887" s="17">
        <v>1</v>
      </c>
      <c r="F1887" s="17">
        <v>0</v>
      </c>
      <c r="G1887" s="17">
        <v>0</v>
      </c>
      <c r="H1887" s="18">
        <v>75669</v>
      </c>
    </row>
    <row r="1888" spans="1:8" ht="14.4" x14ac:dyDescent="0.3">
      <c r="A1888" s="17">
        <v>2</v>
      </c>
      <c r="B1888" s="9" t="s">
        <v>19</v>
      </c>
      <c r="C1888" s="17">
        <v>3</v>
      </c>
      <c r="D1888" s="17">
        <v>1991</v>
      </c>
      <c r="E1888" s="17">
        <v>1</v>
      </c>
      <c r="F1888" s="17">
        <v>0</v>
      </c>
      <c r="G1888" s="17">
        <v>0</v>
      </c>
      <c r="H1888" s="18">
        <v>75725</v>
      </c>
    </row>
    <row r="1889" spans="1:8" ht="14.4" x14ac:dyDescent="0.3">
      <c r="A1889" s="17">
        <v>1</v>
      </c>
      <c r="B1889" s="9" t="s">
        <v>42</v>
      </c>
      <c r="C1889" s="17">
        <v>2</v>
      </c>
      <c r="D1889" s="17">
        <v>1991</v>
      </c>
      <c r="E1889" s="17">
        <v>1</v>
      </c>
      <c r="F1889" s="17">
        <v>0</v>
      </c>
      <c r="G1889" s="17">
        <v>0</v>
      </c>
      <c r="H1889" s="18">
        <v>75732</v>
      </c>
    </row>
    <row r="1890" spans="1:8" ht="14.4" x14ac:dyDescent="0.3">
      <c r="A1890" s="17">
        <v>2</v>
      </c>
      <c r="B1890" s="9" t="s">
        <v>33</v>
      </c>
      <c r="C1890" s="17">
        <v>3</v>
      </c>
      <c r="D1890" s="17">
        <v>1964</v>
      </c>
      <c r="E1890" s="17">
        <v>1</v>
      </c>
      <c r="F1890" s="17">
        <v>0</v>
      </c>
      <c r="G1890" s="17">
        <v>0</v>
      </c>
      <c r="H1890" s="18">
        <v>75772</v>
      </c>
    </row>
    <row r="1891" spans="1:8" ht="14.4" x14ac:dyDescent="0.3">
      <c r="A1891" s="17">
        <v>2</v>
      </c>
      <c r="B1891" s="9" t="s">
        <v>12</v>
      </c>
      <c r="C1891" s="17">
        <v>2</v>
      </c>
      <c r="D1891" s="17">
        <v>1990</v>
      </c>
      <c r="E1891" s="17">
        <v>1</v>
      </c>
      <c r="F1891" s="17">
        <v>0</v>
      </c>
      <c r="G1891" s="17">
        <v>0</v>
      </c>
      <c r="H1891" s="18">
        <v>75812</v>
      </c>
    </row>
    <row r="1892" spans="1:8" ht="14.4" x14ac:dyDescent="0.3">
      <c r="A1892" s="17">
        <v>3</v>
      </c>
      <c r="B1892" s="9" t="s">
        <v>12</v>
      </c>
      <c r="C1892" s="17">
        <v>2</v>
      </c>
      <c r="D1892" s="17">
        <v>2011</v>
      </c>
      <c r="E1892" s="17">
        <v>1</v>
      </c>
      <c r="F1892" s="17">
        <v>0</v>
      </c>
      <c r="G1892" s="17">
        <v>0</v>
      </c>
      <c r="H1892" s="18">
        <v>75835</v>
      </c>
    </row>
    <row r="1893" spans="1:8" ht="14.4" x14ac:dyDescent="0.3">
      <c r="A1893" s="17">
        <v>2</v>
      </c>
      <c r="B1893" s="9" t="s">
        <v>44</v>
      </c>
      <c r="C1893" s="17">
        <v>2</v>
      </c>
      <c r="D1893" s="17">
        <v>1975</v>
      </c>
      <c r="E1893" s="17">
        <v>1</v>
      </c>
      <c r="F1893" s="17">
        <v>0</v>
      </c>
      <c r="G1893" s="17">
        <v>0</v>
      </c>
      <c r="H1893" s="18">
        <v>75875</v>
      </c>
    </row>
    <row r="1894" spans="1:8" ht="14.4" x14ac:dyDescent="0.3">
      <c r="A1894" s="17">
        <v>4</v>
      </c>
      <c r="B1894" s="9" t="s">
        <v>33</v>
      </c>
      <c r="C1894" s="17">
        <v>1</v>
      </c>
      <c r="D1894" s="17">
        <v>1972</v>
      </c>
      <c r="E1894" s="17">
        <v>1</v>
      </c>
      <c r="F1894" s="17">
        <v>0</v>
      </c>
      <c r="G1894" s="17">
        <v>0</v>
      </c>
      <c r="H1894" s="18">
        <v>75891</v>
      </c>
    </row>
    <row r="1895" spans="1:8" ht="14.4" x14ac:dyDescent="0.3">
      <c r="A1895" s="17">
        <v>3</v>
      </c>
      <c r="B1895" s="9" t="s">
        <v>33</v>
      </c>
      <c r="C1895" s="17">
        <v>3</v>
      </c>
      <c r="D1895" s="17">
        <v>1964</v>
      </c>
      <c r="E1895" s="17">
        <v>1</v>
      </c>
      <c r="F1895" s="17">
        <v>0</v>
      </c>
      <c r="G1895" s="17">
        <v>0</v>
      </c>
      <c r="H1895" s="18">
        <v>75970</v>
      </c>
    </row>
    <row r="1896" spans="1:8" ht="14.4" x14ac:dyDescent="0.3">
      <c r="A1896" s="17">
        <v>5</v>
      </c>
      <c r="B1896" s="9" t="s">
        <v>14</v>
      </c>
      <c r="C1896" s="17">
        <v>3</v>
      </c>
      <c r="D1896" s="17">
        <v>1984</v>
      </c>
      <c r="E1896" s="17">
        <v>1</v>
      </c>
      <c r="F1896" s="17">
        <v>0</v>
      </c>
      <c r="G1896" s="17">
        <v>0</v>
      </c>
      <c r="H1896" s="18">
        <v>76026</v>
      </c>
    </row>
    <row r="1897" spans="1:8" ht="14.4" x14ac:dyDescent="0.3">
      <c r="A1897" s="17">
        <v>1</v>
      </c>
      <c r="B1897" s="9" t="s">
        <v>25</v>
      </c>
      <c r="C1897" s="17">
        <v>2</v>
      </c>
      <c r="D1897" s="17">
        <v>1994</v>
      </c>
      <c r="E1897" s="17">
        <v>1</v>
      </c>
      <c r="F1897" s="17">
        <v>0</v>
      </c>
      <c r="G1897" s="17">
        <v>0</v>
      </c>
      <c r="H1897" s="18">
        <v>76097</v>
      </c>
    </row>
    <row r="1898" spans="1:8" ht="14.4" x14ac:dyDescent="0.3">
      <c r="A1898" s="17">
        <v>2</v>
      </c>
      <c r="B1898" s="9" t="s">
        <v>14</v>
      </c>
      <c r="C1898" s="17">
        <v>3</v>
      </c>
      <c r="D1898" s="17">
        <v>2006</v>
      </c>
      <c r="E1898" s="17">
        <v>1</v>
      </c>
      <c r="F1898" s="17">
        <v>0</v>
      </c>
      <c r="G1898" s="17">
        <v>0</v>
      </c>
      <c r="H1898" s="18">
        <v>76113</v>
      </c>
    </row>
    <row r="1899" spans="1:8" ht="14.4" x14ac:dyDescent="0.3">
      <c r="A1899" s="17">
        <v>5</v>
      </c>
      <c r="B1899" s="9" t="s">
        <v>12</v>
      </c>
      <c r="C1899" s="17">
        <v>2</v>
      </c>
      <c r="D1899" s="17">
        <v>2015</v>
      </c>
      <c r="E1899" s="17">
        <v>1</v>
      </c>
      <c r="F1899" s="17">
        <v>0</v>
      </c>
      <c r="G1899" s="17">
        <v>0</v>
      </c>
      <c r="H1899" s="18">
        <v>76137</v>
      </c>
    </row>
    <row r="1900" spans="1:8" ht="14.4" x14ac:dyDescent="0.3">
      <c r="A1900" s="17">
        <v>5</v>
      </c>
      <c r="B1900" s="9" t="s">
        <v>14</v>
      </c>
      <c r="C1900" s="17">
        <v>2</v>
      </c>
      <c r="D1900" s="17">
        <v>1984</v>
      </c>
      <c r="E1900" s="17">
        <v>1</v>
      </c>
      <c r="F1900" s="17">
        <v>0</v>
      </c>
      <c r="G1900" s="17">
        <v>0</v>
      </c>
      <c r="H1900" s="18">
        <v>76168</v>
      </c>
    </row>
    <row r="1901" spans="1:8" ht="14.4" x14ac:dyDescent="0.3">
      <c r="A1901" s="17">
        <v>1</v>
      </c>
      <c r="B1901" s="9" t="s">
        <v>12</v>
      </c>
      <c r="C1901" s="17">
        <v>3</v>
      </c>
      <c r="D1901" s="17">
        <v>1968</v>
      </c>
      <c r="E1901" s="17">
        <v>1</v>
      </c>
      <c r="F1901" s="17">
        <v>0</v>
      </c>
      <c r="G1901" s="17">
        <v>0</v>
      </c>
      <c r="H1901" s="18">
        <v>76192</v>
      </c>
    </row>
    <row r="1902" spans="1:8" ht="14.4" x14ac:dyDescent="0.3">
      <c r="A1902" s="17">
        <v>1</v>
      </c>
      <c r="B1902" s="9" t="s">
        <v>25</v>
      </c>
      <c r="C1902" s="17">
        <v>2</v>
      </c>
      <c r="D1902" s="17">
        <v>1993</v>
      </c>
      <c r="E1902" s="17">
        <v>1</v>
      </c>
      <c r="F1902" s="17">
        <v>0</v>
      </c>
      <c r="G1902" s="17">
        <v>0</v>
      </c>
      <c r="H1902" s="18">
        <v>76359</v>
      </c>
    </row>
    <row r="1903" spans="1:8" ht="14.4" x14ac:dyDescent="0.3">
      <c r="A1903" s="17">
        <v>3</v>
      </c>
      <c r="B1903" s="9" t="s">
        <v>12</v>
      </c>
      <c r="C1903" s="17">
        <v>2</v>
      </c>
      <c r="D1903" s="17">
        <v>2012</v>
      </c>
      <c r="E1903" s="17">
        <v>1</v>
      </c>
      <c r="F1903" s="17">
        <v>0</v>
      </c>
      <c r="G1903" s="17">
        <v>0</v>
      </c>
      <c r="H1903" s="18">
        <v>76525</v>
      </c>
    </row>
    <row r="1904" spans="1:8" ht="14.4" x14ac:dyDescent="0.3">
      <c r="A1904" s="17">
        <v>2</v>
      </c>
      <c r="B1904" s="9" t="s">
        <v>12</v>
      </c>
      <c r="C1904" s="17">
        <v>3</v>
      </c>
      <c r="D1904" s="17">
        <v>1987</v>
      </c>
      <c r="E1904" s="17">
        <v>1</v>
      </c>
      <c r="F1904" s="17">
        <v>0</v>
      </c>
      <c r="G1904" s="17">
        <v>0</v>
      </c>
      <c r="H1904" s="18">
        <v>76533</v>
      </c>
    </row>
    <row r="1905" spans="1:8" ht="14.4" x14ac:dyDescent="0.3">
      <c r="A1905" s="17">
        <v>2</v>
      </c>
      <c r="B1905" s="9" t="s">
        <v>17</v>
      </c>
      <c r="C1905" s="17">
        <v>4</v>
      </c>
      <c r="D1905" s="17">
        <v>2010</v>
      </c>
      <c r="E1905" s="17">
        <v>1</v>
      </c>
      <c r="F1905" s="17">
        <v>0</v>
      </c>
      <c r="G1905" s="17">
        <v>0</v>
      </c>
      <c r="H1905" s="18">
        <v>76652</v>
      </c>
    </row>
    <row r="1906" spans="1:8" ht="14.4" x14ac:dyDescent="0.3">
      <c r="A1906" s="17">
        <v>3</v>
      </c>
      <c r="B1906" s="9" t="s">
        <v>12</v>
      </c>
      <c r="C1906" s="17">
        <v>2</v>
      </c>
      <c r="D1906" s="17">
        <v>1987</v>
      </c>
      <c r="E1906" s="17">
        <v>1</v>
      </c>
      <c r="F1906" s="17">
        <v>0</v>
      </c>
      <c r="G1906" s="17">
        <v>0</v>
      </c>
      <c r="H1906" s="18">
        <v>76699</v>
      </c>
    </row>
    <row r="1907" spans="1:8" ht="14.4" x14ac:dyDescent="0.3">
      <c r="A1907" s="17">
        <v>1</v>
      </c>
      <c r="B1907" s="9" t="s">
        <v>12</v>
      </c>
      <c r="C1907" s="17">
        <v>3</v>
      </c>
      <c r="D1907" s="17">
        <v>2004</v>
      </c>
      <c r="E1907" s="17">
        <v>1</v>
      </c>
      <c r="F1907" s="17">
        <v>0</v>
      </c>
      <c r="G1907" s="17">
        <v>0</v>
      </c>
      <c r="H1907" s="18">
        <v>76715</v>
      </c>
    </row>
    <row r="1908" spans="1:8" ht="14.4" x14ac:dyDescent="0.3">
      <c r="A1908" s="17">
        <v>5</v>
      </c>
      <c r="B1908" s="9" t="s">
        <v>12</v>
      </c>
      <c r="C1908" s="17">
        <v>4</v>
      </c>
      <c r="D1908" s="17">
        <v>2006</v>
      </c>
      <c r="E1908" s="17">
        <v>1</v>
      </c>
      <c r="F1908" s="17">
        <v>0</v>
      </c>
      <c r="G1908" s="17">
        <v>0</v>
      </c>
      <c r="H1908" s="18">
        <v>76882</v>
      </c>
    </row>
    <row r="1909" spans="1:8" ht="14.4" x14ac:dyDescent="0.3">
      <c r="A1909" s="17">
        <v>2</v>
      </c>
      <c r="B1909" s="9" t="s">
        <v>25</v>
      </c>
      <c r="C1909" s="17">
        <v>2</v>
      </c>
      <c r="D1909" s="17">
        <v>1995</v>
      </c>
      <c r="E1909" s="17">
        <v>1</v>
      </c>
      <c r="F1909" s="17">
        <v>0</v>
      </c>
      <c r="G1909" s="17">
        <v>0</v>
      </c>
      <c r="H1909" s="18">
        <v>76890</v>
      </c>
    </row>
    <row r="1910" spans="1:8" ht="14.4" x14ac:dyDescent="0.3">
      <c r="A1910" s="17">
        <v>1</v>
      </c>
      <c r="B1910" s="9" t="s">
        <v>23</v>
      </c>
      <c r="C1910" s="17">
        <v>3</v>
      </c>
      <c r="D1910" s="17">
        <v>2004</v>
      </c>
      <c r="E1910" s="17">
        <v>1</v>
      </c>
      <c r="F1910" s="17">
        <v>0</v>
      </c>
      <c r="G1910" s="17">
        <v>0</v>
      </c>
      <c r="H1910" s="18">
        <v>76921</v>
      </c>
    </row>
    <row r="1911" spans="1:8" ht="14.4" x14ac:dyDescent="0.3">
      <c r="A1911" s="17">
        <v>1</v>
      </c>
      <c r="B1911" s="9" t="s">
        <v>65</v>
      </c>
      <c r="C1911" s="17">
        <v>2</v>
      </c>
      <c r="D1911" s="17">
        <v>1985</v>
      </c>
      <c r="E1911" s="17">
        <v>1</v>
      </c>
      <c r="F1911" s="17">
        <v>0</v>
      </c>
      <c r="G1911" s="17">
        <v>0</v>
      </c>
      <c r="H1911" s="18">
        <v>76977</v>
      </c>
    </row>
    <row r="1912" spans="1:8" ht="14.4" x14ac:dyDescent="0.3">
      <c r="A1912" s="17">
        <v>5</v>
      </c>
      <c r="B1912" s="9" t="s">
        <v>19</v>
      </c>
      <c r="C1912" s="17">
        <v>3</v>
      </c>
      <c r="D1912" s="17">
        <v>2016</v>
      </c>
      <c r="E1912" s="17">
        <v>1</v>
      </c>
      <c r="F1912" s="17">
        <v>0</v>
      </c>
      <c r="G1912" s="17">
        <v>0</v>
      </c>
      <c r="H1912" s="18">
        <v>77040</v>
      </c>
    </row>
    <row r="1913" spans="1:8" ht="14.4" x14ac:dyDescent="0.3">
      <c r="A1913" s="17">
        <v>4</v>
      </c>
      <c r="B1913" s="9" t="s">
        <v>25</v>
      </c>
      <c r="C1913" s="17">
        <v>2</v>
      </c>
      <c r="D1913" s="17">
        <v>1991</v>
      </c>
      <c r="E1913" s="17">
        <v>1</v>
      </c>
      <c r="F1913" s="17">
        <v>0</v>
      </c>
      <c r="G1913" s="17">
        <v>0</v>
      </c>
      <c r="H1913" s="18">
        <v>77064</v>
      </c>
    </row>
    <row r="1914" spans="1:8" ht="14.4" x14ac:dyDescent="0.3">
      <c r="A1914" s="17">
        <v>4</v>
      </c>
      <c r="B1914" s="9" t="s">
        <v>12</v>
      </c>
      <c r="C1914" s="17">
        <v>2</v>
      </c>
      <c r="D1914" s="17">
        <v>1978</v>
      </c>
      <c r="E1914" s="17">
        <v>1</v>
      </c>
      <c r="F1914" s="17">
        <v>0</v>
      </c>
      <c r="G1914" s="17">
        <v>0</v>
      </c>
      <c r="H1914" s="18">
        <v>77191</v>
      </c>
    </row>
    <row r="1915" spans="1:8" ht="14.4" x14ac:dyDescent="0.3">
      <c r="A1915" s="17">
        <v>1</v>
      </c>
      <c r="B1915" s="9" t="s">
        <v>23</v>
      </c>
      <c r="C1915" s="17">
        <v>3</v>
      </c>
      <c r="D1915" s="17">
        <v>2004</v>
      </c>
      <c r="E1915" s="17">
        <v>2</v>
      </c>
      <c r="F1915" s="17">
        <v>0</v>
      </c>
      <c r="G1915" s="17">
        <v>0</v>
      </c>
      <c r="H1915" s="18">
        <v>77262</v>
      </c>
    </row>
    <row r="1916" spans="1:8" ht="14.4" x14ac:dyDescent="0.3">
      <c r="A1916" s="17">
        <v>3</v>
      </c>
      <c r="B1916" s="9" t="s">
        <v>35</v>
      </c>
      <c r="C1916" s="17">
        <v>1</v>
      </c>
      <c r="D1916" s="17">
        <v>1967</v>
      </c>
      <c r="E1916" s="17">
        <v>1</v>
      </c>
      <c r="F1916" s="17">
        <v>0</v>
      </c>
      <c r="G1916" s="17">
        <v>0</v>
      </c>
      <c r="H1916" s="18">
        <v>77278</v>
      </c>
    </row>
    <row r="1917" spans="1:8" ht="14.4" x14ac:dyDescent="0.3">
      <c r="A1917" s="17">
        <v>2</v>
      </c>
      <c r="B1917" s="9" t="s">
        <v>23</v>
      </c>
      <c r="C1917" s="17">
        <v>2</v>
      </c>
      <c r="D1917" s="17">
        <v>1989</v>
      </c>
      <c r="E1917" s="17">
        <v>1</v>
      </c>
      <c r="F1917" s="17">
        <v>0</v>
      </c>
      <c r="G1917" s="17">
        <v>0</v>
      </c>
      <c r="H1917" s="18">
        <v>77286</v>
      </c>
    </row>
    <row r="1918" spans="1:8" ht="14.4" x14ac:dyDescent="0.3">
      <c r="A1918" s="17">
        <v>1</v>
      </c>
      <c r="B1918" s="9" t="s">
        <v>17</v>
      </c>
      <c r="C1918" s="17">
        <v>2</v>
      </c>
      <c r="D1918" s="17">
        <v>1987</v>
      </c>
      <c r="E1918" s="17">
        <v>1</v>
      </c>
      <c r="F1918" s="17">
        <v>0</v>
      </c>
      <c r="G1918" s="17">
        <v>0</v>
      </c>
      <c r="H1918" s="18">
        <v>77341</v>
      </c>
    </row>
    <row r="1919" spans="1:8" ht="14.4" x14ac:dyDescent="0.3">
      <c r="A1919" s="17">
        <v>3</v>
      </c>
      <c r="B1919" s="9" t="s">
        <v>12</v>
      </c>
      <c r="C1919" s="17">
        <v>3</v>
      </c>
      <c r="D1919" s="17">
        <v>2012</v>
      </c>
      <c r="E1919" s="17">
        <v>1</v>
      </c>
      <c r="F1919" s="17">
        <v>0</v>
      </c>
      <c r="G1919" s="17">
        <v>0</v>
      </c>
      <c r="H1919" s="18">
        <v>77349</v>
      </c>
    </row>
    <row r="1920" spans="1:8" ht="14.4" x14ac:dyDescent="0.3">
      <c r="A1920" s="17">
        <v>4</v>
      </c>
      <c r="B1920" s="9" t="s">
        <v>12</v>
      </c>
      <c r="C1920" s="17">
        <v>2</v>
      </c>
      <c r="D1920" s="17">
        <v>1988</v>
      </c>
      <c r="E1920" s="17">
        <v>1</v>
      </c>
      <c r="F1920" s="17">
        <v>0</v>
      </c>
      <c r="G1920" s="17">
        <v>0</v>
      </c>
      <c r="H1920" s="18">
        <v>77437</v>
      </c>
    </row>
    <row r="1921" spans="1:8" ht="14.4" x14ac:dyDescent="0.3">
      <c r="A1921" s="17">
        <v>2</v>
      </c>
      <c r="B1921" s="9" t="s">
        <v>43</v>
      </c>
      <c r="C1921" s="17">
        <v>2</v>
      </c>
      <c r="D1921" s="17">
        <v>1982</v>
      </c>
      <c r="E1921" s="17">
        <v>1</v>
      </c>
      <c r="F1921" s="17">
        <v>0</v>
      </c>
      <c r="G1921" s="17">
        <v>0</v>
      </c>
      <c r="H1921" s="18">
        <v>77460</v>
      </c>
    </row>
    <row r="1922" spans="1:8" ht="14.4" x14ac:dyDescent="0.3">
      <c r="A1922" s="17">
        <v>1</v>
      </c>
      <c r="B1922" s="9" t="s">
        <v>14</v>
      </c>
      <c r="C1922" s="17">
        <v>2</v>
      </c>
      <c r="D1922" s="17">
        <v>1964</v>
      </c>
      <c r="E1922" s="17">
        <v>1</v>
      </c>
      <c r="F1922" s="17">
        <v>0</v>
      </c>
      <c r="G1922" s="17">
        <v>0</v>
      </c>
      <c r="H1922" s="18">
        <v>77484</v>
      </c>
    </row>
    <row r="1923" spans="1:8" ht="14.4" x14ac:dyDescent="0.3">
      <c r="A1923" s="17">
        <v>2</v>
      </c>
      <c r="B1923" s="9" t="s">
        <v>23</v>
      </c>
      <c r="C1923" s="17">
        <v>2</v>
      </c>
      <c r="D1923" s="17">
        <v>1980</v>
      </c>
      <c r="E1923" s="17">
        <v>1</v>
      </c>
      <c r="F1923" s="17">
        <v>0</v>
      </c>
      <c r="G1923" s="17">
        <v>0</v>
      </c>
      <c r="H1923" s="18">
        <v>77532</v>
      </c>
    </row>
    <row r="1924" spans="1:8" ht="14.4" x14ac:dyDescent="0.3">
      <c r="A1924" s="17">
        <v>4</v>
      </c>
      <c r="B1924" s="9" t="s">
        <v>12</v>
      </c>
      <c r="C1924" s="17">
        <v>2</v>
      </c>
      <c r="D1924" s="17">
        <v>2011</v>
      </c>
      <c r="E1924" s="17">
        <v>1</v>
      </c>
      <c r="F1924" s="17">
        <v>0</v>
      </c>
      <c r="G1924" s="17">
        <v>0</v>
      </c>
      <c r="H1924" s="18">
        <v>77579</v>
      </c>
    </row>
    <row r="1925" spans="1:8" ht="14.4" x14ac:dyDescent="0.3">
      <c r="A1925" s="17">
        <v>2</v>
      </c>
      <c r="B1925" s="9" t="s">
        <v>19</v>
      </c>
      <c r="C1925" s="17">
        <v>3</v>
      </c>
      <c r="D1925" s="17">
        <v>1988</v>
      </c>
      <c r="E1925" s="17">
        <v>1</v>
      </c>
      <c r="F1925" s="17">
        <v>0</v>
      </c>
      <c r="G1925" s="17">
        <v>0</v>
      </c>
      <c r="H1925" s="18">
        <v>77595</v>
      </c>
    </row>
    <row r="1926" spans="1:8" ht="14.4" x14ac:dyDescent="0.3">
      <c r="A1926" s="17">
        <v>1</v>
      </c>
      <c r="B1926" s="9" t="s">
        <v>12</v>
      </c>
      <c r="C1926" s="17">
        <v>3</v>
      </c>
      <c r="D1926" s="17">
        <v>1983</v>
      </c>
      <c r="E1926" s="17">
        <v>1</v>
      </c>
      <c r="F1926" s="17">
        <v>0</v>
      </c>
      <c r="G1926" s="17">
        <v>0</v>
      </c>
      <c r="H1926" s="18">
        <v>77658</v>
      </c>
    </row>
    <row r="1927" spans="1:8" ht="14.4" x14ac:dyDescent="0.3">
      <c r="A1927" s="17">
        <v>5</v>
      </c>
      <c r="B1927" s="9" t="s">
        <v>12</v>
      </c>
      <c r="C1927" s="17">
        <v>3</v>
      </c>
      <c r="D1927" s="17">
        <v>2007</v>
      </c>
      <c r="E1927" s="17">
        <v>1</v>
      </c>
      <c r="F1927" s="17">
        <v>0</v>
      </c>
      <c r="G1927" s="17">
        <v>0</v>
      </c>
      <c r="H1927" s="18">
        <v>77738</v>
      </c>
    </row>
    <row r="1928" spans="1:8" ht="14.4" x14ac:dyDescent="0.3">
      <c r="A1928" s="17">
        <v>2</v>
      </c>
      <c r="B1928" s="9" t="s">
        <v>23</v>
      </c>
      <c r="C1928" s="17">
        <v>1</v>
      </c>
      <c r="D1928" s="17">
        <v>1987</v>
      </c>
      <c r="E1928" s="17">
        <v>1</v>
      </c>
      <c r="F1928" s="17">
        <v>0</v>
      </c>
      <c r="G1928" s="17">
        <v>0</v>
      </c>
      <c r="H1928" s="18">
        <v>77857</v>
      </c>
    </row>
    <row r="1929" spans="1:8" ht="14.4" x14ac:dyDescent="0.3">
      <c r="A1929" s="17">
        <v>3</v>
      </c>
      <c r="B1929" s="9" t="s">
        <v>19</v>
      </c>
      <c r="C1929" s="17">
        <v>3</v>
      </c>
      <c r="D1929" s="17">
        <v>2008</v>
      </c>
      <c r="E1929" s="17">
        <v>1</v>
      </c>
      <c r="F1929" s="17">
        <v>0</v>
      </c>
      <c r="G1929" s="17">
        <v>0</v>
      </c>
      <c r="H1929" s="18">
        <v>77857</v>
      </c>
    </row>
    <row r="1930" spans="1:8" ht="14.4" x14ac:dyDescent="0.3">
      <c r="A1930" s="17">
        <v>2</v>
      </c>
      <c r="B1930" s="9" t="s">
        <v>14</v>
      </c>
      <c r="C1930" s="17">
        <v>3</v>
      </c>
      <c r="D1930" s="17">
        <v>2019</v>
      </c>
      <c r="E1930" s="17">
        <v>1</v>
      </c>
      <c r="F1930" s="17">
        <v>0</v>
      </c>
      <c r="G1930" s="17">
        <v>0</v>
      </c>
      <c r="H1930" s="18">
        <v>77991</v>
      </c>
    </row>
    <row r="1931" spans="1:8" ht="14.4" x14ac:dyDescent="0.3">
      <c r="A1931" s="17">
        <v>3</v>
      </c>
      <c r="B1931" s="9" t="s">
        <v>17</v>
      </c>
      <c r="C1931" s="17">
        <v>2</v>
      </c>
      <c r="D1931" s="17">
        <v>1984</v>
      </c>
      <c r="E1931" s="17">
        <v>1</v>
      </c>
      <c r="F1931" s="17">
        <v>0</v>
      </c>
      <c r="G1931" s="17">
        <v>0</v>
      </c>
      <c r="H1931" s="18">
        <v>78063</v>
      </c>
    </row>
    <row r="1932" spans="1:8" ht="14.4" x14ac:dyDescent="0.3">
      <c r="A1932" s="17">
        <v>2</v>
      </c>
      <c r="B1932" s="9" t="s">
        <v>17</v>
      </c>
      <c r="C1932" s="17">
        <v>2</v>
      </c>
      <c r="D1932" s="17">
        <v>1986</v>
      </c>
      <c r="E1932" s="17">
        <v>1</v>
      </c>
      <c r="F1932" s="17">
        <v>0</v>
      </c>
      <c r="G1932" s="17">
        <v>0</v>
      </c>
      <c r="H1932" s="18">
        <v>78134</v>
      </c>
    </row>
    <row r="1933" spans="1:8" ht="14.4" x14ac:dyDescent="0.3">
      <c r="A1933" s="17">
        <v>2</v>
      </c>
      <c r="B1933" s="9" t="s">
        <v>33</v>
      </c>
      <c r="C1933" s="17">
        <v>4</v>
      </c>
      <c r="D1933" s="17">
        <v>1968</v>
      </c>
      <c r="E1933" s="17">
        <v>1</v>
      </c>
      <c r="F1933" s="17">
        <v>0</v>
      </c>
      <c r="G1933" s="17">
        <v>0</v>
      </c>
      <c r="H1933" s="18">
        <v>78205</v>
      </c>
    </row>
    <row r="1934" spans="1:8" ht="14.4" x14ac:dyDescent="0.3">
      <c r="A1934" s="17">
        <v>2</v>
      </c>
      <c r="B1934" s="9" t="s">
        <v>30</v>
      </c>
      <c r="C1934" s="17">
        <v>2</v>
      </c>
      <c r="D1934" s="17">
        <v>1977</v>
      </c>
      <c r="E1934" s="17">
        <v>1</v>
      </c>
      <c r="F1934" s="17">
        <v>0</v>
      </c>
      <c r="G1934" s="17">
        <v>0</v>
      </c>
      <c r="H1934" s="18">
        <v>78261</v>
      </c>
    </row>
    <row r="1935" spans="1:8" ht="14.4" x14ac:dyDescent="0.3">
      <c r="A1935" s="17">
        <v>4</v>
      </c>
      <c r="B1935" s="9" t="s">
        <v>12</v>
      </c>
      <c r="C1935" s="17">
        <v>2</v>
      </c>
      <c r="D1935" s="17">
        <v>2013</v>
      </c>
      <c r="E1935" s="17">
        <v>1</v>
      </c>
      <c r="F1935" s="17">
        <v>0</v>
      </c>
      <c r="G1935" s="17">
        <v>0</v>
      </c>
      <c r="H1935" s="18">
        <v>78316</v>
      </c>
    </row>
    <row r="1936" spans="1:8" ht="14.4" x14ac:dyDescent="0.3">
      <c r="A1936" s="17">
        <v>4</v>
      </c>
      <c r="B1936" s="9" t="s">
        <v>12</v>
      </c>
      <c r="C1936" s="17">
        <v>2</v>
      </c>
      <c r="D1936" s="17">
        <v>1988</v>
      </c>
      <c r="E1936" s="17">
        <v>1</v>
      </c>
      <c r="F1936" s="17">
        <v>0</v>
      </c>
      <c r="G1936" s="17">
        <v>0</v>
      </c>
      <c r="H1936" s="18">
        <v>78388</v>
      </c>
    </row>
    <row r="1937" spans="1:8" ht="14.4" x14ac:dyDescent="0.3">
      <c r="A1937" s="17">
        <v>3</v>
      </c>
      <c r="B1937" s="9" t="s">
        <v>12</v>
      </c>
      <c r="C1937" s="17">
        <v>2</v>
      </c>
      <c r="D1937" s="17">
        <v>2012</v>
      </c>
      <c r="E1937" s="17">
        <v>1</v>
      </c>
      <c r="F1937" s="17">
        <v>0</v>
      </c>
      <c r="G1937" s="17">
        <v>0</v>
      </c>
      <c r="H1937" s="18">
        <v>78578</v>
      </c>
    </row>
    <row r="1938" spans="1:8" ht="14.4" x14ac:dyDescent="0.3">
      <c r="A1938" s="17">
        <v>3</v>
      </c>
      <c r="B1938" s="9" t="s">
        <v>12</v>
      </c>
      <c r="C1938" s="17">
        <v>2</v>
      </c>
      <c r="D1938" s="17">
        <v>1989</v>
      </c>
      <c r="E1938" s="17">
        <v>1</v>
      </c>
      <c r="F1938" s="17">
        <v>0</v>
      </c>
      <c r="G1938" s="17">
        <v>0</v>
      </c>
      <c r="H1938" s="18">
        <v>78752</v>
      </c>
    </row>
    <row r="1939" spans="1:8" ht="14.4" x14ac:dyDescent="0.3">
      <c r="A1939" s="17">
        <v>2</v>
      </c>
      <c r="B1939" s="9" t="s">
        <v>19</v>
      </c>
      <c r="C1939" s="17">
        <v>1</v>
      </c>
      <c r="D1939" s="17">
        <v>1983</v>
      </c>
      <c r="E1939" s="17">
        <v>14</v>
      </c>
      <c r="F1939" s="17">
        <v>0</v>
      </c>
      <c r="G1939" s="17">
        <v>0</v>
      </c>
      <c r="H1939" s="18">
        <v>78820</v>
      </c>
    </row>
    <row r="1940" spans="1:8" ht="14.4" x14ac:dyDescent="0.3">
      <c r="A1940" s="17">
        <v>2</v>
      </c>
      <c r="B1940" s="9" t="s">
        <v>25</v>
      </c>
      <c r="C1940" s="17">
        <v>2</v>
      </c>
      <c r="D1940" s="17">
        <v>1994</v>
      </c>
      <c r="E1940" s="17">
        <v>1</v>
      </c>
      <c r="F1940" s="17">
        <v>0</v>
      </c>
      <c r="G1940" s="17">
        <v>0</v>
      </c>
      <c r="H1940" s="18">
        <v>78839</v>
      </c>
    </row>
    <row r="1941" spans="1:8" ht="14.4" x14ac:dyDescent="0.3">
      <c r="A1941" s="17">
        <v>1</v>
      </c>
      <c r="B1941" s="9" t="s">
        <v>12</v>
      </c>
      <c r="C1941" s="17">
        <v>4</v>
      </c>
      <c r="D1941" s="17">
        <v>2002</v>
      </c>
      <c r="E1941" s="17">
        <v>1</v>
      </c>
      <c r="F1941" s="17">
        <v>0</v>
      </c>
      <c r="G1941" s="17">
        <v>0</v>
      </c>
      <c r="H1941" s="18">
        <v>78879</v>
      </c>
    </row>
    <row r="1942" spans="1:8" ht="14.4" x14ac:dyDescent="0.3">
      <c r="A1942" s="17">
        <v>4</v>
      </c>
      <c r="B1942" s="9" t="s">
        <v>23</v>
      </c>
      <c r="C1942" s="17">
        <v>1</v>
      </c>
      <c r="D1942" s="17">
        <v>1983</v>
      </c>
      <c r="E1942" s="17">
        <v>1</v>
      </c>
      <c r="F1942" s="17">
        <v>0</v>
      </c>
      <c r="G1942" s="17">
        <v>0</v>
      </c>
      <c r="H1942" s="18">
        <v>78895</v>
      </c>
    </row>
    <row r="1943" spans="1:8" ht="14.4" x14ac:dyDescent="0.3">
      <c r="A1943" s="17">
        <v>1</v>
      </c>
      <c r="B1943" s="9" t="s">
        <v>12</v>
      </c>
      <c r="C1943" s="17">
        <v>2</v>
      </c>
      <c r="D1943" s="17">
        <v>1999</v>
      </c>
      <c r="E1943" s="17">
        <v>1</v>
      </c>
      <c r="F1943" s="17">
        <v>0</v>
      </c>
      <c r="G1943" s="17">
        <v>0</v>
      </c>
      <c r="H1943" s="18">
        <v>79022</v>
      </c>
    </row>
    <row r="1944" spans="1:8" ht="14.4" x14ac:dyDescent="0.3">
      <c r="A1944" s="17">
        <v>1</v>
      </c>
      <c r="B1944" s="9" t="s">
        <v>14</v>
      </c>
      <c r="C1944" s="17">
        <v>3</v>
      </c>
      <c r="D1944" s="17">
        <v>2007</v>
      </c>
      <c r="E1944" s="17">
        <v>1</v>
      </c>
      <c r="F1944" s="17">
        <v>0</v>
      </c>
      <c r="G1944" s="17">
        <v>0</v>
      </c>
      <c r="H1944" s="18">
        <v>79077</v>
      </c>
    </row>
    <row r="1945" spans="1:8" ht="14.4" x14ac:dyDescent="0.3">
      <c r="A1945" s="17">
        <v>1</v>
      </c>
      <c r="B1945" s="9" t="s">
        <v>27</v>
      </c>
      <c r="C1945" s="17">
        <v>3</v>
      </c>
      <c r="D1945" s="17">
        <v>1990</v>
      </c>
      <c r="E1945" s="17">
        <v>1</v>
      </c>
      <c r="F1945" s="17">
        <v>0</v>
      </c>
      <c r="G1945" s="17">
        <v>0</v>
      </c>
      <c r="H1945" s="18">
        <v>79172</v>
      </c>
    </row>
    <row r="1946" spans="1:8" ht="14.4" x14ac:dyDescent="0.3">
      <c r="A1946" s="17">
        <v>2</v>
      </c>
      <c r="B1946" s="9" t="s">
        <v>23</v>
      </c>
      <c r="C1946" s="17">
        <v>2</v>
      </c>
      <c r="D1946" s="17">
        <v>1975</v>
      </c>
      <c r="E1946" s="17">
        <v>1</v>
      </c>
      <c r="F1946" s="17">
        <v>0</v>
      </c>
      <c r="G1946" s="17">
        <v>0</v>
      </c>
      <c r="H1946" s="18">
        <v>79180</v>
      </c>
    </row>
    <row r="1947" spans="1:8" ht="14.4" x14ac:dyDescent="0.3">
      <c r="A1947" s="17">
        <v>3</v>
      </c>
      <c r="B1947" s="9" t="s">
        <v>19</v>
      </c>
      <c r="C1947" s="17">
        <v>4</v>
      </c>
      <c r="D1947" s="17">
        <v>2015</v>
      </c>
      <c r="E1947" s="17">
        <v>1</v>
      </c>
      <c r="F1947" s="17">
        <v>0</v>
      </c>
      <c r="G1947" s="17">
        <v>0</v>
      </c>
      <c r="H1947" s="18">
        <v>79228</v>
      </c>
    </row>
    <row r="1948" spans="1:8" ht="14.4" x14ac:dyDescent="0.3">
      <c r="A1948" s="17">
        <v>3</v>
      </c>
      <c r="B1948" s="9" t="s">
        <v>25</v>
      </c>
      <c r="C1948" s="17">
        <v>2</v>
      </c>
      <c r="D1948" s="17">
        <v>1995</v>
      </c>
      <c r="E1948" s="17">
        <v>1</v>
      </c>
      <c r="F1948" s="17">
        <v>0</v>
      </c>
      <c r="G1948" s="17">
        <v>0</v>
      </c>
      <c r="H1948" s="18">
        <v>79275</v>
      </c>
    </row>
    <row r="1949" spans="1:8" ht="14.4" x14ac:dyDescent="0.3">
      <c r="A1949" s="17">
        <v>5</v>
      </c>
      <c r="B1949" s="9" t="s">
        <v>12</v>
      </c>
      <c r="C1949" s="17">
        <v>2</v>
      </c>
      <c r="D1949" s="17">
        <v>1989</v>
      </c>
      <c r="E1949" s="17">
        <v>1</v>
      </c>
      <c r="F1949" s="17">
        <v>0</v>
      </c>
      <c r="G1949" s="17">
        <v>0</v>
      </c>
      <c r="H1949" s="18">
        <v>79283</v>
      </c>
    </row>
    <row r="1950" spans="1:8" ht="14.4" x14ac:dyDescent="0.3">
      <c r="A1950" s="17">
        <v>4</v>
      </c>
      <c r="B1950" s="9" t="s">
        <v>33</v>
      </c>
      <c r="C1950" s="17">
        <v>1</v>
      </c>
      <c r="D1950" s="17">
        <v>1996</v>
      </c>
      <c r="E1950" s="17">
        <v>1</v>
      </c>
      <c r="F1950" s="17">
        <v>0</v>
      </c>
      <c r="G1950" s="17">
        <v>0</v>
      </c>
      <c r="H1950" s="18">
        <v>79299</v>
      </c>
    </row>
    <row r="1951" spans="1:8" ht="14.4" x14ac:dyDescent="0.3">
      <c r="A1951" s="17">
        <v>4</v>
      </c>
      <c r="B1951" s="9" t="s">
        <v>33</v>
      </c>
      <c r="C1951" s="17">
        <v>1</v>
      </c>
      <c r="D1951" s="17">
        <v>1971</v>
      </c>
      <c r="E1951" s="17">
        <v>1</v>
      </c>
      <c r="F1951" s="17">
        <v>0</v>
      </c>
      <c r="G1951" s="17">
        <v>0</v>
      </c>
      <c r="H1951" s="18">
        <v>79323</v>
      </c>
    </row>
    <row r="1952" spans="1:8" ht="14.4" x14ac:dyDescent="0.3">
      <c r="A1952" s="17">
        <v>1</v>
      </c>
      <c r="B1952" s="9" t="s">
        <v>42</v>
      </c>
      <c r="C1952" s="17">
        <v>2</v>
      </c>
      <c r="D1952" s="17">
        <v>1991</v>
      </c>
      <c r="E1952" s="17">
        <v>1</v>
      </c>
      <c r="F1952" s="17">
        <v>0</v>
      </c>
      <c r="G1952" s="17">
        <v>0</v>
      </c>
      <c r="H1952" s="18">
        <v>79347</v>
      </c>
    </row>
    <row r="1953" spans="1:8" ht="14.4" x14ac:dyDescent="0.3">
      <c r="A1953" s="17">
        <v>2</v>
      </c>
      <c r="B1953" s="9" t="s">
        <v>33</v>
      </c>
      <c r="C1953" s="17">
        <v>3</v>
      </c>
      <c r="D1953" s="17">
        <v>1962</v>
      </c>
      <c r="E1953" s="17">
        <v>1</v>
      </c>
      <c r="F1953" s="17">
        <v>0</v>
      </c>
      <c r="G1953" s="17">
        <v>0</v>
      </c>
      <c r="H1953" s="18">
        <v>79537</v>
      </c>
    </row>
    <row r="1954" spans="1:8" ht="14.4" x14ac:dyDescent="0.3">
      <c r="A1954" s="17">
        <v>5</v>
      </c>
      <c r="B1954" s="9" t="s">
        <v>12</v>
      </c>
      <c r="C1954" s="17">
        <v>1</v>
      </c>
      <c r="D1954" s="17">
        <v>1989</v>
      </c>
      <c r="E1954" s="17">
        <v>1</v>
      </c>
      <c r="F1954" s="17">
        <v>0</v>
      </c>
      <c r="G1954" s="17">
        <v>0</v>
      </c>
      <c r="H1954" s="18">
        <v>79545</v>
      </c>
    </row>
    <row r="1955" spans="1:8" ht="14.4" x14ac:dyDescent="0.3">
      <c r="A1955" s="17">
        <v>3</v>
      </c>
      <c r="B1955" s="9" t="s">
        <v>12</v>
      </c>
      <c r="C1955" s="17">
        <v>2</v>
      </c>
      <c r="D1955" s="17">
        <v>2008</v>
      </c>
      <c r="E1955" s="17">
        <v>1</v>
      </c>
      <c r="F1955" s="17">
        <v>0</v>
      </c>
      <c r="G1955" s="17">
        <v>0</v>
      </c>
      <c r="H1955" s="18">
        <v>79584</v>
      </c>
    </row>
    <row r="1956" spans="1:8" ht="14.4" x14ac:dyDescent="0.3">
      <c r="A1956" s="17">
        <v>5</v>
      </c>
      <c r="B1956" s="9" t="s">
        <v>42</v>
      </c>
      <c r="C1956" s="17">
        <v>3</v>
      </c>
      <c r="D1956" s="17">
        <v>1972</v>
      </c>
      <c r="E1956" s="17">
        <v>1</v>
      </c>
      <c r="F1956" s="17">
        <v>0</v>
      </c>
      <c r="G1956" s="17">
        <v>0</v>
      </c>
      <c r="H1956" s="18">
        <v>79608</v>
      </c>
    </row>
    <row r="1957" spans="1:8" ht="14.4" x14ac:dyDescent="0.3">
      <c r="A1957" s="17">
        <v>5</v>
      </c>
      <c r="B1957" s="9" t="s">
        <v>12</v>
      </c>
      <c r="C1957" s="17">
        <v>2</v>
      </c>
      <c r="D1957" s="17">
        <v>1991</v>
      </c>
      <c r="E1957" s="17">
        <v>1</v>
      </c>
      <c r="F1957" s="17">
        <v>12</v>
      </c>
      <c r="G1957" s="17">
        <v>12</v>
      </c>
      <c r="H1957" s="18">
        <v>79640</v>
      </c>
    </row>
    <row r="1958" spans="1:8" ht="14.4" x14ac:dyDescent="0.3">
      <c r="A1958" s="17">
        <v>3</v>
      </c>
      <c r="B1958" s="9" t="s">
        <v>12</v>
      </c>
      <c r="C1958" s="17">
        <v>3</v>
      </c>
      <c r="D1958" s="17">
        <v>1972</v>
      </c>
      <c r="E1958" s="17">
        <v>1</v>
      </c>
      <c r="F1958" s="17">
        <v>0</v>
      </c>
      <c r="G1958" s="17">
        <v>0</v>
      </c>
      <c r="H1958" s="18">
        <v>79640</v>
      </c>
    </row>
    <row r="1959" spans="1:8" ht="14.4" x14ac:dyDescent="0.3">
      <c r="A1959" s="17">
        <v>4</v>
      </c>
      <c r="B1959" s="9" t="s">
        <v>33</v>
      </c>
      <c r="C1959" s="17">
        <v>3</v>
      </c>
      <c r="D1959" s="17">
        <v>1980</v>
      </c>
      <c r="E1959" s="17">
        <v>1</v>
      </c>
      <c r="F1959" s="17">
        <v>0</v>
      </c>
      <c r="G1959" s="17">
        <v>0</v>
      </c>
      <c r="H1959" s="18">
        <v>79656</v>
      </c>
    </row>
    <row r="1960" spans="1:8" ht="14.4" x14ac:dyDescent="0.3">
      <c r="A1960" s="17">
        <v>1</v>
      </c>
      <c r="B1960" s="9" t="s">
        <v>42</v>
      </c>
      <c r="C1960" s="17">
        <v>3</v>
      </c>
      <c r="D1960" s="17">
        <v>1993</v>
      </c>
      <c r="E1960" s="17">
        <v>1</v>
      </c>
      <c r="F1960" s="17">
        <v>0</v>
      </c>
      <c r="G1960" s="17">
        <v>0</v>
      </c>
      <c r="H1960" s="18">
        <v>79862</v>
      </c>
    </row>
    <row r="1961" spans="1:8" ht="14.4" x14ac:dyDescent="0.3">
      <c r="A1961" s="17">
        <v>3</v>
      </c>
      <c r="B1961" s="9" t="s">
        <v>19</v>
      </c>
      <c r="C1961" s="17">
        <v>3</v>
      </c>
      <c r="D1961" s="17">
        <v>2011</v>
      </c>
      <c r="E1961" s="17">
        <v>1</v>
      </c>
      <c r="F1961" s="17">
        <v>0</v>
      </c>
      <c r="G1961" s="17">
        <v>0</v>
      </c>
      <c r="H1961" s="18">
        <v>79933</v>
      </c>
    </row>
    <row r="1962" spans="1:8" ht="14.4" x14ac:dyDescent="0.3">
      <c r="A1962" s="17">
        <v>1</v>
      </c>
      <c r="B1962" s="9" t="s">
        <v>14</v>
      </c>
      <c r="C1962" s="17">
        <v>3</v>
      </c>
      <c r="D1962" s="17">
        <v>1998</v>
      </c>
      <c r="E1962" s="17">
        <v>1</v>
      </c>
      <c r="F1962" s="17">
        <v>0</v>
      </c>
      <c r="G1962" s="17">
        <v>0</v>
      </c>
      <c r="H1962" s="18">
        <v>79957</v>
      </c>
    </row>
    <row r="1963" spans="1:8" ht="14.4" x14ac:dyDescent="0.3">
      <c r="A1963" s="17">
        <v>1</v>
      </c>
      <c r="B1963" s="9" t="s">
        <v>62</v>
      </c>
      <c r="C1963" s="17">
        <v>2</v>
      </c>
      <c r="D1963" s="17">
        <v>1991</v>
      </c>
      <c r="E1963" s="17">
        <v>1</v>
      </c>
      <c r="F1963" s="17">
        <v>0</v>
      </c>
      <c r="G1963" s="17">
        <v>0</v>
      </c>
      <c r="H1963" s="18">
        <v>79981</v>
      </c>
    </row>
    <row r="1964" spans="1:8" ht="14.4" x14ac:dyDescent="0.3">
      <c r="A1964" s="17">
        <v>1</v>
      </c>
      <c r="B1964" s="9" t="s">
        <v>31</v>
      </c>
      <c r="C1964" s="17">
        <v>2</v>
      </c>
      <c r="D1964" s="17">
        <v>1984</v>
      </c>
      <c r="E1964" s="17">
        <v>1</v>
      </c>
      <c r="F1964" s="17">
        <v>0</v>
      </c>
      <c r="G1964" s="17">
        <v>0</v>
      </c>
      <c r="H1964" s="18">
        <v>79989</v>
      </c>
    </row>
    <row r="1965" spans="1:8" ht="14.4" x14ac:dyDescent="0.3">
      <c r="A1965" s="17">
        <v>1</v>
      </c>
      <c r="B1965" s="9" t="s">
        <v>12</v>
      </c>
      <c r="C1965" s="17">
        <v>2</v>
      </c>
      <c r="D1965" s="17">
        <v>2020</v>
      </c>
      <c r="E1965" s="17">
        <v>1</v>
      </c>
      <c r="F1965" s="17">
        <v>0</v>
      </c>
      <c r="G1965" s="17">
        <v>0</v>
      </c>
      <c r="H1965" s="18">
        <v>80092</v>
      </c>
    </row>
    <row r="1966" spans="1:8" ht="14.4" x14ac:dyDescent="0.3">
      <c r="A1966" s="17">
        <v>5</v>
      </c>
      <c r="B1966" s="9" t="s">
        <v>30</v>
      </c>
      <c r="C1966" s="17">
        <v>3</v>
      </c>
      <c r="D1966" s="17">
        <v>1990</v>
      </c>
      <c r="E1966" s="17">
        <v>1</v>
      </c>
      <c r="F1966" s="17">
        <v>0</v>
      </c>
      <c r="G1966" s="17">
        <v>0</v>
      </c>
      <c r="H1966" s="18">
        <v>80100</v>
      </c>
    </row>
    <row r="1967" spans="1:8" ht="14.4" x14ac:dyDescent="0.3">
      <c r="A1967" s="17">
        <v>5</v>
      </c>
      <c r="B1967" s="9" t="s">
        <v>14</v>
      </c>
      <c r="C1967" s="17">
        <v>3</v>
      </c>
      <c r="D1967" s="17">
        <v>1964</v>
      </c>
      <c r="E1967" s="17">
        <v>1</v>
      </c>
      <c r="F1967" s="17">
        <v>0</v>
      </c>
      <c r="G1967" s="17">
        <v>0</v>
      </c>
      <c r="H1967" s="18">
        <v>80219</v>
      </c>
    </row>
    <row r="1968" spans="1:8" ht="14.4" x14ac:dyDescent="0.3">
      <c r="A1968" s="17">
        <v>4</v>
      </c>
      <c r="B1968" s="9" t="s">
        <v>23</v>
      </c>
      <c r="C1968" s="17">
        <v>2</v>
      </c>
      <c r="D1968" s="17">
        <v>1984</v>
      </c>
      <c r="E1968" s="17">
        <v>1</v>
      </c>
      <c r="F1968" s="17">
        <v>0</v>
      </c>
      <c r="G1968" s="17">
        <v>0</v>
      </c>
      <c r="H1968" s="18">
        <v>80258</v>
      </c>
    </row>
    <row r="1969" spans="1:8" ht="14.4" x14ac:dyDescent="0.3">
      <c r="A1969" s="17">
        <v>3</v>
      </c>
      <c r="B1969" s="9" t="s">
        <v>25</v>
      </c>
      <c r="C1969" s="17">
        <v>2</v>
      </c>
      <c r="D1969" s="17">
        <v>1961</v>
      </c>
      <c r="E1969" s="17">
        <v>1</v>
      </c>
      <c r="F1969" s="17">
        <v>24</v>
      </c>
      <c r="G1969" s="17">
        <v>0</v>
      </c>
      <c r="H1969" s="18">
        <v>80274</v>
      </c>
    </row>
    <row r="1970" spans="1:8" ht="14.4" x14ac:dyDescent="0.3">
      <c r="A1970" s="17">
        <v>5</v>
      </c>
      <c r="B1970" s="9" t="s">
        <v>14</v>
      </c>
      <c r="C1970" s="17">
        <v>3</v>
      </c>
      <c r="D1970" s="17">
        <v>1986</v>
      </c>
      <c r="E1970" s="17">
        <v>1</v>
      </c>
      <c r="F1970" s="17">
        <v>0</v>
      </c>
      <c r="G1970" s="17">
        <v>0</v>
      </c>
      <c r="H1970" s="18">
        <v>80409</v>
      </c>
    </row>
    <row r="1971" spans="1:8" ht="14.4" x14ac:dyDescent="0.3">
      <c r="A1971" s="17">
        <v>3</v>
      </c>
      <c r="B1971" s="9" t="s">
        <v>12</v>
      </c>
      <c r="C1971" s="17">
        <v>2</v>
      </c>
      <c r="D1971" s="17">
        <v>2010</v>
      </c>
      <c r="E1971" s="17">
        <v>1</v>
      </c>
      <c r="F1971" s="17">
        <v>0</v>
      </c>
      <c r="G1971" s="17">
        <v>0</v>
      </c>
      <c r="H1971" s="18">
        <v>80456</v>
      </c>
    </row>
    <row r="1972" spans="1:8" ht="14.4" x14ac:dyDescent="0.3">
      <c r="A1972" s="17">
        <v>3</v>
      </c>
      <c r="B1972" s="9" t="s">
        <v>19</v>
      </c>
      <c r="C1972" s="17">
        <v>4</v>
      </c>
      <c r="D1972" s="17">
        <v>2015</v>
      </c>
      <c r="E1972" s="17">
        <v>1</v>
      </c>
      <c r="F1972" s="17">
        <v>0</v>
      </c>
      <c r="G1972" s="17">
        <v>0</v>
      </c>
      <c r="H1972" s="18">
        <v>80528</v>
      </c>
    </row>
    <row r="1973" spans="1:8" ht="14.4" x14ac:dyDescent="0.3">
      <c r="A1973" s="17">
        <v>3</v>
      </c>
      <c r="B1973" s="9" t="s">
        <v>43</v>
      </c>
      <c r="C1973" s="17">
        <v>3</v>
      </c>
      <c r="D1973" s="17">
        <v>1973</v>
      </c>
      <c r="E1973" s="17">
        <v>1</v>
      </c>
      <c r="F1973" s="17">
        <v>0</v>
      </c>
      <c r="G1973" s="17">
        <v>0</v>
      </c>
      <c r="H1973" s="18">
        <v>80551</v>
      </c>
    </row>
    <row r="1974" spans="1:8" ht="14.4" x14ac:dyDescent="0.3">
      <c r="A1974" s="17">
        <v>3</v>
      </c>
      <c r="B1974" s="9" t="s">
        <v>30</v>
      </c>
      <c r="C1974" s="17">
        <v>3</v>
      </c>
      <c r="D1974" s="17">
        <v>1967</v>
      </c>
      <c r="E1974" s="17">
        <v>1</v>
      </c>
      <c r="F1974" s="17">
        <v>0</v>
      </c>
      <c r="G1974" s="17">
        <v>0</v>
      </c>
      <c r="H1974" s="18">
        <v>80559</v>
      </c>
    </row>
    <row r="1975" spans="1:8" ht="14.4" x14ac:dyDescent="0.3">
      <c r="A1975" s="17">
        <v>4</v>
      </c>
      <c r="B1975" s="9" t="s">
        <v>33</v>
      </c>
      <c r="C1975" s="17">
        <v>2</v>
      </c>
      <c r="D1975" s="17">
        <v>1979</v>
      </c>
      <c r="E1975" s="17">
        <v>1</v>
      </c>
      <c r="F1975" s="17">
        <v>0</v>
      </c>
      <c r="G1975" s="17">
        <v>0</v>
      </c>
      <c r="H1975" s="18">
        <v>80559</v>
      </c>
    </row>
    <row r="1976" spans="1:8" ht="14.4" x14ac:dyDescent="0.3">
      <c r="A1976" s="17">
        <v>2</v>
      </c>
      <c r="B1976" s="9" t="s">
        <v>33</v>
      </c>
      <c r="C1976" s="17">
        <v>3</v>
      </c>
      <c r="D1976" s="17">
        <v>2018</v>
      </c>
      <c r="E1976" s="17">
        <v>1</v>
      </c>
      <c r="F1976" s="17">
        <v>0</v>
      </c>
      <c r="G1976" s="17">
        <v>0</v>
      </c>
      <c r="H1976" s="18">
        <v>80599</v>
      </c>
    </row>
    <row r="1977" spans="1:8" ht="14.4" x14ac:dyDescent="0.3">
      <c r="A1977" s="17">
        <v>3</v>
      </c>
      <c r="B1977" s="9" t="s">
        <v>14</v>
      </c>
      <c r="C1977" s="17">
        <v>2</v>
      </c>
      <c r="D1977" s="17">
        <v>1965</v>
      </c>
      <c r="E1977" s="17">
        <v>1</v>
      </c>
      <c r="F1977" s="17">
        <v>0</v>
      </c>
      <c r="G1977" s="17">
        <v>0</v>
      </c>
      <c r="H1977" s="18">
        <v>80710</v>
      </c>
    </row>
    <row r="1978" spans="1:8" ht="14.4" x14ac:dyDescent="0.3">
      <c r="A1978" s="17">
        <v>6</v>
      </c>
      <c r="B1978" s="9" t="s">
        <v>33</v>
      </c>
      <c r="C1978" s="17">
        <v>1</v>
      </c>
      <c r="D1978" s="17">
        <v>1974</v>
      </c>
      <c r="E1978" s="17">
        <v>1</v>
      </c>
      <c r="F1978" s="17">
        <v>0</v>
      </c>
      <c r="G1978" s="17">
        <v>12</v>
      </c>
      <c r="H1978" s="18">
        <v>80734</v>
      </c>
    </row>
    <row r="1979" spans="1:8" ht="14.4" x14ac:dyDescent="0.3">
      <c r="A1979" s="17">
        <v>6</v>
      </c>
      <c r="B1979" s="9" t="s">
        <v>12</v>
      </c>
      <c r="C1979" s="17">
        <v>2</v>
      </c>
      <c r="D1979" s="17">
        <v>2009</v>
      </c>
      <c r="E1979" s="17">
        <v>1</v>
      </c>
      <c r="F1979" s="17">
        <v>0</v>
      </c>
      <c r="G1979" s="17">
        <v>0</v>
      </c>
      <c r="H1979" s="18">
        <v>80742</v>
      </c>
    </row>
    <row r="1980" spans="1:8" ht="14.4" x14ac:dyDescent="0.3">
      <c r="A1980" s="17">
        <v>1</v>
      </c>
      <c r="B1980" s="9" t="s">
        <v>12</v>
      </c>
      <c r="C1980" s="17">
        <v>3</v>
      </c>
      <c r="D1980" s="17">
        <v>1997</v>
      </c>
      <c r="E1980" s="17">
        <v>1</v>
      </c>
      <c r="F1980" s="17">
        <v>0</v>
      </c>
      <c r="G1980" s="17">
        <v>0</v>
      </c>
      <c r="H1980" s="18">
        <v>80773</v>
      </c>
    </row>
    <row r="1981" spans="1:8" ht="14.4" x14ac:dyDescent="0.3">
      <c r="A1981" s="17">
        <v>1</v>
      </c>
      <c r="B1981" s="9" t="s">
        <v>19</v>
      </c>
      <c r="C1981" s="17">
        <v>2</v>
      </c>
      <c r="D1981" s="17">
        <v>1986</v>
      </c>
      <c r="E1981" s="17">
        <v>2</v>
      </c>
      <c r="F1981" s="17">
        <v>0</v>
      </c>
      <c r="G1981" s="17">
        <v>0</v>
      </c>
      <c r="H1981" s="18">
        <v>80845</v>
      </c>
    </row>
    <row r="1982" spans="1:8" ht="14.4" x14ac:dyDescent="0.3">
      <c r="A1982" s="17">
        <v>1</v>
      </c>
      <c r="B1982" s="9" t="s">
        <v>12</v>
      </c>
      <c r="C1982" s="17">
        <v>2</v>
      </c>
      <c r="D1982" s="17">
        <v>1989</v>
      </c>
      <c r="E1982" s="17">
        <v>1</v>
      </c>
      <c r="F1982" s="17">
        <v>0</v>
      </c>
      <c r="G1982" s="17">
        <v>0</v>
      </c>
      <c r="H1982" s="18">
        <v>80861</v>
      </c>
    </row>
    <row r="1983" spans="1:8" ht="14.4" x14ac:dyDescent="0.3">
      <c r="A1983" s="17">
        <v>2</v>
      </c>
      <c r="B1983" s="9" t="s">
        <v>62</v>
      </c>
      <c r="C1983" s="17">
        <v>3</v>
      </c>
      <c r="D1983" s="17">
        <v>1989</v>
      </c>
      <c r="E1983" s="17">
        <v>1</v>
      </c>
      <c r="F1983" s="17">
        <v>0</v>
      </c>
      <c r="G1983" s="17">
        <v>0</v>
      </c>
      <c r="H1983" s="18">
        <v>80940</v>
      </c>
    </row>
    <row r="1984" spans="1:8" ht="14.4" x14ac:dyDescent="0.3">
      <c r="A1984" s="17">
        <v>2</v>
      </c>
      <c r="B1984" s="9" t="s">
        <v>24</v>
      </c>
      <c r="C1984" s="17">
        <v>2</v>
      </c>
      <c r="D1984" s="17">
        <v>1967</v>
      </c>
      <c r="E1984" s="17">
        <v>1</v>
      </c>
      <c r="F1984" s="17">
        <v>0</v>
      </c>
      <c r="G1984" s="17">
        <v>0</v>
      </c>
      <c r="H1984" s="18">
        <v>81059</v>
      </c>
    </row>
    <row r="1985" spans="1:8" ht="14.4" x14ac:dyDescent="0.3">
      <c r="A1985" s="17">
        <v>1</v>
      </c>
      <c r="B1985" s="9" t="s">
        <v>19</v>
      </c>
      <c r="C1985" s="17">
        <v>3</v>
      </c>
      <c r="D1985" s="17">
        <v>1994</v>
      </c>
      <c r="E1985" s="17">
        <v>1</v>
      </c>
      <c r="F1985" s="17">
        <v>0</v>
      </c>
      <c r="G1985" s="17">
        <v>0</v>
      </c>
      <c r="H1985" s="18">
        <v>81122</v>
      </c>
    </row>
    <row r="1986" spans="1:8" ht="14.4" x14ac:dyDescent="0.3">
      <c r="A1986" s="17">
        <v>4</v>
      </c>
      <c r="B1986" s="9" t="s">
        <v>12</v>
      </c>
      <c r="C1986" s="17">
        <v>2</v>
      </c>
      <c r="D1986" s="17">
        <v>1966</v>
      </c>
      <c r="E1986" s="17">
        <v>1</v>
      </c>
      <c r="F1986" s="17">
        <v>0</v>
      </c>
      <c r="G1986" s="17">
        <v>0</v>
      </c>
      <c r="H1986" s="18">
        <v>81154</v>
      </c>
    </row>
    <row r="1987" spans="1:8" ht="14.4" x14ac:dyDescent="0.3">
      <c r="A1987" s="17">
        <v>3</v>
      </c>
      <c r="B1987" s="9" t="s">
        <v>14</v>
      </c>
      <c r="C1987" s="17">
        <v>2</v>
      </c>
      <c r="D1987" s="17">
        <v>1961</v>
      </c>
      <c r="E1987" s="17">
        <v>1</v>
      </c>
      <c r="F1987" s="17">
        <v>0</v>
      </c>
      <c r="G1987" s="17">
        <v>0</v>
      </c>
      <c r="H1987" s="18">
        <v>81186</v>
      </c>
    </row>
    <row r="1988" spans="1:8" ht="14.4" x14ac:dyDescent="0.3">
      <c r="A1988" s="17">
        <v>4</v>
      </c>
      <c r="B1988" s="9" t="s">
        <v>12</v>
      </c>
      <c r="C1988" s="17">
        <v>3</v>
      </c>
      <c r="D1988" s="17">
        <v>1987</v>
      </c>
      <c r="E1988" s="17">
        <v>1</v>
      </c>
      <c r="F1988" s="17">
        <v>0</v>
      </c>
      <c r="G1988" s="17">
        <v>73</v>
      </c>
      <c r="H1988" s="18">
        <v>81201</v>
      </c>
    </row>
    <row r="1989" spans="1:8" ht="14.4" x14ac:dyDescent="0.3">
      <c r="A1989" s="17">
        <v>2</v>
      </c>
      <c r="B1989" s="9" t="s">
        <v>12</v>
      </c>
      <c r="C1989" s="17">
        <v>2</v>
      </c>
      <c r="D1989" s="17">
        <v>2000</v>
      </c>
      <c r="E1989" s="17">
        <v>1</v>
      </c>
      <c r="F1989" s="17">
        <v>0</v>
      </c>
      <c r="G1989" s="17">
        <v>0</v>
      </c>
      <c r="H1989" s="18">
        <v>81241</v>
      </c>
    </row>
    <row r="1990" spans="1:8" ht="14.4" x14ac:dyDescent="0.3">
      <c r="A1990" s="17">
        <v>1</v>
      </c>
      <c r="B1990" s="9" t="s">
        <v>17</v>
      </c>
      <c r="C1990" s="17">
        <v>2</v>
      </c>
      <c r="D1990" s="17">
        <v>1986</v>
      </c>
      <c r="E1990" s="17">
        <v>1</v>
      </c>
      <c r="F1990" s="17">
        <v>0</v>
      </c>
      <c r="G1990" s="17">
        <v>0</v>
      </c>
      <c r="H1990" s="18">
        <v>81289</v>
      </c>
    </row>
    <row r="1991" spans="1:8" ht="14.4" x14ac:dyDescent="0.3">
      <c r="A1991" s="17">
        <v>6</v>
      </c>
      <c r="B1991" s="9" t="s">
        <v>14</v>
      </c>
      <c r="C1991" s="17">
        <v>3</v>
      </c>
      <c r="D1991" s="17">
        <v>1989</v>
      </c>
      <c r="E1991" s="17">
        <v>1</v>
      </c>
      <c r="F1991" s="17">
        <v>0</v>
      </c>
      <c r="G1991" s="17">
        <v>0</v>
      </c>
      <c r="H1991" s="18">
        <v>81431</v>
      </c>
    </row>
    <row r="1992" spans="1:8" ht="14.4" x14ac:dyDescent="0.3">
      <c r="A1992" s="17">
        <v>2</v>
      </c>
      <c r="B1992" s="9" t="s">
        <v>14</v>
      </c>
      <c r="C1992" s="17">
        <v>3</v>
      </c>
      <c r="D1992" s="17">
        <v>2020</v>
      </c>
      <c r="E1992" s="17">
        <v>1</v>
      </c>
      <c r="F1992" s="17">
        <v>0</v>
      </c>
      <c r="G1992" s="17">
        <v>0</v>
      </c>
      <c r="H1992" s="18">
        <v>81479</v>
      </c>
    </row>
    <row r="1993" spans="1:8" ht="14.4" x14ac:dyDescent="0.3">
      <c r="A1993" s="17">
        <v>2</v>
      </c>
      <c r="B1993" s="9" t="s">
        <v>19</v>
      </c>
      <c r="C1993" s="17">
        <v>4</v>
      </c>
      <c r="D1993" s="17">
        <v>1986</v>
      </c>
      <c r="E1993" s="17">
        <v>1</v>
      </c>
      <c r="F1993" s="17">
        <v>0</v>
      </c>
      <c r="G1993" s="17">
        <v>0</v>
      </c>
      <c r="H1993" s="18">
        <v>81518</v>
      </c>
    </row>
    <row r="1994" spans="1:8" ht="14.4" x14ac:dyDescent="0.3">
      <c r="A1994" s="17">
        <v>5</v>
      </c>
      <c r="B1994" s="9" t="s">
        <v>14</v>
      </c>
      <c r="C1994" s="17">
        <v>3</v>
      </c>
      <c r="D1994" s="17">
        <v>1987</v>
      </c>
      <c r="E1994" s="17">
        <v>1</v>
      </c>
      <c r="F1994" s="17">
        <v>0</v>
      </c>
      <c r="G1994" s="17">
        <v>0</v>
      </c>
      <c r="H1994" s="18">
        <v>81550</v>
      </c>
    </row>
    <row r="1995" spans="1:8" ht="14.4" x14ac:dyDescent="0.3">
      <c r="A1995" s="17">
        <v>2</v>
      </c>
      <c r="B1995" s="9" t="s">
        <v>14</v>
      </c>
      <c r="C1995" s="17">
        <v>2</v>
      </c>
      <c r="D1995" s="17">
        <v>1988</v>
      </c>
      <c r="E1995" s="17">
        <v>1</v>
      </c>
      <c r="F1995" s="17">
        <v>0</v>
      </c>
      <c r="G1995" s="17">
        <v>0</v>
      </c>
      <c r="H1995" s="18">
        <v>81582</v>
      </c>
    </row>
    <row r="1996" spans="1:8" ht="14.4" x14ac:dyDescent="0.3">
      <c r="A1996" s="17">
        <v>3</v>
      </c>
      <c r="B1996" s="9" t="s">
        <v>17</v>
      </c>
      <c r="C1996" s="17">
        <v>1</v>
      </c>
      <c r="D1996" s="17">
        <v>1986</v>
      </c>
      <c r="E1996" s="17">
        <v>1</v>
      </c>
      <c r="F1996" s="17">
        <v>0</v>
      </c>
      <c r="G1996" s="17">
        <v>0</v>
      </c>
      <c r="H1996" s="18">
        <v>81606</v>
      </c>
    </row>
    <row r="1997" spans="1:8" ht="14.4" x14ac:dyDescent="0.3">
      <c r="A1997" s="17">
        <v>6</v>
      </c>
      <c r="B1997" s="9" t="s">
        <v>19</v>
      </c>
      <c r="C1997" s="17">
        <v>3</v>
      </c>
      <c r="D1997" s="17">
        <v>2020</v>
      </c>
      <c r="E1997" s="17">
        <v>1</v>
      </c>
      <c r="F1997" s="17">
        <v>0</v>
      </c>
      <c r="G1997" s="17">
        <v>0</v>
      </c>
      <c r="H1997" s="18">
        <v>81669</v>
      </c>
    </row>
    <row r="1998" spans="1:8" ht="14.4" x14ac:dyDescent="0.3">
      <c r="A1998" s="17">
        <v>3</v>
      </c>
      <c r="B1998" s="9" t="s">
        <v>23</v>
      </c>
      <c r="C1998" s="17">
        <v>2</v>
      </c>
      <c r="D1998" s="17">
        <v>1986</v>
      </c>
      <c r="E1998" s="17">
        <v>1</v>
      </c>
      <c r="F1998" s="17">
        <v>0</v>
      </c>
      <c r="G1998" s="17">
        <v>0</v>
      </c>
      <c r="H1998" s="18">
        <v>81677</v>
      </c>
    </row>
    <row r="1999" spans="1:8" ht="14.4" x14ac:dyDescent="0.3">
      <c r="A1999" s="17">
        <v>5</v>
      </c>
      <c r="B1999" s="9" t="s">
        <v>42</v>
      </c>
      <c r="C1999" s="17">
        <v>3</v>
      </c>
      <c r="D1999" s="17">
        <v>1972</v>
      </c>
      <c r="E1999" s="17">
        <v>1</v>
      </c>
      <c r="F1999" s="17">
        <v>0</v>
      </c>
      <c r="G1999" s="17">
        <v>0</v>
      </c>
      <c r="H1999" s="18">
        <v>81724</v>
      </c>
    </row>
    <row r="2000" spans="1:8" ht="14.4" x14ac:dyDescent="0.3">
      <c r="A2000" s="17">
        <v>4</v>
      </c>
      <c r="B2000" s="9" t="s">
        <v>14</v>
      </c>
      <c r="C2000" s="17">
        <v>3</v>
      </c>
      <c r="D2000" s="17">
        <v>1970</v>
      </c>
      <c r="E2000" s="17">
        <v>1</v>
      </c>
      <c r="F2000" s="17">
        <v>0</v>
      </c>
      <c r="G2000" s="17">
        <v>0</v>
      </c>
      <c r="H2000" s="18">
        <v>81764</v>
      </c>
    </row>
    <row r="2001" spans="1:8" ht="14.4" x14ac:dyDescent="0.3">
      <c r="A2001" s="17">
        <v>3</v>
      </c>
      <c r="B2001" s="9" t="s">
        <v>14</v>
      </c>
      <c r="C2001" s="17">
        <v>1</v>
      </c>
      <c r="D2001" s="17">
        <v>2020</v>
      </c>
      <c r="E2001" s="17">
        <v>1</v>
      </c>
      <c r="F2001" s="17">
        <v>0</v>
      </c>
      <c r="G2001" s="17">
        <v>0</v>
      </c>
      <c r="H2001" s="18">
        <v>81764</v>
      </c>
    </row>
    <row r="2002" spans="1:8" ht="14.4" x14ac:dyDescent="0.3">
      <c r="A2002" s="17">
        <v>2</v>
      </c>
      <c r="B2002" s="9" t="s">
        <v>19</v>
      </c>
      <c r="C2002" s="17">
        <v>4</v>
      </c>
      <c r="D2002" s="17">
        <v>1986</v>
      </c>
      <c r="E2002" s="17">
        <v>1</v>
      </c>
      <c r="F2002" s="17">
        <v>0</v>
      </c>
      <c r="G2002" s="17">
        <v>0</v>
      </c>
      <c r="H2002" s="18">
        <v>81859</v>
      </c>
    </row>
    <row r="2003" spans="1:8" ht="14.4" x14ac:dyDescent="0.3">
      <c r="A2003" s="17">
        <v>2</v>
      </c>
      <c r="B2003" s="9" t="s">
        <v>23</v>
      </c>
      <c r="C2003" s="17">
        <v>1</v>
      </c>
      <c r="D2003" s="17">
        <v>2010</v>
      </c>
      <c r="E2003" s="17">
        <v>1</v>
      </c>
      <c r="F2003" s="17">
        <v>0</v>
      </c>
      <c r="G2003" s="17">
        <v>0</v>
      </c>
      <c r="H2003" s="18">
        <v>81986</v>
      </c>
    </row>
    <row r="2004" spans="1:8" ht="14.4" x14ac:dyDescent="0.3">
      <c r="A2004" s="17">
        <v>4</v>
      </c>
      <c r="B2004" s="9" t="s">
        <v>28</v>
      </c>
      <c r="C2004" s="17">
        <v>3</v>
      </c>
      <c r="D2004" s="17">
        <v>1972</v>
      </c>
      <c r="E2004" s="17">
        <v>1</v>
      </c>
      <c r="F2004" s="17">
        <v>0</v>
      </c>
      <c r="G2004" s="17">
        <v>0</v>
      </c>
      <c r="H2004" s="18">
        <v>82145</v>
      </c>
    </row>
    <row r="2005" spans="1:8" ht="14.4" x14ac:dyDescent="0.3">
      <c r="A2005" s="17">
        <v>4</v>
      </c>
      <c r="B2005" s="9" t="s">
        <v>12</v>
      </c>
      <c r="C2005" s="17">
        <v>2</v>
      </c>
      <c r="D2005" s="17">
        <v>1985</v>
      </c>
      <c r="E2005" s="17">
        <v>1</v>
      </c>
      <c r="F2005" s="17">
        <v>0</v>
      </c>
      <c r="G2005" s="17">
        <v>0</v>
      </c>
      <c r="H2005" s="18">
        <v>82160</v>
      </c>
    </row>
    <row r="2006" spans="1:8" ht="14.4" x14ac:dyDescent="0.3">
      <c r="A2006" s="17">
        <v>3</v>
      </c>
      <c r="B2006" s="9" t="s">
        <v>12</v>
      </c>
      <c r="C2006" s="17">
        <v>2</v>
      </c>
      <c r="D2006" s="17">
        <v>1989</v>
      </c>
      <c r="E2006" s="17">
        <v>1</v>
      </c>
      <c r="F2006" s="17">
        <v>0</v>
      </c>
      <c r="G2006" s="17">
        <v>0</v>
      </c>
      <c r="H2006" s="18">
        <v>82208</v>
      </c>
    </row>
    <row r="2007" spans="1:8" ht="14.4" x14ac:dyDescent="0.3">
      <c r="A2007" s="17">
        <v>1</v>
      </c>
      <c r="B2007" s="9" t="s">
        <v>25</v>
      </c>
      <c r="C2007" s="17">
        <v>2</v>
      </c>
      <c r="D2007" s="17">
        <v>1982</v>
      </c>
      <c r="E2007" s="17">
        <v>1</v>
      </c>
      <c r="F2007" s="17">
        <v>0</v>
      </c>
      <c r="G2007" s="17">
        <v>0</v>
      </c>
      <c r="H2007" s="18">
        <v>82271</v>
      </c>
    </row>
    <row r="2008" spans="1:8" ht="14.4" x14ac:dyDescent="0.3">
      <c r="A2008" s="17">
        <v>1</v>
      </c>
      <c r="B2008" s="9" t="s">
        <v>12</v>
      </c>
      <c r="C2008" s="17">
        <v>2</v>
      </c>
      <c r="D2008" s="17">
        <v>1989</v>
      </c>
      <c r="E2008" s="17">
        <v>1</v>
      </c>
      <c r="F2008" s="17">
        <v>0</v>
      </c>
      <c r="G2008" s="17">
        <v>0</v>
      </c>
      <c r="H2008" s="18">
        <v>82366</v>
      </c>
    </row>
    <row r="2009" spans="1:8" ht="14.4" x14ac:dyDescent="0.3">
      <c r="A2009" s="17">
        <v>3</v>
      </c>
      <c r="B2009" s="9" t="s">
        <v>14</v>
      </c>
      <c r="C2009" s="17">
        <v>2</v>
      </c>
      <c r="D2009" s="17">
        <v>1988</v>
      </c>
      <c r="E2009" s="17">
        <v>1</v>
      </c>
      <c r="F2009" s="17">
        <v>0</v>
      </c>
      <c r="G2009" s="17">
        <v>0</v>
      </c>
      <c r="H2009" s="18">
        <v>82398</v>
      </c>
    </row>
    <row r="2010" spans="1:8" ht="14.4" x14ac:dyDescent="0.3">
      <c r="A2010" s="17">
        <v>4</v>
      </c>
      <c r="B2010" s="9" t="s">
        <v>33</v>
      </c>
      <c r="C2010" s="17">
        <v>3</v>
      </c>
      <c r="D2010" s="17">
        <v>1994</v>
      </c>
      <c r="E2010" s="17">
        <v>1</v>
      </c>
      <c r="F2010" s="17">
        <v>0</v>
      </c>
      <c r="G2010" s="17">
        <v>0</v>
      </c>
      <c r="H2010" s="18">
        <v>82398</v>
      </c>
    </row>
    <row r="2011" spans="1:8" ht="14.4" x14ac:dyDescent="0.3">
      <c r="A2011" s="17">
        <v>1</v>
      </c>
      <c r="B2011" s="9" t="s">
        <v>14</v>
      </c>
      <c r="C2011" s="17">
        <v>3</v>
      </c>
      <c r="D2011" s="17">
        <v>1986</v>
      </c>
      <c r="E2011" s="17">
        <v>1</v>
      </c>
      <c r="F2011" s="17">
        <v>0</v>
      </c>
      <c r="G2011" s="17">
        <v>0</v>
      </c>
      <c r="H2011" s="18">
        <v>82422</v>
      </c>
    </row>
    <row r="2012" spans="1:8" ht="14.4" x14ac:dyDescent="0.3">
      <c r="A2012" s="17">
        <v>3</v>
      </c>
      <c r="B2012" s="9" t="s">
        <v>17</v>
      </c>
      <c r="C2012" s="17">
        <v>3</v>
      </c>
      <c r="D2012" s="17">
        <v>2012</v>
      </c>
      <c r="E2012" s="17">
        <v>1</v>
      </c>
      <c r="F2012" s="17">
        <v>0</v>
      </c>
      <c r="G2012" s="17">
        <v>0</v>
      </c>
      <c r="H2012" s="18">
        <v>82493</v>
      </c>
    </row>
    <row r="2013" spans="1:8" ht="14.4" x14ac:dyDescent="0.3">
      <c r="A2013" s="17">
        <v>2</v>
      </c>
      <c r="B2013" s="9" t="s">
        <v>53</v>
      </c>
      <c r="C2013" s="17">
        <v>2</v>
      </c>
      <c r="D2013" s="17">
        <v>1988</v>
      </c>
      <c r="E2013" s="17">
        <v>1</v>
      </c>
      <c r="F2013" s="17">
        <v>0</v>
      </c>
      <c r="G2013" s="17">
        <v>0</v>
      </c>
      <c r="H2013" s="18">
        <v>82596</v>
      </c>
    </row>
    <row r="2014" spans="1:8" ht="14.4" x14ac:dyDescent="0.3">
      <c r="A2014" s="17">
        <v>2</v>
      </c>
      <c r="B2014" s="9" t="s">
        <v>12</v>
      </c>
      <c r="C2014" s="17">
        <v>2</v>
      </c>
      <c r="D2014" s="17">
        <v>2001</v>
      </c>
      <c r="E2014" s="17">
        <v>1</v>
      </c>
      <c r="F2014" s="17">
        <v>0</v>
      </c>
      <c r="G2014" s="17">
        <v>0</v>
      </c>
      <c r="H2014" s="18">
        <v>82604</v>
      </c>
    </row>
    <row r="2015" spans="1:8" ht="14.4" x14ac:dyDescent="0.3">
      <c r="A2015" s="17">
        <v>4</v>
      </c>
      <c r="B2015" s="9" t="s">
        <v>17</v>
      </c>
      <c r="C2015" s="17">
        <v>2</v>
      </c>
      <c r="D2015" s="17">
        <v>2012</v>
      </c>
      <c r="E2015" s="17">
        <v>1</v>
      </c>
      <c r="F2015" s="17">
        <v>0</v>
      </c>
      <c r="G2015" s="17">
        <v>0</v>
      </c>
      <c r="H2015" s="18">
        <v>82739</v>
      </c>
    </row>
    <row r="2016" spans="1:8" ht="14.4" x14ac:dyDescent="0.3">
      <c r="A2016" s="17">
        <v>3</v>
      </c>
      <c r="B2016" s="9" t="s">
        <v>12</v>
      </c>
      <c r="C2016" s="17">
        <v>2</v>
      </c>
      <c r="D2016" s="17">
        <v>2012</v>
      </c>
      <c r="E2016" s="17">
        <v>1</v>
      </c>
      <c r="F2016" s="17">
        <v>0</v>
      </c>
      <c r="G2016" s="17">
        <v>0</v>
      </c>
      <c r="H2016" s="18">
        <v>82747</v>
      </c>
    </row>
    <row r="2017" spans="1:8" ht="14.4" x14ac:dyDescent="0.3">
      <c r="A2017" s="17">
        <v>5</v>
      </c>
      <c r="B2017" s="9" t="s">
        <v>43</v>
      </c>
      <c r="C2017" s="17">
        <v>3</v>
      </c>
      <c r="D2017" s="17">
        <v>1983</v>
      </c>
      <c r="E2017" s="17">
        <v>1</v>
      </c>
      <c r="F2017" s="17">
        <v>0</v>
      </c>
      <c r="G2017" s="17">
        <v>0</v>
      </c>
      <c r="H2017" s="18">
        <v>82779</v>
      </c>
    </row>
    <row r="2018" spans="1:8" ht="14.4" x14ac:dyDescent="0.3">
      <c r="A2018" s="17">
        <v>6</v>
      </c>
      <c r="B2018" s="9" t="s">
        <v>12</v>
      </c>
      <c r="C2018" s="17">
        <v>2</v>
      </c>
      <c r="D2018" s="17">
        <v>1989</v>
      </c>
      <c r="E2018" s="17">
        <v>1</v>
      </c>
      <c r="F2018" s="17">
        <v>0</v>
      </c>
      <c r="G2018" s="17">
        <v>25</v>
      </c>
      <c r="H2018" s="18">
        <v>82802</v>
      </c>
    </row>
    <row r="2019" spans="1:8" ht="14.4" x14ac:dyDescent="0.3">
      <c r="A2019" s="17">
        <v>2</v>
      </c>
      <c r="B2019" s="9" t="s">
        <v>14</v>
      </c>
      <c r="C2019" s="17">
        <v>3</v>
      </c>
      <c r="D2019" s="17">
        <v>1987</v>
      </c>
      <c r="E2019" s="17">
        <v>1</v>
      </c>
      <c r="F2019" s="17">
        <v>0</v>
      </c>
      <c r="G2019" s="17">
        <v>0</v>
      </c>
      <c r="H2019" s="18">
        <v>82913</v>
      </c>
    </row>
    <row r="2020" spans="1:8" ht="14.4" x14ac:dyDescent="0.3">
      <c r="A2020" s="17">
        <v>3</v>
      </c>
      <c r="B2020" s="9" t="s">
        <v>19</v>
      </c>
      <c r="C2020" s="17">
        <v>4</v>
      </c>
      <c r="D2020" s="17">
        <v>2018</v>
      </c>
      <c r="E2020" s="17">
        <v>2</v>
      </c>
      <c r="F2020" s="17">
        <v>0</v>
      </c>
      <c r="G2020" s="17">
        <v>0</v>
      </c>
      <c r="H2020" s="18">
        <v>83159</v>
      </c>
    </row>
    <row r="2021" spans="1:8" ht="14.4" x14ac:dyDescent="0.3">
      <c r="A2021" s="17">
        <v>4</v>
      </c>
      <c r="B2021" s="9" t="s">
        <v>17</v>
      </c>
      <c r="C2021" s="17">
        <v>2</v>
      </c>
      <c r="D2021" s="17">
        <v>1995</v>
      </c>
      <c r="E2021" s="17">
        <v>1</v>
      </c>
      <c r="F2021" s="17">
        <v>0</v>
      </c>
      <c r="G2021" s="17">
        <v>0</v>
      </c>
      <c r="H2021" s="18">
        <v>83191</v>
      </c>
    </row>
    <row r="2022" spans="1:8" ht="14.4" x14ac:dyDescent="0.3">
      <c r="A2022" s="17">
        <v>1</v>
      </c>
      <c r="B2022" s="9" t="s">
        <v>12</v>
      </c>
      <c r="C2022" s="17">
        <v>2</v>
      </c>
      <c r="D2022" s="17">
        <v>1987</v>
      </c>
      <c r="E2022" s="17">
        <v>1</v>
      </c>
      <c r="F2022" s="17">
        <v>0</v>
      </c>
      <c r="G2022" s="17">
        <v>0</v>
      </c>
      <c r="H2022" s="18">
        <v>83207</v>
      </c>
    </row>
    <row r="2023" spans="1:8" ht="14.4" x14ac:dyDescent="0.3">
      <c r="A2023" s="17">
        <v>1</v>
      </c>
      <c r="B2023" s="9" t="s">
        <v>12</v>
      </c>
      <c r="C2023" s="17">
        <v>2</v>
      </c>
      <c r="D2023" s="17">
        <v>2018</v>
      </c>
      <c r="E2023" s="17">
        <v>1</v>
      </c>
      <c r="F2023" s="17">
        <v>0</v>
      </c>
      <c r="G2023" s="17">
        <v>0</v>
      </c>
      <c r="H2023" s="18">
        <v>83421</v>
      </c>
    </row>
    <row r="2024" spans="1:8" ht="14.4" x14ac:dyDescent="0.3">
      <c r="A2024" s="17">
        <v>1</v>
      </c>
      <c r="B2024" s="9" t="s">
        <v>33</v>
      </c>
      <c r="C2024" s="17">
        <v>2</v>
      </c>
      <c r="D2024" s="17">
        <v>1964</v>
      </c>
      <c r="E2024" s="17">
        <v>1</v>
      </c>
      <c r="F2024" s="17">
        <v>0</v>
      </c>
      <c r="G2024" s="17">
        <v>0</v>
      </c>
      <c r="H2024" s="18">
        <v>83444</v>
      </c>
    </row>
    <row r="2025" spans="1:8" ht="14.4" x14ac:dyDescent="0.3">
      <c r="A2025" s="17">
        <v>5</v>
      </c>
      <c r="B2025" s="9" t="s">
        <v>17</v>
      </c>
      <c r="C2025" s="17">
        <v>3</v>
      </c>
      <c r="D2025" s="17">
        <v>2012</v>
      </c>
      <c r="E2025" s="17">
        <v>1</v>
      </c>
      <c r="F2025" s="17">
        <v>0</v>
      </c>
      <c r="G2025" s="17">
        <v>0</v>
      </c>
      <c r="H2025" s="18">
        <v>83460</v>
      </c>
    </row>
    <row r="2026" spans="1:8" ht="14.4" x14ac:dyDescent="0.3">
      <c r="A2026" s="17">
        <v>1</v>
      </c>
      <c r="B2026" s="9" t="s">
        <v>33</v>
      </c>
      <c r="C2026" s="17">
        <v>3</v>
      </c>
      <c r="D2026" s="17">
        <v>1967</v>
      </c>
      <c r="E2026" s="17">
        <v>1</v>
      </c>
      <c r="F2026" s="17">
        <v>0</v>
      </c>
      <c r="G2026" s="17">
        <v>0</v>
      </c>
      <c r="H2026" s="18">
        <v>83555</v>
      </c>
    </row>
    <row r="2027" spans="1:8" ht="14.4" x14ac:dyDescent="0.3">
      <c r="A2027" s="17">
        <v>3</v>
      </c>
      <c r="B2027" s="9" t="s">
        <v>23</v>
      </c>
      <c r="C2027" s="17">
        <v>2</v>
      </c>
      <c r="D2027" s="17">
        <v>1984</v>
      </c>
      <c r="E2027" s="17">
        <v>1</v>
      </c>
      <c r="F2027" s="17">
        <v>0</v>
      </c>
      <c r="G2027" s="17">
        <v>0</v>
      </c>
      <c r="H2027" s="18">
        <v>83563</v>
      </c>
    </row>
    <row r="2028" spans="1:8" ht="14.4" x14ac:dyDescent="0.3">
      <c r="A2028" s="17">
        <v>5</v>
      </c>
      <c r="B2028" s="9" t="s">
        <v>14</v>
      </c>
      <c r="C2028" s="17">
        <v>3</v>
      </c>
      <c r="D2028" s="17">
        <v>1980</v>
      </c>
      <c r="E2028" s="17">
        <v>1</v>
      </c>
      <c r="F2028" s="17">
        <v>0</v>
      </c>
      <c r="G2028" s="17">
        <v>0</v>
      </c>
      <c r="H2028" s="18">
        <v>83674</v>
      </c>
    </row>
    <row r="2029" spans="1:8" ht="14.4" x14ac:dyDescent="0.3">
      <c r="A2029" s="17">
        <v>2</v>
      </c>
      <c r="B2029" s="9" t="s">
        <v>12</v>
      </c>
      <c r="C2029" s="17">
        <v>2</v>
      </c>
      <c r="D2029" s="17">
        <v>2019</v>
      </c>
      <c r="E2029" s="17">
        <v>1</v>
      </c>
      <c r="F2029" s="17">
        <v>0</v>
      </c>
      <c r="G2029" s="17">
        <v>0</v>
      </c>
      <c r="H2029" s="18">
        <v>83690</v>
      </c>
    </row>
    <row r="2030" spans="1:8" ht="14.4" x14ac:dyDescent="0.3">
      <c r="A2030" s="17">
        <v>1</v>
      </c>
      <c r="B2030" s="9" t="s">
        <v>31</v>
      </c>
      <c r="C2030" s="17">
        <v>3</v>
      </c>
      <c r="D2030" s="17">
        <v>1984</v>
      </c>
      <c r="E2030" s="17">
        <v>1</v>
      </c>
      <c r="F2030" s="17">
        <v>0</v>
      </c>
      <c r="G2030" s="17">
        <v>0</v>
      </c>
      <c r="H2030" s="18">
        <v>83722</v>
      </c>
    </row>
    <row r="2031" spans="1:8" ht="14.4" x14ac:dyDescent="0.3">
      <c r="A2031" s="17">
        <v>1</v>
      </c>
      <c r="B2031" s="9" t="s">
        <v>12</v>
      </c>
      <c r="C2031" s="17">
        <v>1</v>
      </c>
      <c r="D2031" s="17">
        <v>1994</v>
      </c>
      <c r="E2031" s="17">
        <v>1</v>
      </c>
      <c r="F2031" s="17">
        <v>0</v>
      </c>
      <c r="G2031" s="17">
        <v>0</v>
      </c>
      <c r="H2031" s="18">
        <v>83722</v>
      </c>
    </row>
    <row r="2032" spans="1:8" ht="14.4" x14ac:dyDescent="0.3">
      <c r="A2032" s="17">
        <v>2</v>
      </c>
      <c r="B2032" s="9" t="s">
        <v>33</v>
      </c>
      <c r="C2032" s="17">
        <v>4</v>
      </c>
      <c r="D2032" s="17">
        <v>1967</v>
      </c>
      <c r="E2032" s="17">
        <v>1</v>
      </c>
      <c r="F2032" s="17">
        <v>0</v>
      </c>
      <c r="G2032" s="17">
        <v>12</v>
      </c>
      <c r="H2032" s="18">
        <v>83761</v>
      </c>
    </row>
    <row r="2033" spans="1:8" ht="14.4" x14ac:dyDescent="0.3">
      <c r="A2033" s="17">
        <v>1</v>
      </c>
      <c r="B2033" s="9" t="s">
        <v>12</v>
      </c>
      <c r="C2033" s="17">
        <v>2</v>
      </c>
      <c r="D2033" s="17">
        <v>1989</v>
      </c>
      <c r="E2033" s="17">
        <v>1</v>
      </c>
      <c r="F2033" s="17">
        <v>0</v>
      </c>
      <c r="G2033" s="17">
        <v>0</v>
      </c>
      <c r="H2033" s="18">
        <v>83769</v>
      </c>
    </row>
    <row r="2034" spans="1:8" ht="14.4" x14ac:dyDescent="0.3">
      <c r="A2034" s="17">
        <v>2</v>
      </c>
      <c r="B2034" s="9" t="s">
        <v>25</v>
      </c>
      <c r="C2034" s="17">
        <v>1</v>
      </c>
      <c r="D2034" s="17">
        <v>1995</v>
      </c>
      <c r="E2034" s="17">
        <v>1</v>
      </c>
      <c r="F2034" s="17">
        <v>0</v>
      </c>
      <c r="G2034" s="17">
        <v>0</v>
      </c>
      <c r="H2034" s="18">
        <v>83785</v>
      </c>
    </row>
    <row r="2035" spans="1:8" ht="14.4" x14ac:dyDescent="0.3">
      <c r="A2035" s="17">
        <v>4</v>
      </c>
      <c r="B2035" s="9" t="s">
        <v>25</v>
      </c>
      <c r="C2035" s="17">
        <v>3</v>
      </c>
      <c r="D2035" s="17">
        <v>1994</v>
      </c>
      <c r="E2035" s="17">
        <v>1</v>
      </c>
      <c r="F2035" s="17">
        <v>0</v>
      </c>
      <c r="G2035" s="17">
        <v>0</v>
      </c>
      <c r="H2035" s="18">
        <v>83809</v>
      </c>
    </row>
    <row r="2036" spans="1:8" ht="14.4" x14ac:dyDescent="0.3">
      <c r="A2036" s="17">
        <v>1</v>
      </c>
      <c r="B2036" s="9" t="s">
        <v>33</v>
      </c>
      <c r="C2036" s="17">
        <v>2</v>
      </c>
      <c r="D2036" s="17">
        <v>2013</v>
      </c>
      <c r="E2036" s="17">
        <v>1</v>
      </c>
      <c r="F2036" s="17">
        <v>0</v>
      </c>
      <c r="G2036" s="17">
        <v>0</v>
      </c>
      <c r="H2036" s="18">
        <v>83817</v>
      </c>
    </row>
    <row r="2037" spans="1:8" ht="14.4" x14ac:dyDescent="0.3">
      <c r="A2037" s="17">
        <v>1</v>
      </c>
      <c r="B2037" s="9" t="s">
        <v>14</v>
      </c>
      <c r="C2037" s="17">
        <v>3</v>
      </c>
      <c r="D2037" s="17">
        <v>1965</v>
      </c>
      <c r="E2037" s="17">
        <v>1</v>
      </c>
      <c r="F2037" s="17">
        <v>0</v>
      </c>
      <c r="G2037" s="17">
        <v>0</v>
      </c>
      <c r="H2037" s="18">
        <v>83833</v>
      </c>
    </row>
    <row r="2038" spans="1:8" ht="14.4" x14ac:dyDescent="0.3">
      <c r="A2038" s="17">
        <v>1</v>
      </c>
      <c r="B2038" s="9" t="s">
        <v>17</v>
      </c>
      <c r="C2038" s="17">
        <v>2</v>
      </c>
      <c r="D2038" s="17">
        <v>1986</v>
      </c>
      <c r="E2038" s="17">
        <v>1</v>
      </c>
      <c r="F2038" s="17">
        <v>0</v>
      </c>
      <c r="G2038" s="17">
        <v>0</v>
      </c>
      <c r="H2038" s="18">
        <v>83960</v>
      </c>
    </row>
    <row r="2039" spans="1:8" ht="14.4" x14ac:dyDescent="0.3">
      <c r="A2039" s="17">
        <v>2</v>
      </c>
      <c r="B2039" s="9" t="s">
        <v>14</v>
      </c>
      <c r="C2039" s="17">
        <v>2</v>
      </c>
      <c r="D2039" s="17">
        <v>1988</v>
      </c>
      <c r="E2039" s="17">
        <v>1</v>
      </c>
      <c r="F2039" s="17">
        <v>0</v>
      </c>
      <c r="G2039" s="17">
        <v>0</v>
      </c>
      <c r="H2039" s="18">
        <v>83960</v>
      </c>
    </row>
    <row r="2040" spans="1:8" ht="14.4" x14ac:dyDescent="0.3">
      <c r="A2040" s="17">
        <v>4</v>
      </c>
      <c r="B2040" s="9" t="s">
        <v>23</v>
      </c>
      <c r="C2040" s="17">
        <v>2</v>
      </c>
      <c r="D2040" s="17">
        <v>1986</v>
      </c>
      <c r="E2040" s="17">
        <v>1</v>
      </c>
      <c r="F2040" s="17">
        <v>0</v>
      </c>
      <c r="G2040" s="17">
        <v>0</v>
      </c>
      <c r="H2040" s="18">
        <v>84023</v>
      </c>
    </row>
    <row r="2041" spans="1:8" ht="14.4" x14ac:dyDescent="0.3">
      <c r="A2041" s="17">
        <v>6</v>
      </c>
      <c r="B2041" s="9" t="s">
        <v>33</v>
      </c>
      <c r="C2041" s="17">
        <v>2</v>
      </c>
      <c r="D2041" s="17">
        <v>2015</v>
      </c>
      <c r="E2041" s="17">
        <v>1</v>
      </c>
      <c r="F2041" s="17">
        <v>0</v>
      </c>
      <c r="G2041" s="17">
        <v>0</v>
      </c>
      <c r="H2041" s="18">
        <v>84094</v>
      </c>
    </row>
    <row r="2042" spans="1:8" ht="14.4" x14ac:dyDescent="0.3">
      <c r="A2042" s="17">
        <v>2</v>
      </c>
      <c r="B2042" s="9" t="s">
        <v>19</v>
      </c>
      <c r="C2042" s="17">
        <v>1</v>
      </c>
      <c r="D2042" s="17">
        <v>1973</v>
      </c>
      <c r="E2042" s="17">
        <v>17</v>
      </c>
      <c r="F2042" s="17">
        <v>0</v>
      </c>
      <c r="G2042" s="17">
        <v>0</v>
      </c>
      <c r="H2042" s="18">
        <v>84134</v>
      </c>
    </row>
    <row r="2043" spans="1:8" ht="14.4" x14ac:dyDescent="0.3">
      <c r="A2043" s="17">
        <v>1</v>
      </c>
      <c r="B2043" s="9" t="s">
        <v>12</v>
      </c>
      <c r="C2043" s="17">
        <v>3</v>
      </c>
      <c r="D2043" s="17">
        <v>1970</v>
      </c>
      <c r="E2043" s="17">
        <v>1</v>
      </c>
      <c r="F2043" s="17">
        <v>0</v>
      </c>
      <c r="G2043" s="17">
        <v>0</v>
      </c>
      <c r="H2043" s="18">
        <v>84150</v>
      </c>
    </row>
    <row r="2044" spans="1:8" ht="14.4" x14ac:dyDescent="0.3">
      <c r="A2044" s="17">
        <v>2</v>
      </c>
      <c r="B2044" s="9" t="s">
        <v>23</v>
      </c>
      <c r="C2044" s="17">
        <v>2</v>
      </c>
      <c r="D2044" s="17">
        <v>1989</v>
      </c>
      <c r="E2044" s="17">
        <v>1</v>
      </c>
      <c r="F2044" s="17">
        <v>0</v>
      </c>
      <c r="G2044" s="17">
        <v>0</v>
      </c>
      <c r="H2044" s="18">
        <v>84213</v>
      </c>
    </row>
    <row r="2045" spans="1:8" ht="14.4" x14ac:dyDescent="0.3">
      <c r="A2045" s="17">
        <v>3</v>
      </c>
      <c r="B2045" s="9" t="s">
        <v>12</v>
      </c>
      <c r="C2045" s="17">
        <v>2</v>
      </c>
      <c r="D2045" s="17">
        <v>2010</v>
      </c>
      <c r="E2045" s="17">
        <v>1</v>
      </c>
      <c r="F2045" s="17">
        <v>0</v>
      </c>
      <c r="G2045" s="17">
        <v>0</v>
      </c>
      <c r="H2045" s="18">
        <v>84261</v>
      </c>
    </row>
    <row r="2046" spans="1:8" ht="14.4" x14ac:dyDescent="0.3">
      <c r="A2046" s="17">
        <v>1</v>
      </c>
      <c r="B2046" s="9" t="s">
        <v>25</v>
      </c>
      <c r="C2046" s="17">
        <v>3</v>
      </c>
      <c r="D2046" s="17">
        <v>1992</v>
      </c>
      <c r="E2046" s="17">
        <v>1</v>
      </c>
      <c r="F2046" s="17">
        <v>0</v>
      </c>
      <c r="G2046" s="17">
        <v>0</v>
      </c>
      <c r="H2046" s="18">
        <v>84277</v>
      </c>
    </row>
    <row r="2047" spans="1:8" ht="14.4" x14ac:dyDescent="0.3">
      <c r="A2047" s="17">
        <v>2</v>
      </c>
      <c r="B2047" s="9" t="s">
        <v>19</v>
      </c>
      <c r="C2047" s="17">
        <v>2</v>
      </c>
      <c r="D2047" s="17">
        <v>1987</v>
      </c>
      <c r="E2047" s="17">
        <v>1</v>
      </c>
      <c r="F2047" s="17">
        <v>0</v>
      </c>
      <c r="G2047" s="17">
        <v>0</v>
      </c>
      <c r="H2047" s="18">
        <v>84308</v>
      </c>
    </row>
    <row r="2048" spans="1:8" ht="14.4" x14ac:dyDescent="0.3">
      <c r="A2048" s="17">
        <v>4</v>
      </c>
      <c r="B2048" s="9" t="s">
        <v>12</v>
      </c>
      <c r="C2048" s="17">
        <v>2</v>
      </c>
      <c r="D2048" s="17">
        <v>1989</v>
      </c>
      <c r="E2048" s="17">
        <v>1</v>
      </c>
      <c r="F2048" s="17">
        <v>0</v>
      </c>
      <c r="G2048" s="17">
        <v>0</v>
      </c>
      <c r="H2048" s="18">
        <v>84483</v>
      </c>
    </row>
    <row r="2049" spans="1:8" ht="14.4" x14ac:dyDescent="0.3">
      <c r="A2049" s="17">
        <v>4</v>
      </c>
      <c r="B2049" s="9" t="s">
        <v>33</v>
      </c>
      <c r="C2049" s="17">
        <v>3</v>
      </c>
      <c r="D2049" s="17">
        <v>1981</v>
      </c>
      <c r="E2049" s="17">
        <v>1</v>
      </c>
      <c r="F2049" s="17">
        <v>0</v>
      </c>
      <c r="G2049" s="17">
        <v>0</v>
      </c>
      <c r="H2049" s="18">
        <v>84530</v>
      </c>
    </row>
    <row r="2050" spans="1:8" ht="14.4" x14ac:dyDescent="0.3">
      <c r="A2050" s="17">
        <v>2</v>
      </c>
      <c r="B2050" s="9" t="s">
        <v>25</v>
      </c>
      <c r="C2050" s="17">
        <v>2</v>
      </c>
      <c r="D2050" s="17">
        <v>1977</v>
      </c>
      <c r="E2050" s="17">
        <v>1</v>
      </c>
      <c r="F2050" s="17">
        <v>0</v>
      </c>
      <c r="G2050" s="17">
        <v>0</v>
      </c>
      <c r="H2050" s="18">
        <v>84610</v>
      </c>
    </row>
    <row r="2051" spans="1:8" ht="14.4" x14ac:dyDescent="0.3">
      <c r="A2051" s="17">
        <v>5</v>
      </c>
      <c r="B2051" s="9" t="s">
        <v>12</v>
      </c>
      <c r="C2051" s="17">
        <v>1</v>
      </c>
      <c r="D2051" s="17">
        <v>1992</v>
      </c>
      <c r="E2051" s="17">
        <v>1</v>
      </c>
      <c r="F2051" s="17">
        <v>0</v>
      </c>
      <c r="G2051" s="17">
        <v>12</v>
      </c>
      <c r="H2051" s="18">
        <v>84641</v>
      </c>
    </row>
    <row r="2052" spans="1:8" ht="14.4" x14ac:dyDescent="0.3">
      <c r="A2052" s="17">
        <v>3</v>
      </c>
      <c r="B2052" s="9" t="s">
        <v>30</v>
      </c>
      <c r="C2052" s="17">
        <v>3</v>
      </c>
      <c r="D2052" s="17">
        <v>1966</v>
      </c>
      <c r="E2052" s="17">
        <v>1</v>
      </c>
      <c r="F2052" s="17">
        <v>0</v>
      </c>
      <c r="G2052" s="17">
        <v>12</v>
      </c>
      <c r="H2052" s="18">
        <v>84792</v>
      </c>
    </row>
    <row r="2053" spans="1:8" ht="14.4" x14ac:dyDescent="0.3">
      <c r="A2053" s="17">
        <v>2</v>
      </c>
      <c r="B2053" s="9" t="s">
        <v>59</v>
      </c>
      <c r="C2053" s="17">
        <v>4</v>
      </c>
      <c r="D2053" s="17">
        <v>1967</v>
      </c>
      <c r="E2053" s="17">
        <v>1</v>
      </c>
      <c r="F2053" s="17">
        <v>0</v>
      </c>
      <c r="G2053" s="17">
        <v>12</v>
      </c>
      <c r="H2053" s="18">
        <v>84831</v>
      </c>
    </row>
    <row r="2054" spans="1:8" ht="14.4" x14ac:dyDescent="0.3">
      <c r="A2054" s="17">
        <v>3</v>
      </c>
      <c r="B2054" s="9" t="s">
        <v>17</v>
      </c>
      <c r="C2054" s="17">
        <v>2</v>
      </c>
      <c r="D2054" s="17">
        <v>1986</v>
      </c>
      <c r="E2054" s="17">
        <v>1</v>
      </c>
      <c r="F2054" s="17">
        <v>0</v>
      </c>
      <c r="G2054" s="17">
        <v>0</v>
      </c>
      <c r="H2054" s="18">
        <v>84839</v>
      </c>
    </row>
    <row r="2055" spans="1:8" ht="14.4" x14ac:dyDescent="0.3">
      <c r="A2055" s="17">
        <v>2</v>
      </c>
      <c r="B2055" s="9" t="s">
        <v>25</v>
      </c>
      <c r="C2055" s="17">
        <v>2</v>
      </c>
      <c r="D2055" s="17">
        <v>1995</v>
      </c>
      <c r="E2055" s="17">
        <v>1</v>
      </c>
      <c r="F2055" s="17">
        <v>0</v>
      </c>
      <c r="G2055" s="17">
        <v>0</v>
      </c>
      <c r="H2055" s="18">
        <v>84903</v>
      </c>
    </row>
    <row r="2056" spans="1:8" ht="14.4" x14ac:dyDescent="0.3">
      <c r="A2056" s="17">
        <v>2</v>
      </c>
      <c r="B2056" s="9" t="s">
        <v>17</v>
      </c>
      <c r="C2056" s="17">
        <v>2</v>
      </c>
      <c r="D2056" s="17">
        <v>1976</v>
      </c>
      <c r="E2056" s="17">
        <v>1</v>
      </c>
      <c r="F2056" s="17">
        <v>0</v>
      </c>
      <c r="G2056" s="17">
        <v>0</v>
      </c>
      <c r="H2056" s="18">
        <v>84958</v>
      </c>
    </row>
    <row r="2057" spans="1:8" ht="14.4" x14ac:dyDescent="0.3">
      <c r="A2057" s="17">
        <v>1</v>
      </c>
      <c r="B2057" s="9" t="s">
        <v>24</v>
      </c>
      <c r="C2057" s="17">
        <v>3</v>
      </c>
      <c r="D2057" s="17">
        <v>1989</v>
      </c>
      <c r="E2057" s="17">
        <v>1</v>
      </c>
      <c r="F2057" s="17">
        <v>0</v>
      </c>
      <c r="G2057" s="17">
        <v>0</v>
      </c>
      <c r="H2057" s="18">
        <v>84966</v>
      </c>
    </row>
    <row r="2058" spans="1:8" ht="14.4" x14ac:dyDescent="0.3">
      <c r="A2058" s="17">
        <v>2</v>
      </c>
      <c r="B2058" s="9" t="s">
        <v>19</v>
      </c>
      <c r="C2058" s="17">
        <v>1</v>
      </c>
      <c r="D2058" s="17">
        <v>1993</v>
      </c>
      <c r="E2058" s="17">
        <v>2</v>
      </c>
      <c r="F2058" s="17">
        <v>0</v>
      </c>
      <c r="G2058" s="17">
        <v>0</v>
      </c>
      <c r="H2058" s="18">
        <v>84998</v>
      </c>
    </row>
    <row r="2059" spans="1:8" ht="14.4" x14ac:dyDescent="0.3">
      <c r="A2059" s="17">
        <v>4</v>
      </c>
      <c r="B2059" s="9" t="s">
        <v>14</v>
      </c>
      <c r="C2059" s="17">
        <v>3</v>
      </c>
      <c r="D2059" s="17">
        <v>1982</v>
      </c>
      <c r="E2059" s="17">
        <v>1</v>
      </c>
      <c r="F2059" s="17">
        <v>0</v>
      </c>
      <c r="G2059" s="17">
        <v>0</v>
      </c>
      <c r="H2059" s="18">
        <v>85093</v>
      </c>
    </row>
    <row r="2060" spans="1:8" ht="14.4" x14ac:dyDescent="0.3">
      <c r="A2060" s="17">
        <v>3</v>
      </c>
      <c r="B2060" s="9" t="s">
        <v>14</v>
      </c>
      <c r="C2060" s="17">
        <v>2</v>
      </c>
      <c r="D2060" s="17">
        <v>1988</v>
      </c>
      <c r="E2060" s="17">
        <v>1</v>
      </c>
      <c r="F2060" s="17">
        <v>0</v>
      </c>
      <c r="G2060" s="17">
        <v>0</v>
      </c>
      <c r="H2060" s="18">
        <v>85101</v>
      </c>
    </row>
    <row r="2061" spans="1:8" ht="14.4" x14ac:dyDescent="0.3">
      <c r="A2061" s="17">
        <v>4</v>
      </c>
      <c r="B2061" s="9" t="s">
        <v>12</v>
      </c>
      <c r="C2061" s="17">
        <v>2</v>
      </c>
      <c r="D2061" s="17">
        <v>1995</v>
      </c>
      <c r="E2061" s="17">
        <v>1</v>
      </c>
      <c r="F2061" s="17">
        <v>0</v>
      </c>
      <c r="G2061" s="17">
        <v>0</v>
      </c>
      <c r="H2061" s="18">
        <v>85141</v>
      </c>
    </row>
    <row r="2062" spans="1:8" ht="14.4" x14ac:dyDescent="0.3">
      <c r="A2062" s="17">
        <v>2</v>
      </c>
      <c r="B2062" s="9" t="s">
        <v>14</v>
      </c>
      <c r="C2062" s="17">
        <v>2</v>
      </c>
      <c r="D2062" s="17">
        <v>1987</v>
      </c>
      <c r="E2062" s="17">
        <v>1</v>
      </c>
      <c r="F2062" s="17">
        <v>0</v>
      </c>
      <c r="G2062" s="17">
        <v>0</v>
      </c>
      <c r="H2062" s="18">
        <v>85172</v>
      </c>
    </row>
    <row r="2063" spans="1:8" ht="14.4" x14ac:dyDescent="0.3">
      <c r="A2063" s="17">
        <v>1</v>
      </c>
      <c r="B2063" s="9" t="s">
        <v>23</v>
      </c>
      <c r="C2063" s="17">
        <v>3</v>
      </c>
      <c r="D2063" s="17">
        <v>2004</v>
      </c>
      <c r="E2063" s="17">
        <v>2</v>
      </c>
      <c r="F2063" s="17">
        <v>0</v>
      </c>
      <c r="G2063" s="17">
        <v>0</v>
      </c>
      <c r="H2063" s="18">
        <v>85172</v>
      </c>
    </row>
    <row r="2064" spans="1:8" ht="14.4" x14ac:dyDescent="0.3">
      <c r="A2064" s="17">
        <v>6</v>
      </c>
      <c r="B2064" s="9" t="s">
        <v>19</v>
      </c>
      <c r="C2064" s="17">
        <v>3</v>
      </c>
      <c r="D2064" s="17">
        <v>2020</v>
      </c>
      <c r="E2064" s="17">
        <v>1</v>
      </c>
      <c r="F2064" s="17">
        <v>0</v>
      </c>
      <c r="G2064" s="17">
        <v>0</v>
      </c>
      <c r="H2064" s="18">
        <v>85252</v>
      </c>
    </row>
    <row r="2065" spans="1:8" ht="14.4" x14ac:dyDescent="0.3">
      <c r="A2065" s="17">
        <v>4</v>
      </c>
      <c r="B2065" s="9" t="s">
        <v>12</v>
      </c>
      <c r="C2065" s="17">
        <v>3</v>
      </c>
      <c r="D2065" s="17">
        <v>1987</v>
      </c>
      <c r="E2065" s="17">
        <v>1</v>
      </c>
      <c r="F2065" s="17">
        <v>0</v>
      </c>
      <c r="G2065" s="17">
        <v>0</v>
      </c>
      <c r="H2065" s="18">
        <v>85275</v>
      </c>
    </row>
    <row r="2066" spans="1:8" ht="14.4" x14ac:dyDescent="0.3">
      <c r="A2066" s="17">
        <v>4</v>
      </c>
      <c r="B2066" s="9" t="s">
        <v>12</v>
      </c>
      <c r="C2066" s="17">
        <v>2</v>
      </c>
      <c r="D2066" s="17">
        <v>2010</v>
      </c>
      <c r="E2066" s="17">
        <v>1</v>
      </c>
      <c r="F2066" s="17">
        <v>0</v>
      </c>
      <c r="G2066" s="17">
        <v>0</v>
      </c>
      <c r="H2066" s="18">
        <v>85315</v>
      </c>
    </row>
    <row r="2067" spans="1:8" ht="14.4" x14ac:dyDescent="0.3">
      <c r="A2067" s="17">
        <v>1</v>
      </c>
      <c r="B2067" s="9" t="s">
        <v>12</v>
      </c>
      <c r="C2067" s="17">
        <v>1</v>
      </c>
      <c r="D2067" s="17">
        <v>1990</v>
      </c>
      <c r="E2067" s="17">
        <v>1</v>
      </c>
      <c r="F2067" s="17">
        <v>0</v>
      </c>
      <c r="G2067" s="17">
        <v>0</v>
      </c>
      <c r="H2067" s="18">
        <v>85386</v>
      </c>
    </row>
    <row r="2068" spans="1:8" ht="14.4" x14ac:dyDescent="0.3">
      <c r="A2068" s="17">
        <v>1</v>
      </c>
      <c r="B2068" s="9" t="s">
        <v>27</v>
      </c>
      <c r="C2068" s="17">
        <v>3</v>
      </c>
      <c r="D2068" s="17">
        <v>1994</v>
      </c>
      <c r="E2068" s="17">
        <v>1</v>
      </c>
      <c r="F2068" s="17">
        <v>0</v>
      </c>
      <c r="G2068" s="17">
        <v>0</v>
      </c>
      <c r="H2068" s="18">
        <v>85458</v>
      </c>
    </row>
    <row r="2069" spans="1:8" ht="14.4" x14ac:dyDescent="0.3">
      <c r="A2069" s="17">
        <v>2</v>
      </c>
      <c r="B2069" s="9" t="s">
        <v>27</v>
      </c>
      <c r="C2069" s="17">
        <v>3</v>
      </c>
      <c r="D2069" s="17">
        <v>1972</v>
      </c>
      <c r="E2069" s="17">
        <v>1</v>
      </c>
      <c r="F2069" s="17">
        <v>0</v>
      </c>
      <c r="G2069" s="17">
        <v>0</v>
      </c>
      <c r="H2069" s="18">
        <v>85577</v>
      </c>
    </row>
    <row r="2070" spans="1:8" ht="14.4" x14ac:dyDescent="0.3">
      <c r="A2070" s="17">
        <v>4</v>
      </c>
      <c r="B2070" s="9" t="s">
        <v>12</v>
      </c>
      <c r="C2070" s="17">
        <v>4</v>
      </c>
      <c r="D2070" s="17">
        <v>2011</v>
      </c>
      <c r="E2070" s="17">
        <v>1</v>
      </c>
      <c r="F2070" s="17">
        <v>0</v>
      </c>
      <c r="G2070" s="17">
        <v>0</v>
      </c>
      <c r="H2070" s="18">
        <v>85600</v>
      </c>
    </row>
    <row r="2071" spans="1:8" ht="14.4" x14ac:dyDescent="0.3">
      <c r="A2071" s="17">
        <v>2</v>
      </c>
      <c r="B2071" s="9" t="s">
        <v>12</v>
      </c>
      <c r="C2071" s="17">
        <v>2</v>
      </c>
      <c r="D2071" s="17">
        <v>2020</v>
      </c>
      <c r="E2071" s="17">
        <v>1</v>
      </c>
      <c r="F2071" s="17">
        <v>0</v>
      </c>
      <c r="G2071" s="17">
        <v>0</v>
      </c>
      <c r="H2071" s="18">
        <v>85640</v>
      </c>
    </row>
    <row r="2072" spans="1:8" ht="14.4" x14ac:dyDescent="0.3">
      <c r="A2072" s="17">
        <v>2</v>
      </c>
      <c r="B2072" s="9" t="s">
        <v>12</v>
      </c>
      <c r="C2072" s="17">
        <v>3</v>
      </c>
      <c r="D2072" s="17">
        <v>1987</v>
      </c>
      <c r="E2072" s="17">
        <v>1</v>
      </c>
      <c r="F2072" s="17">
        <v>0</v>
      </c>
      <c r="G2072" s="17">
        <v>0</v>
      </c>
      <c r="H2072" s="18">
        <v>85680</v>
      </c>
    </row>
    <row r="2073" spans="1:8" ht="14.4" x14ac:dyDescent="0.3">
      <c r="A2073" s="17">
        <v>1</v>
      </c>
      <c r="B2073" s="9" t="s">
        <v>12</v>
      </c>
      <c r="C2073" s="17">
        <v>1</v>
      </c>
      <c r="D2073" s="17">
        <v>1995</v>
      </c>
      <c r="E2073" s="17">
        <v>1</v>
      </c>
      <c r="F2073" s="17">
        <v>0</v>
      </c>
      <c r="G2073" s="17">
        <v>0</v>
      </c>
      <c r="H2073" s="18">
        <v>85703</v>
      </c>
    </row>
    <row r="2074" spans="1:8" ht="14.4" x14ac:dyDescent="0.3">
      <c r="A2074" s="17">
        <v>1</v>
      </c>
      <c r="B2074" s="9" t="s">
        <v>12</v>
      </c>
      <c r="C2074" s="17">
        <v>2</v>
      </c>
      <c r="D2074" s="17">
        <v>2018</v>
      </c>
      <c r="E2074" s="17">
        <v>1</v>
      </c>
      <c r="F2074" s="17">
        <v>0</v>
      </c>
      <c r="G2074" s="17">
        <v>0</v>
      </c>
      <c r="H2074" s="18">
        <v>85719</v>
      </c>
    </row>
    <row r="2075" spans="1:8" ht="14.4" x14ac:dyDescent="0.3">
      <c r="A2075" s="17">
        <v>3</v>
      </c>
      <c r="B2075" s="9" t="s">
        <v>12</v>
      </c>
      <c r="C2075" s="17">
        <v>3</v>
      </c>
      <c r="D2075" s="17">
        <v>2010</v>
      </c>
      <c r="E2075" s="17">
        <v>1</v>
      </c>
      <c r="F2075" s="17">
        <v>0</v>
      </c>
      <c r="G2075" s="17">
        <v>0</v>
      </c>
      <c r="H2075" s="18">
        <v>85829</v>
      </c>
    </row>
    <row r="2076" spans="1:8" ht="14.4" x14ac:dyDescent="0.3">
      <c r="A2076" s="17">
        <v>3</v>
      </c>
      <c r="B2076" s="9" t="s">
        <v>25</v>
      </c>
      <c r="C2076" s="17">
        <v>2</v>
      </c>
      <c r="D2076" s="17">
        <v>1978</v>
      </c>
      <c r="E2076" s="17">
        <v>1</v>
      </c>
      <c r="F2076" s="17">
        <v>0</v>
      </c>
      <c r="G2076" s="17">
        <v>0</v>
      </c>
      <c r="H2076" s="18">
        <v>85886</v>
      </c>
    </row>
    <row r="2077" spans="1:8" ht="14.4" x14ac:dyDescent="0.3">
      <c r="A2077" s="17">
        <v>3</v>
      </c>
      <c r="B2077" s="9" t="s">
        <v>19</v>
      </c>
      <c r="C2077" s="17">
        <v>1</v>
      </c>
      <c r="D2077" s="17">
        <v>1996</v>
      </c>
      <c r="E2077" s="17">
        <v>1</v>
      </c>
      <c r="F2077" s="17">
        <v>0</v>
      </c>
      <c r="G2077" s="17">
        <v>0</v>
      </c>
      <c r="H2077" s="18">
        <v>85949</v>
      </c>
    </row>
    <row r="2078" spans="1:8" ht="14.4" x14ac:dyDescent="0.3">
      <c r="A2078" s="17">
        <v>2</v>
      </c>
      <c r="B2078" s="9" t="s">
        <v>33</v>
      </c>
      <c r="C2078" s="17">
        <v>2</v>
      </c>
      <c r="D2078" s="17">
        <v>1965</v>
      </c>
      <c r="E2078" s="17">
        <v>1</v>
      </c>
      <c r="F2078" s="17">
        <v>0</v>
      </c>
      <c r="G2078" s="17">
        <v>0</v>
      </c>
      <c r="H2078" s="18">
        <v>85957</v>
      </c>
    </row>
    <row r="2079" spans="1:8" ht="14.4" x14ac:dyDescent="0.3">
      <c r="A2079" s="17">
        <v>1</v>
      </c>
      <c r="B2079" s="9" t="s">
        <v>53</v>
      </c>
      <c r="C2079" s="17">
        <v>2</v>
      </c>
      <c r="D2079" s="17">
        <v>1965</v>
      </c>
      <c r="E2079" s="17">
        <v>1</v>
      </c>
      <c r="F2079" s="17">
        <v>0</v>
      </c>
      <c r="G2079" s="17">
        <v>0</v>
      </c>
      <c r="H2079" s="18">
        <v>86068</v>
      </c>
    </row>
    <row r="2080" spans="1:8" ht="14.4" x14ac:dyDescent="0.3">
      <c r="A2080" s="17">
        <v>3</v>
      </c>
      <c r="B2080" s="9" t="s">
        <v>12</v>
      </c>
      <c r="C2080" s="17">
        <v>1</v>
      </c>
      <c r="D2080" s="17">
        <v>1997</v>
      </c>
      <c r="E2080" s="17">
        <v>1</v>
      </c>
      <c r="F2080" s="17">
        <v>0</v>
      </c>
      <c r="G2080" s="17">
        <v>0</v>
      </c>
      <c r="H2080" s="18">
        <v>86147</v>
      </c>
    </row>
    <row r="2081" spans="1:8" ht="14.4" x14ac:dyDescent="0.3">
      <c r="A2081" s="17">
        <v>1</v>
      </c>
      <c r="B2081" s="9" t="s">
        <v>19</v>
      </c>
      <c r="C2081" s="17">
        <v>2</v>
      </c>
      <c r="D2081" s="17">
        <v>1991</v>
      </c>
      <c r="E2081" s="17">
        <v>1</v>
      </c>
      <c r="F2081" s="17">
        <v>0</v>
      </c>
      <c r="G2081" s="17">
        <v>0</v>
      </c>
      <c r="H2081" s="18">
        <v>86147</v>
      </c>
    </row>
    <row r="2082" spans="1:8" ht="14.4" x14ac:dyDescent="0.3">
      <c r="A2082" s="17">
        <v>5</v>
      </c>
      <c r="B2082" s="9" t="s">
        <v>12</v>
      </c>
      <c r="C2082" s="17">
        <v>2</v>
      </c>
      <c r="D2082" s="17">
        <v>2009</v>
      </c>
      <c r="E2082" s="17">
        <v>1</v>
      </c>
      <c r="F2082" s="17">
        <v>0</v>
      </c>
      <c r="G2082" s="17">
        <v>0</v>
      </c>
      <c r="H2082" s="18">
        <v>86295</v>
      </c>
    </row>
    <row r="2083" spans="1:8" ht="14.4" x14ac:dyDescent="0.3">
      <c r="A2083" s="17">
        <v>1</v>
      </c>
      <c r="B2083" s="9" t="s">
        <v>33</v>
      </c>
      <c r="C2083" s="17">
        <v>2</v>
      </c>
      <c r="D2083" s="17">
        <v>1967</v>
      </c>
      <c r="E2083" s="17">
        <v>1</v>
      </c>
      <c r="F2083" s="17">
        <v>0</v>
      </c>
      <c r="G2083" s="17">
        <v>0</v>
      </c>
      <c r="H2083" s="18">
        <v>86314</v>
      </c>
    </row>
    <row r="2084" spans="1:8" ht="14.4" x14ac:dyDescent="0.3">
      <c r="A2084" s="17">
        <v>2</v>
      </c>
      <c r="B2084" s="9" t="s">
        <v>12</v>
      </c>
      <c r="C2084" s="17">
        <v>3</v>
      </c>
      <c r="D2084" s="17">
        <v>2007</v>
      </c>
      <c r="E2084" s="17">
        <v>1</v>
      </c>
      <c r="F2084" s="17">
        <v>0</v>
      </c>
      <c r="G2084" s="17">
        <v>0</v>
      </c>
      <c r="H2084" s="18">
        <v>86353</v>
      </c>
    </row>
    <row r="2085" spans="1:8" ht="14.4" x14ac:dyDescent="0.3">
      <c r="A2085" s="17">
        <v>1</v>
      </c>
      <c r="B2085" s="9" t="s">
        <v>12</v>
      </c>
      <c r="C2085" s="17">
        <v>3</v>
      </c>
      <c r="D2085" s="17">
        <v>1976</v>
      </c>
      <c r="E2085" s="17">
        <v>1</v>
      </c>
      <c r="F2085" s="17">
        <v>0</v>
      </c>
      <c r="G2085" s="17">
        <v>0</v>
      </c>
      <c r="H2085" s="18">
        <v>86377</v>
      </c>
    </row>
    <row r="2086" spans="1:8" ht="14.4" x14ac:dyDescent="0.3">
      <c r="A2086" s="17">
        <v>1</v>
      </c>
      <c r="B2086" s="9" t="s">
        <v>19</v>
      </c>
      <c r="C2086" s="17">
        <v>3</v>
      </c>
      <c r="D2086" s="17">
        <v>2014</v>
      </c>
      <c r="E2086" s="17">
        <v>1</v>
      </c>
      <c r="F2086" s="17">
        <v>0</v>
      </c>
      <c r="G2086" s="17">
        <v>0</v>
      </c>
      <c r="H2086" s="18">
        <v>86393</v>
      </c>
    </row>
    <row r="2087" spans="1:8" ht="14.4" x14ac:dyDescent="0.3">
      <c r="A2087" s="17">
        <v>3</v>
      </c>
      <c r="B2087" s="9" t="s">
        <v>33</v>
      </c>
      <c r="C2087" s="17">
        <v>2</v>
      </c>
      <c r="D2087" s="17">
        <v>1977</v>
      </c>
      <c r="E2087" s="17">
        <v>1</v>
      </c>
      <c r="F2087" s="17">
        <v>0</v>
      </c>
      <c r="G2087" s="17">
        <v>0</v>
      </c>
      <c r="H2087" s="18">
        <v>86409</v>
      </c>
    </row>
    <row r="2088" spans="1:8" ht="14.4" x14ac:dyDescent="0.3">
      <c r="A2088" s="17">
        <v>4</v>
      </c>
      <c r="B2088" s="9" t="s">
        <v>33</v>
      </c>
      <c r="C2088" s="17">
        <v>1</v>
      </c>
      <c r="D2088" s="17">
        <v>1976</v>
      </c>
      <c r="E2088" s="17">
        <v>1</v>
      </c>
      <c r="F2088" s="17">
        <v>0</v>
      </c>
      <c r="G2088" s="17">
        <v>0</v>
      </c>
      <c r="H2088" s="18">
        <v>86425</v>
      </c>
    </row>
    <row r="2089" spans="1:8" ht="14.4" x14ac:dyDescent="0.3">
      <c r="A2089" s="17">
        <v>2</v>
      </c>
      <c r="B2089" s="9" t="s">
        <v>12</v>
      </c>
      <c r="C2089" s="17">
        <v>2</v>
      </c>
      <c r="D2089" s="17">
        <v>1989</v>
      </c>
      <c r="E2089" s="17">
        <v>1</v>
      </c>
      <c r="F2089" s="17">
        <v>0</v>
      </c>
      <c r="G2089" s="17">
        <v>0</v>
      </c>
      <c r="H2089" s="18">
        <v>86456</v>
      </c>
    </row>
    <row r="2090" spans="1:8" ht="14.4" x14ac:dyDescent="0.3">
      <c r="A2090" s="17">
        <v>3</v>
      </c>
      <c r="B2090" s="9" t="s">
        <v>12</v>
      </c>
      <c r="C2090" s="17">
        <v>2</v>
      </c>
      <c r="D2090" s="17">
        <v>2011</v>
      </c>
      <c r="E2090" s="17">
        <v>1</v>
      </c>
      <c r="F2090" s="17">
        <v>0</v>
      </c>
      <c r="G2090" s="17">
        <v>0</v>
      </c>
      <c r="H2090" s="18">
        <v>86542</v>
      </c>
    </row>
    <row r="2091" spans="1:8" ht="14.4" x14ac:dyDescent="0.3">
      <c r="A2091" s="17">
        <v>4</v>
      </c>
      <c r="B2091" s="9" t="s">
        <v>12</v>
      </c>
      <c r="C2091" s="17">
        <v>2</v>
      </c>
      <c r="D2091" s="17">
        <v>2006</v>
      </c>
      <c r="E2091" s="17">
        <v>1</v>
      </c>
      <c r="F2091" s="17">
        <v>0</v>
      </c>
      <c r="G2091" s="17">
        <v>0</v>
      </c>
      <c r="H2091" s="18">
        <v>86559</v>
      </c>
    </row>
    <row r="2092" spans="1:8" ht="14.4" x14ac:dyDescent="0.3">
      <c r="A2092" s="17">
        <v>1</v>
      </c>
      <c r="B2092" s="9" t="s">
        <v>27</v>
      </c>
      <c r="C2092" s="17">
        <v>3</v>
      </c>
      <c r="D2092" s="17">
        <v>1994</v>
      </c>
      <c r="E2092" s="17">
        <v>1</v>
      </c>
      <c r="F2092" s="17">
        <v>0</v>
      </c>
      <c r="G2092" s="17">
        <v>0</v>
      </c>
      <c r="H2092" s="18">
        <v>86607</v>
      </c>
    </row>
    <row r="2093" spans="1:8" ht="14.4" x14ac:dyDescent="0.3">
      <c r="A2093" s="17">
        <v>5</v>
      </c>
      <c r="B2093" s="9" t="s">
        <v>12</v>
      </c>
      <c r="C2093" s="17">
        <v>2</v>
      </c>
      <c r="D2093" s="17">
        <v>2015</v>
      </c>
      <c r="E2093" s="17">
        <v>1</v>
      </c>
      <c r="F2093" s="17">
        <v>0</v>
      </c>
      <c r="G2093" s="17">
        <v>0</v>
      </c>
      <c r="H2093" s="18">
        <v>86694</v>
      </c>
    </row>
    <row r="2094" spans="1:8" ht="14.4" x14ac:dyDescent="0.3">
      <c r="A2094" s="17">
        <v>2</v>
      </c>
      <c r="B2094" s="9" t="s">
        <v>52</v>
      </c>
      <c r="C2094" s="17">
        <v>1</v>
      </c>
      <c r="D2094" s="17">
        <v>1989</v>
      </c>
      <c r="E2094" s="17">
        <v>1</v>
      </c>
      <c r="F2094" s="17">
        <v>0</v>
      </c>
      <c r="G2094" s="17">
        <v>0</v>
      </c>
      <c r="H2094" s="18">
        <v>86813</v>
      </c>
    </row>
    <row r="2095" spans="1:8" ht="14.4" x14ac:dyDescent="0.3">
      <c r="A2095" s="17">
        <v>4</v>
      </c>
      <c r="B2095" s="9" t="s">
        <v>33</v>
      </c>
      <c r="C2095" s="17">
        <v>1</v>
      </c>
      <c r="D2095" s="17">
        <v>2006</v>
      </c>
      <c r="E2095" s="17">
        <v>1</v>
      </c>
      <c r="F2095" s="17">
        <v>0</v>
      </c>
      <c r="G2095" s="17">
        <v>0</v>
      </c>
      <c r="H2095" s="18">
        <v>86821</v>
      </c>
    </row>
    <row r="2096" spans="1:8" ht="14.4" x14ac:dyDescent="0.3">
      <c r="A2096" s="17">
        <v>5</v>
      </c>
      <c r="B2096" s="9" t="s">
        <v>32</v>
      </c>
      <c r="C2096" s="17">
        <v>1</v>
      </c>
      <c r="D2096" s="17">
        <v>1995</v>
      </c>
      <c r="E2096" s="17">
        <v>1</v>
      </c>
      <c r="F2096" s="17">
        <v>0</v>
      </c>
      <c r="G2096" s="17">
        <v>0</v>
      </c>
      <c r="H2096" s="18">
        <v>86924</v>
      </c>
    </row>
    <row r="2097" spans="1:8" ht="14.4" x14ac:dyDescent="0.3">
      <c r="A2097" s="17">
        <v>4</v>
      </c>
      <c r="B2097" s="9" t="s">
        <v>12</v>
      </c>
      <c r="C2097" s="17">
        <v>2</v>
      </c>
      <c r="D2097" s="17">
        <v>2011</v>
      </c>
      <c r="E2097" s="17">
        <v>1</v>
      </c>
      <c r="F2097" s="17">
        <v>0</v>
      </c>
      <c r="G2097" s="17">
        <v>0</v>
      </c>
      <c r="H2097" s="18">
        <v>86987</v>
      </c>
    </row>
    <row r="2098" spans="1:8" ht="14.4" x14ac:dyDescent="0.3">
      <c r="A2098" s="17">
        <v>1</v>
      </c>
      <c r="B2098" s="9" t="s">
        <v>12</v>
      </c>
      <c r="C2098" s="17">
        <v>2</v>
      </c>
      <c r="D2098" s="17">
        <v>2005</v>
      </c>
      <c r="E2098" s="17">
        <v>1</v>
      </c>
      <c r="F2098" s="17">
        <v>0</v>
      </c>
      <c r="G2098" s="17">
        <v>0</v>
      </c>
      <c r="H2098" s="18">
        <v>87051</v>
      </c>
    </row>
    <row r="2099" spans="1:8" ht="14.4" x14ac:dyDescent="0.3">
      <c r="A2099" s="17">
        <v>2</v>
      </c>
      <c r="B2099" s="9" t="s">
        <v>12</v>
      </c>
      <c r="C2099" s="17">
        <v>4</v>
      </c>
      <c r="D2099" s="17">
        <v>2020</v>
      </c>
      <c r="E2099" s="17">
        <v>1</v>
      </c>
      <c r="F2099" s="17">
        <v>0</v>
      </c>
      <c r="G2099" s="17">
        <v>0</v>
      </c>
      <c r="H2099" s="18">
        <v>87059</v>
      </c>
    </row>
    <row r="2100" spans="1:8" ht="14.4" x14ac:dyDescent="0.3">
      <c r="A2100" s="17">
        <v>2</v>
      </c>
      <c r="B2100" s="9" t="s">
        <v>10</v>
      </c>
      <c r="C2100" s="17">
        <v>1</v>
      </c>
      <c r="D2100" s="17">
        <v>1988</v>
      </c>
      <c r="E2100" s="17">
        <v>1</v>
      </c>
      <c r="F2100" s="17">
        <v>0</v>
      </c>
      <c r="G2100" s="17">
        <v>0</v>
      </c>
      <c r="H2100" s="18">
        <v>87098</v>
      </c>
    </row>
    <row r="2101" spans="1:8" ht="14.4" x14ac:dyDescent="0.3">
      <c r="A2101" s="17">
        <v>2</v>
      </c>
      <c r="B2101" s="9" t="s">
        <v>33</v>
      </c>
      <c r="C2101" s="17">
        <v>1</v>
      </c>
      <c r="D2101" s="17">
        <v>2008</v>
      </c>
      <c r="E2101" s="17">
        <v>1</v>
      </c>
      <c r="F2101" s="17">
        <v>0</v>
      </c>
      <c r="G2101" s="17">
        <v>0</v>
      </c>
      <c r="H2101" s="18">
        <v>87146</v>
      </c>
    </row>
    <row r="2102" spans="1:8" ht="14.4" x14ac:dyDescent="0.3">
      <c r="A2102" s="17">
        <v>2</v>
      </c>
      <c r="B2102" s="9" t="s">
        <v>33</v>
      </c>
      <c r="C2102" s="17">
        <v>2</v>
      </c>
      <c r="D2102" s="17">
        <v>1974</v>
      </c>
      <c r="E2102" s="17">
        <v>1</v>
      </c>
      <c r="F2102" s="17">
        <v>0</v>
      </c>
      <c r="G2102" s="17">
        <v>0</v>
      </c>
      <c r="H2102" s="18">
        <v>87154</v>
      </c>
    </row>
    <row r="2103" spans="1:8" ht="14.4" x14ac:dyDescent="0.3">
      <c r="A2103" s="17">
        <v>3</v>
      </c>
      <c r="B2103" s="9" t="s">
        <v>23</v>
      </c>
      <c r="C2103" s="17">
        <v>3</v>
      </c>
      <c r="D2103" s="17">
        <v>1986</v>
      </c>
      <c r="E2103" s="17">
        <v>1</v>
      </c>
      <c r="F2103" s="17">
        <v>0</v>
      </c>
      <c r="G2103" s="17">
        <v>0</v>
      </c>
      <c r="H2103" s="18">
        <v>87170</v>
      </c>
    </row>
    <row r="2104" spans="1:8" ht="14.4" x14ac:dyDescent="0.3">
      <c r="A2104" s="17">
        <v>5</v>
      </c>
      <c r="B2104" s="9" t="s">
        <v>14</v>
      </c>
      <c r="C2104" s="17">
        <v>3</v>
      </c>
      <c r="D2104" s="17">
        <v>1985</v>
      </c>
      <c r="E2104" s="17">
        <v>1</v>
      </c>
      <c r="F2104" s="17">
        <v>0</v>
      </c>
      <c r="G2104" s="17">
        <v>0</v>
      </c>
      <c r="H2104" s="18">
        <v>87178</v>
      </c>
    </row>
    <row r="2105" spans="1:8" ht="14.4" x14ac:dyDescent="0.3">
      <c r="A2105" s="17">
        <v>2</v>
      </c>
      <c r="B2105" s="9" t="s">
        <v>12</v>
      </c>
      <c r="C2105" s="17">
        <v>2</v>
      </c>
      <c r="D2105" s="17">
        <v>2011</v>
      </c>
      <c r="E2105" s="17">
        <v>1</v>
      </c>
      <c r="F2105" s="17">
        <v>0</v>
      </c>
      <c r="G2105" s="17">
        <v>0</v>
      </c>
      <c r="H2105" s="18">
        <v>87655</v>
      </c>
    </row>
    <row r="2106" spans="1:8" ht="14.4" x14ac:dyDescent="0.3">
      <c r="A2106" s="17">
        <v>2</v>
      </c>
      <c r="B2106" s="9" t="s">
        <v>12</v>
      </c>
      <c r="C2106" s="17">
        <v>3</v>
      </c>
      <c r="D2106" s="17">
        <v>2010</v>
      </c>
      <c r="E2106" s="17">
        <v>1</v>
      </c>
      <c r="F2106" s="17">
        <v>0</v>
      </c>
      <c r="G2106" s="17">
        <v>0</v>
      </c>
      <c r="H2106" s="18">
        <v>89262</v>
      </c>
    </row>
    <row r="2107" spans="1:8" ht="14.4" x14ac:dyDescent="0.3">
      <c r="A2107" s="17">
        <v>6</v>
      </c>
      <c r="B2107" s="9" t="s">
        <v>12</v>
      </c>
      <c r="C2107" s="17">
        <v>2</v>
      </c>
      <c r="D2107" s="17">
        <v>2014</v>
      </c>
      <c r="E2107" s="17">
        <v>1</v>
      </c>
      <c r="F2107" s="17">
        <v>0</v>
      </c>
      <c r="G2107" s="17">
        <v>0</v>
      </c>
      <c r="H2107" s="18">
        <v>89918</v>
      </c>
    </row>
    <row r="2108" spans="1:8" ht="14.4" x14ac:dyDescent="0.3">
      <c r="A2108" s="17">
        <v>3</v>
      </c>
      <c r="B2108" s="9" t="s">
        <v>12</v>
      </c>
      <c r="C2108" s="17">
        <v>3</v>
      </c>
      <c r="D2108" s="17">
        <v>2010</v>
      </c>
      <c r="E2108" s="17">
        <v>1</v>
      </c>
      <c r="F2108" s="17">
        <v>0</v>
      </c>
      <c r="G2108" s="17">
        <v>0</v>
      </c>
      <c r="H2108" s="18">
        <v>90394</v>
      </c>
    </row>
    <row r="2109" spans="1:8" ht="14.4" x14ac:dyDescent="0.3">
      <c r="A2109" s="17">
        <v>3</v>
      </c>
      <c r="B2109" s="9" t="s">
        <v>12</v>
      </c>
      <c r="C2109" s="17">
        <v>3</v>
      </c>
      <c r="D2109" s="17">
        <v>2011</v>
      </c>
      <c r="E2109" s="17">
        <v>1</v>
      </c>
      <c r="F2109" s="17">
        <v>0</v>
      </c>
      <c r="G2109" s="17">
        <v>0</v>
      </c>
      <c r="H2109" s="18">
        <v>90470</v>
      </c>
    </row>
    <row r="2110" spans="1:8" ht="14.4" x14ac:dyDescent="0.3">
      <c r="A2110" s="17">
        <v>1</v>
      </c>
      <c r="B2110" s="9" t="s">
        <v>31</v>
      </c>
      <c r="C2110" s="17">
        <v>3</v>
      </c>
      <c r="D2110" s="17">
        <v>1985</v>
      </c>
      <c r="E2110" s="17">
        <v>3</v>
      </c>
      <c r="F2110" s="17">
        <v>0</v>
      </c>
      <c r="G2110" s="17">
        <v>0</v>
      </c>
      <c r="H2110" s="18">
        <v>90472</v>
      </c>
    </row>
    <row r="2111" spans="1:8" ht="14.4" x14ac:dyDescent="0.3">
      <c r="A2111" s="17">
        <v>3</v>
      </c>
      <c r="B2111" s="9" t="s">
        <v>12</v>
      </c>
      <c r="C2111" s="17">
        <v>3</v>
      </c>
      <c r="D2111" s="17">
        <v>2011</v>
      </c>
      <c r="E2111" s="17">
        <v>1</v>
      </c>
      <c r="F2111" s="17">
        <v>0</v>
      </c>
      <c r="G2111" s="17">
        <v>0</v>
      </c>
      <c r="H2111" s="18">
        <v>90860</v>
      </c>
    </row>
    <row r="2112" spans="1:8" ht="14.4" x14ac:dyDescent="0.3">
      <c r="A2112" s="17">
        <v>4</v>
      </c>
      <c r="B2112" s="9" t="s">
        <v>12</v>
      </c>
      <c r="C2112" s="17">
        <v>1</v>
      </c>
      <c r="D2112" s="17">
        <v>2009</v>
      </c>
      <c r="E2112" s="17">
        <v>1</v>
      </c>
      <c r="F2112" s="17">
        <v>0</v>
      </c>
      <c r="G2112" s="17">
        <v>0</v>
      </c>
      <c r="H2112" s="18">
        <v>91402</v>
      </c>
    </row>
    <row r="2113" spans="1:8" ht="14.4" x14ac:dyDescent="0.3">
      <c r="A2113" s="17">
        <v>3</v>
      </c>
      <c r="B2113" s="9" t="s">
        <v>12</v>
      </c>
      <c r="C2113" s="17">
        <v>2</v>
      </c>
      <c r="D2113" s="17">
        <v>2014</v>
      </c>
      <c r="E2113" s="17">
        <v>1</v>
      </c>
      <c r="F2113" s="17">
        <v>0</v>
      </c>
      <c r="G2113" s="17">
        <v>0</v>
      </c>
      <c r="H2113" s="18">
        <v>91431</v>
      </c>
    </row>
    <row r="2114" spans="1:8" ht="14.4" x14ac:dyDescent="0.3">
      <c r="A2114" s="17">
        <v>4</v>
      </c>
      <c r="B2114" s="9" t="s">
        <v>33</v>
      </c>
      <c r="C2114" s="17">
        <v>3</v>
      </c>
      <c r="D2114" s="17">
        <v>2014</v>
      </c>
      <c r="E2114" s="17">
        <v>1</v>
      </c>
      <c r="F2114" s="17">
        <v>0</v>
      </c>
      <c r="G2114" s="17">
        <v>0</v>
      </c>
      <c r="H2114" s="18">
        <v>91564</v>
      </c>
    </row>
    <row r="2115" spans="1:8" ht="14.4" x14ac:dyDescent="0.3">
      <c r="A2115" s="17">
        <v>5</v>
      </c>
      <c r="B2115" s="9" t="s">
        <v>12</v>
      </c>
      <c r="C2115" s="17">
        <v>2</v>
      </c>
      <c r="D2115" s="17">
        <v>2012</v>
      </c>
      <c r="E2115" s="17">
        <v>1</v>
      </c>
      <c r="F2115" s="17">
        <v>0</v>
      </c>
      <c r="G2115" s="17">
        <v>0</v>
      </c>
      <c r="H2115" s="18">
        <v>91897</v>
      </c>
    </row>
    <row r="2116" spans="1:8" ht="14.4" x14ac:dyDescent="0.3">
      <c r="A2116" s="17">
        <v>6</v>
      </c>
      <c r="B2116" s="9" t="s">
        <v>12</v>
      </c>
      <c r="C2116" s="17">
        <v>2</v>
      </c>
      <c r="D2116" s="17">
        <v>2015</v>
      </c>
      <c r="E2116" s="17">
        <v>1</v>
      </c>
      <c r="F2116" s="17">
        <v>0</v>
      </c>
      <c r="G2116" s="17">
        <v>0</v>
      </c>
      <c r="H2116" s="18">
        <v>92182</v>
      </c>
    </row>
    <row r="2117" spans="1:8" ht="14.4" x14ac:dyDescent="0.3">
      <c r="A2117" s="17">
        <v>3</v>
      </c>
      <c r="B2117" s="9" t="s">
        <v>12</v>
      </c>
      <c r="C2117" s="17">
        <v>3</v>
      </c>
      <c r="D2117" s="17">
        <v>2009</v>
      </c>
      <c r="E2117" s="17">
        <v>1</v>
      </c>
      <c r="F2117" s="17">
        <v>0</v>
      </c>
      <c r="G2117" s="17">
        <v>0</v>
      </c>
      <c r="H2117" s="18">
        <v>93257</v>
      </c>
    </row>
    <row r="2118" spans="1:8" ht="14.4" x14ac:dyDescent="0.3">
      <c r="A2118" s="17">
        <v>2</v>
      </c>
      <c r="B2118" s="9" t="s">
        <v>12</v>
      </c>
      <c r="C2118" s="17">
        <v>3</v>
      </c>
      <c r="D2118" s="17">
        <v>2011</v>
      </c>
      <c r="E2118" s="17">
        <v>1</v>
      </c>
      <c r="F2118" s="17">
        <v>0</v>
      </c>
      <c r="G2118" s="17">
        <v>0</v>
      </c>
      <c r="H2118" s="18">
        <v>93476</v>
      </c>
    </row>
    <row r="2119" spans="1:8" ht="14.4" x14ac:dyDescent="0.3">
      <c r="A2119" s="17">
        <v>3</v>
      </c>
      <c r="B2119" s="9" t="s">
        <v>12</v>
      </c>
      <c r="C2119" s="17">
        <v>3</v>
      </c>
      <c r="D2119" s="17">
        <v>2012</v>
      </c>
      <c r="E2119" s="17">
        <v>1</v>
      </c>
      <c r="F2119" s="17">
        <v>0</v>
      </c>
      <c r="G2119" s="17">
        <v>0</v>
      </c>
      <c r="H2119" s="18">
        <v>93704</v>
      </c>
    </row>
    <row r="2120" spans="1:8" ht="14.4" x14ac:dyDescent="0.3">
      <c r="A2120" s="17">
        <v>5</v>
      </c>
      <c r="B2120" s="9" t="s">
        <v>12</v>
      </c>
      <c r="C2120" s="17">
        <v>2</v>
      </c>
      <c r="D2120" s="17">
        <v>2013</v>
      </c>
      <c r="E2120" s="17">
        <v>1</v>
      </c>
      <c r="F2120" s="17">
        <v>0</v>
      </c>
      <c r="G2120" s="17">
        <v>0</v>
      </c>
      <c r="H2120" s="18">
        <v>93723</v>
      </c>
    </row>
    <row r="2121" spans="1:8" ht="14.4" x14ac:dyDescent="0.3">
      <c r="A2121" s="17">
        <v>3</v>
      </c>
      <c r="B2121" s="9" t="s">
        <v>12</v>
      </c>
      <c r="C2121" s="17">
        <v>3</v>
      </c>
      <c r="D2121" s="17">
        <v>2004</v>
      </c>
      <c r="E2121" s="17">
        <v>1</v>
      </c>
      <c r="F2121" s="17">
        <v>0</v>
      </c>
      <c r="G2121" s="17">
        <v>0</v>
      </c>
      <c r="H2121" s="18">
        <v>94046</v>
      </c>
    </row>
    <row r="2122" spans="1:8" ht="14.4" x14ac:dyDescent="0.3">
      <c r="A2122" s="17">
        <v>3</v>
      </c>
      <c r="B2122" s="9" t="s">
        <v>12</v>
      </c>
      <c r="C2122" s="17">
        <v>2</v>
      </c>
      <c r="D2122" s="17">
        <v>2011</v>
      </c>
      <c r="E2122" s="17">
        <v>1</v>
      </c>
      <c r="F2122" s="17">
        <v>0</v>
      </c>
      <c r="G2122" s="17">
        <v>0</v>
      </c>
      <c r="H2122" s="18">
        <v>94208</v>
      </c>
    </row>
    <row r="2123" spans="1:8" ht="14.4" x14ac:dyDescent="0.3">
      <c r="A2123" s="17">
        <v>6</v>
      </c>
      <c r="B2123" s="9" t="s">
        <v>12</v>
      </c>
      <c r="C2123" s="17">
        <v>4</v>
      </c>
      <c r="D2123" s="17">
        <v>2011</v>
      </c>
      <c r="E2123" s="17">
        <v>1</v>
      </c>
      <c r="F2123" s="17">
        <v>0</v>
      </c>
      <c r="G2123" s="17">
        <v>0</v>
      </c>
      <c r="H2123" s="18">
        <v>95948</v>
      </c>
    </row>
    <row r="2124" spans="1:8" ht="14.4" x14ac:dyDescent="0.3">
      <c r="A2124" s="17">
        <v>3</v>
      </c>
      <c r="B2124" s="9" t="s">
        <v>12</v>
      </c>
      <c r="C2124" s="17">
        <v>2</v>
      </c>
      <c r="D2124" s="17">
        <v>2011</v>
      </c>
      <c r="E2124" s="17">
        <v>1</v>
      </c>
      <c r="F2124" s="17">
        <v>0</v>
      </c>
      <c r="G2124" s="17">
        <v>0</v>
      </c>
      <c r="H2124" s="18">
        <v>96205</v>
      </c>
    </row>
    <row r="2125" spans="1:8" ht="14.4" x14ac:dyDescent="0.3">
      <c r="A2125" s="17">
        <v>2</v>
      </c>
      <c r="B2125" s="9" t="s">
        <v>12</v>
      </c>
      <c r="C2125" s="17">
        <v>3</v>
      </c>
      <c r="D2125" s="17">
        <v>2014</v>
      </c>
      <c r="E2125" s="17">
        <v>1</v>
      </c>
      <c r="F2125" s="17">
        <v>0</v>
      </c>
      <c r="G2125" s="17">
        <v>0</v>
      </c>
      <c r="H2125" s="18">
        <v>96243</v>
      </c>
    </row>
    <row r="2126" spans="1:8" ht="14.4" x14ac:dyDescent="0.3">
      <c r="A2126" s="17">
        <v>3</v>
      </c>
      <c r="B2126" s="9" t="s">
        <v>12</v>
      </c>
      <c r="C2126" s="17">
        <v>3</v>
      </c>
      <c r="D2126" s="17">
        <v>2009</v>
      </c>
      <c r="E2126" s="17">
        <v>1</v>
      </c>
      <c r="F2126" s="17">
        <v>0</v>
      </c>
      <c r="G2126" s="17">
        <v>0</v>
      </c>
      <c r="H2126" s="18">
        <v>96890</v>
      </c>
    </row>
    <row r="2127" spans="1:8" ht="14.4" x14ac:dyDescent="0.3">
      <c r="A2127" s="17">
        <v>4</v>
      </c>
      <c r="B2127" s="9" t="s">
        <v>12</v>
      </c>
      <c r="C2127" s="17">
        <v>3</v>
      </c>
      <c r="D2127" s="17">
        <v>2002</v>
      </c>
      <c r="E2127" s="17">
        <v>1</v>
      </c>
      <c r="F2127" s="17">
        <v>0</v>
      </c>
      <c r="G2127" s="17">
        <v>0</v>
      </c>
      <c r="H2127" s="18">
        <v>97489</v>
      </c>
    </row>
    <row r="2128" spans="1:8" ht="14.4" x14ac:dyDescent="0.3">
      <c r="A2128" s="17">
        <v>4</v>
      </c>
      <c r="B2128" s="9" t="s">
        <v>12</v>
      </c>
      <c r="C2128" s="17">
        <v>2</v>
      </c>
      <c r="D2128" s="17">
        <v>2010</v>
      </c>
      <c r="E2128" s="17">
        <v>1</v>
      </c>
      <c r="F2128" s="17">
        <v>0</v>
      </c>
      <c r="G2128" s="17">
        <v>0</v>
      </c>
      <c r="H2128" s="18">
        <v>97813</v>
      </c>
    </row>
    <row r="2129" spans="1:8" ht="14.4" x14ac:dyDescent="0.3">
      <c r="A2129" s="17">
        <v>1</v>
      </c>
      <c r="B2129" s="9" t="s">
        <v>10</v>
      </c>
      <c r="C2129" s="17">
        <v>4</v>
      </c>
      <c r="D2129" s="17">
        <v>1992</v>
      </c>
      <c r="E2129" s="17">
        <v>1</v>
      </c>
      <c r="F2129" s="17">
        <v>0</v>
      </c>
      <c r="G2129" s="17">
        <v>0</v>
      </c>
      <c r="H2129" s="18">
        <v>98566</v>
      </c>
    </row>
    <row r="2130" spans="1:8" ht="14.4" x14ac:dyDescent="0.3">
      <c r="A2130" s="17">
        <v>5</v>
      </c>
      <c r="B2130" s="9" t="s">
        <v>66</v>
      </c>
      <c r="C2130" s="17">
        <v>2</v>
      </c>
      <c r="D2130" s="17">
        <v>2013</v>
      </c>
      <c r="E2130" s="17">
        <v>1</v>
      </c>
      <c r="F2130" s="17">
        <v>0</v>
      </c>
      <c r="G2130" s="17">
        <v>0</v>
      </c>
      <c r="H2130" s="18">
        <v>98906</v>
      </c>
    </row>
    <row r="2131" spans="1:8" ht="14.4" x14ac:dyDescent="0.3">
      <c r="A2131" s="17">
        <v>3</v>
      </c>
      <c r="B2131" s="9" t="s">
        <v>12</v>
      </c>
      <c r="C2131" s="17">
        <v>2</v>
      </c>
      <c r="D2131" s="17">
        <v>2015</v>
      </c>
      <c r="E2131" s="17">
        <v>1</v>
      </c>
      <c r="F2131" s="17">
        <v>0</v>
      </c>
      <c r="G2131" s="17">
        <v>0</v>
      </c>
      <c r="H2131" s="18">
        <v>98945</v>
      </c>
    </row>
    <row r="2132" spans="1:8" ht="14.4" x14ac:dyDescent="0.3">
      <c r="A2132" s="17">
        <v>3</v>
      </c>
      <c r="B2132" s="9" t="s">
        <v>12</v>
      </c>
      <c r="C2132" s="17">
        <v>3</v>
      </c>
      <c r="D2132" s="17">
        <v>2015</v>
      </c>
      <c r="E2132" s="17">
        <v>1</v>
      </c>
      <c r="F2132" s="17">
        <v>0</v>
      </c>
      <c r="G2132" s="17">
        <v>0</v>
      </c>
      <c r="H2132" s="18">
        <v>99563</v>
      </c>
    </row>
    <row r="2133" spans="1:8" ht="14.4" x14ac:dyDescent="0.3">
      <c r="A2133" s="17">
        <v>3</v>
      </c>
      <c r="B2133" s="9" t="s">
        <v>12</v>
      </c>
      <c r="C2133" s="17">
        <v>2</v>
      </c>
      <c r="D2133" s="17">
        <v>2011</v>
      </c>
      <c r="E2133" s="17">
        <v>1</v>
      </c>
      <c r="F2133" s="17">
        <v>0</v>
      </c>
      <c r="G2133" s="17">
        <v>0</v>
      </c>
      <c r="H2133" s="18">
        <v>99962</v>
      </c>
    </row>
    <row r="2134" spans="1:8" ht="14.4" x14ac:dyDescent="0.3">
      <c r="A2134" s="17">
        <v>5</v>
      </c>
      <c r="B2134" s="9" t="s">
        <v>12</v>
      </c>
      <c r="C2134" s="17">
        <v>2</v>
      </c>
      <c r="D2134" s="17">
        <v>2015</v>
      </c>
      <c r="E2134" s="17">
        <v>1</v>
      </c>
      <c r="F2134" s="17">
        <v>0</v>
      </c>
      <c r="G2134" s="17">
        <v>0</v>
      </c>
      <c r="H2134" s="18">
        <v>100305</v>
      </c>
    </row>
    <row r="2135" spans="1:8" ht="14.4" x14ac:dyDescent="0.3">
      <c r="A2135" s="17">
        <v>4</v>
      </c>
      <c r="B2135" s="9" t="s">
        <v>12</v>
      </c>
      <c r="C2135" s="17">
        <v>3</v>
      </c>
      <c r="D2135" s="17">
        <v>2010</v>
      </c>
      <c r="E2135" s="17">
        <v>1</v>
      </c>
      <c r="F2135" s="17">
        <v>0</v>
      </c>
      <c r="G2135" s="17">
        <v>0</v>
      </c>
      <c r="H2135" s="18">
        <v>100599</v>
      </c>
    </row>
    <row r="2136" spans="1:8" ht="14.4" x14ac:dyDescent="0.3">
      <c r="A2136" s="17">
        <v>2</v>
      </c>
      <c r="B2136" s="9" t="s">
        <v>12</v>
      </c>
      <c r="C2136" s="17">
        <v>3</v>
      </c>
      <c r="D2136" s="17">
        <v>2015</v>
      </c>
      <c r="E2136" s="17">
        <v>1</v>
      </c>
      <c r="F2136" s="17">
        <v>0</v>
      </c>
      <c r="G2136" s="17">
        <v>0</v>
      </c>
      <c r="H2136" s="18">
        <v>100999</v>
      </c>
    </row>
    <row r="2137" spans="1:8" ht="14.4" x14ac:dyDescent="0.3">
      <c r="A2137" s="17">
        <v>5</v>
      </c>
      <c r="B2137" s="9" t="s">
        <v>12</v>
      </c>
      <c r="C2137" s="17">
        <v>2</v>
      </c>
      <c r="D2137" s="17">
        <v>2014</v>
      </c>
      <c r="E2137" s="17">
        <v>1</v>
      </c>
      <c r="F2137" s="17">
        <v>0</v>
      </c>
      <c r="G2137" s="17">
        <v>0</v>
      </c>
      <c r="H2137" s="18">
        <v>101370</v>
      </c>
    </row>
    <row r="2138" spans="1:8" ht="14.4" x14ac:dyDescent="0.3">
      <c r="A2138" s="17">
        <v>3</v>
      </c>
      <c r="B2138" s="9" t="s">
        <v>12</v>
      </c>
      <c r="C2138" s="17">
        <v>3</v>
      </c>
      <c r="D2138" s="17">
        <v>2009</v>
      </c>
      <c r="E2138" s="17">
        <v>1</v>
      </c>
      <c r="F2138" s="17">
        <v>0</v>
      </c>
      <c r="G2138" s="17">
        <v>0</v>
      </c>
      <c r="H2138" s="18">
        <v>101532</v>
      </c>
    </row>
    <row r="2139" spans="1:8" ht="14.4" x14ac:dyDescent="0.3">
      <c r="A2139" s="17">
        <v>5</v>
      </c>
      <c r="B2139" s="9" t="s">
        <v>12</v>
      </c>
      <c r="C2139" s="17">
        <v>3</v>
      </c>
      <c r="D2139" s="17">
        <v>2010</v>
      </c>
      <c r="E2139" s="17">
        <v>1</v>
      </c>
      <c r="F2139" s="17">
        <v>0</v>
      </c>
      <c r="G2139" s="17">
        <v>0</v>
      </c>
      <c r="H2139" s="18">
        <v>101836</v>
      </c>
    </row>
    <row r="2140" spans="1:8" ht="14.4" x14ac:dyDescent="0.3">
      <c r="A2140" s="17">
        <v>4</v>
      </c>
      <c r="B2140" s="9" t="s">
        <v>33</v>
      </c>
      <c r="C2140" s="17">
        <v>3</v>
      </c>
      <c r="D2140" s="17">
        <v>2010</v>
      </c>
      <c r="E2140" s="17">
        <v>1</v>
      </c>
      <c r="F2140" s="17">
        <v>0</v>
      </c>
      <c r="G2140" s="17">
        <v>0</v>
      </c>
      <c r="H2140" s="18">
        <v>101941</v>
      </c>
    </row>
    <row r="2141" spans="1:8" ht="14.4" x14ac:dyDescent="0.3">
      <c r="A2141" s="17">
        <v>2</v>
      </c>
      <c r="B2141" s="9" t="s">
        <v>66</v>
      </c>
      <c r="C2141" s="17">
        <v>4</v>
      </c>
      <c r="D2141" s="17">
        <v>2013</v>
      </c>
      <c r="E2141" s="17">
        <v>1</v>
      </c>
      <c r="F2141" s="17">
        <v>0</v>
      </c>
      <c r="G2141" s="17">
        <v>0</v>
      </c>
      <c r="H2141" s="18">
        <v>102797</v>
      </c>
    </row>
    <row r="2142" spans="1:8" ht="14.4" x14ac:dyDescent="0.3">
      <c r="A2142" s="17">
        <v>5</v>
      </c>
      <c r="B2142" s="9" t="s">
        <v>12</v>
      </c>
      <c r="C2142" s="17">
        <v>3</v>
      </c>
      <c r="D2142" s="17">
        <v>2010</v>
      </c>
      <c r="E2142" s="17">
        <v>1</v>
      </c>
      <c r="F2142" s="17">
        <v>0</v>
      </c>
      <c r="G2142" s="17">
        <v>0</v>
      </c>
      <c r="H2142" s="18">
        <v>103348</v>
      </c>
    </row>
    <row r="2143" spans="1:8" ht="14.4" x14ac:dyDescent="0.3">
      <c r="A2143" s="17">
        <v>1</v>
      </c>
      <c r="B2143" s="9" t="s">
        <v>10</v>
      </c>
      <c r="C2143" s="17">
        <v>1</v>
      </c>
      <c r="D2143" s="17">
        <v>1987</v>
      </c>
      <c r="E2143" s="17">
        <v>1</v>
      </c>
      <c r="F2143" s="17">
        <v>0</v>
      </c>
      <c r="G2143" s="17">
        <v>0</v>
      </c>
      <c r="H2143" s="18">
        <v>103652</v>
      </c>
    </row>
    <row r="2144" spans="1:8" ht="14.4" x14ac:dyDescent="0.3">
      <c r="A2144" s="17">
        <v>1</v>
      </c>
      <c r="B2144" s="9" t="s">
        <v>10</v>
      </c>
      <c r="C2144" s="17">
        <v>1</v>
      </c>
      <c r="D2144" s="17">
        <v>1996</v>
      </c>
      <c r="E2144" s="17">
        <v>1</v>
      </c>
      <c r="F2144" s="17">
        <v>0</v>
      </c>
      <c r="G2144" s="17">
        <v>0</v>
      </c>
      <c r="H2144" s="18">
        <v>106675</v>
      </c>
    </row>
    <row r="2145" spans="1:8" ht="14.4" x14ac:dyDescent="0.3">
      <c r="A2145" s="17">
        <v>2</v>
      </c>
      <c r="B2145" s="9" t="s">
        <v>12</v>
      </c>
      <c r="C2145" s="17">
        <v>2</v>
      </c>
      <c r="D2145" s="17">
        <v>2015</v>
      </c>
      <c r="E2145" s="17">
        <v>1</v>
      </c>
      <c r="F2145" s="17">
        <v>0</v>
      </c>
      <c r="G2145" s="17">
        <v>0</v>
      </c>
      <c r="H2145" s="18">
        <v>108023</v>
      </c>
    </row>
    <row r="2146" spans="1:8" ht="14.4" x14ac:dyDescent="0.3">
      <c r="A2146" s="17">
        <v>2</v>
      </c>
      <c r="B2146" s="9" t="s">
        <v>47</v>
      </c>
      <c r="C2146" s="17">
        <v>4</v>
      </c>
      <c r="D2146" s="17">
        <v>1981</v>
      </c>
      <c r="E2146" s="17">
        <v>4</v>
      </c>
      <c r="F2146" s="17">
        <v>0</v>
      </c>
      <c r="G2146" s="17">
        <v>0</v>
      </c>
      <c r="H2146" s="18">
        <v>113525</v>
      </c>
    </row>
    <row r="2147" spans="1:8" ht="14.4" x14ac:dyDescent="0.3">
      <c r="A2147" s="17">
        <v>3</v>
      </c>
      <c r="B2147" s="9" t="s">
        <v>12</v>
      </c>
      <c r="C2147" s="17">
        <v>1</v>
      </c>
      <c r="D2147" s="17">
        <v>2013</v>
      </c>
      <c r="E2147" s="17">
        <v>1</v>
      </c>
      <c r="F2147" s="17">
        <v>0</v>
      </c>
      <c r="G2147" s="17">
        <v>0</v>
      </c>
      <c r="H2147" s="18">
        <v>114628</v>
      </c>
    </row>
    <row r="2148" spans="1:8" ht="14.4" x14ac:dyDescent="0.3">
      <c r="A2148" s="17">
        <v>2</v>
      </c>
      <c r="B2148" s="9" t="s">
        <v>23</v>
      </c>
      <c r="C2148" s="17">
        <v>4</v>
      </c>
      <c r="D2148" s="17">
        <v>1980</v>
      </c>
      <c r="E2148" s="17">
        <v>3</v>
      </c>
      <c r="F2148" s="17">
        <v>1</v>
      </c>
      <c r="G2148" s="17">
        <v>1</v>
      </c>
      <c r="H2148" s="18">
        <v>114850</v>
      </c>
    </row>
    <row r="2149" spans="1:8" ht="14.4" x14ac:dyDescent="0.3">
      <c r="A2149" s="17">
        <v>4</v>
      </c>
      <c r="B2149" s="9" t="s">
        <v>12</v>
      </c>
      <c r="C2149" s="17">
        <v>2</v>
      </c>
      <c r="D2149" s="17">
        <v>2013</v>
      </c>
      <c r="E2149" s="17">
        <v>1</v>
      </c>
      <c r="F2149" s="17">
        <v>0</v>
      </c>
      <c r="G2149" s="17">
        <v>0</v>
      </c>
      <c r="H2149" s="18">
        <v>115034</v>
      </c>
    </row>
    <row r="2150" spans="1:8" ht="14.4" x14ac:dyDescent="0.3">
      <c r="A2150" s="17">
        <v>4</v>
      </c>
      <c r="B2150" s="9" t="s">
        <v>12</v>
      </c>
      <c r="C2150" s="17">
        <v>3</v>
      </c>
      <c r="D2150" s="17">
        <v>2010</v>
      </c>
      <c r="E2150" s="17">
        <v>1</v>
      </c>
      <c r="F2150" s="17">
        <v>0</v>
      </c>
      <c r="G2150" s="17">
        <v>0</v>
      </c>
      <c r="H2150" s="18">
        <v>115225</v>
      </c>
    </row>
    <row r="2151" spans="1:8" ht="14.4" x14ac:dyDescent="0.3">
      <c r="A2151" s="17">
        <v>6</v>
      </c>
      <c r="B2151" s="9" t="s">
        <v>12</v>
      </c>
      <c r="C2151" s="17">
        <v>1</v>
      </c>
      <c r="D2151" s="17">
        <v>2013</v>
      </c>
      <c r="E2151" s="17">
        <v>1</v>
      </c>
      <c r="F2151" s="17">
        <v>0</v>
      </c>
      <c r="G2151" s="17">
        <v>0</v>
      </c>
      <c r="H2151" s="18">
        <v>116036</v>
      </c>
    </row>
    <row r="2152" spans="1:8" ht="14.4" x14ac:dyDescent="0.3">
      <c r="A2152" s="17">
        <v>3</v>
      </c>
      <c r="B2152" s="9" t="s">
        <v>12</v>
      </c>
      <c r="C2152" s="17">
        <v>2</v>
      </c>
      <c r="D2152" s="17">
        <v>2011</v>
      </c>
      <c r="E2152" s="17">
        <v>1</v>
      </c>
      <c r="F2152" s="17">
        <v>0</v>
      </c>
      <c r="G2152" s="17">
        <v>0</v>
      </c>
      <c r="H2152" s="18">
        <v>116505</v>
      </c>
    </row>
    <row r="2153" spans="1:8" ht="14.4" x14ac:dyDescent="0.3">
      <c r="A2153" s="17">
        <v>4</v>
      </c>
      <c r="B2153" s="9" t="s">
        <v>17</v>
      </c>
      <c r="C2153" s="17">
        <v>2</v>
      </c>
      <c r="D2153" s="17">
        <v>2013</v>
      </c>
      <c r="E2153" s="17">
        <v>1</v>
      </c>
      <c r="F2153" s="17">
        <v>0</v>
      </c>
      <c r="G2153" s="17">
        <v>0</v>
      </c>
      <c r="H2153" s="18">
        <v>117710</v>
      </c>
    </row>
    <row r="2154" spans="1:8" ht="14.4" x14ac:dyDescent="0.3">
      <c r="A2154" s="17">
        <v>3</v>
      </c>
      <c r="B2154" s="9" t="s">
        <v>12</v>
      </c>
      <c r="C2154" s="17">
        <v>2</v>
      </c>
      <c r="D2154" s="17">
        <v>2014</v>
      </c>
      <c r="E2154" s="17">
        <v>1</v>
      </c>
      <c r="F2154" s="17">
        <v>0</v>
      </c>
      <c r="G2154" s="17">
        <v>0</v>
      </c>
      <c r="H2154" s="18">
        <v>117877</v>
      </c>
    </row>
    <row r="2155" spans="1:8" ht="14.4" x14ac:dyDescent="0.3">
      <c r="A2155" s="17">
        <v>4</v>
      </c>
      <c r="B2155" s="9" t="s">
        <v>12</v>
      </c>
      <c r="C2155" s="17">
        <v>2</v>
      </c>
      <c r="D2155" s="17">
        <v>2009</v>
      </c>
      <c r="E2155" s="17">
        <v>1</v>
      </c>
      <c r="F2155" s="17">
        <v>0</v>
      </c>
      <c r="G2155" s="17">
        <v>0</v>
      </c>
      <c r="H2155" s="18">
        <v>118103</v>
      </c>
    </row>
    <row r="2156" spans="1:8" ht="14.4" x14ac:dyDescent="0.3">
      <c r="A2156" s="17">
        <v>3</v>
      </c>
      <c r="B2156" s="9" t="s">
        <v>12</v>
      </c>
      <c r="C2156" s="17">
        <v>2</v>
      </c>
      <c r="D2156" s="17">
        <v>2012</v>
      </c>
      <c r="E2156" s="17">
        <v>1</v>
      </c>
      <c r="F2156" s="17">
        <v>0</v>
      </c>
      <c r="G2156" s="17">
        <v>0</v>
      </c>
      <c r="H2156" s="18">
        <v>119029</v>
      </c>
    </row>
    <row r="2157" spans="1:8" ht="14.4" x14ac:dyDescent="0.3">
      <c r="A2157" s="17">
        <v>3</v>
      </c>
      <c r="B2157" s="9" t="s">
        <v>12</v>
      </c>
      <c r="C2157" s="17">
        <v>2</v>
      </c>
      <c r="D2157" s="17">
        <v>2010</v>
      </c>
      <c r="E2157" s="17">
        <v>1</v>
      </c>
      <c r="F2157" s="17">
        <v>0</v>
      </c>
      <c r="G2157" s="17">
        <v>0</v>
      </c>
      <c r="H2157" s="18">
        <v>119346</v>
      </c>
    </row>
    <row r="2158" spans="1:8" ht="14.4" x14ac:dyDescent="0.3">
      <c r="A2158" s="17">
        <v>2</v>
      </c>
      <c r="B2158" s="9" t="s">
        <v>19</v>
      </c>
      <c r="C2158" s="17">
        <v>2</v>
      </c>
      <c r="D2158" s="17">
        <v>1979</v>
      </c>
      <c r="E2158" s="17">
        <v>3</v>
      </c>
      <c r="F2158" s="17">
        <v>0</v>
      </c>
      <c r="G2158" s="17">
        <v>0</v>
      </c>
      <c r="H2158" s="18">
        <v>119899</v>
      </c>
    </row>
    <row r="2159" spans="1:8" ht="14.4" x14ac:dyDescent="0.3">
      <c r="A2159" s="17">
        <v>1</v>
      </c>
      <c r="B2159" s="9" t="s">
        <v>10</v>
      </c>
      <c r="C2159" s="17">
        <v>4</v>
      </c>
      <c r="D2159" s="17">
        <v>1981</v>
      </c>
      <c r="E2159" s="17">
        <v>1</v>
      </c>
      <c r="F2159" s="17">
        <v>0</v>
      </c>
      <c r="G2159" s="17">
        <v>0</v>
      </c>
      <c r="H2159" s="18">
        <v>119996</v>
      </c>
    </row>
    <row r="2160" spans="1:8" ht="14.4" x14ac:dyDescent="0.3">
      <c r="A2160" s="17">
        <v>6</v>
      </c>
      <c r="B2160" s="9" t="s">
        <v>12</v>
      </c>
      <c r="C2160" s="17">
        <v>1</v>
      </c>
      <c r="D2160" s="17">
        <v>2011</v>
      </c>
      <c r="E2160" s="17">
        <v>1</v>
      </c>
      <c r="F2160" s="17">
        <v>0</v>
      </c>
      <c r="G2160" s="17">
        <v>0</v>
      </c>
      <c r="H2160" s="18">
        <v>120449</v>
      </c>
    </row>
    <row r="2161" spans="1:8" ht="14.4" x14ac:dyDescent="0.3">
      <c r="A2161" s="17">
        <v>3</v>
      </c>
      <c r="B2161" s="9" t="s">
        <v>12</v>
      </c>
      <c r="C2161" s="17">
        <v>3</v>
      </c>
      <c r="D2161" s="17">
        <v>2013</v>
      </c>
      <c r="E2161" s="17">
        <v>1</v>
      </c>
      <c r="F2161" s="17">
        <v>0</v>
      </c>
      <c r="G2161" s="17">
        <v>0</v>
      </c>
      <c r="H2161" s="18">
        <v>121210</v>
      </c>
    </row>
    <row r="2162" spans="1:8" ht="14.4" x14ac:dyDescent="0.3">
      <c r="A2162" s="17">
        <v>5</v>
      </c>
      <c r="B2162" s="9" t="s">
        <v>12</v>
      </c>
      <c r="C2162" s="17">
        <v>1</v>
      </c>
      <c r="D2162" s="17">
        <v>2013</v>
      </c>
      <c r="E2162" s="17">
        <v>1</v>
      </c>
      <c r="F2162" s="17">
        <v>0</v>
      </c>
      <c r="G2162" s="17">
        <v>0</v>
      </c>
      <c r="H2162" s="18">
        <v>121806</v>
      </c>
    </row>
    <row r="2163" spans="1:8" ht="14.4" x14ac:dyDescent="0.3">
      <c r="A2163" s="17">
        <v>1</v>
      </c>
      <c r="B2163" s="9" t="s">
        <v>19</v>
      </c>
      <c r="C2163" s="17">
        <v>3</v>
      </c>
      <c r="D2163" s="17">
        <v>2004</v>
      </c>
      <c r="E2163" s="17">
        <v>1</v>
      </c>
      <c r="F2163" s="17">
        <v>0</v>
      </c>
      <c r="G2163" s="17">
        <v>0</v>
      </c>
      <c r="H2163" s="18">
        <v>121857</v>
      </c>
    </row>
    <row r="2164" spans="1:8" ht="14.4" x14ac:dyDescent="0.3">
      <c r="A2164" s="17">
        <v>4</v>
      </c>
      <c r="B2164" s="9" t="s">
        <v>12</v>
      </c>
      <c r="C2164" s="17">
        <v>3</v>
      </c>
      <c r="D2164" s="17">
        <v>2015</v>
      </c>
      <c r="E2164" s="17">
        <v>1</v>
      </c>
      <c r="F2164" s="17">
        <v>0</v>
      </c>
      <c r="G2164" s="17">
        <v>0</v>
      </c>
      <c r="H2164" s="18">
        <v>121971</v>
      </c>
    </row>
    <row r="2165" spans="1:8" ht="14.4" x14ac:dyDescent="0.3">
      <c r="A2165" s="17">
        <v>4</v>
      </c>
      <c r="B2165" s="9" t="s">
        <v>12</v>
      </c>
      <c r="C2165" s="17">
        <v>3</v>
      </c>
      <c r="D2165" s="17">
        <v>2002</v>
      </c>
      <c r="E2165" s="17">
        <v>1</v>
      </c>
      <c r="F2165" s="17">
        <v>0</v>
      </c>
      <c r="G2165" s="17">
        <v>11</v>
      </c>
      <c r="H2165" s="18">
        <v>122225</v>
      </c>
    </row>
    <row r="2166" spans="1:8" ht="14.4" x14ac:dyDescent="0.3">
      <c r="A2166" s="17">
        <v>3</v>
      </c>
      <c r="B2166" s="9" t="s">
        <v>12</v>
      </c>
      <c r="C2166" s="17">
        <v>3</v>
      </c>
      <c r="D2166" s="17">
        <v>2015</v>
      </c>
      <c r="E2166" s="17">
        <v>1</v>
      </c>
      <c r="F2166" s="17">
        <v>0</v>
      </c>
      <c r="G2166" s="17">
        <v>0</v>
      </c>
      <c r="H2166" s="18">
        <v>122352</v>
      </c>
    </row>
    <row r="2167" spans="1:8" ht="14.4" x14ac:dyDescent="0.3">
      <c r="A2167" s="17">
        <v>4</v>
      </c>
      <c r="B2167" s="9" t="s">
        <v>12</v>
      </c>
      <c r="C2167" s="17">
        <v>1</v>
      </c>
      <c r="D2167" s="17">
        <v>2012</v>
      </c>
      <c r="E2167" s="17">
        <v>1</v>
      </c>
      <c r="F2167" s="17">
        <v>0</v>
      </c>
      <c r="G2167" s="17">
        <v>0</v>
      </c>
      <c r="H2167" s="18">
        <v>122821</v>
      </c>
    </row>
    <row r="2168" spans="1:8" ht="14.4" x14ac:dyDescent="0.3">
      <c r="A2168" s="17">
        <v>1</v>
      </c>
      <c r="B2168" s="9" t="s">
        <v>10</v>
      </c>
      <c r="C2168" s="17">
        <v>1</v>
      </c>
      <c r="D2168" s="17">
        <v>1996</v>
      </c>
      <c r="E2168" s="17">
        <v>1</v>
      </c>
      <c r="F2168" s="17">
        <v>0</v>
      </c>
      <c r="G2168" s="17">
        <v>0</v>
      </c>
      <c r="H2168" s="18">
        <v>122945</v>
      </c>
    </row>
    <row r="2169" spans="1:8" ht="14.4" x14ac:dyDescent="0.3">
      <c r="A2169" s="17">
        <v>3</v>
      </c>
      <c r="B2169" s="9" t="s">
        <v>12</v>
      </c>
      <c r="C2169" s="17">
        <v>2</v>
      </c>
      <c r="D2169" s="17">
        <v>2011</v>
      </c>
      <c r="E2169" s="17">
        <v>1</v>
      </c>
      <c r="F2169" s="17">
        <v>0</v>
      </c>
      <c r="G2169" s="17">
        <v>0</v>
      </c>
      <c r="H2169" s="18">
        <v>123138</v>
      </c>
    </row>
    <row r="2170" spans="1:8" ht="14.4" x14ac:dyDescent="0.3">
      <c r="A2170" s="17">
        <v>3</v>
      </c>
      <c r="B2170" s="9" t="s">
        <v>12</v>
      </c>
      <c r="C2170" s="17">
        <v>3</v>
      </c>
      <c r="D2170" s="17">
        <v>2010</v>
      </c>
      <c r="E2170" s="17">
        <v>1</v>
      </c>
      <c r="F2170" s="17">
        <v>0</v>
      </c>
      <c r="G2170" s="17">
        <v>0</v>
      </c>
      <c r="H2170" s="18">
        <v>123417</v>
      </c>
    </row>
    <row r="2171" spans="1:8" ht="14.4" x14ac:dyDescent="0.3">
      <c r="A2171" s="17">
        <v>5</v>
      </c>
      <c r="B2171" s="9" t="s">
        <v>12</v>
      </c>
      <c r="C2171" s="17">
        <v>3</v>
      </c>
      <c r="D2171" s="17">
        <v>2010</v>
      </c>
      <c r="E2171" s="17">
        <v>1</v>
      </c>
      <c r="F2171" s="17">
        <v>0</v>
      </c>
      <c r="G2171" s="17">
        <v>0</v>
      </c>
      <c r="H2171" s="18">
        <v>124064</v>
      </c>
    </row>
    <row r="2172" spans="1:8" ht="14.4" x14ac:dyDescent="0.3">
      <c r="A2172" s="17">
        <v>3</v>
      </c>
      <c r="B2172" s="9" t="s">
        <v>19</v>
      </c>
      <c r="C2172" s="17">
        <v>4</v>
      </c>
      <c r="D2172" s="17">
        <v>2009</v>
      </c>
      <c r="E2172" s="17">
        <v>1</v>
      </c>
      <c r="F2172" s="17">
        <v>0</v>
      </c>
      <c r="G2172" s="17">
        <v>0</v>
      </c>
      <c r="H2172" s="18">
        <v>124330</v>
      </c>
    </row>
    <row r="2173" spans="1:8" ht="14.4" x14ac:dyDescent="0.3">
      <c r="A2173" s="17">
        <v>2</v>
      </c>
      <c r="B2173" s="9" t="s">
        <v>36</v>
      </c>
      <c r="C2173" s="17">
        <v>4</v>
      </c>
      <c r="D2173" s="17">
        <v>1962</v>
      </c>
      <c r="E2173" s="17">
        <v>8</v>
      </c>
      <c r="F2173" s="17">
        <v>0</v>
      </c>
      <c r="G2173" s="17">
        <v>0</v>
      </c>
      <c r="H2173" s="18">
        <v>124338</v>
      </c>
    </row>
    <row r="2174" spans="1:8" ht="14.4" x14ac:dyDescent="0.3">
      <c r="A2174" s="17">
        <v>1</v>
      </c>
      <c r="B2174" s="9" t="s">
        <v>35</v>
      </c>
      <c r="C2174" s="17">
        <v>2</v>
      </c>
      <c r="D2174" s="17">
        <v>1974</v>
      </c>
      <c r="E2174" s="17">
        <v>1</v>
      </c>
      <c r="F2174" s="17">
        <v>0</v>
      </c>
      <c r="G2174" s="17">
        <v>5</v>
      </c>
      <c r="H2174" s="18">
        <v>126495</v>
      </c>
    </row>
    <row r="2175" spans="1:8" ht="14.4" x14ac:dyDescent="0.3">
      <c r="A2175" s="17">
        <v>2</v>
      </c>
      <c r="B2175" s="9" t="s">
        <v>19</v>
      </c>
      <c r="C2175" s="17">
        <v>4</v>
      </c>
      <c r="D2175" s="17">
        <v>2015</v>
      </c>
      <c r="E2175" s="17">
        <v>2</v>
      </c>
      <c r="F2175" s="17">
        <v>0</v>
      </c>
      <c r="G2175" s="17">
        <v>0</v>
      </c>
      <c r="H2175" s="18">
        <v>126587</v>
      </c>
    </row>
    <row r="2176" spans="1:8" ht="14.4" x14ac:dyDescent="0.3">
      <c r="A2176" s="17">
        <v>5</v>
      </c>
      <c r="B2176" s="9" t="s">
        <v>12</v>
      </c>
      <c r="C2176" s="17">
        <v>3</v>
      </c>
      <c r="D2176" s="17">
        <v>2010</v>
      </c>
      <c r="E2176" s="17">
        <v>1</v>
      </c>
      <c r="F2176" s="17">
        <v>0</v>
      </c>
      <c r="G2176" s="17">
        <v>0</v>
      </c>
      <c r="H2176" s="18">
        <v>127627</v>
      </c>
    </row>
    <row r="2177" spans="1:8" ht="14.4" x14ac:dyDescent="0.3">
      <c r="A2177" s="17">
        <v>6</v>
      </c>
      <c r="B2177" s="9" t="s">
        <v>12</v>
      </c>
      <c r="C2177" s="17">
        <v>3</v>
      </c>
      <c r="D2177" s="17">
        <v>2012</v>
      </c>
      <c r="E2177" s="17">
        <v>1</v>
      </c>
      <c r="F2177" s="17">
        <v>0</v>
      </c>
      <c r="G2177" s="17">
        <v>0</v>
      </c>
      <c r="H2177" s="18">
        <v>127640</v>
      </c>
    </row>
    <row r="2178" spans="1:8" ht="14.4" x14ac:dyDescent="0.3">
      <c r="A2178" s="17">
        <v>1</v>
      </c>
      <c r="B2178" s="9" t="s">
        <v>10</v>
      </c>
      <c r="C2178" s="17">
        <v>1</v>
      </c>
      <c r="D2178" s="17">
        <v>1983</v>
      </c>
      <c r="E2178" s="17">
        <v>2</v>
      </c>
      <c r="F2178" s="17">
        <v>0</v>
      </c>
      <c r="G2178" s="17">
        <v>0</v>
      </c>
      <c r="H2178" s="18">
        <v>127776</v>
      </c>
    </row>
    <row r="2179" spans="1:8" ht="14.4" x14ac:dyDescent="0.3">
      <c r="A2179" s="17">
        <v>5</v>
      </c>
      <c r="B2179" s="9" t="s">
        <v>12</v>
      </c>
      <c r="C2179" s="17">
        <v>2</v>
      </c>
      <c r="D2179" s="17">
        <v>2014</v>
      </c>
      <c r="E2179" s="17">
        <v>1</v>
      </c>
      <c r="F2179" s="17">
        <v>0</v>
      </c>
      <c r="G2179" s="17">
        <v>0</v>
      </c>
      <c r="H2179" s="18">
        <v>127957</v>
      </c>
    </row>
    <row r="2180" spans="1:8" ht="14.4" x14ac:dyDescent="0.3">
      <c r="A2180" s="17">
        <v>3</v>
      </c>
      <c r="B2180" s="9" t="s">
        <v>12</v>
      </c>
      <c r="C2180" s="17">
        <v>1</v>
      </c>
      <c r="D2180" s="17">
        <v>2013</v>
      </c>
      <c r="E2180" s="17">
        <v>1</v>
      </c>
      <c r="F2180" s="17">
        <v>0</v>
      </c>
      <c r="G2180" s="17">
        <v>0</v>
      </c>
      <c r="H2180" s="18">
        <v>128984</v>
      </c>
    </row>
    <row r="2181" spans="1:8" ht="14.4" x14ac:dyDescent="0.3">
      <c r="A2181" s="17">
        <v>5</v>
      </c>
      <c r="B2181" s="9" t="s">
        <v>12</v>
      </c>
      <c r="C2181" s="17">
        <v>2</v>
      </c>
      <c r="D2181" s="17">
        <v>2010</v>
      </c>
      <c r="E2181" s="17">
        <v>1</v>
      </c>
      <c r="F2181" s="17">
        <v>0</v>
      </c>
      <c r="G2181" s="17">
        <v>0</v>
      </c>
      <c r="H2181" s="18">
        <v>129326</v>
      </c>
    </row>
    <row r="2182" spans="1:8" ht="14.4" x14ac:dyDescent="0.3">
      <c r="A2182" s="17">
        <v>1</v>
      </c>
      <c r="B2182" s="9" t="s">
        <v>10</v>
      </c>
      <c r="C2182" s="17">
        <v>1</v>
      </c>
      <c r="D2182" s="17">
        <v>1980</v>
      </c>
      <c r="E2182" s="17">
        <v>1</v>
      </c>
      <c r="F2182" s="17">
        <v>0</v>
      </c>
      <c r="G2182" s="17">
        <v>0</v>
      </c>
      <c r="H2182" s="18">
        <v>129427</v>
      </c>
    </row>
    <row r="2183" spans="1:8" ht="14.4" x14ac:dyDescent="0.3">
      <c r="A2183" s="17">
        <v>4</v>
      </c>
      <c r="B2183" s="9" t="s">
        <v>12</v>
      </c>
      <c r="C2183" s="17">
        <v>2</v>
      </c>
      <c r="D2183" s="17">
        <v>2011</v>
      </c>
      <c r="E2183" s="17">
        <v>1</v>
      </c>
      <c r="F2183" s="17">
        <v>0</v>
      </c>
      <c r="G2183" s="17">
        <v>0</v>
      </c>
      <c r="H2183" s="18">
        <v>129859</v>
      </c>
    </row>
    <row r="2184" spans="1:8" ht="14.4" x14ac:dyDescent="0.3">
      <c r="A2184" s="17">
        <v>4</v>
      </c>
      <c r="B2184" s="9" t="s">
        <v>19</v>
      </c>
      <c r="C2184" s="17">
        <v>2</v>
      </c>
      <c r="D2184" s="17">
        <v>2009</v>
      </c>
      <c r="E2184" s="17">
        <v>1</v>
      </c>
      <c r="F2184" s="17">
        <v>0</v>
      </c>
      <c r="G2184" s="17">
        <v>0</v>
      </c>
      <c r="H2184" s="18">
        <v>130278</v>
      </c>
    </row>
    <row r="2185" spans="1:8" ht="14.4" x14ac:dyDescent="0.3">
      <c r="A2185" s="17">
        <v>1</v>
      </c>
      <c r="B2185" s="9" t="s">
        <v>25</v>
      </c>
      <c r="C2185" s="17">
        <v>1</v>
      </c>
      <c r="D2185" s="17">
        <v>1963</v>
      </c>
      <c r="E2185" s="17">
        <v>2</v>
      </c>
      <c r="F2185" s="17">
        <v>0</v>
      </c>
      <c r="G2185" s="17">
        <v>0</v>
      </c>
      <c r="H2185" s="18">
        <v>130656</v>
      </c>
    </row>
    <row r="2186" spans="1:8" ht="14.4" x14ac:dyDescent="0.3">
      <c r="A2186" s="17">
        <v>3</v>
      </c>
      <c r="B2186" s="9" t="s">
        <v>12</v>
      </c>
      <c r="C2186" s="17">
        <v>2</v>
      </c>
      <c r="D2186" s="17">
        <v>2010</v>
      </c>
      <c r="E2186" s="17">
        <v>1</v>
      </c>
      <c r="F2186" s="17">
        <v>0</v>
      </c>
      <c r="G2186" s="17">
        <v>0</v>
      </c>
      <c r="H2186" s="18">
        <v>130924</v>
      </c>
    </row>
    <row r="2187" spans="1:8" ht="14.4" x14ac:dyDescent="0.3">
      <c r="A2187" s="17">
        <v>6</v>
      </c>
      <c r="B2187" s="9" t="s">
        <v>12</v>
      </c>
      <c r="C2187" s="17">
        <v>3</v>
      </c>
      <c r="D2187" s="17">
        <v>2012</v>
      </c>
      <c r="E2187" s="17">
        <v>1</v>
      </c>
      <c r="F2187" s="17">
        <v>0</v>
      </c>
      <c r="G2187" s="17">
        <v>0</v>
      </c>
      <c r="H2187" s="18">
        <v>133029</v>
      </c>
    </row>
    <row r="2188" spans="1:8" ht="14.4" x14ac:dyDescent="0.3">
      <c r="A2188" s="17">
        <v>4</v>
      </c>
      <c r="B2188" s="9" t="s">
        <v>12</v>
      </c>
      <c r="C2188" s="17">
        <v>3</v>
      </c>
      <c r="D2188" s="17">
        <v>2011</v>
      </c>
      <c r="E2188" s="17">
        <v>1</v>
      </c>
      <c r="F2188" s="17">
        <v>0</v>
      </c>
      <c r="G2188" s="17">
        <v>0</v>
      </c>
      <c r="H2188" s="18">
        <v>134615</v>
      </c>
    </row>
    <row r="2189" spans="1:8" ht="14.4" x14ac:dyDescent="0.3">
      <c r="A2189" s="17">
        <v>4</v>
      </c>
      <c r="B2189" s="9" t="s">
        <v>12</v>
      </c>
      <c r="C2189" s="17">
        <v>2</v>
      </c>
      <c r="D2189" s="17">
        <v>2011</v>
      </c>
      <c r="E2189" s="17">
        <v>1</v>
      </c>
      <c r="F2189" s="17">
        <v>0</v>
      </c>
      <c r="G2189" s="17">
        <v>0</v>
      </c>
      <c r="H2189" s="18">
        <v>136809</v>
      </c>
    </row>
    <row r="2190" spans="1:8" ht="14.4" x14ac:dyDescent="0.3">
      <c r="A2190" s="17">
        <v>1</v>
      </c>
      <c r="B2190" s="9" t="s">
        <v>25</v>
      </c>
      <c r="C2190" s="17">
        <v>1</v>
      </c>
      <c r="D2190" s="17">
        <v>1963</v>
      </c>
      <c r="E2190" s="17">
        <v>2</v>
      </c>
      <c r="F2190" s="17">
        <v>2</v>
      </c>
      <c r="G2190" s="17">
        <v>0</v>
      </c>
      <c r="H2190" s="18">
        <v>136891</v>
      </c>
    </row>
    <row r="2191" spans="1:8" ht="14.4" x14ac:dyDescent="0.3">
      <c r="A2191" s="17">
        <v>4</v>
      </c>
      <c r="B2191" s="9" t="s">
        <v>12</v>
      </c>
      <c r="C2191" s="17">
        <v>1</v>
      </c>
      <c r="D2191" s="17">
        <v>2014</v>
      </c>
      <c r="E2191" s="17">
        <v>1</v>
      </c>
      <c r="F2191" s="17">
        <v>0</v>
      </c>
      <c r="G2191" s="17">
        <v>0</v>
      </c>
      <c r="H2191" s="18">
        <v>138102</v>
      </c>
    </row>
    <row r="2192" spans="1:8" ht="14.4" x14ac:dyDescent="0.3">
      <c r="A2192" s="17">
        <v>4</v>
      </c>
      <c r="B2192" s="9" t="s">
        <v>19</v>
      </c>
      <c r="C2192" s="17">
        <v>3</v>
      </c>
      <c r="D2192" s="17">
        <v>2013</v>
      </c>
      <c r="E2192" s="17">
        <v>1</v>
      </c>
      <c r="F2192" s="17">
        <v>0</v>
      </c>
      <c r="G2192" s="17">
        <v>0</v>
      </c>
      <c r="H2192" s="18">
        <v>138812</v>
      </c>
    </row>
    <row r="2193" spans="1:8" ht="14.4" x14ac:dyDescent="0.3">
      <c r="A2193" s="17">
        <v>1</v>
      </c>
      <c r="B2193" s="9" t="s">
        <v>35</v>
      </c>
      <c r="C2193" s="17">
        <v>2</v>
      </c>
      <c r="D2193" s="17">
        <v>1985</v>
      </c>
      <c r="E2193" s="17">
        <v>1</v>
      </c>
      <c r="F2193" s="17">
        <v>0</v>
      </c>
      <c r="G2193" s="17">
        <v>0</v>
      </c>
      <c r="H2193" s="18">
        <v>140285</v>
      </c>
    </row>
    <row r="2194" spans="1:8" ht="14.4" x14ac:dyDescent="0.3">
      <c r="A2194" s="17">
        <v>2</v>
      </c>
      <c r="B2194" s="9" t="s">
        <v>45</v>
      </c>
      <c r="C2194" s="17">
        <v>4</v>
      </c>
      <c r="D2194" s="17">
        <v>1984</v>
      </c>
      <c r="E2194" s="17">
        <v>13</v>
      </c>
      <c r="F2194" s="17">
        <v>0</v>
      </c>
      <c r="G2194" s="17">
        <v>0</v>
      </c>
      <c r="H2194" s="18">
        <v>140986</v>
      </c>
    </row>
    <row r="2195" spans="1:8" ht="14.4" x14ac:dyDescent="0.3">
      <c r="A2195" s="17">
        <v>1</v>
      </c>
      <c r="B2195" s="9" t="s">
        <v>23</v>
      </c>
      <c r="C2195" s="17">
        <v>1</v>
      </c>
      <c r="D2195" s="17">
        <v>1995</v>
      </c>
      <c r="E2195" s="17">
        <v>1</v>
      </c>
      <c r="F2195" s="17">
        <v>0</v>
      </c>
      <c r="G2195" s="17">
        <v>0</v>
      </c>
      <c r="H2195" s="18">
        <v>142668</v>
      </c>
    </row>
    <row r="2196" spans="1:8" ht="14.4" x14ac:dyDescent="0.3">
      <c r="A2196" s="17">
        <v>1</v>
      </c>
      <c r="B2196" s="9" t="s">
        <v>12</v>
      </c>
      <c r="C2196" s="17">
        <v>3</v>
      </c>
      <c r="D2196" s="17">
        <v>2017</v>
      </c>
      <c r="E2196" s="17">
        <v>1</v>
      </c>
      <c r="F2196" s="17">
        <v>0</v>
      </c>
      <c r="G2196" s="17">
        <v>0</v>
      </c>
      <c r="H2196" s="18">
        <v>144094</v>
      </c>
    </row>
    <row r="2197" spans="1:8" ht="14.4" x14ac:dyDescent="0.3">
      <c r="A2197" s="17">
        <v>2</v>
      </c>
      <c r="B2197" s="9" t="s">
        <v>19</v>
      </c>
      <c r="C2197" s="17">
        <v>4</v>
      </c>
      <c r="D2197" s="17">
        <v>2015</v>
      </c>
      <c r="E2197" s="17">
        <v>1</v>
      </c>
      <c r="F2197" s="17">
        <v>0</v>
      </c>
      <c r="G2197" s="17">
        <v>0</v>
      </c>
      <c r="H2197" s="18">
        <v>144110</v>
      </c>
    </row>
    <row r="2198" spans="1:8" ht="14.4" x14ac:dyDescent="0.3">
      <c r="A2198" s="17">
        <v>6</v>
      </c>
      <c r="B2198" s="9" t="s">
        <v>12</v>
      </c>
      <c r="C2198" s="17">
        <v>1</v>
      </c>
      <c r="D2198" s="17">
        <v>1989</v>
      </c>
      <c r="E2198" s="17">
        <v>1</v>
      </c>
      <c r="F2198" s="17">
        <v>0</v>
      </c>
      <c r="G2198" s="17">
        <v>0</v>
      </c>
      <c r="H2198" s="18">
        <v>144237</v>
      </c>
    </row>
    <row r="2199" spans="1:8" ht="14.4" x14ac:dyDescent="0.3">
      <c r="A2199" s="17">
        <v>2</v>
      </c>
      <c r="B2199" s="9" t="s">
        <v>17</v>
      </c>
      <c r="C2199" s="17">
        <v>2</v>
      </c>
      <c r="D2199" s="17">
        <v>2011</v>
      </c>
      <c r="E2199" s="17">
        <v>1</v>
      </c>
      <c r="F2199" s="17">
        <v>0</v>
      </c>
      <c r="G2199" s="17">
        <v>0</v>
      </c>
      <c r="H2199" s="18">
        <v>144253</v>
      </c>
    </row>
    <row r="2200" spans="1:8" ht="14.4" x14ac:dyDescent="0.3">
      <c r="A2200" s="17">
        <v>2</v>
      </c>
      <c r="B2200" s="9" t="s">
        <v>14</v>
      </c>
      <c r="C2200" s="17">
        <v>3</v>
      </c>
      <c r="D2200" s="17">
        <v>1990</v>
      </c>
      <c r="E2200" s="17">
        <v>1</v>
      </c>
      <c r="F2200" s="17">
        <v>0</v>
      </c>
      <c r="G2200" s="17">
        <v>0</v>
      </c>
      <c r="H2200" s="18">
        <v>144300</v>
      </c>
    </row>
    <row r="2201" spans="1:8" ht="14.4" x14ac:dyDescent="0.3">
      <c r="A2201" s="17">
        <v>1</v>
      </c>
      <c r="B2201" s="9" t="s">
        <v>12</v>
      </c>
      <c r="C2201" s="17">
        <v>2</v>
      </c>
      <c r="D2201" s="17">
        <v>2017</v>
      </c>
      <c r="E2201" s="17">
        <v>1</v>
      </c>
      <c r="F2201" s="17">
        <v>0</v>
      </c>
      <c r="G2201" s="17">
        <v>0</v>
      </c>
      <c r="H2201" s="18">
        <v>144903</v>
      </c>
    </row>
    <row r="2202" spans="1:8" ht="14.4" x14ac:dyDescent="0.3">
      <c r="A2202" s="17">
        <v>3</v>
      </c>
      <c r="B2202" s="9" t="s">
        <v>27</v>
      </c>
      <c r="C2202" s="17">
        <v>3</v>
      </c>
      <c r="D2202" s="17">
        <v>1974</v>
      </c>
      <c r="E2202" s="17">
        <v>1</v>
      </c>
      <c r="F2202" s="17">
        <v>0</v>
      </c>
      <c r="G2202" s="17">
        <v>0</v>
      </c>
      <c r="H2202" s="18">
        <v>145346</v>
      </c>
    </row>
    <row r="2203" spans="1:8" ht="14.4" x14ac:dyDescent="0.3">
      <c r="A2203" s="17">
        <v>2</v>
      </c>
      <c r="B2203" s="9" t="s">
        <v>12</v>
      </c>
      <c r="C2203" s="17">
        <v>3</v>
      </c>
      <c r="D2203" s="17">
        <v>1998</v>
      </c>
      <c r="E2203" s="17">
        <v>1</v>
      </c>
      <c r="F2203" s="17">
        <v>0</v>
      </c>
      <c r="G2203" s="17">
        <v>0</v>
      </c>
      <c r="H2203" s="18">
        <v>145553</v>
      </c>
    </row>
    <row r="2204" spans="1:8" ht="14.4" x14ac:dyDescent="0.3">
      <c r="A2204" s="17">
        <v>3</v>
      </c>
      <c r="B2204" s="9" t="s">
        <v>19</v>
      </c>
      <c r="C2204" s="17">
        <v>2</v>
      </c>
      <c r="D2204" s="17">
        <v>2012</v>
      </c>
      <c r="E2204" s="17">
        <v>1</v>
      </c>
      <c r="F2204" s="17">
        <v>0</v>
      </c>
      <c r="G2204" s="17">
        <v>0</v>
      </c>
      <c r="H2204" s="18">
        <v>145664</v>
      </c>
    </row>
    <row r="2205" spans="1:8" ht="14.4" x14ac:dyDescent="0.3">
      <c r="A2205" s="17">
        <v>2</v>
      </c>
      <c r="B2205" s="9" t="s">
        <v>12</v>
      </c>
      <c r="C2205" s="17">
        <v>3</v>
      </c>
      <c r="D2205" s="17">
        <v>1998</v>
      </c>
      <c r="E2205" s="17">
        <v>1</v>
      </c>
      <c r="F2205" s="17">
        <v>0</v>
      </c>
      <c r="G2205" s="17">
        <v>0</v>
      </c>
      <c r="H2205" s="18">
        <v>146202</v>
      </c>
    </row>
    <row r="2206" spans="1:8" ht="14.4" x14ac:dyDescent="0.3">
      <c r="A2206" s="17">
        <v>1</v>
      </c>
      <c r="B2206" s="9" t="s">
        <v>23</v>
      </c>
      <c r="C2206" s="17">
        <v>1</v>
      </c>
      <c r="D2206" s="17">
        <v>2004</v>
      </c>
      <c r="E2206" s="17">
        <v>1</v>
      </c>
      <c r="F2206" s="17">
        <v>0</v>
      </c>
      <c r="G2206" s="17">
        <v>0</v>
      </c>
      <c r="H2206" s="18">
        <v>147233</v>
      </c>
    </row>
    <row r="2207" spans="1:8" ht="14.4" x14ac:dyDescent="0.3">
      <c r="A2207" s="17">
        <v>6</v>
      </c>
      <c r="B2207" s="9" t="s">
        <v>12</v>
      </c>
      <c r="C2207" s="17">
        <v>3</v>
      </c>
      <c r="D2207" s="17">
        <v>2010</v>
      </c>
      <c r="E2207" s="17">
        <v>1</v>
      </c>
      <c r="F2207" s="17">
        <v>0</v>
      </c>
      <c r="G2207" s="17">
        <v>0</v>
      </c>
      <c r="H2207" s="18">
        <v>147296</v>
      </c>
    </row>
    <row r="2208" spans="1:8" ht="14.4" x14ac:dyDescent="0.3">
      <c r="A2208" s="17">
        <v>1</v>
      </c>
      <c r="B2208" s="9" t="s">
        <v>19</v>
      </c>
      <c r="C2208" s="17">
        <v>3</v>
      </c>
      <c r="D2208" s="17">
        <v>2014</v>
      </c>
      <c r="E2208" s="17">
        <v>1</v>
      </c>
      <c r="F2208" s="17">
        <v>0</v>
      </c>
      <c r="G2208" s="17">
        <v>0</v>
      </c>
      <c r="H2208" s="18">
        <v>147391</v>
      </c>
    </row>
    <row r="2209" spans="1:8" ht="14.4" x14ac:dyDescent="0.3">
      <c r="A2209" s="17">
        <v>2</v>
      </c>
      <c r="B2209" s="9" t="s">
        <v>12</v>
      </c>
      <c r="C2209" s="17">
        <v>3</v>
      </c>
      <c r="D2209" s="17">
        <v>2003</v>
      </c>
      <c r="E2209" s="17">
        <v>1</v>
      </c>
      <c r="F2209" s="17">
        <v>0</v>
      </c>
      <c r="G2209" s="17">
        <v>0</v>
      </c>
      <c r="H2209" s="18">
        <v>147534</v>
      </c>
    </row>
    <row r="2210" spans="1:8" ht="14.4" x14ac:dyDescent="0.3">
      <c r="A2210" s="17">
        <v>2</v>
      </c>
      <c r="B2210" s="9" t="s">
        <v>12</v>
      </c>
      <c r="C2210" s="17">
        <v>1</v>
      </c>
      <c r="D2210" s="17">
        <v>2020</v>
      </c>
      <c r="E2210" s="17">
        <v>1</v>
      </c>
      <c r="F2210" s="17">
        <v>0</v>
      </c>
      <c r="G2210" s="17">
        <v>0</v>
      </c>
      <c r="H2210" s="18">
        <v>147788</v>
      </c>
    </row>
    <row r="2211" spans="1:8" ht="14.4" x14ac:dyDescent="0.3">
      <c r="A2211" s="17">
        <v>3</v>
      </c>
      <c r="B2211" s="9" t="s">
        <v>17</v>
      </c>
      <c r="C2211" s="17">
        <v>2</v>
      </c>
      <c r="D2211" s="17">
        <v>1995</v>
      </c>
      <c r="E2211" s="17">
        <v>1</v>
      </c>
      <c r="F2211" s="17">
        <v>0</v>
      </c>
      <c r="G2211" s="17">
        <v>0</v>
      </c>
      <c r="H2211" s="18">
        <v>147804</v>
      </c>
    </row>
    <row r="2212" spans="1:8" ht="14.4" x14ac:dyDescent="0.3">
      <c r="A2212" s="17">
        <v>5</v>
      </c>
      <c r="B2212" s="9" t="s">
        <v>17</v>
      </c>
      <c r="C2212" s="17">
        <v>2</v>
      </c>
      <c r="D2212" s="17">
        <v>2011</v>
      </c>
      <c r="E2212" s="17">
        <v>1</v>
      </c>
      <c r="F2212" s="17">
        <v>0</v>
      </c>
      <c r="G2212" s="17">
        <v>0</v>
      </c>
      <c r="H2212" s="18">
        <v>148041</v>
      </c>
    </row>
    <row r="2213" spans="1:8" ht="14.4" x14ac:dyDescent="0.3">
      <c r="A2213" s="17">
        <v>2</v>
      </c>
      <c r="B2213" s="9" t="s">
        <v>19</v>
      </c>
      <c r="C2213" s="17">
        <v>4</v>
      </c>
      <c r="D2213" s="17">
        <v>2015</v>
      </c>
      <c r="E2213" s="17">
        <v>1</v>
      </c>
      <c r="F2213" s="17">
        <v>0</v>
      </c>
      <c r="G2213" s="17">
        <v>0</v>
      </c>
      <c r="H2213" s="18">
        <v>148041</v>
      </c>
    </row>
    <row r="2214" spans="1:8" ht="14.4" x14ac:dyDescent="0.3">
      <c r="A2214" s="17">
        <v>3</v>
      </c>
      <c r="B2214" s="9" t="s">
        <v>12</v>
      </c>
      <c r="C2214" s="17">
        <v>2</v>
      </c>
      <c r="D2214" s="17">
        <v>2011</v>
      </c>
      <c r="E2214" s="17">
        <v>1</v>
      </c>
      <c r="F2214" s="17">
        <v>0</v>
      </c>
      <c r="G2214" s="17">
        <v>0</v>
      </c>
      <c r="H2214" s="18">
        <v>148057</v>
      </c>
    </row>
    <row r="2215" spans="1:8" ht="14.4" x14ac:dyDescent="0.3">
      <c r="A2215" s="17">
        <v>2</v>
      </c>
      <c r="B2215" s="9" t="s">
        <v>12</v>
      </c>
      <c r="C2215" s="17">
        <v>2</v>
      </c>
      <c r="D2215" s="17">
        <v>2007</v>
      </c>
      <c r="E2215" s="17">
        <v>1</v>
      </c>
      <c r="F2215" s="17">
        <v>0</v>
      </c>
      <c r="G2215" s="17">
        <v>0</v>
      </c>
      <c r="H2215" s="18">
        <v>148057</v>
      </c>
    </row>
    <row r="2216" spans="1:8" ht="14.4" x14ac:dyDescent="0.3">
      <c r="A2216" s="17">
        <v>1</v>
      </c>
      <c r="B2216" s="9" t="s">
        <v>12</v>
      </c>
      <c r="C2216" s="17">
        <v>3</v>
      </c>
      <c r="D2216" s="17">
        <v>2008</v>
      </c>
      <c r="E2216" s="17">
        <v>1</v>
      </c>
      <c r="F2216" s="17">
        <v>0</v>
      </c>
      <c r="G2216" s="17">
        <v>0</v>
      </c>
      <c r="H2216" s="18">
        <v>148089</v>
      </c>
    </row>
    <row r="2217" spans="1:8" ht="14.4" x14ac:dyDescent="0.3">
      <c r="A2217" s="17">
        <v>4</v>
      </c>
      <c r="B2217" s="9" t="s">
        <v>12</v>
      </c>
      <c r="C2217" s="17">
        <v>1</v>
      </c>
      <c r="D2217" s="17">
        <v>1989</v>
      </c>
      <c r="E2217" s="17">
        <v>1</v>
      </c>
      <c r="F2217" s="17">
        <v>0</v>
      </c>
      <c r="G2217" s="17">
        <v>0</v>
      </c>
      <c r="H2217" s="18">
        <v>148136</v>
      </c>
    </row>
    <row r="2218" spans="1:8" ht="14.4" x14ac:dyDescent="0.3">
      <c r="A2218" s="17">
        <v>2</v>
      </c>
      <c r="B2218" s="9" t="s">
        <v>14</v>
      </c>
      <c r="C2218" s="17">
        <v>2</v>
      </c>
      <c r="D2218" s="17">
        <v>2018</v>
      </c>
      <c r="E2218" s="17">
        <v>1</v>
      </c>
      <c r="F2218" s="17">
        <v>0</v>
      </c>
      <c r="G2218" s="17">
        <v>0</v>
      </c>
      <c r="H2218" s="18">
        <v>148232</v>
      </c>
    </row>
    <row r="2219" spans="1:8" ht="14.4" x14ac:dyDescent="0.3">
      <c r="A2219" s="17">
        <v>2</v>
      </c>
      <c r="B2219" s="9" t="s">
        <v>27</v>
      </c>
      <c r="C2219" s="17">
        <v>3</v>
      </c>
      <c r="D2219" s="17">
        <v>1974</v>
      </c>
      <c r="E2219" s="17">
        <v>1</v>
      </c>
      <c r="F2219" s="17">
        <v>0</v>
      </c>
      <c r="G2219" s="17">
        <v>0</v>
      </c>
      <c r="H2219" s="18">
        <v>148644</v>
      </c>
    </row>
    <row r="2220" spans="1:8" ht="14.4" x14ac:dyDescent="0.3">
      <c r="A2220" s="17">
        <v>3</v>
      </c>
      <c r="B2220" s="9" t="s">
        <v>12</v>
      </c>
      <c r="C2220" s="17">
        <v>1</v>
      </c>
      <c r="D2220" s="17">
        <v>2013</v>
      </c>
      <c r="E2220" s="17">
        <v>1</v>
      </c>
      <c r="F2220" s="17">
        <v>0</v>
      </c>
      <c r="G2220" s="17">
        <v>0</v>
      </c>
      <c r="H2220" s="18">
        <v>148739</v>
      </c>
    </row>
    <row r="2221" spans="1:8" ht="14.4" x14ac:dyDescent="0.3">
      <c r="A2221" s="17">
        <v>5</v>
      </c>
      <c r="B2221" s="9" t="s">
        <v>25</v>
      </c>
      <c r="C2221" s="17">
        <v>2</v>
      </c>
      <c r="D2221" s="17">
        <v>1995</v>
      </c>
      <c r="E2221" s="17">
        <v>1</v>
      </c>
      <c r="F2221" s="17">
        <v>0</v>
      </c>
      <c r="G2221" s="17">
        <v>0</v>
      </c>
      <c r="H2221" s="18">
        <v>149024</v>
      </c>
    </row>
    <row r="2222" spans="1:8" ht="14.4" x14ac:dyDescent="0.3">
      <c r="A2222" s="17">
        <v>6</v>
      </c>
      <c r="B2222" s="9" t="s">
        <v>12</v>
      </c>
      <c r="C2222" s="17">
        <v>1</v>
      </c>
      <c r="D2222" s="17">
        <v>2013</v>
      </c>
      <c r="E2222" s="17">
        <v>1</v>
      </c>
      <c r="F2222" s="17">
        <v>0</v>
      </c>
      <c r="G2222" s="17">
        <v>0</v>
      </c>
      <c r="H2222" s="18">
        <v>149056</v>
      </c>
    </row>
    <row r="2223" spans="1:8" ht="14.4" x14ac:dyDescent="0.3">
      <c r="A2223" s="17">
        <v>3</v>
      </c>
      <c r="B2223" s="9" t="s">
        <v>12</v>
      </c>
      <c r="C2223" s="17">
        <v>2</v>
      </c>
      <c r="D2223" s="17">
        <v>1995</v>
      </c>
      <c r="E2223" s="17">
        <v>1</v>
      </c>
      <c r="F2223" s="17">
        <v>0</v>
      </c>
      <c r="G2223" s="17">
        <v>0</v>
      </c>
      <c r="H2223" s="18">
        <v>149405</v>
      </c>
    </row>
    <row r="2224" spans="1:8" ht="14.4" x14ac:dyDescent="0.3">
      <c r="A2224" s="17">
        <v>3</v>
      </c>
      <c r="B2224" s="9" t="s">
        <v>19</v>
      </c>
      <c r="C2224" s="17">
        <v>2</v>
      </c>
      <c r="D2224" s="17">
        <v>2012</v>
      </c>
      <c r="E2224" s="17">
        <v>1</v>
      </c>
      <c r="F2224" s="17">
        <v>0</v>
      </c>
      <c r="G2224" s="17">
        <v>0</v>
      </c>
      <c r="H2224" s="18">
        <v>150498</v>
      </c>
    </row>
    <row r="2225" spans="1:8" ht="14.4" x14ac:dyDescent="0.3">
      <c r="A2225" s="17">
        <v>3</v>
      </c>
      <c r="B2225" s="9" t="s">
        <v>12</v>
      </c>
      <c r="C2225" s="17">
        <v>1</v>
      </c>
      <c r="D2225" s="17">
        <v>2013</v>
      </c>
      <c r="E2225" s="17">
        <v>1</v>
      </c>
      <c r="F2225" s="17">
        <v>0</v>
      </c>
      <c r="G2225" s="17">
        <v>0</v>
      </c>
      <c r="H2225" s="18">
        <v>150514</v>
      </c>
    </row>
    <row r="2226" spans="1:8" ht="14.4" x14ac:dyDescent="0.3">
      <c r="A2226" s="17">
        <v>3</v>
      </c>
      <c r="B2226" s="9" t="s">
        <v>33</v>
      </c>
      <c r="C2226" s="17">
        <v>1</v>
      </c>
      <c r="D2226" s="17">
        <v>2008</v>
      </c>
      <c r="E2226" s="17">
        <v>1</v>
      </c>
      <c r="F2226" s="17">
        <v>0</v>
      </c>
      <c r="G2226" s="17">
        <v>0</v>
      </c>
      <c r="H2226" s="18">
        <v>150942</v>
      </c>
    </row>
    <row r="2227" spans="1:8" ht="14.4" x14ac:dyDescent="0.3">
      <c r="A2227" s="17">
        <v>1</v>
      </c>
      <c r="B2227" s="9" t="s">
        <v>12</v>
      </c>
      <c r="C2227" s="17">
        <v>3</v>
      </c>
      <c r="D2227" s="17">
        <v>2002</v>
      </c>
      <c r="E2227" s="17">
        <v>1</v>
      </c>
      <c r="F2227" s="17">
        <v>0</v>
      </c>
      <c r="G2227" s="17">
        <v>0</v>
      </c>
      <c r="H2227" s="18">
        <v>151307</v>
      </c>
    </row>
    <row r="2228" spans="1:8" ht="14.4" x14ac:dyDescent="0.3">
      <c r="A2228" s="17">
        <v>2</v>
      </c>
      <c r="B2228" s="9" t="s">
        <v>12</v>
      </c>
      <c r="C2228" s="17">
        <v>2</v>
      </c>
      <c r="D2228" s="17">
        <v>2011</v>
      </c>
      <c r="E2228" s="17">
        <v>1</v>
      </c>
      <c r="F2228" s="17">
        <v>0</v>
      </c>
      <c r="G2228" s="17">
        <v>0</v>
      </c>
      <c r="H2228" s="18">
        <v>151354</v>
      </c>
    </row>
    <row r="2229" spans="1:8" ht="14.4" x14ac:dyDescent="0.3">
      <c r="A2229" s="17">
        <v>2</v>
      </c>
      <c r="B2229" s="9" t="s">
        <v>12</v>
      </c>
      <c r="C2229" s="17">
        <v>3</v>
      </c>
      <c r="D2229" s="17">
        <v>2006</v>
      </c>
      <c r="E2229" s="17">
        <v>1</v>
      </c>
      <c r="F2229" s="17">
        <v>0</v>
      </c>
      <c r="G2229" s="17">
        <v>0</v>
      </c>
      <c r="H2229" s="18">
        <v>151957</v>
      </c>
    </row>
    <row r="2230" spans="1:8" ht="14.4" x14ac:dyDescent="0.3">
      <c r="A2230" s="17">
        <v>3</v>
      </c>
      <c r="B2230" s="9" t="s">
        <v>19</v>
      </c>
      <c r="C2230" s="17">
        <v>3</v>
      </c>
      <c r="D2230" s="17">
        <v>2016</v>
      </c>
      <c r="E2230" s="17">
        <v>1</v>
      </c>
      <c r="F2230" s="17">
        <v>0</v>
      </c>
      <c r="G2230" s="17">
        <v>0</v>
      </c>
      <c r="H2230" s="18">
        <v>152337</v>
      </c>
    </row>
    <row r="2231" spans="1:8" ht="14.4" x14ac:dyDescent="0.3">
      <c r="A2231" s="17">
        <v>3</v>
      </c>
      <c r="B2231" s="9" t="s">
        <v>19</v>
      </c>
      <c r="C2231" s="17">
        <v>3</v>
      </c>
      <c r="D2231" s="17">
        <v>2016</v>
      </c>
      <c r="E2231" s="17">
        <v>1</v>
      </c>
      <c r="F2231" s="17">
        <v>0</v>
      </c>
      <c r="G2231" s="17">
        <v>0</v>
      </c>
      <c r="H2231" s="18">
        <v>152353</v>
      </c>
    </row>
    <row r="2232" spans="1:8" ht="14.4" x14ac:dyDescent="0.3">
      <c r="A2232" s="17">
        <v>5</v>
      </c>
      <c r="B2232" s="9" t="s">
        <v>33</v>
      </c>
      <c r="C2232" s="17">
        <v>1</v>
      </c>
      <c r="D2232" s="17">
        <v>2012</v>
      </c>
      <c r="E2232" s="17">
        <v>1</v>
      </c>
      <c r="F2232" s="17">
        <v>0</v>
      </c>
      <c r="G2232" s="17">
        <v>0</v>
      </c>
      <c r="H2232" s="18">
        <v>152559</v>
      </c>
    </row>
    <row r="2233" spans="1:8" ht="14.4" x14ac:dyDescent="0.3">
      <c r="A2233" s="17">
        <v>2</v>
      </c>
      <c r="B2233" s="9" t="s">
        <v>19</v>
      </c>
      <c r="C2233" s="17">
        <v>3</v>
      </c>
      <c r="D2233" s="17">
        <v>2000</v>
      </c>
      <c r="E2233" s="17">
        <v>1</v>
      </c>
      <c r="F2233" s="17">
        <v>0</v>
      </c>
      <c r="G2233" s="17">
        <v>0</v>
      </c>
      <c r="H2233" s="18">
        <v>152892</v>
      </c>
    </row>
    <row r="2234" spans="1:8" ht="14.4" x14ac:dyDescent="0.3">
      <c r="A2234" s="17">
        <v>1</v>
      </c>
      <c r="B2234" s="9" t="s">
        <v>12</v>
      </c>
      <c r="C2234" s="17">
        <v>2</v>
      </c>
      <c r="D2234" s="17">
        <v>2015</v>
      </c>
      <c r="E2234" s="17">
        <v>1</v>
      </c>
      <c r="F2234" s="17">
        <v>0</v>
      </c>
      <c r="G2234" s="17">
        <v>0</v>
      </c>
      <c r="H2234" s="18">
        <v>153146</v>
      </c>
    </row>
    <row r="2235" spans="1:8" ht="14.4" x14ac:dyDescent="0.3">
      <c r="A2235" s="17">
        <v>1</v>
      </c>
      <c r="B2235" s="9" t="s">
        <v>14</v>
      </c>
      <c r="C2235" s="17">
        <v>2</v>
      </c>
      <c r="D2235" s="17">
        <v>2004</v>
      </c>
      <c r="E2235" s="17">
        <v>1</v>
      </c>
      <c r="F2235" s="17">
        <v>0</v>
      </c>
      <c r="G2235" s="17">
        <v>0</v>
      </c>
      <c r="H2235" s="18">
        <v>153685</v>
      </c>
    </row>
    <row r="2236" spans="1:8" ht="14.4" x14ac:dyDescent="0.3">
      <c r="A2236" s="17">
        <v>4</v>
      </c>
      <c r="B2236" s="9" t="s">
        <v>19</v>
      </c>
      <c r="C2236" s="17">
        <v>3</v>
      </c>
      <c r="D2236" s="17">
        <v>2016</v>
      </c>
      <c r="E2236" s="17">
        <v>1</v>
      </c>
      <c r="F2236" s="17">
        <v>0</v>
      </c>
      <c r="G2236" s="17">
        <v>0</v>
      </c>
      <c r="H2236" s="18">
        <v>153922</v>
      </c>
    </row>
    <row r="2237" spans="1:8" ht="14.4" x14ac:dyDescent="0.3">
      <c r="A2237" s="17">
        <v>1</v>
      </c>
      <c r="B2237" s="9" t="s">
        <v>10</v>
      </c>
      <c r="C2237" s="17">
        <v>1</v>
      </c>
      <c r="D2237" s="17">
        <v>1969</v>
      </c>
      <c r="E2237" s="17">
        <v>3</v>
      </c>
      <c r="F2237" s="17">
        <v>0</v>
      </c>
      <c r="G2237" s="17">
        <v>0</v>
      </c>
      <c r="H2237" s="18">
        <v>154200</v>
      </c>
    </row>
    <row r="2238" spans="1:8" ht="14.4" x14ac:dyDescent="0.3">
      <c r="A2238" s="17">
        <v>1</v>
      </c>
      <c r="B2238" s="9" t="s">
        <v>12</v>
      </c>
      <c r="C2238" s="17">
        <v>3</v>
      </c>
      <c r="D2238" s="17">
        <v>1999</v>
      </c>
      <c r="E2238" s="17">
        <v>1</v>
      </c>
      <c r="F2238" s="17">
        <v>0</v>
      </c>
      <c r="G2238" s="17">
        <v>0</v>
      </c>
      <c r="H2238" s="18">
        <v>154572</v>
      </c>
    </row>
    <row r="2239" spans="1:8" ht="14.4" x14ac:dyDescent="0.3">
      <c r="A2239" s="17">
        <v>4</v>
      </c>
      <c r="B2239" s="9" t="s">
        <v>10</v>
      </c>
      <c r="C2239" s="17">
        <v>1</v>
      </c>
      <c r="D2239" s="17">
        <v>1988</v>
      </c>
      <c r="E2239" s="17">
        <v>5</v>
      </c>
      <c r="F2239" s="17">
        <v>0</v>
      </c>
      <c r="G2239" s="17">
        <v>0</v>
      </c>
      <c r="H2239" s="18">
        <v>155118</v>
      </c>
    </row>
    <row r="2240" spans="1:8" ht="14.4" x14ac:dyDescent="0.3">
      <c r="A2240" s="17">
        <v>6</v>
      </c>
      <c r="B2240" s="9" t="s">
        <v>12</v>
      </c>
      <c r="C2240" s="17">
        <v>2</v>
      </c>
      <c r="D2240" s="17">
        <v>1995</v>
      </c>
      <c r="E2240" s="17">
        <v>1</v>
      </c>
      <c r="F2240" s="17">
        <v>0</v>
      </c>
      <c r="G2240" s="17">
        <v>0</v>
      </c>
      <c r="H2240" s="18">
        <v>155333</v>
      </c>
    </row>
    <row r="2241" spans="1:8" ht="14.4" x14ac:dyDescent="0.3">
      <c r="A2241" s="17">
        <v>1</v>
      </c>
      <c r="B2241" s="9" t="s">
        <v>10</v>
      </c>
      <c r="C2241" s="17">
        <v>1</v>
      </c>
      <c r="D2241" s="17">
        <v>1995</v>
      </c>
      <c r="E2241" s="17">
        <v>1</v>
      </c>
      <c r="F2241" s="17">
        <v>0</v>
      </c>
      <c r="G2241" s="17">
        <v>0</v>
      </c>
      <c r="H2241" s="18">
        <v>155349</v>
      </c>
    </row>
    <row r="2242" spans="1:8" ht="14.4" x14ac:dyDescent="0.3">
      <c r="A2242" s="17">
        <v>1</v>
      </c>
      <c r="B2242" s="9" t="s">
        <v>12</v>
      </c>
      <c r="C2242" s="17">
        <v>2</v>
      </c>
      <c r="D2242" s="17">
        <v>2007</v>
      </c>
      <c r="E2242" s="17">
        <v>1</v>
      </c>
      <c r="F2242" s="17">
        <v>0</v>
      </c>
      <c r="G2242" s="17">
        <v>0</v>
      </c>
      <c r="H2242" s="18">
        <v>155428</v>
      </c>
    </row>
    <row r="2243" spans="1:8" ht="14.4" x14ac:dyDescent="0.3">
      <c r="A2243" s="17">
        <v>4</v>
      </c>
      <c r="B2243" s="9" t="s">
        <v>10</v>
      </c>
      <c r="C2243" s="17">
        <v>1</v>
      </c>
      <c r="D2243" s="17">
        <v>1969</v>
      </c>
      <c r="E2243" s="17">
        <v>3</v>
      </c>
      <c r="F2243" s="17">
        <v>11</v>
      </c>
      <c r="G2243" s="17">
        <v>0</v>
      </c>
      <c r="H2243" s="18">
        <v>155482</v>
      </c>
    </row>
    <row r="2244" spans="1:8" ht="14.4" x14ac:dyDescent="0.3">
      <c r="A2244" s="17">
        <v>4</v>
      </c>
      <c r="B2244" s="9" t="s">
        <v>19</v>
      </c>
      <c r="C2244" s="17">
        <v>1</v>
      </c>
      <c r="D2244" s="17">
        <v>1995</v>
      </c>
      <c r="E2244" s="17">
        <v>1</v>
      </c>
      <c r="F2244" s="17">
        <v>0</v>
      </c>
      <c r="G2244" s="17">
        <v>0</v>
      </c>
      <c r="H2244" s="18">
        <v>155714</v>
      </c>
    </row>
    <row r="2245" spans="1:8" ht="14.4" x14ac:dyDescent="0.3">
      <c r="A2245" s="17">
        <v>2</v>
      </c>
      <c r="B2245" s="9" t="s">
        <v>12</v>
      </c>
      <c r="C2245" s="17">
        <v>2</v>
      </c>
      <c r="D2245" s="17">
        <v>2011</v>
      </c>
      <c r="E2245" s="17">
        <v>1</v>
      </c>
      <c r="F2245" s="17">
        <v>0</v>
      </c>
      <c r="G2245" s="17">
        <v>0</v>
      </c>
      <c r="H2245" s="18">
        <v>155730</v>
      </c>
    </row>
    <row r="2246" spans="1:8" ht="14.4" x14ac:dyDescent="0.3">
      <c r="A2246" s="17">
        <v>5</v>
      </c>
      <c r="B2246" s="9" t="s">
        <v>12</v>
      </c>
      <c r="C2246" s="17">
        <v>1</v>
      </c>
      <c r="D2246" s="17">
        <v>1989</v>
      </c>
      <c r="E2246" s="17">
        <v>1</v>
      </c>
      <c r="F2246" s="17">
        <v>0</v>
      </c>
      <c r="G2246" s="17">
        <v>0</v>
      </c>
      <c r="H2246" s="18">
        <v>155888</v>
      </c>
    </row>
    <row r="2247" spans="1:8" ht="14.4" x14ac:dyDescent="0.3">
      <c r="A2247" s="17">
        <v>5</v>
      </c>
      <c r="B2247" s="9" t="s">
        <v>23</v>
      </c>
      <c r="C2247" s="17">
        <v>4</v>
      </c>
      <c r="D2247" s="17">
        <v>2008</v>
      </c>
      <c r="E2247" s="17">
        <v>1</v>
      </c>
      <c r="F2247" s="17">
        <v>0</v>
      </c>
      <c r="G2247" s="17">
        <v>0</v>
      </c>
      <c r="H2247" s="18">
        <v>156506</v>
      </c>
    </row>
    <row r="2248" spans="1:8" ht="14.4" x14ac:dyDescent="0.3">
      <c r="A2248" s="17">
        <v>4</v>
      </c>
      <c r="B2248" s="9" t="s">
        <v>33</v>
      </c>
      <c r="C2248" s="17">
        <v>2</v>
      </c>
      <c r="D2248" s="17">
        <v>2012</v>
      </c>
      <c r="E2248" s="17">
        <v>1</v>
      </c>
      <c r="F2248" s="17">
        <v>0</v>
      </c>
      <c r="G2248" s="17">
        <v>0</v>
      </c>
      <c r="H2248" s="18">
        <v>156522</v>
      </c>
    </row>
    <row r="2249" spans="1:8" ht="14.4" x14ac:dyDescent="0.3">
      <c r="A2249" s="17">
        <v>2</v>
      </c>
      <c r="B2249" s="9" t="s">
        <v>12</v>
      </c>
      <c r="C2249" s="17">
        <v>3</v>
      </c>
      <c r="D2249" s="17">
        <v>2004</v>
      </c>
      <c r="E2249" s="17">
        <v>1</v>
      </c>
      <c r="F2249" s="17">
        <v>0</v>
      </c>
      <c r="G2249" s="17">
        <v>0</v>
      </c>
      <c r="H2249" s="18">
        <v>156617</v>
      </c>
    </row>
    <row r="2250" spans="1:8" ht="14.4" x14ac:dyDescent="0.3">
      <c r="A2250" s="17">
        <v>2</v>
      </c>
      <c r="B2250" s="9" t="s">
        <v>10</v>
      </c>
      <c r="C2250" s="17">
        <v>4</v>
      </c>
      <c r="D2250" s="17">
        <v>1983</v>
      </c>
      <c r="E2250" s="17">
        <v>1</v>
      </c>
      <c r="F2250" s="17">
        <v>6</v>
      </c>
      <c r="G2250" s="17">
        <v>0</v>
      </c>
      <c r="H2250" s="18">
        <v>156720</v>
      </c>
    </row>
    <row r="2251" spans="1:8" ht="14.4" x14ac:dyDescent="0.3">
      <c r="A2251" s="17">
        <v>3</v>
      </c>
      <c r="B2251" s="9" t="s">
        <v>12</v>
      </c>
      <c r="C2251" s="17">
        <v>3</v>
      </c>
      <c r="D2251" s="17">
        <v>2012</v>
      </c>
      <c r="E2251" s="17">
        <v>1</v>
      </c>
      <c r="F2251" s="17">
        <v>0</v>
      </c>
      <c r="G2251" s="17">
        <v>0</v>
      </c>
      <c r="H2251" s="18">
        <v>156792</v>
      </c>
    </row>
    <row r="2252" spans="1:8" ht="14.4" x14ac:dyDescent="0.3">
      <c r="A2252" s="17">
        <v>1</v>
      </c>
      <c r="B2252" s="9" t="s">
        <v>12</v>
      </c>
      <c r="C2252" s="17">
        <v>3</v>
      </c>
      <c r="D2252" s="17">
        <v>2002</v>
      </c>
      <c r="E2252" s="17">
        <v>1</v>
      </c>
      <c r="F2252" s="17">
        <v>0</v>
      </c>
      <c r="G2252" s="17">
        <v>0</v>
      </c>
      <c r="H2252" s="18">
        <v>157362</v>
      </c>
    </row>
    <row r="2253" spans="1:8" ht="14.4" x14ac:dyDescent="0.3">
      <c r="A2253" s="17">
        <v>6</v>
      </c>
      <c r="B2253" s="9" t="s">
        <v>41</v>
      </c>
      <c r="C2253" s="17">
        <v>4</v>
      </c>
      <c r="D2253" s="17">
        <v>1971</v>
      </c>
      <c r="E2253" s="17">
        <v>1</v>
      </c>
      <c r="F2253" s="17">
        <v>0</v>
      </c>
      <c r="G2253" s="17">
        <v>0</v>
      </c>
      <c r="H2253" s="18">
        <v>157375</v>
      </c>
    </row>
    <row r="2254" spans="1:8" ht="14.4" x14ac:dyDescent="0.3">
      <c r="A2254" s="17">
        <v>2</v>
      </c>
      <c r="B2254" s="9" t="s">
        <v>19</v>
      </c>
      <c r="C2254" s="17">
        <v>3</v>
      </c>
      <c r="D2254" s="17">
        <v>2018</v>
      </c>
      <c r="E2254" s="17">
        <v>1</v>
      </c>
      <c r="F2254" s="17">
        <v>11</v>
      </c>
      <c r="G2254" s="17">
        <v>0</v>
      </c>
      <c r="H2254" s="18">
        <v>157521</v>
      </c>
    </row>
    <row r="2255" spans="1:8" ht="14.4" x14ac:dyDescent="0.3">
      <c r="A2255" s="17">
        <v>5</v>
      </c>
      <c r="B2255" s="9" t="s">
        <v>56</v>
      </c>
      <c r="C2255" s="17">
        <v>1</v>
      </c>
      <c r="D2255" s="17">
        <v>1983</v>
      </c>
      <c r="E2255" s="17">
        <v>1</v>
      </c>
      <c r="F2255" s="17">
        <v>0</v>
      </c>
      <c r="G2255" s="17">
        <v>0</v>
      </c>
      <c r="H2255" s="18">
        <v>157926</v>
      </c>
    </row>
    <row r="2256" spans="1:8" ht="14.4" x14ac:dyDescent="0.3">
      <c r="A2256" s="17">
        <v>2</v>
      </c>
      <c r="B2256" s="9" t="s">
        <v>19</v>
      </c>
      <c r="C2256" s="17">
        <v>3</v>
      </c>
      <c r="D2256" s="17">
        <v>2018</v>
      </c>
      <c r="E2256" s="17">
        <v>2</v>
      </c>
      <c r="F2256" s="17">
        <v>0</v>
      </c>
      <c r="G2256" s="17">
        <v>0</v>
      </c>
      <c r="H2256" s="18">
        <v>158472</v>
      </c>
    </row>
    <row r="2257" spans="1:8" ht="14.4" x14ac:dyDescent="0.3">
      <c r="A2257" s="17">
        <v>3</v>
      </c>
      <c r="B2257" s="9" t="s">
        <v>17</v>
      </c>
      <c r="C2257" s="17">
        <v>3</v>
      </c>
      <c r="D2257" s="17">
        <v>1995</v>
      </c>
      <c r="E2257" s="17">
        <v>1</v>
      </c>
      <c r="F2257" s="17">
        <v>0</v>
      </c>
      <c r="G2257" s="17">
        <v>0</v>
      </c>
      <c r="H2257" s="18">
        <v>158615</v>
      </c>
    </row>
    <row r="2258" spans="1:8" ht="14.4" x14ac:dyDescent="0.3">
      <c r="A2258" s="17">
        <v>3</v>
      </c>
      <c r="B2258" s="9" t="s">
        <v>25</v>
      </c>
      <c r="C2258" s="17">
        <v>4</v>
      </c>
      <c r="D2258" s="17">
        <v>1964</v>
      </c>
      <c r="E2258" s="17">
        <v>3</v>
      </c>
      <c r="F2258" s="17">
        <v>2</v>
      </c>
      <c r="G2258" s="17">
        <v>0</v>
      </c>
      <c r="H2258" s="18">
        <v>158822</v>
      </c>
    </row>
    <row r="2259" spans="1:8" ht="14.4" x14ac:dyDescent="0.3">
      <c r="A2259" s="17">
        <v>2</v>
      </c>
      <c r="B2259" s="9" t="s">
        <v>12</v>
      </c>
      <c r="C2259" s="17">
        <v>2</v>
      </c>
      <c r="D2259" s="17">
        <v>2019</v>
      </c>
      <c r="E2259" s="17">
        <v>1</v>
      </c>
      <c r="F2259" s="17">
        <v>0</v>
      </c>
      <c r="G2259" s="17">
        <v>0</v>
      </c>
      <c r="H2259" s="18">
        <v>158837</v>
      </c>
    </row>
    <row r="2260" spans="1:8" ht="14.4" x14ac:dyDescent="0.3">
      <c r="A2260" s="17">
        <v>5</v>
      </c>
      <c r="B2260" s="9" t="s">
        <v>10</v>
      </c>
      <c r="C2260" s="17">
        <v>1</v>
      </c>
      <c r="D2260" s="17">
        <v>1969</v>
      </c>
      <c r="E2260" s="17">
        <v>3</v>
      </c>
      <c r="F2260" s="17">
        <v>0</v>
      </c>
      <c r="G2260" s="17">
        <v>0</v>
      </c>
      <c r="H2260" s="18">
        <v>158871</v>
      </c>
    </row>
    <row r="2261" spans="1:8" ht="14.4" x14ac:dyDescent="0.3">
      <c r="A2261" s="17">
        <v>6</v>
      </c>
      <c r="B2261" s="9" t="s">
        <v>10</v>
      </c>
      <c r="C2261" s="17">
        <v>1</v>
      </c>
      <c r="D2261" s="17">
        <v>1980</v>
      </c>
      <c r="E2261" s="17">
        <v>2</v>
      </c>
      <c r="F2261" s="17">
        <v>0</v>
      </c>
      <c r="G2261" s="17">
        <v>0</v>
      </c>
      <c r="H2261" s="18">
        <v>159546</v>
      </c>
    </row>
    <row r="2262" spans="1:8" ht="14.4" x14ac:dyDescent="0.3">
      <c r="A2262" s="17">
        <v>5</v>
      </c>
      <c r="B2262" s="9" t="s">
        <v>33</v>
      </c>
      <c r="C2262" s="17">
        <v>4</v>
      </c>
      <c r="D2262" s="17">
        <v>2008</v>
      </c>
      <c r="E2262" s="17">
        <v>1</v>
      </c>
      <c r="F2262" s="17">
        <v>0</v>
      </c>
      <c r="G2262" s="17">
        <v>0</v>
      </c>
      <c r="H2262" s="18">
        <v>159661</v>
      </c>
    </row>
    <row r="2263" spans="1:8" ht="14.4" x14ac:dyDescent="0.3">
      <c r="A2263" s="17">
        <v>5</v>
      </c>
      <c r="B2263" s="9" t="s">
        <v>10</v>
      </c>
      <c r="C2263" s="17">
        <v>1</v>
      </c>
      <c r="D2263" s="17">
        <v>1979</v>
      </c>
      <c r="E2263" s="17">
        <v>2</v>
      </c>
      <c r="F2263" s="17">
        <v>0</v>
      </c>
      <c r="G2263" s="17">
        <v>0</v>
      </c>
      <c r="H2263" s="18">
        <v>159907</v>
      </c>
    </row>
    <row r="2264" spans="1:8" ht="14.4" x14ac:dyDescent="0.3">
      <c r="A2264" s="17">
        <v>3</v>
      </c>
      <c r="B2264" s="9" t="s">
        <v>19</v>
      </c>
      <c r="C2264" s="17">
        <v>4</v>
      </c>
      <c r="D2264" s="17">
        <v>1976</v>
      </c>
      <c r="E2264" s="17">
        <v>11</v>
      </c>
      <c r="F2264" s="17">
        <v>0</v>
      </c>
      <c r="G2264" s="17">
        <v>0</v>
      </c>
      <c r="H2264" s="18">
        <v>159925</v>
      </c>
    </row>
    <row r="2265" spans="1:8" ht="14.4" x14ac:dyDescent="0.3">
      <c r="A2265" s="17">
        <v>6</v>
      </c>
      <c r="B2265" s="9" t="s">
        <v>10</v>
      </c>
      <c r="C2265" s="17">
        <v>1</v>
      </c>
      <c r="D2265" s="17">
        <v>1973</v>
      </c>
      <c r="E2265" s="17">
        <v>2</v>
      </c>
      <c r="F2265" s="17">
        <v>0</v>
      </c>
      <c r="G2265" s="17">
        <v>0</v>
      </c>
      <c r="H2265" s="18">
        <v>160114</v>
      </c>
    </row>
    <row r="2266" spans="1:8" ht="14.4" x14ac:dyDescent="0.3">
      <c r="A2266" s="17">
        <v>2</v>
      </c>
      <c r="B2266" s="9" t="s">
        <v>25</v>
      </c>
      <c r="C2266" s="17">
        <v>3</v>
      </c>
      <c r="D2266" s="17">
        <v>1967</v>
      </c>
      <c r="E2266" s="17">
        <v>6</v>
      </c>
      <c r="F2266" s="17">
        <v>0</v>
      </c>
      <c r="G2266" s="17">
        <v>0</v>
      </c>
      <c r="H2266" s="18">
        <v>160269</v>
      </c>
    </row>
    <row r="2267" spans="1:8" ht="14.4" x14ac:dyDescent="0.3">
      <c r="A2267" s="17">
        <v>3</v>
      </c>
      <c r="B2267" s="9" t="s">
        <v>10</v>
      </c>
      <c r="C2267" s="17">
        <v>1</v>
      </c>
      <c r="D2267" s="17">
        <v>1969</v>
      </c>
      <c r="E2267" s="17">
        <v>3</v>
      </c>
      <c r="F2267" s="17">
        <v>0</v>
      </c>
      <c r="G2267" s="17">
        <v>0</v>
      </c>
      <c r="H2267" s="18">
        <v>160474</v>
      </c>
    </row>
    <row r="2268" spans="1:8" ht="14.4" x14ac:dyDescent="0.3">
      <c r="A2268" s="17">
        <v>2</v>
      </c>
      <c r="B2268" s="9" t="s">
        <v>33</v>
      </c>
      <c r="C2268" s="17">
        <v>3</v>
      </c>
      <c r="D2268" s="17">
        <v>2019</v>
      </c>
      <c r="E2268" s="17">
        <v>1</v>
      </c>
      <c r="F2268" s="17">
        <v>0</v>
      </c>
      <c r="G2268" s="17">
        <v>0</v>
      </c>
      <c r="H2268" s="18">
        <v>160549</v>
      </c>
    </row>
    <row r="2269" spans="1:8" ht="14.4" x14ac:dyDescent="0.3">
      <c r="A2269" s="17">
        <v>6</v>
      </c>
      <c r="B2269" s="9" t="s">
        <v>10</v>
      </c>
      <c r="C2269" s="17">
        <v>1</v>
      </c>
      <c r="D2269" s="17">
        <v>1969</v>
      </c>
      <c r="E2269" s="17">
        <v>3</v>
      </c>
      <c r="F2269" s="17">
        <v>0</v>
      </c>
      <c r="G2269" s="17">
        <v>0</v>
      </c>
      <c r="H2269" s="18">
        <v>160592</v>
      </c>
    </row>
    <row r="2270" spans="1:8" ht="14.4" x14ac:dyDescent="0.3">
      <c r="A2270" s="17">
        <v>2</v>
      </c>
      <c r="B2270" s="9" t="s">
        <v>12</v>
      </c>
      <c r="C2270" s="17">
        <v>1</v>
      </c>
      <c r="D2270" s="17">
        <v>1995</v>
      </c>
      <c r="E2270" s="17">
        <v>1</v>
      </c>
      <c r="F2270" s="17">
        <v>0</v>
      </c>
      <c r="G2270" s="17">
        <v>0</v>
      </c>
      <c r="H2270" s="18">
        <v>161135</v>
      </c>
    </row>
    <row r="2271" spans="1:8" ht="14.4" x14ac:dyDescent="0.3">
      <c r="A2271" s="17">
        <v>3</v>
      </c>
      <c r="B2271" s="9" t="s">
        <v>12</v>
      </c>
      <c r="C2271" s="17">
        <v>1</v>
      </c>
      <c r="D2271" s="17">
        <v>1989</v>
      </c>
      <c r="E2271" s="17">
        <v>1</v>
      </c>
      <c r="F2271" s="17">
        <v>0</v>
      </c>
      <c r="G2271" s="17">
        <v>0</v>
      </c>
      <c r="H2271" s="18">
        <v>161214</v>
      </c>
    </row>
    <row r="2272" spans="1:8" ht="14.4" x14ac:dyDescent="0.3">
      <c r="A2272" s="17">
        <v>2</v>
      </c>
      <c r="B2272" s="9" t="s">
        <v>12</v>
      </c>
      <c r="C2272" s="17">
        <v>2</v>
      </c>
      <c r="D2272" s="17">
        <v>2012</v>
      </c>
      <c r="E2272" s="17">
        <v>1</v>
      </c>
      <c r="F2272" s="17">
        <v>0</v>
      </c>
      <c r="G2272" s="17">
        <v>0</v>
      </c>
      <c r="H2272" s="18">
        <v>161230</v>
      </c>
    </row>
    <row r="2273" spans="1:8" ht="14.4" x14ac:dyDescent="0.3">
      <c r="A2273" s="17">
        <v>2</v>
      </c>
      <c r="B2273" s="9" t="s">
        <v>19</v>
      </c>
      <c r="C2273" s="17">
        <v>4</v>
      </c>
      <c r="D2273" s="17">
        <v>1976</v>
      </c>
      <c r="E2273" s="17">
        <v>11</v>
      </c>
      <c r="F2273" s="17">
        <v>0</v>
      </c>
      <c r="G2273" s="17">
        <v>0</v>
      </c>
      <c r="H2273" s="18">
        <v>161269</v>
      </c>
    </row>
    <row r="2274" spans="1:8" ht="14.4" x14ac:dyDescent="0.3">
      <c r="A2274" s="17">
        <v>5</v>
      </c>
      <c r="B2274" s="9" t="s">
        <v>45</v>
      </c>
      <c r="C2274" s="17">
        <v>1</v>
      </c>
      <c r="D2274" s="17">
        <v>1978</v>
      </c>
      <c r="E2274" s="17">
        <v>2</v>
      </c>
      <c r="F2274" s="17">
        <v>0</v>
      </c>
      <c r="G2274" s="17">
        <v>0</v>
      </c>
      <c r="H2274" s="18">
        <v>161337</v>
      </c>
    </row>
    <row r="2275" spans="1:8" ht="14.4" x14ac:dyDescent="0.3">
      <c r="A2275" s="17">
        <v>6</v>
      </c>
      <c r="B2275" s="9" t="s">
        <v>19</v>
      </c>
      <c r="C2275" s="17">
        <v>3</v>
      </c>
      <c r="D2275" s="17">
        <v>2020</v>
      </c>
      <c r="E2275" s="17">
        <v>1</v>
      </c>
      <c r="F2275" s="17">
        <v>0</v>
      </c>
      <c r="G2275" s="17">
        <v>0</v>
      </c>
      <c r="H2275" s="18">
        <v>161706</v>
      </c>
    </row>
    <row r="2276" spans="1:8" ht="14.4" x14ac:dyDescent="0.3">
      <c r="A2276" s="17">
        <v>1</v>
      </c>
      <c r="B2276" s="9" t="s">
        <v>25</v>
      </c>
      <c r="C2276" s="17">
        <v>4</v>
      </c>
      <c r="D2276" s="17">
        <v>1964</v>
      </c>
      <c r="E2276" s="17">
        <v>3</v>
      </c>
      <c r="F2276" s="17">
        <v>2</v>
      </c>
      <c r="G2276" s="17">
        <v>0</v>
      </c>
      <c r="H2276" s="18">
        <v>162078</v>
      </c>
    </row>
    <row r="2277" spans="1:8" ht="14.4" x14ac:dyDescent="0.3">
      <c r="A2277" s="17">
        <v>1</v>
      </c>
      <c r="B2277" s="9" t="s">
        <v>12</v>
      </c>
      <c r="C2277" s="17">
        <v>2</v>
      </c>
      <c r="D2277" s="17">
        <v>1996</v>
      </c>
      <c r="E2277" s="17">
        <v>1</v>
      </c>
      <c r="F2277" s="17">
        <v>0</v>
      </c>
      <c r="G2277" s="17">
        <v>0</v>
      </c>
      <c r="H2277" s="18">
        <v>162165</v>
      </c>
    </row>
    <row r="2278" spans="1:8" ht="14.4" x14ac:dyDescent="0.3">
      <c r="A2278" s="17">
        <v>1</v>
      </c>
      <c r="B2278" s="9" t="s">
        <v>19</v>
      </c>
      <c r="C2278" s="17">
        <v>2</v>
      </c>
      <c r="D2278" s="17">
        <v>2020</v>
      </c>
      <c r="E2278" s="17">
        <v>2</v>
      </c>
      <c r="F2278" s="17">
        <v>0</v>
      </c>
      <c r="G2278" s="17">
        <v>0</v>
      </c>
      <c r="H2278" s="18">
        <v>162213</v>
      </c>
    </row>
    <row r="2279" spans="1:8" ht="14.4" x14ac:dyDescent="0.3">
      <c r="A2279" s="17">
        <v>1</v>
      </c>
      <c r="B2279" s="9" t="s">
        <v>23</v>
      </c>
      <c r="C2279" s="17">
        <v>1</v>
      </c>
      <c r="D2279" s="17">
        <v>1998</v>
      </c>
      <c r="E2279" s="17">
        <v>1</v>
      </c>
      <c r="F2279" s="17">
        <v>0</v>
      </c>
      <c r="G2279" s="17">
        <v>0</v>
      </c>
      <c r="H2279" s="18">
        <v>162736</v>
      </c>
    </row>
    <row r="2280" spans="1:8" ht="14.4" x14ac:dyDescent="0.3">
      <c r="A2280" s="17">
        <v>2</v>
      </c>
      <c r="B2280" s="9" t="s">
        <v>37</v>
      </c>
      <c r="C2280" s="17">
        <v>1</v>
      </c>
      <c r="D2280" s="17">
        <v>1985</v>
      </c>
      <c r="E2280" s="17">
        <v>21</v>
      </c>
      <c r="F2280" s="17">
        <v>0</v>
      </c>
      <c r="G2280" s="17">
        <v>0</v>
      </c>
      <c r="H2280" s="18">
        <v>162802</v>
      </c>
    </row>
    <row r="2281" spans="1:8" ht="14.4" x14ac:dyDescent="0.3">
      <c r="A2281" s="17">
        <v>2</v>
      </c>
      <c r="B2281" s="9" t="s">
        <v>19</v>
      </c>
      <c r="C2281" s="17">
        <v>3</v>
      </c>
      <c r="D2281" s="17">
        <v>2018</v>
      </c>
      <c r="E2281" s="17">
        <v>1</v>
      </c>
      <c r="F2281" s="17">
        <v>0</v>
      </c>
      <c r="G2281" s="17">
        <v>0</v>
      </c>
      <c r="H2281" s="18">
        <v>163006</v>
      </c>
    </row>
    <row r="2282" spans="1:8" ht="14.4" x14ac:dyDescent="0.3">
      <c r="A2282" s="17">
        <v>5</v>
      </c>
      <c r="B2282" s="9" t="s">
        <v>10</v>
      </c>
      <c r="C2282" s="17">
        <v>1</v>
      </c>
      <c r="D2282" s="17">
        <v>1988</v>
      </c>
      <c r="E2282" s="17">
        <v>5</v>
      </c>
      <c r="F2282" s="17">
        <v>0</v>
      </c>
      <c r="G2282" s="17">
        <v>0</v>
      </c>
      <c r="H2282" s="18">
        <v>163095</v>
      </c>
    </row>
    <row r="2283" spans="1:8" ht="14.4" x14ac:dyDescent="0.3">
      <c r="A2283" s="17">
        <v>1</v>
      </c>
      <c r="B2283" s="9" t="s">
        <v>12</v>
      </c>
      <c r="C2283" s="17">
        <v>2</v>
      </c>
      <c r="D2283" s="17">
        <v>2020</v>
      </c>
      <c r="E2283" s="17">
        <v>1</v>
      </c>
      <c r="F2283" s="17">
        <v>0</v>
      </c>
      <c r="G2283" s="17">
        <v>0</v>
      </c>
      <c r="H2283" s="18">
        <v>163101</v>
      </c>
    </row>
    <row r="2284" spans="1:8" ht="14.4" x14ac:dyDescent="0.3">
      <c r="A2284" s="17">
        <v>6</v>
      </c>
      <c r="B2284" s="9" t="s">
        <v>10</v>
      </c>
      <c r="C2284" s="17">
        <v>1</v>
      </c>
      <c r="D2284" s="17">
        <v>1985</v>
      </c>
      <c r="E2284" s="17">
        <v>5</v>
      </c>
      <c r="F2284" s="17">
        <v>3</v>
      </c>
      <c r="G2284" s="17">
        <v>0</v>
      </c>
      <c r="H2284" s="18">
        <v>163129</v>
      </c>
    </row>
    <row r="2285" spans="1:8" ht="14.4" x14ac:dyDescent="0.3">
      <c r="A2285" s="17">
        <v>2</v>
      </c>
      <c r="B2285" s="9" t="s">
        <v>12</v>
      </c>
      <c r="C2285" s="17">
        <v>2</v>
      </c>
      <c r="D2285" s="17">
        <v>2019</v>
      </c>
      <c r="E2285" s="17">
        <v>1</v>
      </c>
      <c r="F2285" s="17">
        <v>0</v>
      </c>
      <c r="G2285" s="17">
        <v>0</v>
      </c>
      <c r="H2285" s="18">
        <v>163148</v>
      </c>
    </row>
    <row r="2286" spans="1:8" ht="14.4" x14ac:dyDescent="0.3">
      <c r="A2286" s="17">
        <v>1</v>
      </c>
      <c r="B2286" s="9" t="s">
        <v>10</v>
      </c>
      <c r="C2286" s="17">
        <v>1</v>
      </c>
      <c r="D2286" s="17">
        <v>1979</v>
      </c>
      <c r="E2286" s="17">
        <v>2</v>
      </c>
      <c r="F2286" s="17">
        <v>0</v>
      </c>
      <c r="G2286" s="17">
        <v>0</v>
      </c>
      <c r="H2286" s="18">
        <v>163663</v>
      </c>
    </row>
    <row r="2287" spans="1:8" ht="14.4" x14ac:dyDescent="0.3">
      <c r="A2287" s="17">
        <v>5</v>
      </c>
      <c r="B2287" s="9" t="s">
        <v>23</v>
      </c>
      <c r="C2287" s="17">
        <v>2</v>
      </c>
      <c r="D2287" s="17">
        <v>1970</v>
      </c>
      <c r="E2287" s="17">
        <v>1</v>
      </c>
      <c r="F2287" s="17">
        <v>0</v>
      </c>
      <c r="G2287" s="17">
        <v>2</v>
      </c>
      <c r="H2287" s="18">
        <v>163687</v>
      </c>
    </row>
    <row r="2288" spans="1:8" ht="14.4" x14ac:dyDescent="0.3">
      <c r="A2288" s="17">
        <v>3</v>
      </c>
      <c r="B2288" s="9" t="s">
        <v>10</v>
      </c>
      <c r="C2288" s="17">
        <v>1</v>
      </c>
      <c r="D2288" s="17">
        <v>1988</v>
      </c>
      <c r="E2288" s="17">
        <v>5</v>
      </c>
      <c r="F2288" s="17">
        <v>0</v>
      </c>
      <c r="G2288" s="17">
        <v>0</v>
      </c>
      <c r="H2288" s="18">
        <v>163698</v>
      </c>
    </row>
    <row r="2289" spans="1:8" ht="14.4" x14ac:dyDescent="0.3">
      <c r="A2289" s="17">
        <v>6</v>
      </c>
      <c r="B2289" s="9" t="s">
        <v>19</v>
      </c>
      <c r="C2289" s="17">
        <v>3</v>
      </c>
      <c r="D2289" s="17">
        <v>2020</v>
      </c>
      <c r="E2289" s="17">
        <v>1</v>
      </c>
      <c r="F2289" s="17">
        <v>0</v>
      </c>
      <c r="G2289" s="17">
        <v>0</v>
      </c>
      <c r="H2289" s="18">
        <v>163735</v>
      </c>
    </row>
    <row r="2290" spans="1:8" ht="14.4" x14ac:dyDescent="0.3">
      <c r="A2290" s="17">
        <v>1</v>
      </c>
      <c r="B2290" s="9" t="s">
        <v>10</v>
      </c>
      <c r="C2290" s="17">
        <v>1</v>
      </c>
      <c r="D2290" s="17">
        <v>1988</v>
      </c>
      <c r="E2290" s="17">
        <v>5</v>
      </c>
      <c r="F2290" s="17">
        <v>0</v>
      </c>
      <c r="G2290" s="17">
        <v>0</v>
      </c>
      <c r="H2290" s="18">
        <v>163870</v>
      </c>
    </row>
    <row r="2291" spans="1:8" ht="14.4" x14ac:dyDescent="0.3">
      <c r="A2291" s="17">
        <v>5</v>
      </c>
      <c r="B2291" s="9" t="s">
        <v>12</v>
      </c>
      <c r="C2291" s="17">
        <v>1</v>
      </c>
      <c r="D2291" s="17">
        <v>2013</v>
      </c>
      <c r="E2291" s="17">
        <v>1</v>
      </c>
      <c r="F2291" s="17">
        <v>0</v>
      </c>
      <c r="G2291" s="17">
        <v>0</v>
      </c>
      <c r="H2291" s="18">
        <v>164131</v>
      </c>
    </row>
    <row r="2292" spans="1:8" ht="14.4" x14ac:dyDescent="0.3">
      <c r="A2292" s="17">
        <v>1</v>
      </c>
      <c r="B2292" s="9" t="s">
        <v>12</v>
      </c>
      <c r="C2292" s="17">
        <v>2</v>
      </c>
      <c r="D2292" s="17">
        <v>2017</v>
      </c>
      <c r="E2292" s="17">
        <v>1</v>
      </c>
      <c r="F2292" s="17">
        <v>0</v>
      </c>
      <c r="G2292" s="17">
        <v>0</v>
      </c>
      <c r="H2292" s="18">
        <v>164385</v>
      </c>
    </row>
    <row r="2293" spans="1:8" ht="14.4" x14ac:dyDescent="0.3">
      <c r="A2293" s="17">
        <v>3</v>
      </c>
      <c r="B2293" s="9" t="s">
        <v>10</v>
      </c>
      <c r="C2293" s="17">
        <v>1</v>
      </c>
      <c r="D2293" s="17">
        <v>1979</v>
      </c>
      <c r="E2293" s="17">
        <v>2</v>
      </c>
      <c r="F2293" s="17">
        <v>11</v>
      </c>
      <c r="G2293" s="17">
        <v>0</v>
      </c>
      <c r="H2293" s="18">
        <v>164870</v>
      </c>
    </row>
    <row r="2294" spans="1:8" ht="14.4" x14ac:dyDescent="0.3">
      <c r="A2294" s="17">
        <v>6</v>
      </c>
      <c r="B2294" s="9" t="s">
        <v>17</v>
      </c>
      <c r="C2294" s="17">
        <v>2</v>
      </c>
      <c r="D2294" s="17">
        <v>1995</v>
      </c>
      <c r="E2294" s="17">
        <v>1</v>
      </c>
      <c r="F2294" s="17">
        <v>0</v>
      </c>
      <c r="G2294" s="17">
        <v>0</v>
      </c>
      <c r="H2294" s="18">
        <v>164971</v>
      </c>
    </row>
    <row r="2295" spans="1:8" ht="14.4" x14ac:dyDescent="0.3">
      <c r="A2295" s="17">
        <v>5</v>
      </c>
      <c r="B2295" s="9" t="s">
        <v>12</v>
      </c>
      <c r="C2295" s="17">
        <v>2</v>
      </c>
      <c r="D2295" s="17">
        <v>2011</v>
      </c>
      <c r="E2295" s="17">
        <v>1</v>
      </c>
      <c r="F2295" s="17">
        <v>0</v>
      </c>
      <c r="G2295" s="17">
        <v>0</v>
      </c>
      <c r="H2295" s="18">
        <v>165019</v>
      </c>
    </row>
    <row r="2296" spans="1:8" ht="14.4" x14ac:dyDescent="0.3">
      <c r="A2296" s="17">
        <v>2</v>
      </c>
      <c r="B2296" s="9" t="s">
        <v>12</v>
      </c>
      <c r="C2296" s="17">
        <v>1</v>
      </c>
      <c r="D2296" s="17">
        <v>1989</v>
      </c>
      <c r="E2296" s="17">
        <v>1</v>
      </c>
      <c r="F2296" s="17">
        <v>0</v>
      </c>
      <c r="G2296" s="17">
        <v>0</v>
      </c>
      <c r="H2296" s="18">
        <v>165177</v>
      </c>
    </row>
    <row r="2297" spans="1:8" ht="14.4" x14ac:dyDescent="0.3">
      <c r="A2297" s="17">
        <v>5</v>
      </c>
      <c r="B2297" s="9" t="s">
        <v>19</v>
      </c>
      <c r="C2297" s="17">
        <v>4</v>
      </c>
      <c r="D2297" s="17">
        <v>2016</v>
      </c>
      <c r="E2297" s="17">
        <v>1</v>
      </c>
      <c r="F2297" s="17">
        <v>0</v>
      </c>
      <c r="G2297" s="17">
        <v>0</v>
      </c>
      <c r="H2297" s="18">
        <v>165304</v>
      </c>
    </row>
    <row r="2298" spans="1:8" ht="14.4" x14ac:dyDescent="0.3">
      <c r="A2298" s="17">
        <v>2</v>
      </c>
      <c r="B2298" s="9" t="s">
        <v>10</v>
      </c>
      <c r="C2298" s="17">
        <v>1</v>
      </c>
      <c r="D2298" s="17">
        <v>1973</v>
      </c>
      <c r="E2298" s="17">
        <v>2</v>
      </c>
      <c r="F2298" s="17">
        <v>0</v>
      </c>
      <c r="G2298" s="17">
        <v>0</v>
      </c>
      <c r="H2298" s="18">
        <v>165335</v>
      </c>
    </row>
    <row r="2299" spans="1:8" ht="14.4" x14ac:dyDescent="0.3">
      <c r="A2299" s="17">
        <v>2</v>
      </c>
      <c r="B2299" s="9" t="s">
        <v>37</v>
      </c>
      <c r="C2299" s="17">
        <v>1</v>
      </c>
      <c r="D2299" s="17">
        <v>1966</v>
      </c>
      <c r="E2299" s="17">
        <v>17</v>
      </c>
      <c r="F2299" s="17">
        <v>0</v>
      </c>
      <c r="G2299" s="17">
        <v>0</v>
      </c>
      <c r="H2299" s="18">
        <v>166248</v>
      </c>
    </row>
    <row r="2300" spans="1:8" ht="14.4" x14ac:dyDescent="0.3">
      <c r="A2300" s="17">
        <v>1</v>
      </c>
      <c r="B2300" s="9" t="s">
        <v>10</v>
      </c>
      <c r="C2300" s="17">
        <v>1</v>
      </c>
      <c r="D2300" s="17">
        <v>1973</v>
      </c>
      <c r="E2300" s="17">
        <v>2</v>
      </c>
      <c r="F2300" s="17">
        <v>0</v>
      </c>
      <c r="G2300" s="17">
        <v>0</v>
      </c>
      <c r="H2300" s="18">
        <v>166558</v>
      </c>
    </row>
    <row r="2301" spans="1:8" ht="14.4" x14ac:dyDescent="0.3">
      <c r="A2301" s="17">
        <v>3</v>
      </c>
      <c r="B2301" s="9" t="s">
        <v>19</v>
      </c>
      <c r="C2301" s="17">
        <v>2</v>
      </c>
      <c r="D2301" s="17">
        <v>2020</v>
      </c>
      <c r="E2301" s="17">
        <v>1</v>
      </c>
      <c r="F2301" s="17">
        <v>0</v>
      </c>
      <c r="G2301" s="17">
        <v>25</v>
      </c>
      <c r="H2301" s="18">
        <v>166604</v>
      </c>
    </row>
    <row r="2302" spans="1:8" ht="14.4" x14ac:dyDescent="0.3">
      <c r="A2302" s="17">
        <v>5</v>
      </c>
      <c r="B2302" s="9" t="s">
        <v>10</v>
      </c>
      <c r="C2302" s="17">
        <v>1</v>
      </c>
      <c r="D2302" s="17">
        <v>1973</v>
      </c>
      <c r="E2302" s="17">
        <v>2</v>
      </c>
      <c r="F2302" s="17">
        <v>0</v>
      </c>
      <c r="G2302" s="17">
        <v>0</v>
      </c>
      <c r="H2302" s="18">
        <v>166696</v>
      </c>
    </row>
    <row r="2303" spans="1:8" ht="14.4" x14ac:dyDescent="0.3">
      <c r="A2303" s="17">
        <v>1</v>
      </c>
      <c r="B2303" s="9" t="s">
        <v>10</v>
      </c>
      <c r="C2303" s="17">
        <v>1</v>
      </c>
      <c r="D2303" s="17">
        <v>1985</v>
      </c>
      <c r="E2303" s="17">
        <v>5</v>
      </c>
      <c r="F2303" s="17">
        <v>3</v>
      </c>
      <c r="G2303" s="17">
        <v>0</v>
      </c>
      <c r="H2303" s="18">
        <v>166696</v>
      </c>
    </row>
    <row r="2304" spans="1:8" ht="14.4" x14ac:dyDescent="0.3">
      <c r="A2304" s="17">
        <v>6</v>
      </c>
      <c r="B2304" s="9" t="s">
        <v>10</v>
      </c>
      <c r="C2304" s="17">
        <v>4</v>
      </c>
      <c r="D2304" s="17">
        <v>1963</v>
      </c>
      <c r="E2304" s="17">
        <v>2</v>
      </c>
      <c r="F2304" s="17">
        <v>0</v>
      </c>
      <c r="G2304" s="17">
        <v>6</v>
      </c>
      <c r="H2304" s="18">
        <v>167213</v>
      </c>
    </row>
    <row r="2305" spans="1:8" ht="14.4" x14ac:dyDescent="0.3">
      <c r="A2305" s="17">
        <v>1</v>
      </c>
      <c r="B2305" s="9" t="s">
        <v>45</v>
      </c>
      <c r="C2305" s="17">
        <v>1</v>
      </c>
      <c r="D2305" s="17">
        <v>1978</v>
      </c>
      <c r="E2305" s="17">
        <v>2</v>
      </c>
      <c r="F2305" s="17">
        <v>0</v>
      </c>
      <c r="G2305" s="17">
        <v>0</v>
      </c>
      <c r="H2305" s="18">
        <v>167420</v>
      </c>
    </row>
    <row r="2306" spans="1:8" ht="14.4" x14ac:dyDescent="0.3">
      <c r="A2306" s="17">
        <v>6</v>
      </c>
      <c r="B2306" s="9" t="s">
        <v>19</v>
      </c>
      <c r="C2306" s="17">
        <v>3</v>
      </c>
      <c r="D2306" s="17">
        <v>2020</v>
      </c>
      <c r="E2306" s="17">
        <v>1</v>
      </c>
      <c r="F2306" s="17">
        <v>0</v>
      </c>
      <c r="G2306" s="17">
        <v>0</v>
      </c>
      <c r="H2306" s="18">
        <v>167508</v>
      </c>
    </row>
    <row r="2307" spans="1:8" ht="14.4" x14ac:dyDescent="0.3">
      <c r="A2307" s="17">
        <v>5</v>
      </c>
      <c r="B2307" s="9" t="s">
        <v>19</v>
      </c>
      <c r="C2307" s="17">
        <v>4</v>
      </c>
      <c r="D2307" s="17">
        <v>2016</v>
      </c>
      <c r="E2307" s="17">
        <v>1</v>
      </c>
      <c r="F2307" s="17">
        <v>0</v>
      </c>
      <c r="G2307" s="17">
        <v>0</v>
      </c>
      <c r="H2307" s="18">
        <v>167539</v>
      </c>
    </row>
    <row r="2308" spans="1:8" ht="14.4" x14ac:dyDescent="0.3">
      <c r="A2308" s="17">
        <v>3</v>
      </c>
      <c r="B2308" s="9" t="s">
        <v>12</v>
      </c>
      <c r="C2308" s="17">
        <v>1</v>
      </c>
      <c r="D2308" s="17">
        <v>2013</v>
      </c>
      <c r="E2308" s="17">
        <v>1</v>
      </c>
      <c r="F2308" s="17">
        <v>0</v>
      </c>
      <c r="G2308" s="17">
        <v>0</v>
      </c>
      <c r="H2308" s="18">
        <v>167650</v>
      </c>
    </row>
    <row r="2309" spans="1:8" ht="14.4" x14ac:dyDescent="0.3">
      <c r="A2309" s="17">
        <v>1</v>
      </c>
      <c r="B2309" s="9" t="s">
        <v>56</v>
      </c>
      <c r="C2309" s="17">
        <v>1</v>
      </c>
      <c r="D2309" s="17">
        <v>1983</v>
      </c>
      <c r="E2309" s="17">
        <v>1</v>
      </c>
      <c r="F2309" s="17">
        <v>0</v>
      </c>
      <c r="G2309" s="17">
        <v>0</v>
      </c>
      <c r="H2309" s="18">
        <v>167661</v>
      </c>
    </row>
    <row r="2310" spans="1:8" ht="14.4" x14ac:dyDescent="0.3">
      <c r="A2310" s="17">
        <v>2</v>
      </c>
      <c r="B2310" s="9" t="s">
        <v>14</v>
      </c>
      <c r="C2310" s="17">
        <v>3</v>
      </c>
      <c r="D2310" s="17">
        <v>1996</v>
      </c>
      <c r="E2310" s="17">
        <v>1</v>
      </c>
      <c r="F2310" s="17">
        <v>0</v>
      </c>
      <c r="G2310" s="17">
        <v>0</v>
      </c>
      <c r="H2310" s="18">
        <v>167761</v>
      </c>
    </row>
    <row r="2311" spans="1:8" ht="14.4" x14ac:dyDescent="0.3">
      <c r="A2311" s="17">
        <v>3</v>
      </c>
      <c r="B2311" s="9" t="s">
        <v>19</v>
      </c>
      <c r="C2311" s="17">
        <v>3</v>
      </c>
      <c r="D2311" s="17">
        <v>2015</v>
      </c>
      <c r="E2311" s="17">
        <v>1</v>
      </c>
      <c r="F2311" s="17">
        <v>0</v>
      </c>
      <c r="G2311" s="17">
        <v>0</v>
      </c>
      <c r="H2311" s="18">
        <v>167809</v>
      </c>
    </row>
    <row r="2312" spans="1:8" ht="14.4" x14ac:dyDescent="0.3">
      <c r="A2312" s="17">
        <v>1</v>
      </c>
      <c r="B2312" s="9" t="s">
        <v>23</v>
      </c>
      <c r="C2312" s="17">
        <v>3</v>
      </c>
      <c r="D2312" s="17">
        <v>2017</v>
      </c>
      <c r="E2312" s="17">
        <v>1</v>
      </c>
      <c r="F2312" s="17">
        <v>0</v>
      </c>
      <c r="G2312" s="17">
        <v>0</v>
      </c>
      <c r="H2312" s="18">
        <v>168221</v>
      </c>
    </row>
    <row r="2313" spans="1:8" ht="14.4" x14ac:dyDescent="0.3">
      <c r="A2313" s="17">
        <v>3</v>
      </c>
      <c r="B2313" s="9" t="s">
        <v>12</v>
      </c>
      <c r="C2313" s="17">
        <v>1</v>
      </c>
      <c r="D2313" s="17">
        <v>2013</v>
      </c>
      <c r="E2313" s="17">
        <v>1</v>
      </c>
      <c r="F2313" s="17">
        <v>0</v>
      </c>
      <c r="G2313" s="17">
        <v>0</v>
      </c>
      <c r="H2313" s="18">
        <v>168411</v>
      </c>
    </row>
    <row r="2314" spans="1:8" ht="14.4" x14ac:dyDescent="0.3">
      <c r="A2314" s="17">
        <v>1</v>
      </c>
      <c r="B2314" s="9" t="s">
        <v>12</v>
      </c>
      <c r="C2314" s="17">
        <v>2</v>
      </c>
      <c r="D2314" s="17">
        <v>2002</v>
      </c>
      <c r="E2314" s="17">
        <v>1</v>
      </c>
      <c r="F2314" s="17">
        <v>0</v>
      </c>
      <c r="G2314" s="17">
        <v>0</v>
      </c>
      <c r="H2314" s="18">
        <v>168490</v>
      </c>
    </row>
    <row r="2315" spans="1:8" ht="14.4" x14ac:dyDescent="0.3">
      <c r="A2315" s="17">
        <v>2</v>
      </c>
      <c r="B2315" s="9" t="s">
        <v>12</v>
      </c>
      <c r="C2315" s="17">
        <v>2</v>
      </c>
      <c r="D2315" s="17">
        <v>2019</v>
      </c>
      <c r="E2315" s="17">
        <v>1</v>
      </c>
      <c r="F2315" s="17">
        <v>0</v>
      </c>
      <c r="G2315" s="17">
        <v>0</v>
      </c>
      <c r="H2315" s="18">
        <v>168554</v>
      </c>
    </row>
    <row r="2316" spans="1:8" ht="14.4" x14ac:dyDescent="0.3">
      <c r="A2316" s="17">
        <v>3</v>
      </c>
      <c r="B2316" s="9" t="s">
        <v>19</v>
      </c>
      <c r="C2316" s="17">
        <v>2</v>
      </c>
      <c r="D2316" s="17">
        <v>2020</v>
      </c>
      <c r="E2316" s="17">
        <v>1</v>
      </c>
      <c r="F2316" s="17">
        <v>0</v>
      </c>
      <c r="G2316" s="17">
        <v>0</v>
      </c>
      <c r="H2316" s="18">
        <v>169061</v>
      </c>
    </row>
    <row r="2317" spans="1:8" ht="14.4" x14ac:dyDescent="0.3">
      <c r="A2317" s="17">
        <v>3</v>
      </c>
      <c r="B2317" s="9" t="s">
        <v>10</v>
      </c>
      <c r="C2317" s="17">
        <v>1</v>
      </c>
      <c r="D2317" s="17">
        <v>1980</v>
      </c>
      <c r="E2317" s="17">
        <v>2</v>
      </c>
      <c r="F2317" s="17">
        <v>0</v>
      </c>
      <c r="G2317" s="17">
        <v>0</v>
      </c>
      <c r="H2317" s="18">
        <v>169108</v>
      </c>
    </row>
    <row r="2318" spans="1:8" ht="14.4" x14ac:dyDescent="0.3">
      <c r="A2318" s="17">
        <v>3</v>
      </c>
      <c r="B2318" s="9" t="s">
        <v>45</v>
      </c>
      <c r="C2318" s="17">
        <v>1</v>
      </c>
      <c r="D2318" s="17">
        <v>1978</v>
      </c>
      <c r="E2318" s="17">
        <v>2</v>
      </c>
      <c r="F2318" s="17">
        <v>0</v>
      </c>
      <c r="G2318" s="17">
        <v>0</v>
      </c>
      <c r="H2318" s="18">
        <v>169263</v>
      </c>
    </row>
    <row r="2319" spans="1:8" ht="14.4" x14ac:dyDescent="0.3">
      <c r="A2319" s="17">
        <v>5</v>
      </c>
      <c r="B2319" s="9" t="s">
        <v>12</v>
      </c>
      <c r="C2319" s="17">
        <v>2</v>
      </c>
      <c r="D2319" s="17">
        <v>2015</v>
      </c>
      <c r="E2319" s="17">
        <v>1</v>
      </c>
      <c r="F2319" s="17">
        <v>0</v>
      </c>
      <c r="G2319" s="17">
        <v>0</v>
      </c>
      <c r="H2319" s="18">
        <v>169331</v>
      </c>
    </row>
    <row r="2320" spans="1:8" ht="14.4" x14ac:dyDescent="0.3">
      <c r="A2320" s="17">
        <v>1</v>
      </c>
      <c r="B2320" s="9" t="s">
        <v>10</v>
      </c>
      <c r="C2320" s="17">
        <v>4</v>
      </c>
      <c r="D2320" s="17">
        <v>1983</v>
      </c>
      <c r="E2320" s="17">
        <v>1</v>
      </c>
      <c r="F2320" s="17">
        <v>6</v>
      </c>
      <c r="G2320" s="17">
        <v>0</v>
      </c>
      <c r="H2320" s="18">
        <v>169332</v>
      </c>
    </row>
    <row r="2321" spans="1:8" ht="14.4" x14ac:dyDescent="0.3">
      <c r="A2321" s="17">
        <v>5</v>
      </c>
      <c r="B2321" s="9" t="s">
        <v>12</v>
      </c>
      <c r="C2321" s="17">
        <v>4</v>
      </c>
      <c r="D2321" s="17">
        <v>2008</v>
      </c>
      <c r="E2321" s="17">
        <v>1</v>
      </c>
      <c r="F2321" s="17">
        <v>0</v>
      </c>
      <c r="G2321" s="17">
        <v>0</v>
      </c>
      <c r="H2321" s="18">
        <v>169410</v>
      </c>
    </row>
    <row r="2322" spans="1:8" ht="14.4" x14ac:dyDescent="0.3">
      <c r="A2322" s="17">
        <v>3</v>
      </c>
      <c r="B2322" s="9" t="s">
        <v>19</v>
      </c>
      <c r="C2322" s="17">
        <v>1</v>
      </c>
      <c r="D2322" s="17">
        <v>1993</v>
      </c>
      <c r="E2322" s="17">
        <v>31</v>
      </c>
      <c r="F2322" s="17">
        <v>0</v>
      </c>
      <c r="G2322" s="17">
        <v>0</v>
      </c>
      <c r="H2322" s="18">
        <v>169625</v>
      </c>
    </row>
    <row r="2323" spans="1:8" ht="14.4" x14ac:dyDescent="0.3">
      <c r="A2323" s="17">
        <v>2</v>
      </c>
      <c r="B2323" s="9" t="s">
        <v>17</v>
      </c>
      <c r="C2323" s="17">
        <v>2</v>
      </c>
      <c r="D2323" s="17">
        <v>2011</v>
      </c>
      <c r="E2323" s="17">
        <v>1</v>
      </c>
      <c r="F2323" s="17">
        <v>0</v>
      </c>
      <c r="G2323" s="17">
        <v>0</v>
      </c>
      <c r="H2323" s="18">
        <v>170060</v>
      </c>
    </row>
    <row r="2324" spans="1:8" ht="14.4" x14ac:dyDescent="0.3">
      <c r="A2324" s="17">
        <v>1</v>
      </c>
      <c r="B2324" s="9" t="s">
        <v>12</v>
      </c>
      <c r="C2324" s="17">
        <v>2</v>
      </c>
      <c r="D2324" s="17">
        <v>2017</v>
      </c>
      <c r="E2324" s="17">
        <v>1</v>
      </c>
      <c r="F2324" s="17">
        <v>0</v>
      </c>
      <c r="G2324" s="17">
        <v>0</v>
      </c>
      <c r="H2324" s="18">
        <v>170234</v>
      </c>
    </row>
    <row r="2325" spans="1:8" ht="14.4" x14ac:dyDescent="0.3">
      <c r="A2325" s="17">
        <v>1</v>
      </c>
      <c r="B2325" s="9" t="s">
        <v>41</v>
      </c>
      <c r="C2325" s="17">
        <v>4</v>
      </c>
      <c r="D2325" s="17">
        <v>1971</v>
      </c>
      <c r="E2325" s="17">
        <v>1</v>
      </c>
      <c r="F2325" s="17">
        <v>0</v>
      </c>
      <c r="G2325" s="17">
        <v>0</v>
      </c>
      <c r="H2325" s="18">
        <v>170400</v>
      </c>
    </row>
    <row r="2326" spans="1:8" ht="14.4" x14ac:dyDescent="0.3">
      <c r="A2326" s="17">
        <v>1</v>
      </c>
      <c r="B2326" s="9" t="s">
        <v>12</v>
      </c>
      <c r="C2326" s="17">
        <v>4</v>
      </c>
      <c r="D2326" s="17">
        <v>2002</v>
      </c>
      <c r="E2326" s="17">
        <v>1</v>
      </c>
      <c r="F2326" s="17">
        <v>0</v>
      </c>
      <c r="G2326" s="17">
        <v>0</v>
      </c>
      <c r="H2326" s="18">
        <v>170615</v>
      </c>
    </row>
    <row r="2327" spans="1:8" ht="14.4" x14ac:dyDescent="0.3">
      <c r="A2327" s="17">
        <v>6</v>
      </c>
      <c r="B2327" s="9" t="s">
        <v>10</v>
      </c>
      <c r="C2327" s="17">
        <v>1</v>
      </c>
      <c r="D2327" s="17">
        <v>1988</v>
      </c>
      <c r="E2327" s="17">
        <v>5</v>
      </c>
      <c r="F2327" s="17">
        <v>0</v>
      </c>
      <c r="G2327" s="17">
        <v>0</v>
      </c>
      <c r="H2327" s="18">
        <v>170710</v>
      </c>
    </row>
    <row r="2328" spans="1:8" ht="14.4" x14ac:dyDescent="0.3">
      <c r="A2328" s="17">
        <v>5</v>
      </c>
      <c r="B2328" s="9" t="s">
        <v>37</v>
      </c>
      <c r="C2328" s="17">
        <v>1</v>
      </c>
      <c r="D2328" s="17">
        <v>1985</v>
      </c>
      <c r="E2328" s="17">
        <v>21</v>
      </c>
      <c r="F2328" s="17">
        <v>0</v>
      </c>
      <c r="G2328" s="17">
        <v>0</v>
      </c>
      <c r="H2328" s="18">
        <v>170797</v>
      </c>
    </row>
    <row r="2329" spans="1:8" ht="14.4" x14ac:dyDescent="0.3">
      <c r="A2329" s="17">
        <v>5</v>
      </c>
      <c r="B2329" s="9" t="s">
        <v>12</v>
      </c>
      <c r="C2329" s="17">
        <v>2</v>
      </c>
      <c r="D2329" s="17">
        <v>2013</v>
      </c>
      <c r="E2329" s="17">
        <v>1</v>
      </c>
      <c r="F2329" s="17">
        <v>0</v>
      </c>
      <c r="G2329" s="17">
        <v>0</v>
      </c>
      <c r="H2329" s="18">
        <v>170868</v>
      </c>
    </row>
    <row r="2330" spans="1:8" ht="14.4" x14ac:dyDescent="0.3">
      <c r="A2330" s="17">
        <v>4</v>
      </c>
      <c r="B2330" s="9" t="s">
        <v>12</v>
      </c>
      <c r="C2330" s="17">
        <v>4</v>
      </c>
      <c r="D2330" s="17">
        <v>1995</v>
      </c>
      <c r="E2330" s="17">
        <v>1</v>
      </c>
      <c r="F2330" s="17">
        <v>0</v>
      </c>
      <c r="G2330" s="17">
        <v>0</v>
      </c>
      <c r="H2330" s="18">
        <v>171106</v>
      </c>
    </row>
    <row r="2331" spans="1:8" ht="14.4" x14ac:dyDescent="0.3">
      <c r="A2331" s="17">
        <v>4</v>
      </c>
      <c r="B2331" s="9" t="s">
        <v>10</v>
      </c>
      <c r="C2331" s="17">
        <v>4</v>
      </c>
      <c r="D2331" s="17">
        <v>1963</v>
      </c>
      <c r="E2331" s="17">
        <v>2</v>
      </c>
      <c r="F2331" s="17">
        <v>0</v>
      </c>
      <c r="G2331" s="17">
        <v>6</v>
      </c>
      <c r="H2331" s="18">
        <v>171210</v>
      </c>
    </row>
    <row r="2332" spans="1:8" ht="14.4" x14ac:dyDescent="0.3">
      <c r="A2332" s="17">
        <v>6</v>
      </c>
      <c r="B2332" s="9" t="s">
        <v>25</v>
      </c>
      <c r="C2332" s="17">
        <v>3</v>
      </c>
      <c r="D2332" s="17">
        <v>1967</v>
      </c>
      <c r="E2332" s="17">
        <v>6</v>
      </c>
      <c r="F2332" s="17">
        <v>0</v>
      </c>
      <c r="G2332" s="17">
        <v>0</v>
      </c>
      <c r="H2332" s="18">
        <v>171503</v>
      </c>
    </row>
    <row r="2333" spans="1:8" ht="14.4" x14ac:dyDescent="0.3">
      <c r="A2333" s="17">
        <v>3</v>
      </c>
      <c r="B2333" s="9" t="s">
        <v>37</v>
      </c>
      <c r="C2333" s="17">
        <v>1</v>
      </c>
      <c r="D2333" s="17">
        <v>1966</v>
      </c>
      <c r="E2333" s="17">
        <v>17</v>
      </c>
      <c r="F2333" s="17">
        <v>0</v>
      </c>
      <c r="G2333" s="17">
        <v>0</v>
      </c>
      <c r="H2333" s="18">
        <v>171537</v>
      </c>
    </row>
    <row r="2334" spans="1:8" ht="14.4" x14ac:dyDescent="0.3">
      <c r="A2334" s="17">
        <v>2</v>
      </c>
      <c r="B2334" s="9" t="s">
        <v>12</v>
      </c>
      <c r="C2334" s="17">
        <v>2</v>
      </c>
      <c r="D2334" s="17">
        <v>2020</v>
      </c>
      <c r="E2334" s="17">
        <v>1</v>
      </c>
      <c r="F2334" s="17">
        <v>0</v>
      </c>
      <c r="G2334" s="17">
        <v>0</v>
      </c>
      <c r="H2334" s="18">
        <v>171645</v>
      </c>
    </row>
    <row r="2335" spans="1:8" ht="14.4" x14ac:dyDescent="0.3">
      <c r="A2335" s="17">
        <v>1</v>
      </c>
      <c r="B2335" s="9" t="s">
        <v>19</v>
      </c>
      <c r="C2335" s="17">
        <v>3</v>
      </c>
      <c r="D2335" s="17">
        <v>2003</v>
      </c>
      <c r="E2335" s="17">
        <v>1</v>
      </c>
      <c r="F2335" s="17">
        <v>0</v>
      </c>
      <c r="G2335" s="17">
        <v>0</v>
      </c>
      <c r="H2335" s="18">
        <v>171835</v>
      </c>
    </row>
    <row r="2336" spans="1:8" ht="14.4" x14ac:dyDescent="0.3">
      <c r="A2336" s="17">
        <v>1</v>
      </c>
      <c r="B2336" s="9" t="s">
        <v>23</v>
      </c>
      <c r="C2336" s="17">
        <v>3</v>
      </c>
      <c r="D2336" s="17">
        <v>2017</v>
      </c>
      <c r="E2336" s="17">
        <v>1</v>
      </c>
      <c r="F2336" s="17">
        <v>0</v>
      </c>
      <c r="G2336" s="17">
        <v>0</v>
      </c>
      <c r="H2336" s="18">
        <v>172279</v>
      </c>
    </row>
    <row r="2337" spans="1:8" ht="14.4" x14ac:dyDescent="0.3">
      <c r="A2337" s="17">
        <v>6</v>
      </c>
      <c r="B2337" s="9" t="s">
        <v>23</v>
      </c>
      <c r="C2337" s="17">
        <v>4</v>
      </c>
      <c r="D2337" s="17">
        <v>2008</v>
      </c>
      <c r="E2337" s="17">
        <v>1</v>
      </c>
      <c r="F2337" s="17">
        <v>0</v>
      </c>
      <c r="G2337" s="17">
        <v>0</v>
      </c>
      <c r="H2337" s="18">
        <v>172342</v>
      </c>
    </row>
    <row r="2338" spans="1:8" ht="14.4" x14ac:dyDescent="0.3">
      <c r="A2338" s="17">
        <v>2</v>
      </c>
      <c r="B2338" s="9" t="s">
        <v>10</v>
      </c>
      <c r="C2338" s="17">
        <v>4</v>
      </c>
      <c r="D2338" s="17">
        <v>1963</v>
      </c>
      <c r="E2338" s="17">
        <v>2</v>
      </c>
      <c r="F2338" s="17">
        <v>0</v>
      </c>
      <c r="G2338" s="17">
        <v>6</v>
      </c>
      <c r="H2338" s="18">
        <v>172382</v>
      </c>
    </row>
    <row r="2339" spans="1:8" ht="14.4" x14ac:dyDescent="0.3">
      <c r="A2339" s="17">
        <v>2</v>
      </c>
      <c r="B2339" s="9" t="s">
        <v>19</v>
      </c>
      <c r="C2339" s="17">
        <v>4</v>
      </c>
      <c r="D2339" s="17">
        <v>2015</v>
      </c>
      <c r="E2339" s="17">
        <v>1</v>
      </c>
      <c r="F2339" s="17">
        <v>0</v>
      </c>
      <c r="G2339" s="17">
        <v>0</v>
      </c>
      <c r="H2339" s="18">
        <v>172469</v>
      </c>
    </row>
    <row r="2340" spans="1:8" ht="14.4" x14ac:dyDescent="0.3">
      <c r="A2340" s="17">
        <v>6</v>
      </c>
      <c r="B2340" s="9" t="s">
        <v>19</v>
      </c>
      <c r="C2340" s="17">
        <v>4</v>
      </c>
      <c r="D2340" s="17">
        <v>1976</v>
      </c>
      <c r="E2340" s="17">
        <v>11</v>
      </c>
      <c r="F2340" s="17">
        <v>0</v>
      </c>
      <c r="G2340" s="17">
        <v>0</v>
      </c>
      <c r="H2340" s="18">
        <v>172485</v>
      </c>
    </row>
    <row r="2341" spans="1:8" ht="14.4" x14ac:dyDescent="0.3">
      <c r="A2341" s="17">
        <v>6</v>
      </c>
      <c r="B2341" s="9" t="s">
        <v>23</v>
      </c>
      <c r="C2341" s="17">
        <v>1</v>
      </c>
      <c r="D2341" s="17">
        <v>2009</v>
      </c>
      <c r="E2341" s="17">
        <v>1</v>
      </c>
      <c r="F2341" s="17">
        <v>0</v>
      </c>
      <c r="G2341" s="17">
        <v>0</v>
      </c>
      <c r="H2341" s="18">
        <v>172501</v>
      </c>
    </row>
    <row r="2342" spans="1:8" ht="14.4" x14ac:dyDescent="0.3">
      <c r="A2342" s="17">
        <v>2</v>
      </c>
      <c r="B2342" s="9" t="s">
        <v>17</v>
      </c>
      <c r="C2342" s="17">
        <v>2</v>
      </c>
      <c r="D2342" s="17">
        <v>2011</v>
      </c>
      <c r="E2342" s="17">
        <v>1</v>
      </c>
      <c r="F2342" s="17">
        <v>0</v>
      </c>
      <c r="G2342" s="17">
        <v>0</v>
      </c>
      <c r="H2342" s="18">
        <v>172786</v>
      </c>
    </row>
    <row r="2343" spans="1:8" ht="14.4" x14ac:dyDescent="0.3">
      <c r="A2343" s="17">
        <v>1</v>
      </c>
      <c r="B2343" s="9" t="s">
        <v>12</v>
      </c>
      <c r="C2343" s="17">
        <v>3</v>
      </c>
      <c r="D2343" s="17">
        <v>1996</v>
      </c>
      <c r="E2343" s="17">
        <v>1</v>
      </c>
      <c r="F2343" s="17">
        <v>0</v>
      </c>
      <c r="G2343" s="17">
        <v>0</v>
      </c>
      <c r="H2343" s="18">
        <v>173072</v>
      </c>
    </row>
    <row r="2344" spans="1:8" ht="14.4" x14ac:dyDescent="0.3">
      <c r="A2344" s="17">
        <v>5</v>
      </c>
      <c r="B2344" s="9" t="s">
        <v>25</v>
      </c>
      <c r="C2344" s="17">
        <v>3</v>
      </c>
      <c r="D2344" s="17">
        <v>1967</v>
      </c>
      <c r="E2344" s="17">
        <v>6</v>
      </c>
      <c r="F2344" s="17">
        <v>0</v>
      </c>
      <c r="G2344" s="17">
        <v>0</v>
      </c>
      <c r="H2344" s="18">
        <v>173088</v>
      </c>
    </row>
    <row r="2345" spans="1:8" ht="14.4" x14ac:dyDescent="0.3">
      <c r="A2345" s="17">
        <v>1</v>
      </c>
      <c r="B2345" s="9" t="s">
        <v>25</v>
      </c>
      <c r="C2345" s="17">
        <v>3</v>
      </c>
      <c r="D2345" s="17">
        <v>1967</v>
      </c>
      <c r="E2345" s="17">
        <v>6</v>
      </c>
      <c r="F2345" s="17">
        <v>0</v>
      </c>
      <c r="G2345" s="17">
        <v>0</v>
      </c>
      <c r="H2345" s="18">
        <v>173123</v>
      </c>
    </row>
    <row r="2346" spans="1:8" ht="14.4" x14ac:dyDescent="0.3">
      <c r="A2346" s="17">
        <v>3</v>
      </c>
      <c r="B2346" s="9" t="s">
        <v>12</v>
      </c>
      <c r="C2346" s="17">
        <v>2</v>
      </c>
      <c r="D2346" s="17">
        <v>2011</v>
      </c>
      <c r="E2346" s="17">
        <v>1</v>
      </c>
      <c r="F2346" s="17">
        <v>0</v>
      </c>
      <c r="G2346" s="17">
        <v>0</v>
      </c>
      <c r="H2346" s="18">
        <v>173217</v>
      </c>
    </row>
    <row r="2347" spans="1:8" ht="14.4" x14ac:dyDescent="0.3">
      <c r="A2347" s="17">
        <v>4</v>
      </c>
      <c r="B2347" s="9" t="s">
        <v>25</v>
      </c>
      <c r="C2347" s="17">
        <v>3</v>
      </c>
      <c r="D2347" s="17">
        <v>1967</v>
      </c>
      <c r="E2347" s="17">
        <v>6</v>
      </c>
      <c r="F2347" s="17">
        <v>0</v>
      </c>
      <c r="G2347" s="17">
        <v>0</v>
      </c>
      <c r="H2347" s="18">
        <v>173450</v>
      </c>
    </row>
    <row r="2348" spans="1:8" ht="14.4" x14ac:dyDescent="0.3">
      <c r="A2348" s="17">
        <v>3</v>
      </c>
      <c r="B2348" s="9" t="s">
        <v>12</v>
      </c>
      <c r="C2348" s="17">
        <v>3</v>
      </c>
      <c r="D2348" s="17">
        <v>2015</v>
      </c>
      <c r="E2348" s="17">
        <v>1</v>
      </c>
      <c r="F2348" s="17">
        <v>0</v>
      </c>
      <c r="G2348" s="17">
        <v>0</v>
      </c>
      <c r="H2348" s="18">
        <v>173500</v>
      </c>
    </row>
    <row r="2349" spans="1:8" ht="14.4" x14ac:dyDescent="0.3">
      <c r="A2349" s="17">
        <v>3</v>
      </c>
      <c r="B2349" s="9" t="s">
        <v>41</v>
      </c>
      <c r="C2349" s="17">
        <v>4</v>
      </c>
      <c r="D2349" s="17">
        <v>1971</v>
      </c>
      <c r="E2349" s="17">
        <v>1</v>
      </c>
      <c r="F2349" s="17">
        <v>0</v>
      </c>
      <c r="G2349" s="17">
        <v>12</v>
      </c>
      <c r="H2349" s="18">
        <v>173622</v>
      </c>
    </row>
    <row r="2350" spans="1:8" ht="14.4" x14ac:dyDescent="0.3">
      <c r="A2350" s="17">
        <v>2</v>
      </c>
      <c r="B2350" s="9" t="s">
        <v>19</v>
      </c>
      <c r="C2350" s="17">
        <v>3</v>
      </c>
      <c r="D2350" s="17">
        <v>2018</v>
      </c>
      <c r="E2350" s="17">
        <v>1</v>
      </c>
      <c r="F2350" s="17">
        <v>26</v>
      </c>
      <c r="G2350" s="17">
        <v>0</v>
      </c>
      <c r="H2350" s="18">
        <v>173864</v>
      </c>
    </row>
    <row r="2351" spans="1:8" ht="14.4" x14ac:dyDescent="0.3">
      <c r="A2351" s="17">
        <v>4</v>
      </c>
      <c r="B2351" s="9" t="s">
        <v>10</v>
      </c>
      <c r="C2351" s="17">
        <v>1</v>
      </c>
      <c r="D2351" s="17">
        <v>1979</v>
      </c>
      <c r="E2351" s="17">
        <v>2</v>
      </c>
      <c r="F2351" s="17">
        <v>0</v>
      </c>
      <c r="G2351" s="17">
        <v>0</v>
      </c>
      <c r="H2351" s="18">
        <v>173898</v>
      </c>
    </row>
    <row r="2352" spans="1:8" ht="14.4" x14ac:dyDescent="0.3">
      <c r="A2352" s="17">
        <v>3</v>
      </c>
      <c r="B2352" s="9" t="s">
        <v>12</v>
      </c>
      <c r="C2352" s="17">
        <v>1</v>
      </c>
      <c r="D2352" s="17">
        <v>2013</v>
      </c>
      <c r="E2352" s="17">
        <v>1</v>
      </c>
      <c r="F2352" s="17">
        <v>0</v>
      </c>
      <c r="G2352" s="17">
        <v>0</v>
      </c>
      <c r="H2352" s="18">
        <v>173943</v>
      </c>
    </row>
    <row r="2353" spans="1:8" ht="14.4" x14ac:dyDescent="0.3">
      <c r="A2353" s="17">
        <v>5</v>
      </c>
      <c r="B2353" s="9" t="s">
        <v>19</v>
      </c>
      <c r="C2353" s="17">
        <v>4</v>
      </c>
      <c r="D2353" s="17">
        <v>1976</v>
      </c>
      <c r="E2353" s="17">
        <v>11</v>
      </c>
      <c r="F2353" s="17">
        <v>0</v>
      </c>
      <c r="G2353" s="17">
        <v>0</v>
      </c>
      <c r="H2353" s="18">
        <v>173967</v>
      </c>
    </row>
    <row r="2354" spans="1:8" ht="14.4" x14ac:dyDescent="0.3">
      <c r="A2354" s="17">
        <v>6</v>
      </c>
      <c r="B2354" s="9" t="s">
        <v>19</v>
      </c>
      <c r="C2354" s="17">
        <v>1</v>
      </c>
      <c r="D2354" s="17">
        <v>1993</v>
      </c>
      <c r="E2354" s="17">
        <v>31</v>
      </c>
      <c r="F2354" s="17">
        <v>0</v>
      </c>
      <c r="G2354" s="17">
        <v>0</v>
      </c>
      <c r="H2354" s="18">
        <v>173984</v>
      </c>
    </row>
    <row r="2355" spans="1:8" ht="14.4" x14ac:dyDescent="0.3">
      <c r="A2355" s="17">
        <v>2</v>
      </c>
      <c r="B2355" s="9" t="s">
        <v>14</v>
      </c>
      <c r="C2355" s="17">
        <v>3</v>
      </c>
      <c r="D2355" s="17">
        <v>2010</v>
      </c>
      <c r="E2355" s="17">
        <v>1</v>
      </c>
      <c r="F2355" s="17">
        <v>0</v>
      </c>
      <c r="G2355" s="17">
        <v>0</v>
      </c>
      <c r="H2355" s="18">
        <v>174324</v>
      </c>
    </row>
    <row r="2356" spans="1:8" ht="14.4" x14ac:dyDescent="0.3">
      <c r="A2356" s="17">
        <v>2</v>
      </c>
      <c r="B2356" s="9" t="s">
        <v>25</v>
      </c>
      <c r="C2356" s="17">
        <v>4</v>
      </c>
      <c r="D2356" s="17">
        <v>1964</v>
      </c>
      <c r="E2356" s="17">
        <v>3</v>
      </c>
      <c r="F2356" s="17">
        <v>0</v>
      </c>
      <c r="G2356" s="17">
        <v>0</v>
      </c>
      <c r="H2356" s="18">
        <v>174863</v>
      </c>
    </row>
    <row r="2357" spans="1:8" ht="14.4" x14ac:dyDescent="0.3">
      <c r="A2357" s="17">
        <v>3</v>
      </c>
      <c r="B2357" s="9" t="s">
        <v>10</v>
      </c>
      <c r="C2357" s="17">
        <v>1</v>
      </c>
      <c r="D2357" s="17">
        <v>1985</v>
      </c>
      <c r="E2357" s="17">
        <v>5</v>
      </c>
      <c r="F2357" s="17">
        <v>4</v>
      </c>
      <c r="G2357" s="17">
        <v>0</v>
      </c>
      <c r="H2357" s="18">
        <v>175397</v>
      </c>
    </row>
    <row r="2358" spans="1:8" ht="14.4" x14ac:dyDescent="0.3">
      <c r="A2358" s="17">
        <v>6</v>
      </c>
      <c r="B2358" s="9" t="s">
        <v>37</v>
      </c>
      <c r="C2358" s="17">
        <v>1</v>
      </c>
      <c r="D2358" s="17">
        <v>1985</v>
      </c>
      <c r="E2358" s="17">
        <v>21</v>
      </c>
      <c r="F2358" s="17">
        <v>0</v>
      </c>
      <c r="G2358" s="17">
        <v>0</v>
      </c>
      <c r="H2358" s="18">
        <v>175879</v>
      </c>
    </row>
    <row r="2359" spans="1:8" ht="14.4" x14ac:dyDescent="0.3">
      <c r="A2359" s="17">
        <v>1</v>
      </c>
      <c r="B2359" s="9" t="s">
        <v>37</v>
      </c>
      <c r="C2359" s="17">
        <v>1</v>
      </c>
      <c r="D2359" s="17">
        <v>1985</v>
      </c>
      <c r="E2359" s="17">
        <v>21</v>
      </c>
      <c r="F2359" s="17">
        <v>0</v>
      </c>
      <c r="G2359" s="17">
        <v>0</v>
      </c>
      <c r="H2359" s="18">
        <v>176069</v>
      </c>
    </row>
    <row r="2360" spans="1:8" ht="14.4" x14ac:dyDescent="0.3">
      <c r="A2360" s="17">
        <v>5</v>
      </c>
      <c r="B2360" s="9" t="s">
        <v>41</v>
      </c>
      <c r="C2360" s="17">
        <v>4</v>
      </c>
      <c r="D2360" s="17">
        <v>1971</v>
      </c>
      <c r="E2360" s="17">
        <v>1</v>
      </c>
      <c r="F2360" s="17">
        <v>0</v>
      </c>
      <c r="G2360" s="17">
        <v>0</v>
      </c>
      <c r="H2360" s="18">
        <v>176293</v>
      </c>
    </row>
    <row r="2361" spans="1:8" ht="14.4" x14ac:dyDescent="0.3">
      <c r="A2361" s="17">
        <v>4</v>
      </c>
      <c r="B2361" s="9" t="s">
        <v>19</v>
      </c>
      <c r="C2361" s="17">
        <v>1</v>
      </c>
      <c r="D2361" s="17">
        <v>1993</v>
      </c>
      <c r="E2361" s="17">
        <v>31</v>
      </c>
      <c r="F2361" s="17">
        <v>0</v>
      </c>
      <c r="G2361" s="17">
        <v>0</v>
      </c>
      <c r="H2361" s="18">
        <v>176379</v>
      </c>
    </row>
    <row r="2362" spans="1:8" ht="14.4" x14ac:dyDescent="0.3">
      <c r="A2362" s="17">
        <v>1</v>
      </c>
      <c r="B2362" s="9" t="s">
        <v>19</v>
      </c>
      <c r="C2362" s="17">
        <v>4</v>
      </c>
      <c r="D2362" s="17">
        <v>1976</v>
      </c>
      <c r="E2362" s="17">
        <v>11</v>
      </c>
      <c r="F2362" s="17">
        <v>0</v>
      </c>
      <c r="G2362" s="17">
        <v>0</v>
      </c>
      <c r="H2362" s="18">
        <v>176500</v>
      </c>
    </row>
    <row r="2363" spans="1:8" ht="14.4" x14ac:dyDescent="0.3">
      <c r="A2363" s="17">
        <v>2</v>
      </c>
      <c r="B2363" s="9" t="s">
        <v>19</v>
      </c>
      <c r="C2363" s="17">
        <v>1</v>
      </c>
      <c r="D2363" s="17">
        <v>1993</v>
      </c>
      <c r="E2363" s="17">
        <v>31</v>
      </c>
      <c r="F2363" s="17">
        <v>0</v>
      </c>
      <c r="G2363" s="17">
        <v>0</v>
      </c>
      <c r="H2363" s="18">
        <v>177292</v>
      </c>
    </row>
    <row r="2364" spans="1:8" ht="14.4" x14ac:dyDescent="0.3">
      <c r="A2364" s="17">
        <v>4</v>
      </c>
      <c r="B2364" s="9" t="s">
        <v>37</v>
      </c>
      <c r="C2364" s="17">
        <v>1</v>
      </c>
      <c r="D2364" s="17">
        <v>1985</v>
      </c>
      <c r="E2364" s="17">
        <v>21</v>
      </c>
      <c r="F2364" s="17">
        <v>0</v>
      </c>
      <c r="G2364" s="17">
        <v>0</v>
      </c>
      <c r="H2364" s="18">
        <v>177378</v>
      </c>
    </row>
    <row r="2365" spans="1:8" ht="14.4" x14ac:dyDescent="0.3">
      <c r="A2365" s="17">
        <v>4</v>
      </c>
      <c r="B2365" s="9" t="s">
        <v>12</v>
      </c>
      <c r="C2365" s="17">
        <v>3</v>
      </c>
      <c r="D2365" s="17">
        <v>2012</v>
      </c>
      <c r="E2365" s="17">
        <v>1</v>
      </c>
      <c r="F2365" s="17">
        <v>0</v>
      </c>
      <c r="G2365" s="17">
        <v>0</v>
      </c>
      <c r="H2365" s="18">
        <v>177764</v>
      </c>
    </row>
    <row r="2366" spans="1:8" ht="14.4" x14ac:dyDescent="0.3">
      <c r="A2366" s="17">
        <v>4</v>
      </c>
      <c r="B2366" s="9" t="s">
        <v>56</v>
      </c>
      <c r="C2366" s="17">
        <v>1</v>
      </c>
      <c r="D2366" s="17">
        <v>1983</v>
      </c>
      <c r="E2366" s="17">
        <v>1</v>
      </c>
      <c r="F2366" s="17">
        <v>0</v>
      </c>
      <c r="G2366" s="17">
        <v>0</v>
      </c>
      <c r="H2366" s="18">
        <v>177878</v>
      </c>
    </row>
    <row r="2367" spans="1:8" ht="14.4" x14ac:dyDescent="0.3">
      <c r="A2367" s="17">
        <v>5</v>
      </c>
      <c r="B2367" s="9" t="s">
        <v>10</v>
      </c>
      <c r="C2367" s="17">
        <v>4</v>
      </c>
      <c r="D2367" s="17">
        <v>1963</v>
      </c>
      <c r="E2367" s="17">
        <v>2</v>
      </c>
      <c r="F2367" s="17">
        <v>0</v>
      </c>
      <c r="G2367" s="17">
        <v>7</v>
      </c>
      <c r="H2367" s="18">
        <v>177895</v>
      </c>
    </row>
    <row r="2368" spans="1:8" ht="14.4" x14ac:dyDescent="0.3">
      <c r="A2368" s="17">
        <v>3</v>
      </c>
      <c r="B2368" s="9" t="s">
        <v>25</v>
      </c>
      <c r="C2368" s="17">
        <v>3</v>
      </c>
      <c r="D2368" s="17">
        <v>1967</v>
      </c>
      <c r="E2368" s="17">
        <v>6</v>
      </c>
      <c r="F2368" s="17">
        <v>0</v>
      </c>
      <c r="G2368" s="17">
        <v>0</v>
      </c>
      <c r="H2368" s="18">
        <v>178688</v>
      </c>
    </row>
    <row r="2369" spans="1:8" ht="14.4" x14ac:dyDescent="0.3">
      <c r="A2369" s="17">
        <v>5</v>
      </c>
      <c r="B2369" s="9" t="s">
        <v>37</v>
      </c>
      <c r="C2369" s="17">
        <v>1</v>
      </c>
      <c r="D2369" s="17">
        <v>1966</v>
      </c>
      <c r="E2369" s="17">
        <v>17</v>
      </c>
      <c r="F2369" s="17">
        <v>0</v>
      </c>
      <c r="G2369" s="17">
        <v>0</v>
      </c>
      <c r="H2369" s="18">
        <v>178774</v>
      </c>
    </row>
    <row r="2370" spans="1:8" ht="14.4" x14ac:dyDescent="0.3">
      <c r="A2370" s="17">
        <v>2</v>
      </c>
      <c r="B2370" s="9" t="s">
        <v>56</v>
      </c>
      <c r="C2370" s="17">
        <v>1</v>
      </c>
      <c r="D2370" s="17">
        <v>1983</v>
      </c>
      <c r="E2370" s="17">
        <v>1</v>
      </c>
      <c r="F2370" s="17">
        <v>0</v>
      </c>
      <c r="G2370" s="17">
        <v>0</v>
      </c>
      <c r="H2370" s="18">
        <v>178998</v>
      </c>
    </row>
    <row r="2371" spans="1:8" ht="14.4" x14ac:dyDescent="0.3">
      <c r="A2371" s="17">
        <v>4</v>
      </c>
      <c r="B2371" s="9" t="s">
        <v>12</v>
      </c>
      <c r="C2371" s="17">
        <v>3</v>
      </c>
      <c r="D2371" s="17">
        <v>2015</v>
      </c>
      <c r="E2371" s="17">
        <v>1</v>
      </c>
      <c r="F2371" s="17">
        <v>0</v>
      </c>
      <c r="G2371" s="17">
        <v>0</v>
      </c>
      <c r="H2371" s="18">
        <v>179286</v>
      </c>
    </row>
    <row r="2372" spans="1:8" ht="14.4" x14ac:dyDescent="0.3">
      <c r="A2372" s="17">
        <v>4</v>
      </c>
      <c r="B2372" s="9" t="s">
        <v>45</v>
      </c>
      <c r="C2372" s="17">
        <v>1</v>
      </c>
      <c r="D2372" s="17">
        <v>1978</v>
      </c>
      <c r="E2372" s="17">
        <v>2</v>
      </c>
      <c r="F2372" s="17">
        <v>0</v>
      </c>
      <c r="G2372" s="17">
        <v>0</v>
      </c>
      <c r="H2372" s="18">
        <v>179394</v>
      </c>
    </row>
    <row r="2373" spans="1:8" ht="14.4" x14ac:dyDescent="0.3">
      <c r="A2373" s="17">
        <v>2</v>
      </c>
      <c r="B2373" s="9" t="s">
        <v>10</v>
      </c>
      <c r="C2373" s="17">
        <v>1</v>
      </c>
      <c r="D2373" s="17">
        <v>1969</v>
      </c>
      <c r="E2373" s="17">
        <v>3</v>
      </c>
      <c r="F2373" s="17">
        <v>0</v>
      </c>
      <c r="G2373" s="17">
        <v>0</v>
      </c>
      <c r="H2373" s="18">
        <v>179732</v>
      </c>
    </row>
    <row r="2374" spans="1:8" ht="14.4" x14ac:dyDescent="0.3">
      <c r="A2374" s="17">
        <v>6</v>
      </c>
      <c r="B2374" s="9" t="s">
        <v>37</v>
      </c>
      <c r="C2374" s="17">
        <v>1</v>
      </c>
      <c r="D2374" s="17">
        <v>1966</v>
      </c>
      <c r="E2374" s="17">
        <v>17</v>
      </c>
      <c r="F2374" s="17">
        <v>0</v>
      </c>
      <c r="G2374" s="17">
        <v>0</v>
      </c>
      <c r="H2374" s="18">
        <v>179963</v>
      </c>
    </row>
    <row r="2375" spans="1:8" ht="14.4" x14ac:dyDescent="0.3">
      <c r="A2375" s="17">
        <v>1</v>
      </c>
      <c r="B2375" s="9" t="s">
        <v>37</v>
      </c>
      <c r="C2375" s="17">
        <v>1</v>
      </c>
      <c r="D2375" s="17">
        <v>1966</v>
      </c>
      <c r="E2375" s="17">
        <v>17</v>
      </c>
      <c r="F2375" s="17">
        <v>0</v>
      </c>
      <c r="G2375" s="17">
        <v>0</v>
      </c>
      <c r="H2375" s="18">
        <v>180497</v>
      </c>
    </row>
    <row r="2376" spans="1:8" ht="14.4" x14ac:dyDescent="0.3">
      <c r="A2376" s="17">
        <v>4</v>
      </c>
      <c r="B2376" s="9" t="s">
        <v>10</v>
      </c>
      <c r="C2376" s="17">
        <v>1</v>
      </c>
      <c r="D2376" s="17">
        <v>1980</v>
      </c>
      <c r="E2376" s="17">
        <v>2</v>
      </c>
      <c r="F2376" s="17">
        <v>0</v>
      </c>
      <c r="G2376" s="17">
        <v>0</v>
      </c>
      <c r="H2376" s="18">
        <v>180600</v>
      </c>
    </row>
    <row r="2377" spans="1:8" ht="14.4" x14ac:dyDescent="0.3">
      <c r="A2377" s="17">
        <v>2</v>
      </c>
      <c r="B2377" s="9" t="s">
        <v>10</v>
      </c>
      <c r="C2377" s="17">
        <v>1</v>
      </c>
      <c r="D2377" s="17">
        <v>1980</v>
      </c>
      <c r="E2377" s="17">
        <v>2</v>
      </c>
      <c r="F2377" s="17">
        <v>0</v>
      </c>
      <c r="G2377" s="17">
        <v>0</v>
      </c>
      <c r="H2377" s="18">
        <v>181083</v>
      </c>
    </row>
    <row r="2378" spans="1:8" ht="14.4" x14ac:dyDescent="0.3">
      <c r="A2378" s="17">
        <v>2</v>
      </c>
      <c r="B2378" s="9" t="s">
        <v>41</v>
      </c>
      <c r="C2378" s="17">
        <v>4</v>
      </c>
      <c r="D2378" s="17">
        <v>1971</v>
      </c>
      <c r="E2378" s="17">
        <v>1</v>
      </c>
      <c r="F2378" s="17">
        <v>0</v>
      </c>
      <c r="G2378" s="17">
        <v>0</v>
      </c>
      <c r="H2378" s="18">
        <v>181479</v>
      </c>
    </row>
    <row r="2379" spans="1:8" ht="14.4" x14ac:dyDescent="0.3">
      <c r="A2379" s="17">
        <v>5</v>
      </c>
      <c r="B2379" s="9" t="s">
        <v>19</v>
      </c>
      <c r="C2379" s="17">
        <v>1</v>
      </c>
      <c r="D2379" s="17">
        <v>1993</v>
      </c>
      <c r="E2379" s="17">
        <v>31</v>
      </c>
      <c r="F2379" s="17">
        <v>0</v>
      </c>
      <c r="G2379" s="17">
        <v>0</v>
      </c>
      <c r="H2379" s="18">
        <v>181755</v>
      </c>
    </row>
    <row r="2380" spans="1:8" ht="14.4" x14ac:dyDescent="0.3">
      <c r="A2380" s="17">
        <v>2</v>
      </c>
      <c r="B2380" s="9" t="s">
        <v>10</v>
      </c>
      <c r="C2380" s="17">
        <v>1</v>
      </c>
      <c r="D2380" s="17">
        <v>1979</v>
      </c>
      <c r="E2380" s="17">
        <v>2</v>
      </c>
      <c r="F2380" s="17">
        <v>0</v>
      </c>
      <c r="G2380" s="17">
        <v>0</v>
      </c>
      <c r="H2380" s="18">
        <v>181789</v>
      </c>
    </row>
    <row r="2381" spans="1:8" ht="14.4" x14ac:dyDescent="0.3">
      <c r="A2381" s="17">
        <v>5</v>
      </c>
      <c r="B2381" s="9" t="s">
        <v>10</v>
      </c>
      <c r="C2381" s="17">
        <v>1</v>
      </c>
      <c r="D2381" s="17">
        <v>1985</v>
      </c>
      <c r="E2381" s="17">
        <v>5</v>
      </c>
      <c r="F2381" s="17">
        <v>4</v>
      </c>
      <c r="G2381" s="17">
        <v>0</v>
      </c>
      <c r="H2381" s="18">
        <v>181806</v>
      </c>
    </row>
    <row r="2382" spans="1:8" ht="14.4" x14ac:dyDescent="0.3">
      <c r="A2382" s="17">
        <v>5</v>
      </c>
      <c r="B2382" s="9" t="s">
        <v>10</v>
      </c>
      <c r="C2382" s="17">
        <v>1</v>
      </c>
      <c r="D2382" s="17">
        <v>1980</v>
      </c>
      <c r="E2382" s="17">
        <v>2</v>
      </c>
      <c r="F2382" s="17">
        <v>0</v>
      </c>
      <c r="G2382" s="17">
        <v>0</v>
      </c>
      <c r="H2382" s="18">
        <v>182082</v>
      </c>
    </row>
    <row r="2383" spans="1:8" ht="14.4" x14ac:dyDescent="0.3">
      <c r="A2383" s="17">
        <v>3</v>
      </c>
      <c r="B2383" s="9" t="s">
        <v>56</v>
      </c>
      <c r="C2383" s="17">
        <v>1</v>
      </c>
      <c r="D2383" s="17">
        <v>1983</v>
      </c>
      <c r="E2383" s="17">
        <v>1</v>
      </c>
      <c r="F2383" s="17">
        <v>0</v>
      </c>
      <c r="G2383" s="17">
        <v>0</v>
      </c>
      <c r="H2383" s="18">
        <v>182099</v>
      </c>
    </row>
    <row r="2384" spans="1:8" ht="14.4" x14ac:dyDescent="0.3">
      <c r="A2384" s="17">
        <v>4</v>
      </c>
      <c r="B2384" s="9" t="s">
        <v>10</v>
      </c>
      <c r="C2384" s="17">
        <v>1</v>
      </c>
      <c r="D2384" s="17">
        <v>1973</v>
      </c>
      <c r="E2384" s="17">
        <v>2</v>
      </c>
      <c r="F2384" s="17">
        <v>0</v>
      </c>
      <c r="G2384" s="17">
        <v>0</v>
      </c>
      <c r="H2384" s="18">
        <v>182513</v>
      </c>
    </row>
    <row r="2385" spans="1:8" ht="14.4" x14ac:dyDescent="0.3">
      <c r="A2385" s="17">
        <v>4</v>
      </c>
      <c r="B2385" s="9" t="s">
        <v>10</v>
      </c>
      <c r="C2385" s="17">
        <v>1</v>
      </c>
      <c r="D2385" s="17">
        <v>1985</v>
      </c>
      <c r="E2385" s="17">
        <v>5</v>
      </c>
      <c r="F2385" s="17">
        <v>4</v>
      </c>
      <c r="G2385" s="17">
        <v>0</v>
      </c>
      <c r="H2385" s="18">
        <v>182530</v>
      </c>
    </row>
    <row r="2386" spans="1:8" ht="14.4" x14ac:dyDescent="0.3">
      <c r="A2386" s="17">
        <v>4</v>
      </c>
      <c r="B2386" s="9" t="s">
        <v>12</v>
      </c>
      <c r="C2386" s="17">
        <v>2</v>
      </c>
      <c r="D2386" s="17">
        <v>2015</v>
      </c>
      <c r="E2386" s="17">
        <v>1</v>
      </c>
      <c r="F2386" s="17">
        <v>0</v>
      </c>
      <c r="G2386" s="17">
        <v>0</v>
      </c>
      <c r="H2386" s="18">
        <v>182748</v>
      </c>
    </row>
    <row r="2387" spans="1:8" ht="14.4" x14ac:dyDescent="0.3">
      <c r="A2387" s="17">
        <v>4</v>
      </c>
      <c r="B2387" s="9" t="s">
        <v>41</v>
      </c>
      <c r="C2387" s="17">
        <v>4</v>
      </c>
      <c r="D2387" s="17">
        <v>1971</v>
      </c>
      <c r="E2387" s="17">
        <v>1</v>
      </c>
      <c r="F2387" s="17">
        <v>0</v>
      </c>
      <c r="G2387" s="17">
        <v>0</v>
      </c>
      <c r="H2387" s="18">
        <v>183012</v>
      </c>
    </row>
    <row r="2388" spans="1:8" ht="14.4" x14ac:dyDescent="0.3">
      <c r="A2388" s="17">
        <v>3</v>
      </c>
      <c r="B2388" s="9" t="s">
        <v>10</v>
      </c>
      <c r="C2388" s="17">
        <v>4</v>
      </c>
      <c r="D2388" s="17">
        <v>1983</v>
      </c>
      <c r="E2388" s="17">
        <v>1</v>
      </c>
      <c r="F2388" s="17">
        <v>7</v>
      </c>
      <c r="G2388" s="17">
        <v>0</v>
      </c>
      <c r="H2388" s="18">
        <v>183426</v>
      </c>
    </row>
    <row r="2389" spans="1:8" ht="14.4" x14ac:dyDescent="0.3">
      <c r="A2389" s="17">
        <v>3</v>
      </c>
      <c r="B2389" s="9" t="s">
        <v>37</v>
      </c>
      <c r="C2389" s="17">
        <v>1</v>
      </c>
      <c r="D2389" s="17">
        <v>1985</v>
      </c>
      <c r="E2389" s="17">
        <v>21</v>
      </c>
      <c r="F2389" s="17">
        <v>0</v>
      </c>
      <c r="G2389" s="17">
        <v>0</v>
      </c>
      <c r="H2389" s="18">
        <v>184098</v>
      </c>
    </row>
    <row r="2390" spans="1:8" ht="14.4" x14ac:dyDescent="0.3">
      <c r="A2390" s="17">
        <v>2</v>
      </c>
      <c r="B2390" s="9" t="s">
        <v>45</v>
      </c>
      <c r="C2390" s="17">
        <v>1</v>
      </c>
      <c r="D2390" s="17">
        <v>1978</v>
      </c>
      <c r="E2390" s="17">
        <v>2</v>
      </c>
      <c r="F2390" s="17">
        <v>0</v>
      </c>
      <c r="G2390" s="17">
        <v>0</v>
      </c>
      <c r="H2390" s="18">
        <v>184287</v>
      </c>
    </row>
    <row r="2391" spans="1:8" ht="14.4" x14ac:dyDescent="0.3">
      <c r="A2391" s="17">
        <v>4</v>
      </c>
      <c r="B2391" s="9" t="s">
        <v>37</v>
      </c>
      <c r="C2391" s="17">
        <v>1</v>
      </c>
      <c r="D2391" s="17">
        <v>1966</v>
      </c>
      <c r="E2391" s="17">
        <v>17</v>
      </c>
      <c r="F2391" s="17">
        <v>0</v>
      </c>
      <c r="G2391" s="17">
        <v>0</v>
      </c>
      <c r="H2391" s="18">
        <v>184408</v>
      </c>
    </row>
    <row r="2392" spans="1:8" ht="14.4" x14ac:dyDescent="0.3">
      <c r="A2392" s="17">
        <v>3</v>
      </c>
      <c r="B2392" s="9" t="s">
        <v>19</v>
      </c>
      <c r="C2392" s="17">
        <v>3</v>
      </c>
      <c r="D2392" s="17">
        <v>2013</v>
      </c>
      <c r="E2392" s="17">
        <v>1</v>
      </c>
      <c r="F2392" s="17">
        <v>0</v>
      </c>
      <c r="G2392" s="17">
        <v>0</v>
      </c>
      <c r="H2392" s="18">
        <v>184954</v>
      </c>
    </row>
    <row r="2393" spans="1:8" ht="14.4" x14ac:dyDescent="0.3">
      <c r="A2393" s="17">
        <v>4</v>
      </c>
      <c r="B2393" s="9" t="s">
        <v>10</v>
      </c>
      <c r="C2393" s="17">
        <v>4</v>
      </c>
      <c r="D2393" s="17">
        <v>1983</v>
      </c>
      <c r="E2393" s="17">
        <v>1</v>
      </c>
      <c r="F2393" s="17">
        <v>7</v>
      </c>
      <c r="G2393" s="17">
        <v>0</v>
      </c>
      <c r="H2393" s="18">
        <v>185028</v>
      </c>
    </row>
    <row r="2394" spans="1:8" ht="14.4" x14ac:dyDescent="0.3">
      <c r="A2394" s="17">
        <v>5</v>
      </c>
      <c r="B2394" s="9" t="s">
        <v>10</v>
      </c>
      <c r="C2394" s="17">
        <v>4</v>
      </c>
      <c r="D2394" s="17">
        <v>1983</v>
      </c>
      <c r="E2394" s="17">
        <v>1</v>
      </c>
      <c r="F2394" s="17">
        <v>7</v>
      </c>
      <c r="G2394" s="17">
        <v>0</v>
      </c>
      <c r="H2394" s="18">
        <v>185321</v>
      </c>
    </row>
    <row r="2395" spans="1:8" ht="14.4" x14ac:dyDescent="0.3">
      <c r="A2395" s="17">
        <v>4</v>
      </c>
      <c r="B2395" s="9" t="s">
        <v>25</v>
      </c>
      <c r="C2395" s="17">
        <v>4</v>
      </c>
      <c r="D2395" s="17">
        <v>1964</v>
      </c>
      <c r="E2395" s="17">
        <v>3</v>
      </c>
      <c r="F2395" s="17">
        <v>1</v>
      </c>
      <c r="G2395" s="17">
        <v>0</v>
      </c>
      <c r="H2395" s="18">
        <v>185976</v>
      </c>
    </row>
    <row r="2396" spans="1:8" ht="14.4" x14ac:dyDescent="0.3">
      <c r="A2396" s="17">
        <v>1</v>
      </c>
      <c r="B2396" s="9" t="s">
        <v>19</v>
      </c>
      <c r="C2396" s="17">
        <v>1</v>
      </c>
      <c r="D2396" s="17">
        <v>1993</v>
      </c>
      <c r="E2396" s="17">
        <v>31</v>
      </c>
      <c r="F2396" s="17">
        <v>0</v>
      </c>
      <c r="G2396" s="17">
        <v>0</v>
      </c>
      <c r="H2396" s="18">
        <v>186338</v>
      </c>
    </row>
    <row r="2397" spans="1:8" ht="14.4" x14ac:dyDescent="0.3">
      <c r="A2397" s="17">
        <v>3</v>
      </c>
      <c r="B2397" s="9" t="s">
        <v>10</v>
      </c>
      <c r="C2397" s="17">
        <v>1</v>
      </c>
      <c r="D2397" s="17">
        <v>1973</v>
      </c>
      <c r="E2397" s="17">
        <v>2</v>
      </c>
      <c r="F2397" s="17">
        <v>0</v>
      </c>
      <c r="G2397" s="17">
        <v>0</v>
      </c>
      <c r="H2397" s="18">
        <v>186475</v>
      </c>
    </row>
    <row r="2398" spans="1:8" ht="14.4" x14ac:dyDescent="0.3">
      <c r="A2398" s="17">
        <v>3</v>
      </c>
      <c r="B2398" s="9" t="s">
        <v>10</v>
      </c>
      <c r="C2398" s="17">
        <v>4</v>
      </c>
      <c r="D2398" s="17">
        <v>1963</v>
      </c>
      <c r="E2398" s="17">
        <v>2</v>
      </c>
      <c r="F2398" s="17">
        <v>0</v>
      </c>
      <c r="G2398" s="17">
        <v>7</v>
      </c>
      <c r="H2398" s="18">
        <v>186717</v>
      </c>
    </row>
    <row r="2399" spans="1:8" ht="14.4" x14ac:dyDescent="0.3">
      <c r="A2399" s="17">
        <v>2</v>
      </c>
      <c r="B2399" s="9" t="s">
        <v>10</v>
      </c>
      <c r="C2399" s="17">
        <v>1</v>
      </c>
      <c r="D2399" s="17">
        <v>1988</v>
      </c>
      <c r="E2399" s="17">
        <v>5</v>
      </c>
      <c r="F2399" s="17">
        <v>0</v>
      </c>
      <c r="G2399" s="17">
        <v>0</v>
      </c>
      <c r="H2399" s="18">
        <v>187044</v>
      </c>
    </row>
    <row r="2400" spans="1:8" ht="14.4" x14ac:dyDescent="0.3">
      <c r="A2400" s="17">
        <v>4</v>
      </c>
      <c r="B2400" s="9" t="s">
        <v>12</v>
      </c>
      <c r="C2400" s="17">
        <v>2</v>
      </c>
      <c r="D2400" s="17">
        <v>2014</v>
      </c>
      <c r="E2400" s="17">
        <v>1</v>
      </c>
      <c r="F2400" s="17">
        <v>0</v>
      </c>
      <c r="G2400" s="17">
        <v>0</v>
      </c>
      <c r="H2400" s="18">
        <v>187047</v>
      </c>
    </row>
    <row r="2401" spans="1:8" ht="14.4" x14ac:dyDescent="0.3">
      <c r="A2401" s="17">
        <v>1</v>
      </c>
      <c r="B2401" s="9" t="s">
        <v>10</v>
      </c>
      <c r="C2401" s="17">
        <v>4</v>
      </c>
      <c r="D2401" s="17">
        <v>1963</v>
      </c>
      <c r="E2401" s="17">
        <v>2</v>
      </c>
      <c r="F2401" s="17">
        <v>0</v>
      </c>
      <c r="G2401" s="17">
        <v>7</v>
      </c>
      <c r="H2401" s="18">
        <v>187182</v>
      </c>
    </row>
    <row r="2402" spans="1:8" ht="14.4" x14ac:dyDescent="0.3">
      <c r="A2402" s="17">
        <v>6</v>
      </c>
      <c r="B2402" s="9" t="s">
        <v>25</v>
      </c>
      <c r="C2402" s="17">
        <v>4</v>
      </c>
      <c r="D2402" s="17">
        <v>1964</v>
      </c>
      <c r="E2402" s="17">
        <v>3</v>
      </c>
      <c r="F2402" s="17">
        <v>3</v>
      </c>
      <c r="G2402" s="17">
        <v>0</v>
      </c>
      <c r="H2402" s="18">
        <v>187458</v>
      </c>
    </row>
    <row r="2403" spans="1:8" ht="14.4" x14ac:dyDescent="0.3">
      <c r="A2403" s="17">
        <v>6</v>
      </c>
      <c r="B2403" s="9" t="s">
        <v>56</v>
      </c>
      <c r="C2403" s="17">
        <v>1</v>
      </c>
      <c r="D2403" s="17">
        <v>1983</v>
      </c>
      <c r="E2403" s="17">
        <v>1</v>
      </c>
      <c r="F2403" s="17">
        <v>0</v>
      </c>
      <c r="G2403" s="17">
        <v>0</v>
      </c>
      <c r="H2403" s="18">
        <v>187458</v>
      </c>
    </row>
    <row r="2404" spans="1:8" ht="14.4" x14ac:dyDescent="0.3">
      <c r="A2404" s="17">
        <v>6</v>
      </c>
      <c r="B2404" s="9" t="s">
        <v>10</v>
      </c>
      <c r="C2404" s="17">
        <v>4</v>
      </c>
      <c r="D2404" s="17">
        <v>1983</v>
      </c>
      <c r="E2404" s="17">
        <v>1</v>
      </c>
      <c r="F2404" s="17">
        <v>7</v>
      </c>
      <c r="G2404" s="17">
        <v>0</v>
      </c>
      <c r="H2404" s="18">
        <v>187458</v>
      </c>
    </row>
    <row r="2405" spans="1:8" ht="14.4" x14ac:dyDescent="0.3">
      <c r="A2405" s="17">
        <v>1</v>
      </c>
      <c r="B2405" s="9" t="s">
        <v>10</v>
      </c>
      <c r="C2405" s="17">
        <v>1</v>
      </c>
      <c r="D2405" s="17">
        <v>1980</v>
      </c>
      <c r="E2405" s="17">
        <v>2</v>
      </c>
      <c r="F2405" s="17">
        <v>0</v>
      </c>
      <c r="G2405" s="17">
        <v>0</v>
      </c>
      <c r="H2405" s="18">
        <v>187664</v>
      </c>
    </row>
    <row r="2406" spans="1:8" ht="14.4" x14ac:dyDescent="0.3">
      <c r="A2406" s="17">
        <v>5</v>
      </c>
      <c r="B2406" s="9" t="s">
        <v>25</v>
      </c>
      <c r="C2406" s="17">
        <v>4</v>
      </c>
      <c r="D2406" s="17">
        <v>1964</v>
      </c>
      <c r="E2406" s="17">
        <v>3</v>
      </c>
      <c r="F2406" s="17">
        <v>2</v>
      </c>
      <c r="G2406" s="17">
        <v>0</v>
      </c>
      <c r="H2406" s="18">
        <v>187699</v>
      </c>
    </row>
    <row r="2407" spans="1:8" ht="14.4" x14ac:dyDescent="0.3">
      <c r="A2407" s="17">
        <v>6</v>
      </c>
      <c r="B2407" s="9" t="s">
        <v>45</v>
      </c>
      <c r="C2407" s="17">
        <v>1</v>
      </c>
      <c r="D2407" s="17">
        <v>1978</v>
      </c>
      <c r="E2407" s="17">
        <v>2</v>
      </c>
      <c r="F2407" s="17">
        <v>0</v>
      </c>
      <c r="G2407" s="17">
        <v>0</v>
      </c>
      <c r="H2407" s="18">
        <v>187802</v>
      </c>
    </row>
    <row r="2408" spans="1:8" ht="14.4" x14ac:dyDescent="0.3">
      <c r="A2408" s="17">
        <v>2</v>
      </c>
      <c r="B2408" s="9" t="s">
        <v>10</v>
      </c>
      <c r="C2408" s="17">
        <v>1</v>
      </c>
      <c r="D2408" s="17">
        <v>1985</v>
      </c>
      <c r="E2408" s="17">
        <v>5</v>
      </c>
      <c r="F2408" s="17">
        <v>4</v>
      </c>
      <c r="G2408" s="17">
        <v>0</v>
      </c>
      <c r="H2408" s="18">
        <v>187923</v>
      </c>
    </row>
    <row r="2409" spans="1:8" ht="14.4" x14ac:dyDescent="0.3">
      <c r="A2409" s="17">
        <v>4</v>
      </c>
      <c r="B2409" s="9" t="s">
        <v>19</v>
      </c>
      <c r="C2409" s="17">
        <v>4</v>
      </c>
      <c r="D2409" s="17">
        <v>1976</v>
      </c>
      <c r="E2409" s="17">
        <v>11</v>
      </c>
      <c r="F2409" s="17">
        <v>0</v>
      </c>
      <c r="G2409" s="17">
        <v>0</v>
      </c>
      <c r="H2409" s="18">
        <v>188302</v>
      </c>
    </row>
    <row r="2410" spans="1:8" ht="14.4" x14ac:dyDescent="0.3">
      <c r="A2410" s="17">
        <v>5</v>
      </c>
      <c r="B2410" s="9" t="s">
        <v>12</v>
      </c>
      <c r="C2410" s="17">
        <v>2</v>
      </c>
      <c r="D2410" s="17">
        <v>2011</v>
      </c>
      <c r="E2410" s="17">
        <v>1</v>
      </c>
      <c r="F2410" s="17">
        <v>0</v>
      </c>
      <c r="G2410" s="17">
        <v>0</v>
      </c>
      <c r="H2410" s="18">
        <v>188721</v>
      </c>
    </row>
    <row r="2411" spans="1:8" ht="14.4" x14ac:dyDescent="0.3">
      <c r="A2411" s="17">
        <v>6</v>
      </c>
      <c r="B2411" s="9" t="s">
        <v>10</v>
      </c>
      <c r="C2411" s="17">
        <v>1</v>
      </c>
      <c r="D2411" s="17">
        <v>1979</v>
      </c>
      <c r="E2411" s="17">
        <v>2</v>
      </c>
      <c r="F2411" s="17">
        <v>0</v>
      </c>
      <c r="G2411" s="17">
        <v>0</v>
      </c>
      <c r="H2411" s="18">
        <v>188922</v>
      </c>
    </row>
    <row r="2412" spans="1:8" ht="14.4" x14ac:dyDescent="0.3">
      <c r="A2412" s="17">
        <v>3</v>
      </c>
      <c r="B2412" s="9" t="s">
        <v>12</v>
      </c>
      <c r="C2412" s="17">
        <v>3</v>
      </c>
      <c r="D2412" s="17">
        <v>2011</v>
      </c>
      <c r="E2412" s="17">
        <v>1</v>
      </c>
      <c r="F2412" s="17">
        <v>0</v>
      </c>
      <c r="G2412" s="17">
        <v>0</v>
      </c>
      <c r="H2412" s="18">
        <v>189767</v>
      </c>
    </row>
    <row r="2413" spans="1:8" ht="14.4" x14ac:dyDescent="0.3">
      <c r="A2413" s="17">
        <v>3</v>
      </c>
      <c r="B2413" s="9" t="s">
        <v>17</v>
      </c>
      <c r="C2413" s="17">
        <v>2</v>
      </c>
      <c r="D2413" s="17">
        <v>2011</v>
      </c>
      <c r="E2413" s="17">
        <v>1</v>
      </c>
      <c r="F2413" s="17">
        <v>0</v>
      </c>
      <c r="G2413" s="17">
        <v>0</v>
      </c>
      <c r="H2413" s="18">
        <v>190014</v>
      </c>
    </row>
    <row r="2414" spans="1:8" ht="14.4" x14ac:dyDescent="0.3">
      <c r="A2414" s="17">
        <v>3</v>
      </c>
      <c r="B2414" s="9" t="s">
        <v>12</v>
      </c>
      <c r="C2414" s="17">
        <v>2</v>
      </c>
      <c r="D2414" s="17">
        <v>2010</v>
      </c>
      <c r="E2414" s="17">
        <v>1</v>
      </c>
      <c r="F2414" s="17">
        <v>0</v>
      </c>
      <c r="G2414" s="17">
        <v>0</v>
      </c>
      <c r="H2414" s="18">
        <v>191213</v>
      </c>
    </row>
    <row r="2415" spans="1:8" ht="14.4" x14ac:dyDescent="0.3">
      <c r="A2415" s="17">
        <v>6</v>
      </c>
      <c r="B2415" s="9" t="s">
        <v>12</v>
      </c>
      <c r="C2415" s="17">
        <v>2</v>
      </c>
      <c r="D2415" s="17">
        <v>2010</v>
      </c>
      <c r="E2415" s="17">
        <v>1</v>
      </c>
      <c r="F2415" s="17">
        <v>0</v>
      </c>
      <c r="G2415" s="17">
        <v>0</v>
      </c>
      <c r="H2415" s="18">
        <v>191821</v>
      </c>
    </row>
    <row r="2416" spans="1:8" ht="14.4" x14ac:dyDescent="0.3">
      <c r="A2416" s="17">
        <v>2</v>
      </c>
      <c r="B2416" s="9" t="s">
        <v>33</v>
      </c>
      <c r="C2416" s="17">
        <v>3</v>
      </c>
      <c r="D2416" s="17">
        <v>2009</v>
      </c>
      <c r="E2416" s="17">
        <v>1</v>
      </c>
      <c r="F2416" s="17">
        <v>0</v>
      </c>
      <c r="G2416" s="17">
        <v>0</v>
      </c>
      <c r="H2416" s="18">
        <v>192619</v>
      </c>
    </row>
    <row r="2417" spans="1:8" ht="14.4" x14ac:dyDescent="0.3">
      <c r="A2417" s="17">
        <v>5</v>
      </c>
      <c r="B2417" s="9" t="s">
        <v>12</v>
      </c>
      <c r="C2417" s="17">
        <v>3</v>
      </c>
      <c r="D2417" s="17">
        <v>2011</v>
      </c>
      <c r="E2417" s="17">
        <v>1</v>
      </c>
      <c r="F2417" s="17">
        <v>0</v>
      </c>
      <c r="G2417" s="17">
        <v>0</v>
      </c>
      <c r="H2417" s="18">
        <v>192715</v>
      </c>
    </row>
    <row r="2418" spans="1:8" ht="14.4" x14ac:dyDescent="0.3">
      <c r="A2418" s="17">
        <v>3</v>
      </c>
      <c r="B2418" s="9" t="s">
        <v>19</v>
      </c>
      <c r="C2418" s="17">
        <v>3</v>
      </c>
      <c r="D2418" s="17">
        <v>2010</v>
      </c>
      <c r="E2418" s="17">
        <v>1</v>
      </c>
      <c r="F2418" s="17">
        <v>0</v>
      </c>
      <c r="G2418" s="17">
        <v>0</v>
      </c>
      <c r="H2418" s="18">
        <v>194370</v>
      </c>
    </row>
    <row r="2419" spans="1:8" ht="14.4" x14ac:dyDescent="0.3">
      <c r="A2419" s="17">
        <v>5</v>
      </c>
      <c r="B2419" s="9" t="s">
        <v>12</v>
      </c>
      <c r="C2419" s="17">
        <v>2</v>
      </c>
      <c r="D2419" s="17">
        <v>2009</v>
      </c>
      <c r="E2419" s="17">
        <v>1</v>
      </c>
      <c r="F2419" s="17">
        <v>0</v>
      </c>
      <c r="G2419" s="17">
        <v>0</v>
      </c>
      <c r="H2419" s="18">
        <v>196101</v>
      </c>
    </row>
    <row r="2420" spans="1:8" ht="14.4" x14ac:dyDescent="0.3">
      <c r="A2420" s="17">
        <v>3</v>
      </c>
      <c r="B2420" s="9" t="s">
        <v>42</v>
      </c>
      <c r="C2420" s="17">
        <v>3</v>
      </c>
      <c r="D2420" s="17">
        <v>1981</v>
      </c>
      <c r="E2420" s="17">
        <v>1</v>
      </c>
      <c r="F2420" s="17">
        <v>0</v>
      </c>
      <c r="G2420" s="17">
        <v>5</v>
      </c>
      <c r="H2420" s="18">
        <v>196875</v>
      </c>
    </row>
    <row r="2421" spans="1:8" ht="14.4" x14ac:dyDescent="0.3">
      <c r="A2421" s="17">
        <v>6</v>
      </c>
      <c r="B2421" s="9" t="s">
        <v>19</v>
      </c>
      <c r="C2421" s="17">
        <v>2</v>
      </c>
      <c r="D2421" s="17">
        <v>2013</v>
      </c>
      <c r="E2421" s="17">
        <v>2</v>
      </c>
      <c r="F2421" s="17">
        <v>0</v>
      </c>
      <c r="G2421" s="17">
        <v>0</v>
      </c>
      <c r="H2421" s="18">
        <v>197357</v>
      </c>
    </row>
    <row r="2422" spans="1:8" ht="14.4" x14ac:dyDescent="0.3">
      <c r="A2422" s="17">
        <v>1</v>
      </c>
      <c r="B2422" s="9" t="s">
        <v>10</v>
      </c>
      <c r="C2422" s="17">
        <v>4</v>
      </c>
      <c r="D2422" s="17">
        <v>1989</v>
      </c>
      <c r="E2422" s="17">
        <v>4</v>
      </c>
      <c r="F2422" s="17">
        <v>21</v>
      </c>
      <c r="G2422" s="17">
        <v>0</v>
      </c>
      <c r="H2422" s="18">
        <v>199138</v>
      </c>
    </row>
    <row r="2423" spans="1:8" ht="14.4" x14ac:dyDescent="0.3">
      <c r="A2423" s="17">
        <v>4</v>
      </c>
      <c r="B2423" s="9" t="s">
        <v>12</v>
      </c>
      <c r="C2423" s="17">
        <v>3</v>
      </c>
      <c r="D2423" s="17">
        <v>2011</v>
      </c>
      <c r="E2423" s="17">
        <v>1</v>
      </c>
      <c r="F2423" s="17">
        <v>0</v>
      </c>
      <c r="G2423" s="17">
        <v>0</v>
      </c>
      <c r="H2423" s="18">
        <v>199640</v>
      </c>
    </row>
    <row r="2424" spans="1:8" ht="14.4" x14ac:dyDescent="0.3">
      <c r="A2424" s="17">
        <v>3</v>
      </c>
      <c r="B2424" s="9" t="s">
        <v>12</v>
      </c>
      <c r="C2424" s="17">
        <v>1</v>
      </c>
      <c r="D2424" s="17">
        <v>2012</v>
      </c>
      <c r="E2424" s="17">
        <v>1</v>
      </c>
      <c r="F2424" s="17">
        <v>0</v>
      </c>
      <c r="G2424" s="17">
        <v>0</v>
      </c>
      <c r="H2424" s="18">
        <v>200191</v>
      </c>
    </row>
    <row r="2425" spans="1:8" ht="14.4" x14ac:dyDescent="0.3">
      <c r="A2425" s="17">
        <v>3</v>
      </c>
      <c r="B2425" s="9" t="s">
        <v>10</v>
      </c>
      <c r="C2425" s="17">
        <v>4</v>
      </c>
      <c r="D2425" s="17">
        <v>1989</v>
      </c>
      <c r="E2425" s="17">
        <v>4</v>
      </c>
      <c r="F2425" s="17">
        <v>0</v>
      </c>
      <c r="G2425" s="17">
        <v>0</v>
      </c>
      <c r="H2425" s="18">
        <v>201736</v>
      </c>
    </row>
    <row r="2426" spans="1:8" ht="14.4" x14ac:dyDescent="0.3">
      <c r="A2426" s="17">
        <v>2</v>
      </c>
      <c r="B2426" s="9" t="s">
        <v>12</v>
      </c>
      <c r="C2426" s="17">
        <v>1</v>
      </c>
      <c r="D2426" s="17">
        <v>1976</v>
      </c>
      <c r="E2426" s="17">
        <v>1</v>
      </c>
      <c r="F2426" s="17">
        <v>0</v>
      </c>
      <c r="G2426" s="17">
        <v>0</v>
      </c>
      <c r="H2426" s="18">
        <v>201888</v>
      </c>
    </row>
    <row r="2427" spans="1:8" ht="14.4" x14ac:dyDescent="0.3">
      <c r="A2427" s="17">
        <v>4</v>
      </c>
      <c r="B2427" s="9" t="s">
        <v>12</v>
      </c>
      <c r="C2427" s="17">
        <v>1</v>
      </c>
      <c r="D2427" s="17">
        <v>1976</v>
      </c>
      <c r="E2427" s="17">
        <v>1</v>
      </c>
      <c r="F2427" s="17">
        <v>0</v>
      </c>
      <c r="G2427" s="17">
        <v>0</v>
      </c>
      <c r="H2427" s="18">
        <v>203513</v>
      </c>
    </row>
    <row r="2428" spans="1:8" ht="14.4" x14ac:dyDescent="0.3">
      <c r="A2428" s="17">
        <v>6</v>
      </c>
      <c r="B2428" s="9" t="s">
        <v>17</v>
      </c>
      <c r="C2428" s="17">
        <v>2</v>
      </c>
      <c r="D2428" s="17">
        <v>2010</v>
      </c>
      <c r="E2428" s="17">
        <v>1</v>
      </c>
      <c r="F2428" s="17">
        <v>0</v>
      </c>
      <c r="G2428" s="17">
        <v>0</v>
      </c>
      <c r="H2428" s="18">
        <v>203663</v>
      </c>
    </row>
    <row r="2429" spans="1:8" ht="14.4" x14ac:dyDescent="0.3">
      <c r="A2429" s="17">
        <v>6</v>
      </c>
      <c r="B2429" s="9" t="s">
        <v>12</v>
      </c>
      <c r="C2429" s="17">
        <v>3</v>
      </c>
      <c r="D2429" s="17">
        <v>2011</v>
      </c>
      <c r="E2429" s="17">
        <v>1</v>
      </c>
      <c r="F2429" s="17">
        <v>0</v>
      </c>
      <c r="G2429" s="17">
        <v>0</v>
      </c>
      <c r="H2429" s="18">
        <v>205156</v>
      </c>
    </row>
    <row r="2430" spans="1:8" ht="14.4" x14ac:dyDescent="0.3">
      <c r="A2430" s="17">
        <v>5</v>
      </c>
      <c r="B2430" s="9" t="s">
        <v>12</v>
      </c>
      <c r="C2430" s="17">
        <v>3</v>
      </c>
      <c r="D2430" s="17">
        <v>2013</v>
      </c>
      <c r="E2430" s="17">
        <v>1</v>
      </c>
      <c r="F2430" s="17">
        <v>0</v>
      </c>
      <c r="G2430" s="17">
        <v>0</v>
      </c>
      <c r="H2430" s="18">
        <v>205632</v>
      </c>
    </row>
    <row r="2431" spans="1:8" ht="14.4" x14ac:dyDescent="0.3">
      <c r="A2431" s="17">
        <v>3</v>
      </c>
      <c r="B2431" s="9" t="s">
        <v>19</v>
      </c>
      <c r="C2431" s="17">
        <v>3</v>
      </c>
      <c r="D2431" s="17">
        <v>2015</v>
      </c>
      <c r="E2431" s="17">
        <v>1</v>
      </c>
      <c r="F2431" s="17">
        <v>0</v>
      </c>
      <c r="G2431" s="17">
        <v>0</v>
      </c>
      <c r="H2431" s="18">
        <v>206678</v>
      </c>
    </row>
    <row r="2432" spans="1:8" ht="14.4" x14ac:dyDescent="0.3">
      <c r="A2432" s="17">
        <v>1</v>
      </c>
      <c r="B2432" s="9" t="s">
        <v>43</v>
      </c>
      <c r="C2432" s="17">
        <v>3</v>
      </c>
      <c r="D2432" s="17">
        <v>1980</v>
      </c>
      <c r="E2432" s="17">
        <v>1</v>
      </c>
      <c r="F2432" s="17">
        <v>0</v>
      </c>
      <c r="G2432" s="17">
        <v>0</v>
      </c>
      <c r="H2432" s="18">
        <v>207318</v>
      </c>
    </row>
    <row r="2433" spans="1:8" ht="14.4" x14ac:dyDescent="0.3">
      <c r="A2433" s="17">
        <v>6</v>
      </c>
      <c r="B2433" s="9" t="s">
        <v>12</v>
      </c>
      <c r="C2433" s="17">
        <v>4</v>
      </c>
      <c r="D2433" s="17">
        <v>2014</v>
      </c>
      <c r="E2433" s="17">
        <v>1</v>
      </c>
      <c r="F2433" s="17">
        <v>0</v>
      </c>
      <c r="G2433" s="17">
        <v>0</v>
      </c>
      <c r="H2433" s="18">
        <v>209588</v>
      </c>
    </row>
    <row r="2434" spans="1:8" ht="14.4" x14ac:dyDescent="0.3">
      <c r="A2434" s="17">
        <v>3</v>
      </c>
      <c r="B2434" s="9" t="s">
        <v>10</v>
      </c>
      <c r="C2434" s="17">
        <v>1</v>
      </c>
      <c r="D2434" s="17">
        <v>1966</v>
      </c>
      <c r="E2434" s="17">
        <v>2</v>
      </c>
      <c r="F2434" s="17">
        <v>3</v>
      </c>
      <c r="G2434" s="17">
        <v>0</v>
      </c>
      <c r="H2434" s="18">
        <v>209853</v>
      </c>
    </row>
    <row r="2435" spans="1:8" ht="14.4" x14ac:dyDescent="0.3">
      <c r="A2435" s="17">
        <v>5</v>
      </c>
      <c r="B2435" s="9" t="s">
        <v>10</v>
      </c>
      <c r="C2435" s="17">
        <v>4</v>
      </c>
      <c r="D2435" s="17">
        <v>1989</v>
      </c>
      <c r="E2435" s="17">
        <v>4</v>
      </c>
      <c r="F2435" s="17">
        <v>0</v>
      </c>
      <c r="G2435" s="17">
        <v>0</v>
      </c>
      <c r="H2435" s="18">
        <v>213977</v>
      </c>
    </row>
    <row r="2436" spans="1:8" ht="14.4" x14ac:dyDescent="0.3">
      <c r="A2436" s="17">
        <v>3</v>
      </c>
      <c r="B2436" s="9" t="s">
        <v>19</v>
      </c>
      <c r="C2436" s="17">
        <v>3</v>
      </c>
      <c r="D2436" s="17">
        <v>2014</v>
      </c>
      <c r="E2436" s="17">
        <v>1</v>
      </c>
      <c r="F2436" s="17">
        <v>0</v>
      </c>
      <c r="G2436" s="17">
        <v>0</v>
      </c>
      <c r="H2436" s="18">
        <v>215336</v>
      </c>
    </row>
    <row r="2437" spans="1:8" ht="14.4" x14ac:dyDescent="0.3">
      <c r="A2437" s="17">
        <v>2</v>
      </c>
      <c r="B2437" s="9" t="s">
        <v>12</v>
      </c>
      <c r="C2437" s="17">
        <v>3</v>
      </c>
      <c r="D2437" s="17">
        <v>2007</v>
      </c>
      <c r="E2437" s="17">
        <v>1</v>
      </c>
      <c r="F2437" s="17">
        <v>0</v>
      </c>
      <c r="G2437" s="17">
        <v>0</v>
      </c>
      <c r="H2437" s="18">
        <v>216094</v>
      </c>
    </row>
    <row r="2438" spans="1:8" ht="14.4" x14ac:dyDescent="0.3">
      <c r="A2438" s="17">
        <v>4</v>
      </c>
      <c r="B2438" s="9" t="s">
        <v>23</v>
      </c>
      <c r="C2438" s="17">
        <v>1</v>
      </c>
      <c r="D2438" s="17">
        <v>1963</v>
      </c>
      <c r="E2438" s="17">
        <v>1</v>
      </c>
      <c r="F2438" s="17">
        <v>0</v>
      </c>
      <c r="G2438" s="17">
        <v>0</v>
      </c>
      <c r="H2438" s="18">
        <v>216551</v>
      </c>
    </row>
    <row r="2439" spans="1:8" ht="14.4" x14ac:dyDescent="0.3">
      <c r="A2439" s="17">
        <v>1</v>
      </c>
      <c r="B2439" s="9" t="s">
        <v>33</v>
      </c>
      <c r="C2439" s="17">
        <v>3</v>
      </c>
      <c r="D2439" s="17">
        <v>1996</v>
      </c>
      <c r="E2439" s="17">
        <v>1</v>
      </c>
      <c r="F2439" s="17">
        <v>0</v>
      </c>
      <c r="G2439" s="17">
        <v>0</v>
      </c>
      <c r="H2439" s="18">
        <v>216593</v>
      </c>
    </row>
    <row r="2440" spans="1:8" ht="14.4" x14ac:dyDescent="0.3">
      <c r="A2440" s="17">
        <v>2</v>
      </c>
      <c r="B2440" s="9" t="s">
        <v>14</v>
      </c>
      <c r="C2440" s="17">
        <v>2</v>
      </c>
      <c r="D2440" s="17">
        <v>2010</v>
      </c>
      <c r="E2440" s="17">
        <v>1</v>
      </c>
      <c r="F2440" s="17">
        <v>0</v>
      </c>
      <c r="G2440" s="17">
        <v>0</v>
      </c>
      <c r="H2440" s="18">
        <v>216831</v>
      </c>
    </row>
    <row r="2441" spans="1:8" ht="14.4" x14ac:dyDescent="0.3">
      <c r="A2441" s="17">
        <v>1</v>
      </c>
      <c r="B2441" s="9" t="s">
        <v>12</v>
      </c>
      <c r="C2441" s="17">
        <v>3</v>
      </c>
      <c r="D2441" s="17">
        <v>1996</v>
      </c>
      <c r="E2441" s="17">
        <v>1</v>
      </c>
      <c r="F2441" s="17">
        <v>0</v>
      </c>
      <c r="G2441" s="17">
        <v>0</v>
      </c>
      <c r="H2441" s="18">
        <v>217806</v>
      </c>
    </row>
    <row r="2442" spans="1:8" ht="14.4" x14ac:dyDescent="0.3">
      <c r="A2442" s="17">
        <v>2</v>
      </c>
      <c r="B2442" s="9" t="s">
        <v>67</v>
      </c>
      <c r="C2442" s="17">
        <v>4</v>
      </c>
      <c r="D2442" s="17">
        <v>2001</v>
      </c>
      <c r="E2442" s="17">
        <v>1</v>
      </c>
      <c r="F2442" s="17">
        <v>10</v>
      </c>
      <c r="G2442" s="17">
        <v>109</v>
      </c>
      <c r="H2442" s="18">
        <v>217925</v>
      </c>
    </row>
    <row r="2443" spans="1:8" ht="14.4" x14ac:dyDescent="0.3">
      <c r="A2443" s="17">
        <v>2</v>
      </c>
      <c r="B2443" s="9" t="s">
        <v>12</v>
      </c>
      <c r="C2443" s="17">
        <v>2</v>
      </c>
      <c r="D2443" s="17">
        <v>2010</v>
      </c>
      <c r="E2443" s="17">
        <v>1</v>
      </c>
      <c r="F2443" s="17">
        <v>0</v>
      </c>
      <c r="G2443" s="17">
        <v>0</v>
      </c>
      <c r="H2443" s="18">
        <v>218115</v>
      </c>
    </row>
    <row r="2444" spans="1:8" ht="14.4" x14ac:dyDescent="0.3">
      <c r="A2444" s="17">
        <v>5</v>
      </c>
      <c r="B2444" s="9" t="s">
        <v>12</v>
      </c>
      <c r="C2444" s="17">
        <v>2</v>
      </c>
      <c r="D2444" s="17">
        <v>2011</v>
      </c>
      <c r="E2444" s="17">
        <v>1</v>
      </c>
      <c r="F2444" s="17">
        <v>0</v>
      </c>
      <c r="G2444" s="17">
        <v>0</v>
      </c>
      <c r="H2444" s="18">
        <v>218510</v>
      </c>
    </row>
    <row r="2445" spans="1:8" ht="14.4" x14ac:dyDescent="0.3">
      <c r="A2445" s="17">
        <v>1</v>
      </c>
      <c r="B2445" s="9" t="s">
        <v>10</v>
      </c>
      <c r="C2445" s="17">
        <v>1</v>
      </c>
      <c r="D2445" s="17">
        <v>1966</v>
      </c>
      <c r="E2445" s="17">
        <v>2</v>
      </c>
      <c r="F2445" s="17">
        <v>2</v>
      </c>
      <c r="G2445" s="17">
        <v>0</v>
      </c>
      <c r="H2445" s="18">
        <v>220405</v>
      </c>
    </row>
    <row r="2446" spans="1:8" ht="14.4" x14ac:dyDescent="0.3">
      <c r="A2446" s="17">
        <v>5</v>
      </c>
      <c r="B2446" s="9" t="s">
        <v>10</v>
      </c>
      <c r="C2446" s="17">
        <v>1</v>
      </c>
      <c r="D2446" s="17">
        <v>1966</v>
      </c>
      <c r="E2446" s="17">
        <v>2</v>
      </c>
      <c r="F2446" s="17">
        <v>2</v>
      </c>
      <c r="G2446" s="17">
        <v>0</v>
      </c>
      <c r="H2446" s="18">
        <v>220813</v>
      </c>
    </row>
    <row r="2447" spans="1:8" ht="14.4" x14ac:dyDescent="0.3">
      <c r="A2447" s="17">
        <v>4</v>
      </c>
      <c r="B2447" s="9" t="s">
        <v>19</v>
      </c>
      <c r="C2447" s="17">
        <v>4</v>
      </c>
      <c r="D2447" s="17">
        <v>2015</v>
      </c>
      <c r="E2447" s="17">
        <v>1</v>
      </c>
      <c r="F2447" s="17">
        <v>0</v>
      </c>
      <c r="G2447" s="17">
        <v>0</v>
      </c>
      <c r="H2447" s="18">
        <v>222482</v>
      </c>
    </row>
    <row r="2448" spans="1:8" ht="14.4" x14ac:dyDescent="0.3">
      <c r="A2448" s="17">
        <v>3</v>
      </c>
      <c r="B2448" s="9" t="s">
        <v>12</v>
      </c>
      <c r="C2448" s="17">
        <v>2</v>
      </c>
      <c r="D2448" s="17">
        <v>2010</v>
      </c>
      <c r="E2448" s="17">
        <v>1</v>
      </c>
      <c r="F2448" s="17">
        <v>0</v>
      </c>
      <c r="G2448" s="17">
        <v>0</v>
      </c>
      <c r="H2448" s="18">
        <v>223148</v>
      </c>
    </row>
    <row r="2449" spans="1:8" ht="14.4" x14ac:dyDescent="0.3">
      <c r="A2449" s="17">
        <v>5</v>
      </c>
      <c r="B2449" s="9" t="s">
        <v>23</v>
      </c>
      <c r="C2449" s="17">
        <v>3</v>
      </c>
      <c r="D2449" s="17">
        <v>2016</v>
      </c>
      <c r="E2449" s="17">
        <v>1</v>
      </c>
      <c r="F2449" s="17">
        <v>0</v>
      </c>
      <c r="G2449" s="17">
        <v>0</v>
      </c>
      <c r="H2449" s="18">
        <v>223251</v>
      </c>
    </row>
    <row r="2450" spans="1:8" ht="14.4" x14ac:dyDescent="0.3">
      <c r="A2450" s="17">
        <v>3</v>
      </c>
      <c r="B2450" s="9" t="s">
        <v>19</v>
      </c>
      <c r="C2450" s="17">
        <v>3</v>
      </c>
      <c r="D2450" s="17">
        <v>2015</v>
      </c>
      <c r="E2450" s="17">
        <v>1</v>
      </c>
      <c r="F2450" s="17">
        <v>0</v>
      </c>
      <c r="G2450" s="17">
        <v>0</v>
      </c>
      <c r="H2450" s="18">
        <v>223836</v>
      </c>
    </row>
    <row r="2451" spans="1:8" ht="14.4" x14ac:dyDescent="0.3">
      <c r="A2451" s="17">
        <v>2</v>
      </c>
      <c r="B2451" s="9" t="s">
        <v>33</v>
      </c>
      <c r="C2451" s="17">
        <v>2</v>
      </c>
      <c r="D2451" s="17">
        <v>2013</v>
      </c>
      <c r="E2451" s="17">
        <v>1</v>
      </c>
      <c r="F2451" s="17">
        <v>0</v>
      </c>
      <c r="G2451" s="17">
        <v>0</v>
      </c>
      <c r="H2451" s="18">
        <v>224773</v>
      </c>
    </row>
    <row r="2452" spans="1:8" ht="14.4" x14ac:dyDescent="0.3">
      <c r="A2452" s="17">
        <v>4</v>
      </c>
      <c r="B2452" s="9" t="s">
        <v>33</v>
      </c>
      <c r="C2452" s="17">
        <v>4</v>
      </c>
      <c r="D2452" s="17">
        <v>1995</v>
      </c>
      <c r="E2452" s="17">
        <v>1</v>
      </c>
      <c r="F2452" s="17">
        <v>0</v>
      </c>
      <c r="G2452" s="17">
        <v>0</v>
      </c>
      <c r="H2452" s="18">
        <v>225034</v>
      </c>
    </row>
    <row r="2453" spans="1:8" ht="14.4" x14ac:dyDescent="0.3">
      <c r="A2453" s="17">
        <v>4</v>
      </c>
      <c r="B2453" s="9" t="s">
        <v>17</v>
      </c>
      <c r="C2453" s="17">
        <v>2</v>
      </c>
      <c r="D2453" s="17">
        <v>2012</v>
      </c>
      <c r="E2453" s="17">
        <v>1</v>
      </c>
      <c r="F2453" s="17">
        <v>0</v>
      </c>
      <c r="G2453" s="17">
        <v>0</v>
      </c>
      <c r="H2453" s="18">
        <v>226509</v>
      </c>
    </row>
    <row r="2454" spans="1:8" ht="14.4" x14ac:dyDescent="0.3">
      <c r="A2454" s="17">
        <v>3</v>
      </c>
      <c r="B2454" s="9" t="s">
        <v>12</v>
      </c>
      <c r="C2454" s="17">
        <v>2</v>
      </c>
      <c r="D2454" s="17">
        <v>1995</v>
      </c>
      <c r="E2454" s="17">
        <v>1</v>
      </c>
      <c r="F2454" s="17">
        <v>0</v>
      </c>
      <c r="G2454" s="17">
        <v>0</v>
      </c>
      <c r="H2454" s="18">
        <v>226865</v>
      </c>
    </row>
    <row r="2455" spans="1:8" ht="14.4" x14ac:dyDescent="0.3">
      <c r="A2455" s="17">
        <v>4</v>
      </c>
      <c r="B2455" s="9" t="s">
        <v>10</v>
      </c>
      <c r="C2455" s="17">
        <v>4</v>
      </c>
      <c r="D2455" s="17">
        <v>1989</v>
      </c>
      <c r="E2455" s="17">
        <v>4</v>
      </c>
      <c r="F2455" s="17">
        <v>0</v>
      </c>
      <c r="G2455" s="17">
        <v>0</v>
      </c>
      <c r="H2455" s="18">
        <v>227407</v>
      </c>
    </row>
    <row r="2456" spans="1:8" ht="14.4" x14ac:dyDescent="0.3">
      <c r="A2456" s="17">
        <v>2</v>
      </c>
      <c r="B2456" s="9" t="s">
        <v>12</v>
      </c>
      <c r="C2456" s="17">
        <v>3</v>
      </c>
      <c r="D2456" s="17">
        <v>2010</v>
      </c>
      <c r="E2456" s="17">
        <v>1</v>
      </c>
      <c r="F2456" s="17">
        <v>0</v>
      </c>
      <c r="G2456" s="17">
        <v>0</v>
      </c>
      <c r="H2456" s="18">
        <v>230789</v>
      </c>
    </row>
    <row r="2457" spans="1:8" ht="14.4" x14ac:dyDescent="0.3">
      <c r="A2457" s="17">
        <v>1</v>
      </c>
      <c r="B2457" s="9" t="s">
        <v>19</v>
      </c>
      <c r="C2457" s="17">
        <v>1</v>
      </c>
      <c r="D2457" s="17">
        <v>1995</v>
      </c>
      <c r="E2457" s="17">
        <v>1</v>
      </c>
      <c r="F2457" s="17">
        <v>0</v>
      </c>
      <c r="G2457" s="17">
        <v>0</v>
      </c>
      <c r="H2457" s="18">
        <v>231098</v>
      </c>
    </row>
    <row r="2458" spans="1:8" ht="14.4" x14ac:dyDescent="0.3">
      <c r="A2458" s="17">
        <v>2</v>
      </c>
      <c r="B2458" s="9" t="s">
        <v>12</v>
      </c>
      <c r="C2458" s="17">
        <v>3</v>
      </c>
      <c r="D2458" s="17">
        <v>2000</v>
      </c>
      <c r="E2458" s="17">
        <v>1</v>
      </c>
      <c r="F2458" s="17">
        <v>0</v>
      </c>
      <c r="G2458" s="17">
        <v>0</v>
      </c>
      <c r="H2458" s="18">
        <v>232429</v>
      </c>
    </row>
    <row r="2459" spans="1:8" ht="14.4" x14ac:dyDescent="0.3">
      <c r="A2459" s="17">
        <v>1</v>
      </c>
      <c r="B2459" s="9" t="s">
        <v>12</v>
      </c>
      <c r="C2459" s="17">
        <v>1</v>
      </c>
      <c r="D2459" s="17">
        <v>1996</v>
      </c>
      <c r="E2459" s="17">
        <v>1</v>
      </c>
      <c r="F2459" s="17">
        <v>0</v>
      </c>
      <c r="G2459" s="17">
        <v>0</v>
      </c>
      <c r="H2459" s="18">
        <v>232643</v>
      </c>
    </row>
    <row r="2460" spans="1:8" ht="14.4" x14ac:dyDescent="0.3">
      <c r="A2460" s="17">
        <v>2</v>
      </c>
      <c r="B2460" s="9" t="s">
        <v>12</v>
      </c>
      <c r="C2460" s="17">
        <v>4</v>
      </c>
      <c r="D2460" s="17">
        <v>2017</v>
      </c>
      <c r="E2460" s="17">
        <v>1</v>
      </c>
      <c r="F2460" s="17">
        <v>0</v>
      </c>
      <c r="G2460" s="17">
        <v>0</v>
      </c>
      <c r="H2460" s="18">
        <v>235402</v>
      </c>
    </row>
    <row r="2461" spans="1:8" ht="14.4" x14ac:dyDescent="0.3">
      <c r="A2461" s="17">
        <v>2</v>
      </c>
      <c r="B2461" s="9" t="s">
        <v>12</v>
      </c>
      <c r="C2461" s="17">
        <v>3</v>
      </c>
      <c r="D2461" s="17">
        <v>2017</v>
      </c>
      <c r="E2461" s="17">
        <v>1</v>
      </c>
      <c r="F2461" s="17">
        <v>0</v>
      </c>
      <c r="G2461" s="17">
        <v>0</v>
      </c>
      <c r="H2461" s="18">
        <v>235901</v>
      </c>
    </row>
    <row r="2462" spans="1:8" ht="14.4" x14ac:dyDescent="0.3">
      <c r="A2462" s="17">
        <v>3</v>
      </c>
      <c r="B2462" s="9" t="s">
        <v>19</v>
      </c>
      <c r="C2462" s="17">
        <v>3</v>
      </c>
      <c r="D2462" s="17">
        <v>2015</v>
      </c>
      <c r="E2462" s="17">
        <v>1</v>
      </c>
      <c r="F2462" s="17">
        <v>0</v>
      </c>
      <c r="G2462" s="17">
        <v>0</v>
      </c>
      <c r="H2462" s="18">
        <v>237374</v>
      </c>
    </row>
    <row r="2463" spans="1:8" ht="14.4" x14ac:dyDescent="0.3">
      <c r="A2463" s="17">
        <v>5</v>
      </c>
      <c r="B2463" s="9" t="s">
        <v>23</v>
      </c>
      <c r="C2463" s="17">
        <v>1</v>
      </c>
      <c r="D2463" s="17">
        <v>2009</v>
      </c>
      <c r="E2463" s="17">
        <v>1</v>
      </c>
      <c r="F2463" s="17">
        <v>0</v>
      </c>
      <c r="G2463" s="17">
        <v>0</v>
      </c>
      <c r="H2463" s="18">
        <v>239230</v>
      </c>
    </row>
    <row r="2464" spans="1:8" ht="14.4" x14ac:dyDescent="0.3">
      <c r="A2464" s="17">
        <v>2</v>
      </c>
      <c r="B2464" s="9" t="s">
        <v>38</v>
      </c>
      <c r="C2464" s="17">
        <v>1</v>
      </c>
      <c r="D2464" s="17">
        <v>1968</v>
      </c>
      <c r="E2464" s="17">
        <v>5</v>
      </c>
      <c r="F2464" s="17">
        <v>0</v>
      </c>
      <c r="G2464" s="17">
        <v>0</v>
      </c>
      <c r="H2464" s="18">
        <v>240051</v>
      </c>
    </row>
    <row r="2465" spans="1:8" ht="14.4" x14ac:dyDescent="0.3">
      <c r="A2465" s="17">
        <v>6</v>
      </c>
      <c r="B2465" s="9" t="s">
        <v>10</v>
      </c>
      <c r="C2465" s="17">
        <v>4</v>
      </c>
      <c r="D2465" s="17">
        <v>1989</v>
      </c>
      <c r="E2465" s="17">
        <v>4</v>
      </c>
      <c r="F2465" s="17">
        <v>0</v>
      </c>
      <c r="G2465" s="17">
        <v>0</v>
      </c>
      <c r="H2465" s="18">
        <v>241013</v>
      </c>
    </row>
    <row r="2466" spans="1:8" ht="14.4" x14ac:dyDescent="0.3">
      <c r="A2466" s="17">
        <v>3</v>
      </c>
      <c r="B2466" s="9" t="s">
        <v>12</v>
      </c>
      <c r="C2466" s="17">
        <v>3</v>
      </c>
      <c r="D2466" s="17">
        <v>2009</v>
      </c>
      <c r="E2466" s="17">
        <v>1</v>
      </c>
      <c r="F2466" s="17">
        <v>0</v>
      </c>
      <c r="G2466" s="17">
        <v>34</v>
      </c>
      <c r="H2466" s="18">
        <v>241280</v>
      </c>
    </row>
    <row r="2467" spans="1:8" ht="14.4" x14ac:dyDescent="0.3">
      <c r="A2467" s="17">
        <v>1</v>
      </c>
      <c r="B2467" s="9" t="s">
        <v>12</v>
      </c>
      <c r="C2467" s="17">
        <v>1</v>
      </c>
      <c r="D2467" s="17">
        <v>1996</v>
      </c>
      <c r="E2467" s="17">
        <v>1</v>
      </c>
      <c r="F2467" s="17">
        <v>0</v>
      </c>
      <c r="G2467" s="17">
        <v>0</v>
      </c>
      <c r="H2467" s="18">
        <v>241536</v>
      </c>
    </row>
    <row r="2468" spans="1:8" ht="14.4" x14ac:dyDescent="0.3">
      <c r="A2468" s="17">
        <v>5</v>
      </c>
      <c r="B2468" s="9" t="s">
        <v>38</v>
      </c>
      <c r="C2468" s="17">
        <v>1</v>
      </c>
      <c r="D2468" s="17">
        <v>1968</v>
      </c>
      <c r="E2468" s="17">
        <v>5</v>
      </c>
      <c r="F2468" s="17">
        <v>0</v>
      </c>
      <c r="G2468" s="17">
        <v>0</v>
      </c>
      <c r="H2468" s="18">
        <v>241537</v>
      </c>
    </row>
    <row r="2469" spans="1:8" ht="14.4" x14ac:dyDescent="0.3">
      <c r="A2469" s="17">
        <v>2</v>
      </c>
      <c r="B2469" s="9" t="s">
        <v>19</v>
      </c>
      <c r="C2469" s="17">
        <v>2</v>
      </c>
      <c r="D2469" s="17">
        <v>1995</v>
      </c>
      <c r="E2469" s="17">
        <v>1</v>
      </c>
      <c r="F2469" s="17">
        <v>0</v>
      </c>
      <c r="G2469" s="17">
        <v>0</v>
      </c>
      <c r="H2469" s="18">
        <v>241560</v>
      </c>
    </row>
    <row r="2470" spans="1:8" ht="14.4" x14ac:dyDescent="0.3">
      <c r="A2470" s="17">
        <v>3</v>
      </c>
      <c r="B2470" s="9" t="s">
        <v>12</v>
      </c>
      <c r="C2470" s="17">
        <v>3</v>
      </c>
      <c r="D2470" s="17">
        <v>1980</v>
      </c>
      <c r="E2470" s="17">
        <v>1</v>
      </c>
      <c r="F2470" s="17">
        <v>0</v>
      </c>
      <c r="G2470" s="17">
        <v>14</v>
      </c>
      <c r="H2470" s="18">
        <v>241973</v>
      </c>
    </row>
    <row r="2471" spans="1:8" ht="14.4" x14ac:dyDescent="0.3">
      <c r="A2471" s="17">
        <v>3</v>
      </c>
      <c r="B2471" s="9" t="s">
        <v>12</v>
      </c>
      <c r="C2471" s="17">
        <v>2</v>
      </c>
      <c r="D2471" s="17">
        <v>2010</v>
      </c>
      <c r="E2471" s="17">
        <v>1</v>
      </c>
      <c r="F2471" s="17">
        <v>0</v>
      </c>
      <c r="G2471" s="17">
        <v>0</v>
      </c>
      <c r="H2471" s="18">
        <v>242954</v>
      </c>
    </row>
    <row r="2472" spans="1:8" ht="14.4" x14ac:dyDescent="0.3">
      <c r="A2472" s="17">
        <v>4</v>
      </c>
      <c r="B2472" s="9" t="s">
        <v>23</v>
      </c>
      <c r="C2472" s="17">
        <v>1</v>
      </c>
      <c r="D2472" s="17">
        <v>2009</v>
      </c>
      <c r="E2472" s="17">
        <v>1</v>
      </c>
      <c r="F2472" s="17">
        <v>0</v>
      </c>
      <c r="G2472" s="17">
        <v>0</v>
      </c>
      <c r="H2472" s="18">
        <v>243462</v>
      </c>
    </row>
    <row r="2473" spans="1:8" ht="14.4" x14ac:dyDescent="0.3">
      <c r="A2473" s="17">
        <v>4</v>
      </c>
      <c r="B2473" s="9" t="s">
        <v>10</v>
      </c>
      <c r="C2473" s="17">
        <v>1</v>
      </c>
      <c r="D2473" s="17">
        <v>1966</v>
      </c>
      <c r="E2473" s="17">
        <v>2</v>
      </c>
      <c r="F2473" s="17">
        <v>2</v>
      </c>
      <c r="G2473" s="17">
        <v>0</v>
      </c>
      <c r="H2473" s="18">
        <v>245677</v>
      </c>
    </row>
    <row r="2474" spans="1:8" ht="14.4" x14ac:dyDescent="0.3">
      <c r="A2474" s="17">
        <v>6</v>
      </c>
      <c r="B2474" s="9" t="s">
        <v>12</v>
      </c>
      <c r="C2474" s="17">
        <v>2</v>
      </c>
      <c r="D2474" s="17">
        <v>2010</v>
      </c>
      <c r="E2474" s="17">
        <v>1</v>
      </c>
      <c r="F2474" s="17">
        <v>0</v>
      </c>
      <c r="G2474" s="17">
        <v>0</v>
      </c>
      <c r="H2474" s="18">
        <v>245997</v>
      </c>
    </row>
    <row r="2475" spans="1:8" ht="14.4" x14ac:dyDescent="0.3">
      <c r="A2475" s="17">
        <v>1</v>
      </c>
      <c r="B2475" s="9" t="s">
        <v>12</v>
      </c>
      <c r="C2475" s="17">
        <v>2</v>
      </c>
      <c r="D2475" s="17">
        <v>1996</v>
      </c>
      <c r="E2475" s="17">
        <v>1</v>
      </c>
      <c r="F2475" s="17">
        <v>0</v>
      </c>
      <c r="G2475" s="17">
        <v>0</v>
      </c>
      <c r="H2475" s="18">
        <v>248075</v>
      </c>
    </row>
    <row r="2476" spans="1:8" ht="14.4" x14ac:dyDescent="0.3">
      <c r="A2476" s="17">
        <v>2</v>
      </c>
      <c r="B2476" s="9" t="s">
        <v>23</v>
      </c>
      <c r="C2476" s="17">
        <v>1</v>
      </c>
      <c r="D2476" s="17">
        <v>2004</v>
      </c>
      <c r="E2476" s="17">
        <v>1</v>
      </c>
      <c r="F2476" s="17">
        <v>0</v>
      </c>
      <c r="G2476" s="17">
        <v>0</v>
      </c>
      <c r="H2476" s="18">
        <v>248099</v>
      </c>
    </row>
    <row r="2477" spans="1:8" ht="14.4" x14ac:dyDescent="0.3">
      <c r="A2477" s="17">
        <v>1</v>
      </c>
      <c r="B2477" s="9" t="s">
        <v>38</v>
      </c>
      <c r="C2477" s="17">
        <v>1</v>
      </c>
      <c r="D2477" s="17">
        <v>1968</v>
      </c>
      <c r="E2477" s="17">
        <v>5</v>
      </c>
      <c r="F2477" s="17">
        <v>0</v>
      </c>
      <c r="G2477" s="17">
        <v>0</v>
      </c>
      <c r="H2477" s="18">
        <v>248621</v>
      </c>
    </row>
    <row r="2478" spans="1:8" ht="14.4" x14ac:dyDescent="0.3">
      <c r="A2478" s="17">
        <v>4</v>
      </c>
      <c r="B2478" s="9" t="s">
        <v>23</v>
      </c>
      <c r="C2478" s="17">
        <v>4</v>
      </c>
      <c r="D2478" s="17">
        <v>2008</v>
      </c>
      <c r="E2478" s="17">
        <v>1</v>
      </c>
      <c r="F2478" s="17">
        <v>0</v>
      </c>
      <c r="G2478" s="17">
        <v>0</v>
      </c>
      <c r="H2478" s="18">
        <v>253853</v>
      </c>
    </row>
    <row r="2479" spans="1:8" ht="14.4" x14ac:dyDescent="0.3">
      <c r="A2479" s="17">
        <v>1</v>
      </c>
      <c r="B2479" s="9" t="s">
        <v>25</v>
      </c>
      <c r="C2479" s="17">
        <v>1</v>
      </c>
      <c r="D2479" s="17">
        <v>1979</v>
      </c>
      <c r="E2479" s="17">
        <v>1</v>
      </c>
      <c r="F2479" s="17">
        <v>0</v>
      </c>
      <c r="G2479" s="17">
        <v>15</v>
      </c>
      <c r="H2479" s="18">
        <v>253888</v>
      </c>
    </row>
    <row r="2480" spans="1:8" ht="14.4" x14ac:dyDescent="0.3">
      <c r="A2480" s="17">
        <v>3</v>
      </c>
      <c r="B2480" s="9" t="s">
        <v>38</v>
      </c>
      <c r="C2480" s="17">
        <v>1</v>
      </c>
      <c r="D2480" s="17">
        <v>1968</v>
      </c>
      <c r="E2480" s="17">
        <v>5</v>
      </c>
      <c r="F2480" s="17">
        <v>0</v>
      </c>
      <c r="G2480" s="17">
        <v>0</v>
      </c>
      <c r="H2480" s="18">
        <v>254862</v>
      </c>
    </row>
    <row r="2481" spans="1:8" ht="14.4" x14ac:dyDescent="0.3">
      <c r="A2481" s="17">
        <v>2</v>
      </c>
      <c r="B2481" s="9" t="s">
        <v>12</v>
      </c>
      <c r="C2481" s="17">
        <v>2</v>
      </c>
      <c r="D2481" s="17">
        <v>2001</v>
      </c>
      <c r="E2481" s="17">
        <v>1</v>
      </c>
      <c r="F2481" s="17">
        <v>0</v>
      </c>
      <c r="G2481" s="17">
        <v>0</v>
      </c>
      <c r="H2481" s="18">
        <v>255137</v>
      </c>
    </row>
    <row r="2482" spans="1:8" ht="14.4" x14ac:dyDescent="0.3">
      <c r="A2482" s="17">
        <v>3</v>
      </c>
      <c r="B2482" s="9" t="s">
        <v>19</v>
      </c>
      <c r="C2482" s="17">
        <v>4</v>
      </c>
      <c r="D2482" s="17">
        <v>2015</v>
      </c>
      <c r="E2482" s="17">
        <v>1</v>
      </c>
      <c r="F2482" s="17">
        <v>12</v>
      </c>
      <c r="G2482" s="17">
        <v>12</v>
      </c>
      <c r="H2482" s="18">
        <v>257087</v>
      </c>
    </row>
    <row r="2483" spans="1:8" ht="14.4" x14ac:dyDescent="0.3">
      <c r="A2483" s="17">
        <v>2</v>
      </c>
      <c r="B2483" s="9" t="s">
        <v>12</v>
      </c>
      <c r="C2483" s="17">
        <v>2</v>
      </c>
      <c r="D2483" s="17">
        <v>2018</v>
      </c>
      <c r="E2483" s="17">
        <v>1</v>
      </c>
      <c r="F2483" s="17">
        <v>0</v>
      </c>
      <c r="G2483" s="17">
        <v>0</v>
      </c>
      <c r="H2483" s="18">
        <v>257491</v>
      </c>
    </row>
    <row r="2484" spans="1:8" ht="14.4" x14ac:dyDescent="0.3">
      <c r="A2484" s="17">
        <v>3</v>
      </c>
      <c r="B2484" s="9" t="s">
        <v>23</v>
      </c>
      <c r="C2484" s="17">
        <v>1</v>
      </c>
      <c r="D2484" s="17">
        <v>2016</v>
      </c>
      <c r="E2484" s="17">
        <v>1</v>
      </c>
      <c r="F2484" s="17">
        <v>0</v>
      </c>
      <c r="G2484" s="17">
        <v>0</v>
      </c>
      <c r="H2484" s="18">
        <v>259394</v>
      </c>
    </row>
    <row r="2485" spans="1:8" ht="14.4" x14ac:dyDescent="0.3">
      <c r="A2485" s="17">
        <v>3</v>
      </c>
      <c r="B2485" s="9" t="s">
        <v>19</v>
      </c>
      <c r="C2485" s="17">
        <v>4</v>
      </c>
      <c r="D2485" s="17">
        <v>2015</v>
      </c>
      <c r="E2485" s="17">
        <v>1</v>
      </c>
      <c r="F2485" s="17">
        <v>0</v>
      </c>
      <c r="G2485" s="17">
        <v>0</v>
      </c>
      <c r="H2485" s="18">
        <v>260059</v>
      </c>
    </row>
    <row r="2486" spans="1:8" ht="14.4" x14ac:dyDescent="0.3">
      <c r="A2486" s="17">
        <v>5</v>
      </c>
      <c r="B2486" s="9" t="s">
        <v>12</v>
      </c>
      <c r="C2486" s="17">
        <v>3</v>
      </c>
      <c r="D2486" s="17">
        <v>1980</v>
      </c>
      <c r="E2486" s="17">
        <v>1</v>
      </c>
      <c r="F2486" s="17">
        <v>11</v>
      </c>
      <c r="G2486" s="17">
        <v>15</v>
      </c>
      <c r="H2486" s="18">
        <v>260916</v>
      </c>
    </row>
    <row r="2487" spans="1:8" ht="14.4" x14ac:dyDescent="0.3">
      <c r="A2487" s="17">
        <v>2</v>
      </c>
      <c r="B2487" s="9" t="s">
        <v>19</v>
      </c>
      <c r="C2487" s="17">
        <v>3</v>
      </c>
      <c r="D2487" s="17">
        <v>2017</v>
      </c>
      <c r="E2487" s="17">
        <v>1</v>
      </c>
      <c r="F2487" s="17">
        <v>0</v>
      </c>
      <c r="G2487" s="17">
        <v>0</v>
      </c>
      <c r="H2487" s="18">
        <v>261201</v>
      </c>
    </row>
    <row r="2488" spans="1:8" ht="14.4" x14ac:dyDescent="0.3">
      <c r="A2488" s="17">
        <v>1</v>
      </c>
      <c r="B2488" s="9" t="s">
        <v>19</v>
      </c>
      <c r="C2488" s="17">
        <v>3</v>
      </c>
      <c r="D2488" s="17">
        <v>2004</v>
      </c>
      <c r="E2488" s="17">
        <v>2</v>
      </c>
      <c r="F2488" s="17">
        <v>0</v>
      </c>
      <c r="G2488" s="17">
        <v>0</v>
      </c>
      <c r="H2488" s="18">
        <v>261343</v>
      </c>
    </row>
    <row r="2489" spans="1:8" ht="14.4" x14ac:dyDescent="0.3">
      <c r="A2489" s="17">
        <v>5</v>
      </c>
      <c r="B2489" s="9" t="s">
        <v>14</v>
      </c>
      <c r="C2489" s="17">
        <v>3</v>
      </c>
      <c r="D2489" s="17">
        <v>2009</v>
      </c>
      <c r="E2489" s="17">
        <v>1</v>
      </c>
      <c r="F2489" s="17">
        <v>0</v>
      </c>
      <c r="G2489" s="17">
        <v>0</v>
      </c>
      <c r="H2489" s="18">
        <v>262204</v>
      </c>
    </row>
    <row r="2490" spans="1:8" ht="14.4" x14ac:dyDescent="0.3">
      <c r="A2490" s="17">
        <v>3</v>
      </c>
      <c r="B2490" s="9" t="s">
        <v>12</v>
      </c>
      <c r="C2490" s="17">
        <v>2</v>
      </c>
      <c r="D2490" s="17">
        <v>2011</v>
      </c>
      <c r="E2490" s="17">
        <v>1</v>
      </c>
      <c r="F2490" s="17">
        <v>0</v>
      </c>
      <c r="G2490" s="17">
        <v>0</v>
      </c>
      <c r="H2490" s="18">
        <v>264335</v>
      </c>
    </row>
    <row r="2491" spans="1:8" ht="14.4" x14ac:dyDescent="0.3">
      <c r="A2491" s="17">
        <v>3</v>
      </c>
      <c r="B2491" s="9" t="s">
        <v>19</v>
      </c>
      <c r="C2491" s="17">
        <v>2</v>
      </c>
      <c r="D2491" s="17">
        <v>2009</v>
      </c>
      <c r="E2491" s="17">
        <v>1</v>
      </c>
      <c r="F2491" s="17">
        <v>0</v>
      </c>
      <c r="G2491" s="17">
        <v>0</v>
      </c>
      <c r="H2491" s="18">
        <v>267429</v>
      </c>
    </row>
    <row r="2492" spans="1:8" ht="14.4" x14ac:dyDescent="0.3">
      <c r="A2492" s="17">
        <v>3</v>
      </c>
      <c r="B2492" s="9" t="s">
        <v>19</v>
      </c>
      <c r="C2492" s="17">
        <v>3</v>
      </c>
      <c r="D2492" s="17">
        <v>2015</v>
      </c>
      <c r="E2492" s="17">
        <v>1</v>
      </c>
      <c r="F2492" s="17">
        <v>0</v>
      </c>
      <c r="G2492" s="17">
        <v>0</v>
      </c>
      <c r="H2492" s="18">
        <v>268558</v>
      </c>
    </row>
    <row r="2493" spans="1:8" ht="14.4" x14ac:dyDescent="0.3">
      <c r="A2493" s="17">
        <v>5</v>
      </c>
      <c r="B2493" s="9" t="s">
        <v>12</v>
      </c>
      <c r="C2493" s="17">
        <v>2</v>
      </c>
      <c r="D2493" s="17">
        <v>2011</v>
      </c>
      <c r="E2493" s="17">
        <v>1</v>
      </c>
      <c r="F2493" s="17">
        <v>0</v>
      </c>
      <c r="G2493" s="17">
        <v>0</v>
      </c>
      <c r="H2493" s="18">
        <v>268700</v>
      </c>
    </row>
    <row r="2494" spans="1:8" ht="14.4" x14ac:dyDescent="0.3">
      <c r="A2494" s="17">
        <v>6</v>
      </c>
      <c r="B2494" s="9" t="s">
        <v>38</v>
      </c>
      <c r="C2494" s="17">
        <v>1</v>
      </c>
      <c r="D2494" s="17">
        <v>1968</v>
      </c>
      <c r="E2494" s="17">
        <v>5</v>
      </c>
      <c r="F2494" s="17">
        <v>0</v>
      </c>
      <c r="G2494" s="17">
        <v>0</v>
      </c>
      <c r="H2494" s="18">
        <v>268708</v>
      </c>
    </row>
    <row r="2495" spans="1:8" ht="14.4" x14ac:dyDescent="0.3">
      <c r="A2495" s="17">
        <v>3</v>
      </c>
      <c r="B2495" s="9" t="s">
        <v>19</v>
      </c>
      <c r="C2495" s="17">
        <v>3</v>
      </c>
      <c r="D2495" s="17">
        <v>2015</v>
      </c>
      <c r="E2495" s="17">
        <v>1</v>
      </c>
      <c r="F2495" s="17">
        <v>0</v>
      </c>
      <c r="G2495" s="17">
        <v>0</v>
      </c>
      <c r="H2495" s="18">
        <v>270320</v>
      </c>
    </row>
    <row r="2496" spans="1:8" ht="14.4" x14ac:dyDescent="0.3">
      <c r="A2496" s="17">
        <v>1</v>
      </c>
      <c r="B2496" s="9" t="s">
        <v>10</v>
      </c>
      <c r="C2496" s="17">
        <v>4</v>
      </c>
      <c r="D2496" s="17">
        <v>1992</v>
      </c>
      <c r="E2496" s="17">
        <v>2</v>
      </c>
      <c r="F2496" s="17">
        <v>0</v>
      </c>
      <c r="G2496" s="17">
        <v>0</v>
      </c>
      <c r="H2496" s="18">
        <v>271547</v>
      </c>
    </row>
    <row r="2497" spans="1:8" ht="14.4" x14ac:dyDescent="0.3">
      <c r="A2497" s="17">
        <v>3</v>
      </c>
      <c r="B2497" s="9" t="s">
        <v>12</v>
      </c>
      <c r="C2497" s="17">
        <v>2</v>
      </c>
      <c r="D2497" s="17">
        <v>2015</v>
      </c>
      <c r="E2497" s="17">
        <v>1</v>
      </c>
      <c r="F2497" s="17">
        <v>0</v>
      </c>
      <c r="G2497" s="17">
        <v>0</v>
      </c>
      <c r="H2497" s="18">
        <v>272695</v>
      </c>
    </row>
    <row r="2498" spans="1:8" ht="14.4" x14ac:dyDescent="0.3">
      <c r="A2498" s="17">
        <v>5</v>
      </c>
      <c r="B2498" s="9" t="s">
        <v>12</v>
      </c>
      <c r="C2498" s="17">
        <v>2</v>
      </c>
      <c r="D2498" s="17">
        <v>2010</v>
      </c>
      <c r="E2498" s="17">
        <v>1</v>
      </c>
      <c r="F2498" s="17">
        <v>0</v>
      </c>
      <c r="G2498" s="17">
        <v>0</v>
      </c>
      <c r="H2498" s="18">
        <v>275349</v>
      </c>
    </row>
    <row r="2499" spans="1:8" ht="14.4" x14ac:dyDescent="0.3">
      <c r="A2499" s="17">
        <v>1</v>
      </c>
      <c r="B2499" s="9" t="s">
        <v>25</v>
      </c>
      <c r="C2499" s="17">
        <v>2</v>
      </c>
      <c r="D2499" s="17">
        <v>1961</v>
      </c>
      <c r="E2499" s="17">
        <v>2</v>
      </c>
      <c r="F2499" s="17">
        <v>0</v>
      </c>
      <c r="G2499" s="17">
        <v>0</v>
      </c>
      <c r="H2499" s="18">
        <v>278907</v>
      </c>
    </row>
    <row r="2500" spans="1:8" ht="14.4" x14ac:dyDescent="0.3">
      <c r="A2500" s="17">
        <v>6</v>
      </c>
      <c r="B2500" s="9" t="s">
        <v>10</v>
      </c>
      <c r="C2500" s="17">
        <v>4</v>
      </c>
      <c r="D2500" s="17">
        <v>1992</v>
      </c>
      <c r="E2500" s="17">
        <v>2</v>
      </c>
      <c r="F2500" s="17">
        <v>0</v>
      </c>
      <c r="G2500" s="17">
        <v>0</v>
      </c>
      <c r="H2500" s="18">
        <v>279020</v>
      </c>
    </row>
    <row r="2501" spans="1:8" ht="14.4" x14ac:dyDescent="0.3">
      <c r="A2501" s="17">
        <v>3</v>
      </c>
      <c r="B2501" s="9" t="s">
        <v>19</v>
      </c>
      <c r="C2501" s="17">
        <v>3</v>
      </c>
      <c r="D2501" s="17">
        <v>2015</v>
      </c>
      <c r="E2501" s="17">
        <v>2</v>
      </c>
      <c r="F2501" s="17">
        <v>0</v>
      </c>
      <c r="G2501" s="17">
        <v>0</v>
      </c>
      <c r="H2501" s="18">
        <v>285136</v>
      </c>
    </row>
    <row r="2502" spans="1:8" ht="14.4" x14ac:dyDescent="0.3">
      <c r="A2502" s="17">
        <v>4</v>
      </c>
      <c r="B2502" s="9" t="s">
        <v>12</v>
      </c>
      <c r="C2502" s="17">
        <v>2</v>
      </c>
      <c r="D2502" s="17">
        <v>2011</v>
      </c>
      <c r="E2502" s="17">
        <v>1</v>
      </c>
      <c r="F2502" s="17">
        <v>0</v>
      </c>
      <c r="G2502" s="17">
        <v>0</v>
      </c>
      <c r="H2502" s="18">
        <v>285906</v>
      </c>
    </row>
    <row r="2503" spans="1:8" ht="14.4" x14ac:dyDescent="0.3">
      <c r="A2503" s="17">
        <v>1</v>
      </c>
      <c r="B2503" s="9" t="s">
        <v>19</v>
      </c>
      <c r="C2503" s="17">
        <v>3</v>
      </c>
      <c r="D2503" s="17">
        <v>2004</v>
      </c>
      <c r="E2503" s="17">
        <v>1</v>
      </c>
      <c r="F2503" s="17">
        <v>0</v>
      </c>
      <c r="G2503" s="17">
        <v>0</v>
      </c>
      <c r="H2503" s="18">
        <v>286952</v>
      </c>
    </row>
    <row r="2504" spans="1:8" ht="14.4" x14ac:dyDescent="0.3">
      <c r="A2504" s="17">
        <v>3</v>
      </c>
      <c r="B2504" s="9" t="s">
        <v>12</v>
      </c>
      <c r="C2504" s="17">
        <v>2</v>
      </c>
      <c r="D2504" s="17">
        <v>1997</v>
      </c>
      <c r="E2504" s="17">
        <v>1</v>
      </c>
      <c r="F2504" s="17">
        <v>0</v>
      </c>
      <c r="G2504" s="17">
        <v>10</v>
      </c>
      <c r="H2504" s="18">
        <v>287238</v>
      </c>
    </row>
    <row r="2505" spans="1:8" ht="14.4" x14ac:dyDescent="0.3">
      <c r="A2505" s="17">
        <v>2</v>
      </c>
      <c r="B2505" s="9" t="s">
        <v>17</v>
      </c>
      <c r="C2505" s="17">
        <v>2</v>
      </c>
      <c r="D2505" s="17">
        <v>2010</v>
      </c>
      <c r="E2505" s="17">
        <v>1</v>
      </c>
      <c r="F2505" s="17">
        <v>0</v>
      </c>
      <c r="G2505" s="17">
        <v>0</v>
      </c>
      <c r="H2505" s="18">
        <v>290218</v>
      </c>
    </row>
    <row r="2506" spans="1:8" ht="14.4" x14ac:dyDescent="0.3">
      <c r="A2506" s="17">
        <v>6</v>
      </c>
      <c r="B2506" s="9" t="s">
        <v>17</v>
      </c>
      <c r="C2506" s="17">
        <v>3</v>
      </c>
      <c r="D2506" s="17">
        <v>2012</v>
      </c>
      <c r="E2506" s="17">
        <v>1</v>
      </c>
      <c r="F2506" s="17">
        <v>0</v>
      </c>
      <c r="G2506" s="17">
        <v>0</v>
      </c>
      <c r="H2506" s="18">
        <v>290281</v>
      </c>
    </row>
    <row r="2507" spans="1:8" ht="14.4" x14ac:dyDescent="0.3">
      <c r="A2507" s="17">
        <v>4</v>
      </c>
      <c r="B2507" s="9" t="s">
        <v>23</v>
      </c>
      <c r="C2507" s="17">
        <v>4</v>
      </c>
      <c r="D2507" s="17">
        <v>2014</v>
      </c>
      <c r="E2507" s="17">
        <v>1</v>
      </c>
      <c r="F2507" s="17">
        <v>0</v>
      </c>
      <c r="G2507" s="17">
        <v>0</v>
      </c>
      <c r="H2507" s="18">
        <v>290871</v>
      </c>
    </row>
    <row r="2508" spans="1:8" ht="14.4" x14ac:dyDescent="0.3">
      <c r="A2508" s="17">
        <v>2</v>
      </c>
      <c r="B2508" s="9" t="s">
        <v>17</v>
      </c>
      <c r="C2508" s="17">
        <v>2</v>
      </c>
      <c r="D2508" s="17">
        <v>2010</v>
      </c>
      <c r="E2508" s="17">
        <v>1</v>
      </c>
      <c r="F2508" s="17">
        <v>0</v>
      </c>
      <c r="G2508" s="17">
        <v>0</v>
      </c>
      <c r="H2508" s="18">
        <v>291803</v>
      </c>
    </row>
    <row r="2509" spans="1:8" ht="14.4" x14ac:dyDescent="0.3">
      <c r="A2509" s="17">
        <v>1</v>
      </c>
      <c r="B2509" s="9" t="s">
        <v>14</v>
      </c>
      <c r="C2509" s="17">
        <v>2</v>
      </c>
      <c r="D2509" s="17">
        <v>1999</v>
      </c>
      <c r="E2509" s="17">
        <v>1</v>
      </c>
      <c r="F2509" s="17">
        <v>0</v>
      </c>
      <c r="G2509" s="17">
        <v>0</v>
      </c>
      <c r="H2509" s="18">
        <v>292374</v>
      </c>
    </row>
    <row r="2510" spans="1:8" ht="14.4" x14ac:dyDescent="0.3">
      <c r="A2510" s="17">
        <v>3</v>
      </c>
      <c r="B2510" s="9" t="s">
        <v>12</v>
      </c>
      <c r="C2510" s="17">
        <v>3</v>
      </c>
      <c r="D2510" s="17">
        <v>2016</v>
      </c>
      <c r="E2510" s="17">
        <v>1</v>
      </c>
      <c r="F2510" s="17">
        <v>0</v>
      </c>
      <c r="G2510" s="17">
        <v>0</v>
      </c>
      <c r="H2510" s="18">
        <v>293357</v>
      </c>
    </row>
    <row r="2511" spans="1:8" ht="14.4" x14ac:dyDescent="0.3">
      <c r="A2511" s="17">
        <v>5</v>
      </c>
      <c r="B2511" s="9" t="s">
        <v>14</v>
      </c>
      <c r="C2511" s="17">
        <v>3</v>
      </c>
      <c r="D2511" s="17">
        <v>1991</v>
      </c>
      <c r="E2511" s="17">
        <v>1</v>
      </c>
      <c r="F2511" s="17">
        <v>0</v>
      </c>
      <c r="G2511" s="17">
        <v>0</v>
      </c>
      <c r="H2511" s="18">
        <v>293553</v>
      </c>
    </row>
    <row r="2512" spans="1:8" ht="14.4" x14ac:dyDescent="0.3">
      <c r="A2512" s="17">
        <v>1</v>
      </c>
      <c r="B2512" s="9" t="s">
        <v>23</v>
      </c>
      <c r="C2512" s="17">
        <v>1</v>
      </c>
      <c r="D2512" s="17">
        <v>2015</v>
      </c>
      <c r="E2512" s="17">
        <v>2</v>
      </c>
      <c r="F2512" s="17">
        <v>0</v>
      </c>
      <c r="G2512" s="17">
        <v>0</v>
      </c>
      <c r="H2512" s="18">
        <v>294625</v>
      </c>
    </row>
    <row r="2513" spans="1:8" ht="14.4" x14ac:dyDescent="0.3">
      <c r="A2513" s="17">
        <v>2</v>
      </c>
      <c r="B2513" s="9" t="s">
        <v>12</v>
      </c>
      <c r="C2513" s="17">
        <v>2</v>
      </c>
      <c r="D2513" s="17">
        <v>2011</v>
      </c>
      <c r="E2513" s="17">
        <v>1</v>
      </c>
      <c r="F2513" s="17">
        <v>0</v>
      </c>
      <c r="G2513" s="17">
        <v>0</v>
      </c>
      <c r="H2513" s="18">
        <v>294783</v>
      </c>
    </row>
    <row r="2514" spans="1:8" ht="14.4" x14ac:dyDescent="0.3">
      <c r="A2514" s="17">
        <v>2</v>
      </c>
      <c r="B2514" s="9" t="s">
        <v>17</v>
      </c>
      <c r="C2514" s="17">
        <v>2</v>
      </c>
      <c r="D2514" s="17">
        <v>2010</v>
      </c>
      <c r="E2514" s="17">
        <v>1</v>
      </c>
      <c r="F2514" s="17">
        <v>0</v>
      </c>
      <c r="G2514" s="17">
        <v>0</v>
      </c>
      <c r="H2514" s="18">
        <v>295703</v>
      </c>
    </row>
    <row r="2515" spans="1:8" ht="14.4" x14ac:dyDescent="0.3">
      <c r="A2515" s="17">
        <v>6</v>
      </c>
      <c r="B2515" s="9" t="s">
        <v>17</v>
      </c>
      <c r="C2515" s="17">
        <v>3</v>
      </c>
      <c r="D2515" s="17">
        <v>2012</v>
      </c>
      <c r="E2515" s="17">
        <v>1</v>
      </c>
      <c r="F2515" s="17">
        <v>0</v>
      </c>
      <c r="G2515" s="17">
        <v>0</v>
      </c>
      <c r="H2515" s="18">
        <v>296020</v>
      </c>
    </row>
    <row r="2516" spans="1:8" ht="14.4" x14ac:dyDescent="0.3">
      <c r="A2516" s="17">
        <v>3</v>
      </c>
      <c r="B2516" s="9" t="s">
        <v>19</v>
      </c>
      <c r="C2516" s="17">
        <v>3</v>
      </c>
      <c r="D2516" s="17">
        <v>2013</v>
      </c>
      <c r="E2516" s="17">
        <v>1</v>
      </c>
      <c r="F2516" s="17">
        <v>0</v>
      </c>
      <c r="G2516" s="17">
        <v>0</v>
      </c>
      <c r="H2516" s="18">
        <v>296977</v>
      </c>
    </row>
    <row r="2517" spans="1:8" ht="14.4" x14ac:dyDescent="0.3">
      <c r="A2517" s="17">
        <v>2</v>
      </c>
      <c r="B2517" s="9" t="s">
        <v>17</v>
      </c>
      <c r="C2517" s="17">
        <v>2</v>
      </c>
      <c r="D2517" s="17">
        <v>2010</v>
      </c>
      <c r="E2517" s="17">
        <v>1</v>
      </c>
      <c r="F2517" s="17">
        <v>0</v>
      </c>
      <c r="G2517" s="17">
        <v>0</v>
      </c>
      <c r="H2517" s="18">
        <v>297827</v>
      </c>
    </row>
    <row r="2518" spans="1:8" ht="14.4" x14ac:dyDescent="0.3">
      <c r="A2518" s="17">
        <v>2</v>
      </c>
      <c r="B2518" s="9" t="s">
        <v>14</v>
      </c>
      <c r="C2518" s="17">
        <v>3</v>
      </c>
      <c r="D2518" s="17">
        <v>2008</v>
      </c>
      <c r="E2518" s="17">
        <v>1</v>
      </c>
      <c r="F2518" s="17">
        <v>0</v>
      </c>
      <c r="G2518" s="17">
        <v>0</v>
      </c>
      <c r="H2518" s="18">
        <v>298176</v>
      </c>
    </row>
    <row r="2519" spans="1:8" ht="14.4" x14ac:dyDescent="0.3">
      <c r="A2519" s="17">
        <v>5</v>
      </c>
      <c r="B2519" s="9" t="s">
        <v>33</v>
      </c>
      <c r="C2519" s="17">
        <v>2</v>
      </c>
      <c r="D2519" s="17">
        <v>2011</v>
      </c>
      <c r="E2519" s="17">
        <v>1</v>
      </c>
      <c r="F2519" s="17">
        <v>0</v>
      </c>
      <c r="G2519" s="17">
        <v>0</v>
      </c>
      <c r="H2519" s="18">
        <v>300002</v>
      </c>
    </row>
    <row r="2520" spans="1:8" ht="14.4" x14ac:dyDescent="0.3">
      <c r="A2520" s="17">
        <v>2</v>
      </c>
      <c r="B2520" s="9" t="s">
        <v>33</v>
      </c>
      <c r="C2520" s="17">
        <v>4</v>
      </c>
      <c r="D2520" s="17">
        <v>2020</v>
      </c>
      <c r="E2520" s="17">
        <v>1</v>
      </c>
      <c r="F2520" s="17">
        <v>0</v>
      </c>
      <c r="G2520" s="17">
        <v>0</v>
      </c>
      <c r="H2520" s="18">
        <v>300839</v>
      </c>
    </row>
    <row r="2521" spans="1:8" ht="14.4" x14ac:dyDescent="0.3">
      <c r="A2521" s="17">
        <v>6</v>
      </c>
      <c r="B2521" s="9" t="s">
        <v>12</v>
      </c>
      <c r="C2521" s="17">
        <v>2</v>
      </c>
      <c r="D2521" s="17">
        <v>2011</v>
      </c>
      <c r="E2521" s="17">
        <v>1</v>
      </c>
      <c r="F2521" s="17">
        <v>0</v>
      </c>
      <c r="G2521" s="17">
        <v>0</v>
      </c>
      <c r="H2521" s="18">
        <v>301172</v>
      </c>
    </row>
    <row r="2522" spans="1:8" ht="14.4" x14ac:dyDescent="0.3">
      <c r="A2522" s="17">
        <v>5</v>
      </c>
      <c r="B2522" s="9" t="s">
        <v>10</v>
      </c>
      <c r="C2522" s="17">
        <v>4</v>
      </c>
      <c r="D2522" s="17">
        <v>1992</v>
      </c>
      <c r="E2522" s="17">
        <v>2</v>
      </c>
      <c r="F2522" s="17">
        <v>0</v>
      </c>
      <c r="G2522" s="17">
        <v>0</v>
      </c>
      <c r="H2522" s="18">
        <v>301467</v>
      </c>
    </row>
    <row r="2523" spans="1:8" ht="14.4" x14ac:dyDescent="0.3">
      <c r="A2523" s="17">
        <v>5</v>
      </c>
      <c r="B2523" s="9" t="s">
        <v>12</v>
      </c>
      <c r="C2523" s="17">
        <v>2</v>
      </c>
      <c r="D2523" s="17">
        <v>2011</v>
      </c>
      <c r="E2523" s="17">
        <v>1</v>
      </c>
      <c r="F2523" s="17">
        <v>0</v>
      </c>
      <c r="G2523" s="17">
        <v>0</v>
      </c>
      <c r="H2523" s="18">
        <v>301971</v>
      </c>
    </row>
    <row r="2524" spans="1:8" ht="14.4" x14ac:dyDescent="0.3">
      <c r="A2524" s="17">
        <v>2</v>
      </c>
      <c r="B2524" s="9" t="s">
        <v>14</v>
      </c>
      <c r="C2524" s="17">
        <v>3</v>
      </c>
      <c r="D2524" s="17">
        <v>2013</v>
      </c>
      <c r="E2524" s="17">
        <v>1</v>
      </c>
      <c r="F2524" s="17">
        <v>0</v>
      </c>
      <c r="G2524" s="17">
        <v>0</v>
      </c>
      <c r="H2524" s="18">
        <v>303121</v>
      </c>
    </row>
    <row r="2525" spans="1:8" ht="14.4" x14ac:dyDescent="0.3">
      <c r="A2525" s="17">
        <v>1</v>
      </c>
      <c r="B2525" s="9" t="s">
        <v>12</v>
      </c>
      <c r="C2525" s="17">
        <v>1</v>
      </c>
      <c r="D2525" s="17">
        <v>2017</v>
      </c>
      <c r="E2525" s="17">
        <v>1</v>
      </c>
      <c r="F2525" s="17">
        <v>0</v>
      </c>
      <c r="G2525" s="17">
        <v>0</v>
      </c>
      <c r="H2525" s="18">
        <v>305024</v>
      </c>
    </row>
    <row r="2526" spans="1:8" ht="14.4" x14ac:dyDescent="0.3">
      <c r="A2526" s="17">
        <v>1</v>
      </c>
      <c r="B2526" s="9" t="s">
        <v>12</v>
      </c>
      <c r="C2526" s="17">
        <v>3</v>
      </c>
      <c r="D2526" s="17">
        <v>1996</v>
      </c>
      <c r="E2526" s="17">
        <v>1</v>
      </c>
      <c r="F2526" s="17">
        <v>0</v>
      </c>
      <c r="G2526" s="17">
        <v>0</v>
      </c>
      <c r="H2526" s="18">
        <v>305848</v>
      </c>
    </row>
    <row r="2527" spans="1:8" ht="14.4" x14ac:dyDescent="0.3">
      <c r="A2527" s="17">
        <v>3</v>
      </c>
      <c r="B2527" s="9" t="s">
        <v>12</v>
      </c>
      <c r="C2527" s="17">
        <v>3</v>
      </c>
      <c r="D2527" s="17">
        <v>2012</v>
      </c>
      <c r="E2527" s="17">
        <v>1</v>
      </c>
      <c r="F2527" s="17">
        <v>0</v>
      </c>
      <c r="G2527" s="17">
        <v>0</v>
      </c>
      <c r="H2527" s="18">
        <v>306133</v>
      </c>
    </row>
    <row r="2528" spans="1:8" ht="14.4" x14ac:dyDescent="0.3">
      <c r="A2528" s="17">
        <v>1</v>
      </c>
      <c r="B2528" s="9" t="s">
        <v>23</v>
      </c>
      <c r="C2528" s="17">
        <v>3</v>
      </c>
      <c r="D2528" s="17">
        <v>2018</v>
      </c>
      <c r="E2528" s="17">
        <v>2</v>
      </c>
      <c r="F2528" s="17">
        <v>0</v>
      </c>
      <c r="G2528" s="17">
        <v>0</v>
      </c>
      <c r="H2528" s="18">
        <v>306228</v>
      </c>
    </row>
    <row r="2529" spans="1:8" ht="14.4" x14ac:dyDescent="0.3">
      <c r="A2529" s="17">
        <v>2</v>
      </c>
      <c r="B2529" s="9" t="s">
        <v>12</v>
      </c>
      <c r="C2529" s="17">
        <v>2</v>
      </c>
      <c r="D2529" s="17">
        <v>1998</v>
      </c>
      <c r="E2529" s="17">
        <v>1</v>
      </c>
      <c r="F2529" s="17">
        <v>0</v>
      </c>
      <c r="G2529" s="17">
        <v>0</v>
      </c>
      <c r="H2529" s="18">
        <v>306450</v>
      </c>
    </row>
    <row r="2530" spans="1:8" ht="14.4" x14ac:dyDescent="0.3">
      <c r="A2530" s="17">
        <v>4</v>
      </c>
      <c r="B2530" s="9" t="s">
        <v>25</v>
      </c>
      <c r="C2530" s="17">
        <v>2</v>
      </c>
      <c r="D2530" s="17">
        <v>1995</v>
      </c>
      <c r="E2530" s="17">
        <v>1</v>
      </c>
      <c r="F2530" s="17">
        <v>0</v>
      </c>
      <c r="G2530" s="17">
        <v>0</v>
      </c>
      <c r="H2530" s="18">
        <v>307053</v>
      </c>
    </row>
    <row r="2531" spans="1:8" ht="14.4" x14ac:dyDescent="0.3">
      <c r="A2531" s="17">
        <v>1</v>
      </c>
      <c r="B2531" s="9" t="s">
        <v>12</v>
      </c>
      <c r="C2531" s="17">
        <v>2</v>
      </c>
      <c r="D2531" s="17">
        <v>1998</v>
      </c>
      <c r="E2531" s="17">
        <v>1</v>
      </c>
      <c r="F2531" s="17">
        <v>0</v>
      </c>
      <c r="G2531" s="17">
        <v>0</v>
      </c>
      <c r="H2531" s="18">
        <v>310730</v>
      </c>
    </row>
    <row r="2532" spans="1:8" ht="14.4" x14ac:dyDescent="0.3">
      <c r="A2532" s="17">
        <v>3</v>
      </c>
      <c r="B2532" s="9" t="s">
        <v>12</v>
      </c>
      <c r="C2532" s="17">
        <v>3</v>
      </c>
      <c r="D2532" s="17">
        <v>1997</v>
      </c>
      <c r="E2532" s="17">
        <v>1</v>
      </c>
      <c r="F2532" s="17">
        <v>0</v>
      </c>
      <c r="G2532" s="17">
        <v>0</v>
      </c>
      <c r="H2532" s="18">
        <v>313904</v>
      </c>
    </row>
    <row r="2533" spans="1:8" ht="14.4" x14ac:dyDescent="0.3">
      <c r="A2533" s="17">
        <v>4</v>
      </c>
      <c r="B2533" s="9" t="s">
        <v>33</v>
      </c>
      <c r="C2533" s="17">
        <v>2</v>
      </c>
      <c r="D2533" s="17">
        <v>2012</v>
      </c>
      <c r="E2533" s="17">
        <v>1</v>
      </c>
      <c r="F2533" s="17">
        <v>0</v>
      </c>
      <c r="G2533" s="17">
        <v>0</v>
      </c>
      <c r="H2533" s="18">
        <v>314313</v>
      </c>
    </row>
    <row r="2534" spans="1:8" ht="14.4" x14ac:dyDescent="0.3">
      <c r="A2534" s="17">
        <v>1</v>
      </c>
      <c r="B2534" s="9" t="s">
        <v>12</v>
      </c>
      <c r="C2534" s="17">
        <v>3</v>
      </c>
      <c r="D2534" s="17">
        <v>1996</v>
      </c>
      <c r="E2534" s="17">
        <v>1</v>
      </c>
      <c r="F2534" s="17">
        <v>0</v>
      </c>
      <c r="G2534" s="17">
        <v>0</v>
      </c>
      <c r="H2534" s="18">
        <v>314408</v>
      </c>
    </row>
    <row r="2535" spans="1:8" ht="14.4" x14ac:dyDescent="0.3">
      <c r="A2535" s="17">
        <v>4</v>
      </c>
      <c r="B2535" s="9" t="s">
        <v>23</v>
      </c>
      <c r="C2535" s="17">
        <v>1</v>
      </c>
      <c r="D2535" s="17">
        <v>1976</v>
      </c>
      <c r="E2535" s="17">
        <v>1</v>
      </c>
      <c r="F2535" s="17">
        <v>0</v>
      </c>
      <c r="G2535" s="17">
        <v>2</v>
      </c>
      <c r="H2535" s="18">
        <v>314421</v>
      </c>
    </row>
    <row r="2536" spans="1:8" ht="14.4" x14ac:dyDescent="0.3">
      <c r="A2536" s="17">
        <v>2</v>
      </c>
      <c r="B2536" s="9" t="s">
        <v>17</v>
      </c>
      <c r="C2536" s="17">
        <v>2</v>
      </c>
      <c r="D2536" s="17">
        <v>2011</v>
      </c>
      <c r="E2536" s="17">
        <v>1</v>
      </c>
      <c r="F2536" s="17">
        <v>0</v>
      </c>
      <c r="G2536" s="17">
        <v>0</v>
      </c>
      <c r="H2536" s="18">
        <v>315042</v>
      </c>
    </row>
    <row r="2537" spans="1:8" ht="14.4" x14ac:dyDescent="0.3">
      <c r="A2537" s="17">
        <v>4</v>
      </c>
      <c r="B2537" s="9" t="s">
        <v>12</v>
      </c>
      <c r="C2537" s="17">
        <v>3</v>
      </c>
      <c r="D2537" s="17">
        <v>2012</v>
      </c>
      <c r="E2537" s="17">
        <v>1</v>
      </c>
      <c r="F2537" s="17">
        <v>0</v>
      </c>
      <c r="G2537" s="17">
        <v>0</v>
      </c>
      <c r="H2537" s="18">
        <v>315137</v>
      </c>
    </row>
    <row r="2538" spans="1:8" ht="14.4" x14ac:dyDescent="0.3">
      <c r="A2538" s="17">
        <v>3</v>
      </c>
      <c r="B2538" s="9" t="s">
        <v>19</v>
      </c>
      <c r="C2538" s="17">
        <v>3</v>
      </c>
      <c r="D2538" s="17">
        <v>2011</v>
      </c>
      <c r="E2538" s="17">
        <v>1</v>
      </c>
      <c r="F2538" s="17">
        <v>0</v>
      </c>
      <c r="G2538" s="17">
        <v>0</v>
      </c>
      <c r="H2538" s="18">
        <v>319608</v>
      </c>
    </row>
    <row r="2539" spans="1:8" ht="14.4" x14ac:dyDescent="0.3">
      <c r="A2539" s="17">
        <v>4</v>
      </c>
      <c r="B2539" s="9" t="s">
        <v>12</v>
      </c>
      <c r="C2539" s="17">
        <v>2</v>
      </c>
      <c r="D2539" s="17">
        <v>2012</v>
      </c>
      <c r="E2539" s="17">
        <v>1</v>
      </c>
      <c r="F2539" s="17">
        <v>0</v>
      </c>
      <c r="G2539" s="17">
        <v>0</v>
      </c>
      <c r="H2539" s="18">
        <v>319829</v>
      </c>
    </row>
    <row r="2540" spans="1:8" ht="14.4" x14ac:dyDescent="0.3">
      <c r="A2540" s="17">
        <v>2</v>
      </c>
      <c r="B2540" s="9" t="s">
        <v>14</v>
      </c>
      <c r="C2540" s="17">
        <v>2</v>
      </c>
      <c r="D2540" s="17">
        <v>2001</v>
      </c>
      <c r="E2540" s="17">
        <v>1</v>
      </c>
      <c r="F2540" s="17">
        <v>0</v>
      </c>
      <c r="G2540" s="17">
        <v>0</v>
      </c>
      <c r="H2540" s="18">
        <v>321668</v>
      </c>
    </row>
    <row r="2541" spans="1:8" ht="14.4" x14ac:dyDescent="0.3">
      <c r="A2541" s="17">
        <v>2</v>
      </c>
      <c r="B2541" s="9" t="s">
        <v>12</v>
      </c>
      <c r="C2541" s="17">
        <v>2</v>
      </c>
      <c r="D2541" s="17">
        <v>2004</v>
      </c>
      <c r="E2541" s="17">
        <v>1</v>
      </c>
      <c r="F2541" s="17">
        <v>0</v>
      </c>
      <c r="G2541" s="17">
        <v>0</v>
      </c>
      <c r="H2541" s="18">
        <v>322683</v>
      </c>
    </row>
    <row r="2542" spans="1:8" ht="14.4" x14ac:dyDescent="0.3">
      <c r="A2542" s="17">
        <v>2</v>
      </c>
      <c r="B2542" s="9" t="s">
        <v>12</v>
      </c>
      <c r="C2542" s="17">
        <v>3</v>
      </c>
      <c r="D2542" s="17">
        <v>2010</v>
      </c>
      <c r="E2542" s="17">
        <v>1</v>
      </c>
      <c r="F2542" s="17">
        <v>0</v>
      </c>
      <c r="G2542" s="17">
        <v>0</v>
      </c>
      <c r="H2542" s="18">
        <v>322905</v>
      </c>
    </row>
    <row r="2543" spans="1:8" ht="14.4" x14ac:dyDescent="0.3">
      <c r="A2543" s="17">
        <v>4</v>
      </c>
      <c r="B2543" s="9" t="s">
        <v>19</v>
      </c>
      <c r="C2543" s="17">
        <v>4</v>
      </c>
      <c r="D2543" s="17">
        <v>2016</v>
      </c>
      <c r="E2543" s="17">
        <v>1</v>
      </c>
      <c r="F2543" s="17">
        <v>0</v>
      </c>
      <c r="G2543" s="17">
        <v>0</v>
      </c>
      <c r="H2543" s="18">
        <v>323190</v>
      </c>
    </row>
    <row r="2544" spans="1:8" ht="14.4" x14ac:dyDescent="0.3">
      <c r="A2544" s="17">
        <v>2</v>
      </c>
      <c r="B2544" s="9" t="s">
        <v>14</v>
      </c>
      <c r="C2544" s="17">
        <v>3</v>
      </c>
      <c r="D2544" s="17">
        <v>1991</v>
      </c>
      <c r="E2544" s="17">
        <v>1</v>
      </c>
      <c r="F2544" s="17">
        <v>0</v>
      </c>
      <c r="G2544" s="17">
        <v>0</v>
      </c>
      <c r="H2544" s="18">
        <v>324997</v>
      </c>
    </row>
    <row r="2545" spans="1:8" ht="14.4" x14ac:dyDescent="0.3">
      <c r="A2545" s="17">
        <v>5</v>
      </c>
      <c r="B2545" s="9" t="s">
        <v>19</v>
      </c>
      <c r="C2545" s="17">
        <v>3</v>
      </c>
      <c r="D2545" s="17">
        <v>2011</v>
      </c>
      <c r="E2545" s="17">
        <v>1</v>
      </c>
      <c r="F2545" s="17">
        <v>0</v>
      </c>
      <c r="G2545" s="17">
        <v>0</v>
      </c>
      <c r="H2545" s="18">
        <v>325866</v>
      </c>
    </row>
    <row r="2546" spans="1:8" ht="14.4" x14ac:dyDescent="0.3">
      <c r="A2546" s="17">
        <v>2</v>
      </c>
      <c r="B2546" s="9" t="s">
        <v>23</v>
      </c>
      <c r="C2546" s="17">
        <v>1</v>
      </c>
      <c r="D2546" s="17">
        <v>1976</v>
      </c>
      <c r="E2546" s="17">
        <v>1</v>
      </c>
      <c r="F2546" s="17">
        <v>0</v>
      </c>
      <c r="G2546" s="17">
        <v>3</v>
      </c>
      <c r="H2546" s="18">
        <v>328027</v>
      </c>
    </row>
    <row r="2547" spans="1:8" ht="14.4" x14ac:dyDescent="0.3">
      <c r="A2547" s="17">
        <v>3</v>
      </c>
      <c r="B2547" s="9" t="s">
        <v>19</v>
      </c>
      <c r="C2547" s="17">
        <v>4</v>
      </c>
      <c r="D2547" s="17">
        <v>2015</v>
      </c>
      <c r="E2547" s="17">
        <v>1</v>
      </c>
      <c r="F2547" s="17">
        <v>12</v>
      </c>
      <c r="G2547" s="17">
        <v>12</v>
      </c>
      <c r="H2547" s="18">
        <v>332765</v>
      </c>
    </row>
    <row r="2548" spans="1:8" ht="14.4" x14ac:dyDescent="0.3">
      <c r="A2548" s="17">
        <v>2</v>
      </c>
      <c r="B2548" s="9" t="s">
        <v>12</v>
      </c>
      <c r="C2548" s="17">
        <v>3</v>
      </c>
      <c r="D2548" s="17">
        <v>2018</v>
      </c>
      <c r="E2548" s="17">
        <v>1</v>
      </c>
      <c r="F2548" s="17">
        <v>0</v>
      </c>
      <c r="G2548" s="17">
        <v>0</v>
      </c>
      <c r="H2548" s="18">
        <v>332860</v>
      </c>
    </row>
    <row r="2549" spans="1:8" ht="14.4" x14ac:dyDescent="0.3">
      <c r="A2549" s="17">
        <v>2</v>
      </c>
      <c r="B2549" s="9" t="s">
        <v>12</v>
      </c>
      <c r="C2549" s="17">
        <v>1</v>
      </c>
      <c r="D2549" s="17">
        <v>2020</v>
      </c>
      <c r="E2549" s="17">
        <v>1</v>
      </c>
      <c r="F2549" s="17">
        <v>0</v>
      </c>
      <c r="G2549" s="17">
        <v>0</v>
      </c>
      <c r="H2549" s="18">
        <v>333716</v>
      </c>
    </row>
    <row r="2550" spans="1:8" ht="14.4" x14ac:dyDescent="0.3">
      <c r="A2550" s="17">
        <v>1</v>
      </c>
      <c r="B2550" s="9" t="s">
        <v>33</v>
      </c>
      <c r="C2550" s="17">
        <v>2</v>
      </c>
      <c r="D2550" s="17">
        <v>2020</v>
      </c>
      <c r="E2550" s="17">
        <v>1</v>
      </c>
      <c r="F2550" s="17">
        <v>0</v>
      </c>
      <c r="G2550" s="17">
        <v>0</v>
      </c>
      <c r="H2550" s="18">
        <v>333779</v>
      </c>
    </row>
    <row r="2551" spans="1:8" ht="14.4" x14ac:dyDescent="0.3">
      <c r="A2551" s="17">
        <v>3</v>
      </c>
      <c r="B2551" s="9" t="s">
        <v>12</v>
      </c>
      <c r="C2551" s="17">
        <v>4</v>
      </c>
      <c r="D2551" s="17">
        <v>2008</v>
      </c>
      <c r="E2551" s="17">
        <v>1</v>
      </c>
      <c r="F2551" s="17">
        <v>0</v>
      </c>
      <c r="G2551" s="17">
        <v>0</v>
      </c>
      <c r="H2551" s="18">
        <v>337425</v>
      </c>
    </row>
    <row r="2552" spans="1:8" ht="14.4" x14ac:dyDescent="0.3">
      <c r="A2552" s="17">
        <v>1</v>
      </c>
      <c r="B2552" s="9" t="s">
        <v>19</v>
      </c>
      <c r="C2552" s="17">
        <v>2</v>
      </c>
      <c r="D2552" s="17">
        <v>2010</v>
      </c>
      <c r="E2552" s="17">
        <v>1</v>
      </c>
      <c r="F2552" s="17">
        <v>0</v>
      </c>
      <c r="G2552" s="17">
        <v>0</v>
      </c>
      <c r="H2552" s="18">
        <v>339486</v>
      </c>
    </row>
    <row r="2553" spans="1:8" ht="14.4" x14ac:dyDescent="0.3">
      <c r="A2553" s="17">
        <v>4</v>
      </c>
      <c r="B2553" s="9" t="s">
        <v>12</v>
      </c>
      <c r="C2553" s="17">
        <v>2</v>
      </c>
      <c r="D2553" s="17">
        <v>2010</v>
      </c>
      <c r="E2553" s="17">
        <v>1</v>
      </c>
      <c r="F2553" s="17">
        <v>0</v>
      </c>
      <c r="G2553" s="17">
        <v>0</v>
      </c>
      <c r="H2553" s="18">
        <v>339676</v>
      </c>
    </row>
    <row r="2554" spans="1:8" ht="14.4" x14ac:dyDescent="0.3">
      <c r="A2554" s="17">
        <v>1</v>
      </c>
      <c r="B2554" s="9" t="s">
        <v>23</v>
      </c>
      <c r="C2554" s="17">
        <v>2</v>
      </c>
      <c r="D2554" s="17">
        <v>2012</v>
      </c>
      <c r="E2554" s="17">
        <v>1</v>
      </c>
      <c r="F2554" s="17">
        <v>0</v>
      </c>
      <c r="G2554" s="17">
        <v>0</v>
      </c>
      <c r="H2554" s="18">
        <v>339771</v>
      </c>
    </row>
    <row r="2555" spans="1:8" ht="14.4" x14ac:dyDescent="0.3">
      <c r="A2555" s="17">
        <v>1</v>
      </c>
      <c r="B2555" s="9" t="s">
        <v>19</v>
      </c>
      <c r="C2555" s="17">
        <v>3</v>
      </c>
      <c r="D2555" s="17">
        <v>2014</v>
      </c>
      <c r="E2555" s="17">
        <v>1</v>
      </c>
      <c r="F2555" s="17">
        <v>0</v>
      </c>
      <c r="G2555" s="17">
        <v>0</v>
      </c>
      <c r="H2555" s="18">
        <v>340944</v>
      </c>
    </row>
    <row r="2556" spans="1:8" ht="14.4" x14ac:dyDescent="0.3">
      <c r="A2556" s="17">
        <v>1</v>
      </c>
      <c r="B2556" s="9" t="s">
        <v>33</v>
      </c>
      <c r="C2556" s="17">
        <v>2</v>
      </c>
      <c r="D2556" s="17">
        <v>2017</v>
      </c>
      <c r="E2556" s="17">
        <v>1</v>
      </c>
      <c r="F2556" s="17">
        <v>0</v>
      </c>
      <c r="G2556" s="17">
        <v>0</v>
      </c>
      <c r="H2556" s="18">
        <v>340944</v>
      </c>
    </row>
    <row r="2557" spans="1:8" ht="14.4" x14ac:dyDescent="0.3">
      <c r="A2557" s="17">
        <v>2</v>
      </c>
      <c r="B2557" s="9" t="s">
        <v>17</v>
      </c>
      <c r="C2557" s="17">
        <v>2</v>
      </c>
      <c r="D2557" s="17">
        <v>2010</v>
      </c>
      <c r="E2557" s="17">
        <v>1</v>
      </c>
      <c r="F2557" s="17">
        <v>0</v>
      </c>
      <c r="G2557" s="17">
        <v>0</v>
      </c>
      <c r="H2557" s="18">
        <v>341800</v>
      </c>
    </row>
    <row r="2558" spans="1:8" ht="14.4" x14ac:dyDescent="0.3">
      <c r="A2558" s="17">
        <v>3</v>
      </c>
      <c r="B2558" s="9" t="s">
        <v>12</v>
      </c>
      <c r="C2558" s="17">
        <v>3</v>
      </c>
      <c r="D2558" s="17">
        <v>2011</v>
      </c>
      <c r="E2558" s="17">
        <v>1</v>
      </c>
      <c r="F2558" s="17">
        <v>0</v>
      </c>
      <c r="G2558" s="17">
        <v>0</v>
      </c>
      <c r="H2558" s="18">
        <v>343259</v>
      </c>
    </row>
    <row r="2559" spans="1:8" ht="14.4" x14ac:dyDescent="0.3">
      <c r="A2559" s="17">
        <v>3</v>
      </c>
      <c r="B2559" s="9" t="s">
        <v>12</v>
      </c>
      <c r="C2559" s="17">
        <v>2</v>
      </c>
      <c r="D2559" s="17">
        <v>2011</v>
      </c>
      <c r="E2559" s="17">
        <v>1</v>
      </c>
      <c r="F2559" s="17">
        <v>0</v>
      </c>
      <c r="G2559" s="17">
        <v>0</v>
      </c>
      <c r="H2559" s="18">
        <v>344020</v>
      </c>
    </row>
    <row r="2560" spans="1:8" ht="14.4" x14ac:dyDescent="0.3">
      <c r="A2560" s="17">
        <v>3</v>
      </c>
      <c r="B2560" s="9" t="s">
        <v>19</v>
      </c>
      <c r="C2560" s="17">
        <v>4</v>
      </c>
      <c r="D2560" s="17">
        <v>2015</v>
      </c>
      <c r="E2560" s="17">
        <v>1</v>
      </c>
      <c r="F2560" s="17">
        <v>13</v>
      </c>
      <c r="G2560" s="17">
        <v>13</v>
      </c>
      <c r="H2560" s="18">
        <v>344590</v>
      </c>
    </row>
    <row r="2561" spans="1:8" ht="14.4" x14ac:dyDescent="0.3">
      <c r="A2561" s="17">
        <v>3</v>
      </c>
      <c r="B2561" s="9" t="s">
        <v>19</v>
      </c>
      <c r="C2561" s="17">
        <v>3</v>
      </c>
      <c r="D2561" s="17">
        <v>2008</v>
      </c>
      <c r="E2561" s="17">
        <v>1</v>
      </c>
      <c r="F2561" s="17">
        <v>0</v>
      </c>
      <c r="G2561" s="17">
        <v>0</v>
      </c>
      <c r="H2561" s="18">
        <v>345129</v>
      </c>
    </row>
    <row r="2562" spans="1:8" ht="14.4" x14ac:dyDescent="0.3">
      <c r="A2562" s="17">
        <v>2</v>
      </c>
      <c r="B2562" s="9" t="s">
        <v>17</v>
      </c>
      <c r="C2562" s="17">
        <v>2</v>
      </c>
      <c r="D2562" s="17">
        <v>2010</v>
      </c>
      <c r="E2562" s="17">
        <v>1</v>
      </c>
      <c r="F2562" s="17">
        <v>0</v>
      </c>
      <c r="G2562" s="17">
        <v>0</v>
      </c>
      <c r="H2562" s="18">
        <v>345732</v>
      </c>
    </row>
    <row r="2563" spans="1:8" ht="14.4" x14ac:dyDescent="0.3">
      <c r="A2563" s="17">
        <v>2</v>
      </c>
      <c r="B2563" s="9" t="s">
        <v>33</v>
      </c>
      <c r="C2563" s="17">
        <v>2</v>
      </c>
      <c r="D2563" s="17">
        <v>1997</v>
      </c>
      <c r="E2563" s="17">
        <v>1</v>
      </c>
      <c r="F2563" s="17">
        <v>0</v>
      </c>
      <c r="G2563" s="17">
        <v>13</v>
      </c>
      <c r="H2563" s="18">
        <v>347475</v>
      </c>
    </row>
    <row r="2564" spans="1:8" ht="14.4" x14ac:dyDescent="0.3">
      <c r="A2564" s="17">
        <v>3</v>
      </c>
      <c r="B2564" s="9" t="s">
        <v>19</v>
      </c>
      <c r="C2564" s="17">
        <v>3</v>
      </c>
      <c r="D2564" s="17">
        <v>2011</v>
      </c>
      <c r="E2564" s="17">
        <v>1</v>
      </c>
      <c r="F2564" s="17">
        <v>0</v>
      </c>
      <c r="G2564" s="17">
        <v>0</v>
      </c>
      <c r="H2564" s="18">
        <v>347881</v>
      </c>
    </row>
    <row r="2565" spans="1:8" ht="14.4" x14ac:dyDescent="0.3">
      <c r="A2565" s="17">
        <v>6</v>
      </c>
      <c r="B2565" s="9" t="s">
        <v>17</v>
      </c>
      <c r="C2565" s="17">
        <v>3</v>
      </c>
      <c r="D2565" s="17">
        <v>2012</v>
      </c>
      <c r="E2565" s="17">
        <v>1</v>
      </c>
      <c r="F2565" s="17">
        <v>0</v>
      </c>
      <c r="G2565" s="17">
        <v>0</v>
      </c>
      <c r="H2565" s="18">
        <v>348522</v>
      </c>
    </row>
    <row r="2566" spans="1:8" ht="14.4" x14ac:dyDescent="0.3">
      <c r="A2566" s="17">
        <v>1</v>
      </c>
      <c r="B2566" s="9" t="s">
        <v>14</v>
      </c>
      <c r="C2566" s="17">
        <v>2</v>
      </c>
      <c r="D2566" s="17">
        <v>2014</v>
      </c>
      <c r="E2566" s="17">
        <v>1</v>
      </c>
      <c r="F2566" s="17">
        <v>0</v>
      </c>
      <c r="G2566" s="17">
        <v>0</v>
      </c>
      <c r="H2566" s="18">
        <v>357224</v>
      </c>
    </row>
    <row r="2567" spans="1:8" ht="14.4" x14ac:dyDescent="0.3">
      <c r="A2567" s="17">
        <v>2</v>
      </c>
      <c r="B2567" s="9" t="s">
        <v>36</v>
      </c>
      <c r="C2567" s="17">
        <v>1</v>
      </c>
      <c r="D2567" s="17">
        <v>1981</v>
      </c>
      <c r="E2567" s="17">
        <v>1</v>
      </c>
      <c r="F2567" s="17">
        <v>43</v>
      </c>
      <c r="G2567" s="17">
        <v>0</v>
      </c>
      <c r="H2567" s="18">
        <v>358928</v>
      </c>
    </row>
    <row r="2568" spans="1:8" ht="14.4" x14ac:dyDescent="0.3">
      <c r="A2568" s="17">
        <v>5</v>
      </c>
      <c r="B2568" s="9" t="s">
        <v>23</v>
      </c>
      <c r="C2568" s="17">
        <v>1</v>
      </c>
      <c r="D2568" s="17">
        <v>1976</v>
      </c>
      <c r="E2568" s="17">
        <v>1</v>
      </c>
      <c r="F2568" s="17">
        <v>0</v>
      </c>
      <c r="G2568" s="17">
        <v>1</v>
      </c>
      <c r="H2568" s="18">
        <v>360291</v>
      </c>
    </row>
    <row r="2569" spans="1:8" ht="14.4" x14ac:dyDescent="0.3">
      <c r="A2569" s="17">
        <v>2</v>
      </c>
      <c r="B2569" s="9" t="s">
        <v>19</v>
      </c>
      <c r="C2569" s="17">
        <v>2</v>
      </c>
      <c r="D2569" s="17">
        <v>1994</v>
      </c>
      <c r="E2569" s="17">
        <v>1</v>
      </c>
      <c r="F2569" s="17">
        <v>0</v>
      </c>
      <c r="G2569" s="17">
        <v>0</v>
      </c>
      <c r="H2569" s="18">
        <v>368757</v>
      </c>
    </row>
    <row r="2570" spans="1:8" ht="14.4" x14ac:dyDescent="0.3">
      <c r="A2570" s="17">
        <v>2</v>
      </c>
      <c r="B2570" s="9" t="s">
        <v>19</v>
      </c>
      <c r="C2570" s="17">
        <v>4</v>
      </c>
      <c r="D2570" s="17">
        <v>2015</v>
      </c>
      <c r="E2570" s="17">
        <v>1</v>
      </c>
      <c r="F2570" s="17">
        <v>0</v>
      </c>
      <c r="G2570" s="17">
        <v>0</v>
      </c>
      <c r="H2570" s="18">
        <v>369827</v>
      </c>
    </row>
    <row r="2571" spans="1:8" ht="14.4" x14ac:dyDescent="0.3">
      <c r="A2571" s="17">
        <v>2</v>
      </c>
      <c r="B2571" s="9" t="s">
        <v>17</v>
      </c>
      <c r="C2571" s="17">
        <v>2</v>
      </c>
      <c r="D2571" s="17">
        <v>2011</v>
      </c>
      <c r="E2571" s="17">
        <v>1</v>
      </c>
      <c r="F2571" s="17">
        <v>0</v>
      </c>
      <c r="G2571" s="17">
        <v>0</v>
      </c>
      <c r="H2571" s="18">
        <v>372125</v>
      </c>
    </row>
    <row r="2572" spans="1:8" ht="14.4" x14ac:dyDescent="0.3">
      <c r="A2572" s="17">
        <v>3</v>
      </c>
      <c r="B2572" s="9" t="s">
        <v>17</v>
      </c>
      <c r="C2572" s="17">
        <v>1</v>
      </c>
      <c r="D2572" s="17">
        <v>1984</v>
      </c>
      <c r="E2572" s="17">
        <v>1</v>
      </c>
      <c r="F2572" s="17">
        <v>0</v>
      </c>
      <c r="G2572" s="17">
        <v>0</v>
      </c>
      <c r="H2572" s="18">
        <v>373116</v>
      </c>
    </row>
    <row r="2573" spans="1:8" ht="14.4" x14ac:dyDescent="0.3">
      <c r="A2573" s="17">
        <v>1</v>
      </c>
      <c r="B2573" s="9" t="s">
        <v>12</v>
      </c>
      <c r="C2573" s="17">
        <v>3</v>
      </c>
      <c r="D2573" s="17">
        <v>1997</v>
      </c>
      <c r="E2573" s="17">
        <v>1</v>
      </c>
      <c r="F2573" s="17">
        <v>0</v>
      </c>
      <c r="G2573" s="17">
        <v>0</v>
      </c>
      <c r="H2573" s="18">
        <v>376247</v>
      </c>
    </row>
    <row r="2574" spans="1:8" ht="14.4" x14ac:dyDescent="0.3">
      <c r="A2574" s="17">
        <v>3</v>
      </c>
      <c r="B2574" s="9" t="s">
        <v>12</v>
      </c>
      <c r="C2574" s="17">
        <v>2</v>
      </c>
      <c r="D2574" s="17">
        <v>2010</v>
      </c>
      <c r="E2574" s="17">
        <v>1</v>
      </c>
      <c r="F2574" s="17">
        <v>0</v>
      </c>
      <c r="G2574" s="17">
        <v>0</v>
      </c>
      <c r="H2574" s="18">
        <v>377176</v>
      </c>
    </row>
    <row r="2575" spans="1:8" ht="14.4" x14ac:dyDescent="0.3">
      <c r="A2575" s="17">
        <v>3</v>
      </c>
      <c r="B2575" s="9" t="s">
        <v>19</v>
      </c>
      <c r="C2575" s="17">
        <v>3</v>
      </c>
      <c r="D2575" s="17">
        <v>2013</v>
      </c>
      <c r="E2575" s="17">
        <v>1</v>
      </c>
      <c r="F2575" s="17">
        <v>0</v>
      </c>
      <c r="G2575" s="17">
        <v>0</v>
      </c>
      <c r="H2575" s="18">
        <v>377746</v>
      </c>
    </row>
    <row r="2576" spans="1:8" ht="14.4" x14ac:dyDescent="0.3">
      <c r="A2576" s="17">
        <v>3</v>
      </c>
      <c r="B2576" s="9" t="s">
        <v>19</v>
      </c>
      <c r="C2576" s="17">
        <v>3</v>
      </c>
      <c r="D2576" s="17">
        <v>2010</v>
      </c>
      <c r="E2576" s="17">
        <v>1</v>
      </c>
      <c r="F2576" s="17">
        <v>0</v>
      </c>
      <c r="G2576" s="17">
        <v>0</v>
      </c>
      <c r="H2576" s="18">
        <v>378003</v>
      </c>
    </row>
    <row r="2577" spans="1:8" ht="14.4" x14ac:dyDescent="0.3">
      <c r="A2577" s="17">
        <v>1</v>
      </c>
      <c r="B2577" s="9" t="s">
        <v>12</v>
      </c>
      <c r="C2577" s="17">
        <v>2</v>
      </c>
      <c r="D2577" s="17">
        <v>2005</v>
      </c>
      <c r="E2577" s="17">
        <v>1</v>
      </c>
      <c r="F2577" s="17">
        <v>0</v>
      </c>
      <c r="G2577" s="17">
        <v>0</v>
      </c>
      <c r="H2577" s="18">
        <v>381716</v>
      </c>
    </row>
    <row r="2578" spans="1:8" ht="14.4" x14ac:dyDescent="0.3">
      <c r="A2578" s="17">
        <v>2</v>
      </c>
      <c r="B2578" s="9" t="s">
        <v>14</v>
      </c>
      <c r="C2578" s="17">
        <v>3</v>
      </c>
      <c r="D2578" s="17">
        <v>2001</v>
      </c>
      <c r="E2578" s="17">
        <v>1</v>
      </c>
      <c r="F2578" s="17">
        <v>0</v>
      </c>
      <c r="G2578" s="17">
        <v>0</v>
      </c>
      <c r="H2578" s="18">
        <v>388374</v>
      </c>
    </row>
    <row r="2579" spans="1:8" ht="14.4" x14ac:dyDescent="0.3">
      <c r="A2579" s="17">
        <v>5</v>
      </c>
      <c r="B2579" s="9" t="s">
        <v>12</v>
      </c>
      <c r="C2579" s="17">
        <v>2</v>
      </c>
      <c r="D2579" s="17">
        <v>2010</v>
      </c>
      <c r="E2579" s="17">
        <v>1</v>
      </c>
      <c r="F2579" s="17">
        <v>0</v>
      </c>
      <c r="G2579" s="17">
        <v>0</v>
      </c>
      <c r="H2579" s="18">
        <v>390035</v>
      </c>
    </row>
    <row r="2580" spans="1:8" ht="14.4" x14ac:dyDescent="0.3">
      <c r="A2580" s="17">
        <v>4</v>
      </c>
      <c r="B2580" s="9" t="s">
        <v>12</v>
      </c>
      <c r="C2580" s="17">
        <v>2</v>
      </c>
      <c r="D2580" s="17">
        <v>2012</v>
      </c>
      <c r="E2580" s="17">
        <v>1</v>
      </c>
      <c r="F2580" s="17">
        <v>0</v>
      </c>
      <c r="G2580" s="17">
        <v>0</v>
      </c>
      <c r="H2580" s="18">
        <v>390831</v>
      </c>
    </row>
    <row r="2581" spans="1:8" ht="14.4" x14ac:dyDescent="0.3">
      <c r="A2581" s="17">
        <v>3</v>
      </c>
      <c r="B2581" s="9" t="s">
        <v>48</v>
      </c>
      <c r="C2581" s="17">
        <v>2</v>
      </c>
      <c r="D2581" s="17">
        <v>1984</v>
      </c>
      <c r="E2581" s="17">
        <v>1</v>
      </c>
      <c r="F2581" s="17">
        <v>0</v>
      </c>
      <c r="G2581" s="17">
        <v>36</v>
      </c>
      <c r="H2581" s="18">
        <v>396894</v>
      </c>
    </row>
    <row r="2582" spans="1:8" ht="14.4" x14ac:dyDescent="0.3">
      <c r="A2582" s="17">
        <v>1</v>
      </c>
      <c r="B2582" s="9" t="s">
        <v>31</v>
      </c>
      <c r="C2582" s="17">
        <v>4</v>
      </c>
      <c r="D2582" s="17">
        <v>1977</v>
      </c>
      <c r="E2582" s="17">
        <v>2</v>
      </c>
      <c r="F2582" s="17">
        <v>0</v>
      </c>
      <c r="G2582" s="17">
        <v>0</v>
      </c>
      <c r="H2582" s="18">
        <v>399192</v>
      </c>
    </row>
    <row r="2583" spans="1:8" ht="14.4" x14ac:dyDescent="0.3">
      <c r="A2583" s="17">
        <v>1</v>
      </c>
      <c r="B2583" s="9" t="s">
        <v>12</v>
      </c>
      <c r="C2583" s="17">
        <v>3</v>
      </c>
      <c r="D2583" s="17">
        <v>2002</v>
      </c>
      <c r="E2583" s="17">
        <v>1</v>
      </c>
      <c r="F2583" s="17">
        <v>0</v>
      </c>
      <c r="G2583" s="17">
        <v>0</v>
      </c>
      <c r="H2583" s="18">
        <v>402640</v>
      </c>
    </row>
    <row r="2584" spans="1:8" ht="14.4" x14ac:dyDescent="0.3">
      <c r="A2584" s="17">
        <v>2</v>
      </c>
      <c r="B2584" s="9" t="s">
        <v>33</v>
      </c>
      <c r="C2584" s="17">
        <v>2</v>
      </c>
      <c r="D2584" s="17">
        <v>1999</v>
      </c>
      <c r="E2584" s="17">
        <v>1</v>
      </c>
      <c r="F2584" s="17">
        <v>0</v>
      </c>
      <c r="G2584" s="17">
        <v>0</v>
      </c>
      <c r="H2584" s="18">
        <v>403671</v>
      </c>
    </row>
    <row r="2585" spans="1:8" ht="14.4" x14ac:dyDescent="0.3">
      <c r="A2585" s="17">
        <v>3</v>
      </c>
      <c r="B2585" s="9" t="s">
        <v>19</v>
      </c>
      <c r="C2585" s="17">
        <v>3</v>
      </c>
      <c r="D2585" s="17">
        <v>2016</v>
      </c>
      <c r="E2585" s="17">
        <v>1</v>
      </c>
      <c r="F2585" s="17">
        <v>0</v>
      </c>
      <c r="G2585" s="17">
        <v>0</v>
      </c>
      <c r="H2585" s="18">
        <v>404067</v>
      </c>
    </row>
    <row r="2586" spans="1:8" ht="14.4" x14ac:dyDescent="0.3">
      <c r="A2586" s="17">
        <v>1</v>
      </c>
      <c r="B2586" s="9" t="s">
        <v>10</v>
      </c>
      <c r="C2586" s="17">
        <v>1</v>
      </c>
      <c r="D2586" s="17">
        <v>1994</v>
      </c>
      <c r="E2586" s="17">
        <v>1</v>
      </c>
      <c r="F2586" s="17">
        <v>0</v>
      </c>
      <c r="G2586" s="17">
        <v>0</v>
      </c>
      <c r="H2586" s="18">
        <v>410189</v>
      </c>
    </row>
    <row r="2587" spans="1:8" ht="14.4" x14ac:dyDescent="0.3">
      <c r="A2587" s="17">
        <v>2</v>
      </c>
      <c r="B2587" s="9" t="s">
        <v>19</v>
      </c>
      <c r="C2587" s="17">
        <v>2</v>
      </c>
      <c r="D2587" s="17">
        <v>1999</v>
      </c>
      <c r="E2587" s="17">
        <v>1</v>
      </c>
      <c r="F2587" s="17">
        <v>0</v>
      </c>
      <c r="G2587" s="17">
        <v>0</v>
      </c>
      <c r="H2587" s="18">
        <v>410606</v>
      </c>
    </row>
    <row r="2588" spans="1:8" ht="14.4" x14ac:dyDescent="0.3">
      <c r="A2588" s="17">
        <v>2</v>
      </c>
      <c r="B2588" s="9" t="s">
        <v>33</v>
      </c>
      <c r="C2588" s="17">
        <v>1</v>
      </c>
      <c r="D2588" s="17">
        <v>1998</v>
      </c>
      <c r="E2588" s="17">
        <v>1</v>
      </c>
      <c r="F2588" s="17">
        <v>0</v>
      </c>
      <c r="G2588" s="17">
        <v>0</v>
      </c>
      <c r="H2588" s="18">
        <v>411319</v>
      </c>
    </row>
    <row r="2589" spans="1:8" ht="14.4" x14ac:dyDescent="0.3">
      <c r="A2589" s="17">
        <v>2</v>
      </c>
      <c r="B2589" s="9" t="s">
        <v>33</v>
      </c>
      <c r="C2589" s="17">
        <v>4</v>
      </c>
      <c r="D2589" s="17">
        <v>2019</v>
      </c>
      <c r="E2589" s="17">
        <v>1</v>
      </c>
      <c r="F2589" s="17">
        <v>0</v>
      </c>
      <c r="G2589" s="17">
        <v>0</v>
      </c>
      <c r="H2589" s="18">
        <v>420949</v>
      </c>
    </row>
    <row r="2590" spans="1:8" ht="14.4" x14ac:dyDescent="0.3">
      <c r="A2590" s="17">
        <v>2</v>
      </c>
      <c r="B2590" s="9" t="s">
        <v>12</v>
      </c>
      <c r="C2590" s="17">
        <v>3</v>
      </c>
      <c r="D2590" s="17">
        <v>2014</v>
      </c>
      <c r="E2590" s="17">
        <v>1</v>
      </c>
      <c r="F2590" s="17">
        <v>0</v>
      </c>
      <c r="G2590" s="17">
        <v>77</v>
      </c>
      <c r="H2590" s="18">
        <v>424199</v>
      </c>
    </row>
    <row r="2591" spans="1:8" ht="14.4" x14ac:dyDescent="0.3">
      <c r="A2591" s="17">
        <v>3</v>
      </c>
      <c r="B2591" s="9" t="s">
        <v>19</v>
      </c>
      <c r="C2591" s="17">
        <v>3</v>
      </c>
      <c r="D2591" s="17">
        <v>2016</v>
      </c>
      <c r="E2591" s="17">
        <v>1</v>
      </c>
      <c r="F2591" s="17">
        <v>0</v>
      </c>
      <c r="G2591" s="17">
        <v>0</v>
      </c>
      <c r="H2591" s="18">
        <v>424754</v>
      </c>
    </row>
    <row r="2592" spans="1:8" ht="14.4" x14ac:dyDescent="0.3">
      <c r="A2592" s="17">
        <v>2</v>
      </c>
      <c r="B2592" s="9" t="s">
        <v>12</v>
      </c>
      <c r="C2592" s="17">
        <v>3</v>
      </c>
      <c r="D2592" s="17">
        <v>1998</v>
      </c>
      <c r="E2592" s="17">
        <v>1</v>
      </c>
      <c r="F2592" s="17">
        <v>0</v>
      </c>
      <c r="G2592" s="17">
        <v>0</v>
      </c>
      <c r="H2592" s="18">
        <v>424833</v>
      </c>
    </row>
    <row r="2593" spans="1:8" ht="14.4" x14ac:dyDescent="0.3">
      <c r="A2593" s="17">
        <v>1</v>
      </c>
      <c r="B2593" s="9" t="s">
        <v>12</v>
      </c>
      <c r="C2593" s="17">
        <v>2</v>
      </c>
      <c r="D2593" s="17">
        <v>1995</v>
      </c>
      <c r="E2593" s="17">
        <v>1</v>
      </c>
      <c r="F2593" s="17">
        <v>0</v>
      </c>
      <c r="G2593" s="17">
        <v>0</v>
      </c>
      <c r="H2593" s="18">
        <v>427647</v>
      </c>
    </row>
    <row r="2594" spans="1:8" ht="14.4" x14ac:dyDescent="0.3">
      <c r="A2594" s="17">
        <v>2</v>
      </c>
      <c r="B2594" s="9" t="s">
        <v>19</v>
      </c>
      <c r="C2594" s="17">
        <v>3</v>
      </c>
      <c r="D2594" s="17">
        <v>2000</v>
      </c>
      <c r="E2594" s="17">
        <v>1</v>
      </c>
      <c r="F2594" s="17">
        <v>0</v>
      </c>
      <c r="G2594" s="17">
        <v>0</v>
      </c>
      <c r="H2594" s="18">
        <v>428677</v>
      </c>
    </row>
    <row r="2595" spans="1:8" ht="14.4" x14ac:dyDescent="0.3">
      <c r="A2595" s="17">
        <v>1</v>
      </c>
      <c r="B2595" s="9" t="s">
        <v>19</v>
      </c>
      <c r="C2595" s="17">
        <v>2</v>
      </c>
      <c r="D2595" s="17">
        <v>2013</v>
      </c>
      <c r="E2595" s="17">
        <v>1</v>
      </c>
      <c r="F2595" s="17">
        <v>0</v>
      </c>
      <c r="G2595" s="17">
        <v>0</v>
      </c>
      <c r="H2595" s="18">
        <v>429192</v>
      </c>
    </row>
    <row r="2596" spans="1:8" ht="14.4" x14ac:dyDescent="0.3">
      <c r="A2596" s="17">
        <v>2</v>
      </c>
      <c r="B2596" s="9" t="s">
        <v>33</v>
      </c>
      <c r="C2596" s="17">
        <v>4</v>
      </c>
      <c r="D2596" s="17">
        <v>2017</v>
      </c>
      <c r="E2596" s="17">
        <v>1</v>
      </c>
      <c r="F2596" s="17">
        <v>0</v>
      </c>
      <c r="G2596" s="17">
        <v>0</v>
      </c>
      <c r="H2596" s="18">
        <v>430896</v>
      </c>
    </row>
    <row r="2597" spans="1:8" ht="14.4" x14ac:dyDescent="0.3">
      <c r="A2597" s="17">
        <v>3</v>
      </c>
      <c r="B2597" s="9" t="s">
        <v>19</v>
      </c>
      <c r="C2597" s="17">
        <v>3</v>
      </c>
      <c r="D2597" s="17">
        <v>2008</v>
      </c>
      <c r="E2597" s="17">
        <v>1</v>
      </c>
      <c r="F2597" s="17">
        <v>0</v>
      </c>
      <c r="G2597" s="17">
        <v>0</v>
      </c>
      <c r="H2597" s="18">
        <v>431285</v>
      </c>
    </row>
    <row r="2598" spans="1:8" ht="14.4" x14ac:dyDescent="0.3">
      <c r="A2598" s="17">
        <v>1</v>
      </c>
      <c r="B2598" s="9" t="s">
        <v>33</v>
      </c>
      <c r="C2598" s="17">
        <v>1</v>
      </c>
      <c r="D2598" s="17">
        <v>1975</v>
      </c>
      <c r="E2598" s="17">
        <v>1</v>
      </c>
      <c r="F2598" s="17">
        <v>0</v>
      </c>
      <c r="G2598" s="17">
        <v>52</v>
      </c>
      <c r="H2598" s="18">
        <v>431570</v>
      </c>
    </row>
    <row r="2599" spans="1:8" ht="14.4" x14ac:dyDescent="0.3">
      <c r="A2599" s="17">
        <v>2</v>
      </c>
      <c r="B2599" s="9" t="s">
        <v>14</v>
      </c>
      <c r="C2599" s="17">
        <v>3</v>
      </c>
      <c r="D2599" s="17">
        <v>2006</v>
      </c>
      <c r="E2599" s="17">
        <v>1</v>
      </c>
      <c r="F2599" s="17">
        <v>0</v>
      </c>
      <c r="G2599" s="17">
        <v>0</v>
      </c>
      <c r="H2599" s="18">
        <v>431967</v>
      </c>
    </row>
    <row r="2600" spans="1:8" ht="14.4" x14ac:dyDescent="0.3">
      <c r="A2600" s="17">
        <v>3</v>
      </c>
      <c r="B2600" s="9" t="s">
        <v>23</v>
      </c>
      <c r="C2600" s="17">
        <v>1</v>
      </c>
      <c r="D2600" s="17">
        <v>2009</v>
      </c>
      <c r="E2600" s="17">
        <v>1</v>
      </c>
      <c r="F2600" s="17">
        <v>0</v>
      </c>
      <c r="G2600" s="17">
        <v>0</v>
      </c>
      <c r="H2600" s="18">
        <v>434661</v>
      </c>
    </row>
    <row r="2601" spans="1:8" ht="14.4" x14ac:dyDescent="0.3">
      <c r="A2601" s="17">
        <v>2</v>
      </c>
      <c r="B2601" s="9" t="s">
        <v>25</v>
      </c>
      <c r="C2601" s="17">
        <v>4</v>
      </c>
      <c r="D2601" s="17">
        <v>1982</v>
      </c>
      <c r="E2601" s="17">
        <v>1</v>
      </c>
      <c r="F2601" s="17">
        <v>0</v>
      </c>
      <c r="G2601" s="17">
        <v>0</v>
      </c>
      <c r="H2601" s="18">
        <v>435018</v>
      </c>
    </row>
    <row r="2602" spans="1:8" ht="14.4" x14ac:dyDescent="0.3">
      <c r="A2602" s="17">
        <v>2</v>
      </c>
      <c r="B2602" s="9" t="s">
        <v>14</v>
      </c>
      <c r="C2602" s="17">
        <v>3</v>
      </c>
      <c r="D2602" s="17">
        <v>2002</v>
      </c>
      <c r="E2602" s="17">
        <v>1</v>
      </c>
      <c r="F2602" s="17">
        <v>0</v>
      </c>
      <c r="G2602" s="17">
        <v>0</v>
      </c>
      <c r="H2602" s="18">
        <v>437610</v>
      </c>
    </row>
    <row r="2603" spans="1:8" ht="14.4" x14ac:dyDescent="0.3">
      <c r="A2603" s="17">
        <v>6</v>
      </c>
      <c r="B2603" s="9" t="s">
        <v>14</v>
      </c>
      <c r="C2603" s="17">
        <v>2</v>
      </c>
      <c r="D2603" s="17">
        <v>1991</v>
      </c>
      <c r="E2603" s="17">
        <v>1</v>
      </c>
      <c r="F2603" s="17">
        <v>0</v>
      </c>
      <c r="G2603" s="17">
        <v>0</v>
      </c>
      <c r="H2603" s="18">
        <v>444482</v>
      </c>
    </row>
    <row r="2604" spans="1:8" ht="14.4" x14ac:dyDescent="0.3">
      <c r="A2604" s="17">
        <v>3</v>
      </c>
      <c r="B2604" s="9" t="s">
        <v>12</v>
      </c>
      <c r="C2604" s="17">
        <v>2</v>
      </c>
      <c r="D2604" s="17">
        <v>2010</v>
      </c>
      <c r="E2604" s="17">
        <v>1</v>
      </c>
      <c r="F2604" s="17">
        <v>0</v>
      </c>
      <c r="G2604" s="17">
        <v>0</v>
      </c>
      <c r="H2604" s="18">
        <v>448161</v>
      </c>
    </row>
    <row r="2605" spans="1:8" ht="14.4" x14ac:dyDescent="0.3">
      <c r="A2605" s="17">
        <v>2</v>
      </c>
      <c r="B2605" s="9" t="s">
        <v>14</v>
      </c>
      <c r="C2605" s="17">
        <v>2</v>
      </c>
      <c r="D2605" s="17">
        <v>1998</v>
      </c>
      <c r="E2605" s="17">
        <v>1</v>
      </c>
      <c r="F2605" s="17">
        <v>0</v>
      </c>
      <c r="G2605" s="17">
        <v>0</v>
      </c>
      <c r="H2605" s="18">
        <v>449784</v>
      </c>
    </row>
    <row r="2606" spans="1:8" ht="14.4" x14ac:dyDescent="0.3">
      <c r="A2606" s="17">
        <v>4</v>
      </c>
      <c r="B2606" s="9" t="s">
        <v>14</v>
      </c>
      <c r="C2606" s="17">
        <v>2</v>
      </c>
      <c r="D2606" s="17">
        <v>1990</v>
      </c>
      <c r="E2606" s="17">
        <v>1</v>
      </c>
      <c r="F2606" s="17">
        <v>0</v>
      </c>
      <c r="G2606" s="17">
        <v>0</v>
      </c>
      <c r="H2606" s="18">
        <v>451544</v>
      </c>
    </row>
    <row r="2607" spans="1:8" ht="14.4" x14ac:dyDescent="0.3">
      <c r="A2607" s="17">
        <v>3</v>
      </c>
      <c r="B2607" s="9" t="s">
        <v>12</v>
      </c>
      <c r="C2607" s="17">
        <v>2</v>
      </c>
      <c r="D2607" s="17">
        <v>2011</v>
      </c>
      <c r="E2607" s="17">
        <v>1</v>
      </c>
      <c r="F2607" s="17">
        <v>0</v>
      </c>
      <c r="G2607" s="17">
        <v>0</v>
      </c>
      <c r="H2607" s="18">
        <v>453066</v>
      </c>
    </row>
    <row r="2608" spans="1:8" ht="14.4" x14ac:dyDescent="0.3">
      <c r="A2608" s="17">
        <v>1</v>
      </c>
      <c r="B2608" s="9" t="s">
        <v>10</v>
      </c>
      <c r="C2608" s="17">
        <v>1</v>
      </c>
      <c r="D2608" s="17">
        <v>1971</v>
      </c>
      <c r="E2608" s="17">
        <v>1</v>
      </c>
      <c r="F2608" s="17">
        <v>4</v>
      </c>
      <c r="G2608" s="17">
        <v>8</v>
      </c>
      <c r="H2608" s="18">
        <v>459526</v>
      </c>
    </row>
    <row r="2609" spans="1:8" ht="14.4" x14ac:dyDescent="0.3">
      <c r="A2609" s="17">
        <v>3</v>
      </c>
      <c r="B2609" s="9" t="s">
        <v>12</v>
      </c>
      <c r="C2609" s="17">
        <v>2</v>
      </c>
      <c r="D2609" s="17">
        <v>2003</v>
      </c>
      <c r="E2609" s="17">
        <v>1</v>
      </c>
      <c r="F2609" s="17">
        <v>0</v>
      </c>
      <c r="G2609" s="17">
        <v>0</v>
      </c>
      <c r="H2609" s="18">
        <v>474989</v>
      </c>
    </row>
    <row r="2610" spans="1:8" ht="14.4" x14ac:dyDescent="0.3">
      <c r="A2610" s="17">
        <v>3</v>
      </c>
      <c r="B2610" s="9" t="s">
        <v>19</v>
      </c>
      <c r="C2610" s="17">
        <v>3</v>
      </c>
      <c r="D2610" s="17">
        <v>2015</v>
      </c>
      <c r="E2610" s="17">
        <v>1</v>
      </c>
      <c r="F2610" s="17">
        <v>0</v>
      </c>
      <c r="G2610" s="17">
        <v>0</v>
      </c>
      <c r="H2610" s="18">
        <v>477589</v>
      </c>
    </row>
    <row r="2611" spans="1:8" ht="14.4" x14ac:dyDescent="0.3">
      <c r="A2611" s="17">
        <v>3</v>
      </c>
      <c r="B2611" s="9" t="s">
        <v>12</v>
      </c>
      <c r="C2611" s="17">
        <v>3</v>
      </c>
      <c r="D2611" s="17">
        <v>2010</v>
      </c>
      <c r="E2611" s="17">
        <v>1</v>
      </c>
      <c r="F2611" s="17">
        <v>0</v>
      </c>
      <c r="G2611" s="17">
        <v>0</v>
      </c>
      <c r="H2611" s="18">
        <v>479009</v>
      </c>
    </row>
    <row r="2612" spans="1:8" ht="14.4" x14ac:dyDescent="0.3">
      <c r="A2612" s="17">
        <v>4</v>
      </c>
      <c r="B2612" s="9" t="s">
        <v>12</v>
      </c>
      <c r="C2612" s="17">
        <v>3</v>
      </c>
      <c r="D2612" s="17">
        <v>1997</v>
      </c>
      <c r="E2612" s="17">
        <v>1</v>
      </c>
      <c r="F2612" s="17">
        <v>0</v>
      </c>
      <c r="G2612" s="17">
        <v>49</v>
      </c>
      <c r="H2612" s="18">
        <v>487401</v>
      </c>
    </row>
    <row r="2613" spans="1:8" ht="14.4" x14ac:dyDescent="0.3">
      <c r="A2613" s="17">
        <v>4</v>
      </c>
      <c r="B2613" s="9" t="s">
        <v>33</v>
      </c>
      <c r="C2613" s="17">
        <v>1</v>
      </c>
      <c r="D2613" s="17">
        <v>1996</v>
      </c>
      <c r="E2613" s="17">
        <v>1</v>
      </c>
      <c r="F2613" s="17">
        <v>0</v>
      </c>
      <c r="G2613" s="17">
        <v>0</v>
      </c>
      <c r="H2613" s="18">
        <v>492944</v>
      </c>
    </row>
    <row r="2614" spans="1:8" ht="14.4" x14ac:dyDescent="0.3">
      <c r="A2614" s="17">
        <v>3</v>
      </c>
      <c r="B2614" s="9" t="s">
        <v>33</v>
      </c>
      <c r="C2614" s="17">
        <v>1</v>
      </c>
      <c r="D2614" s="17">
        <v>2012</v>
      </c>
      <c r="E2614" s="17">
        <v>1</v>
      </c>
      <c r="F2614" s="17">
        <v>0</v>
      </c>
      <c r="G2614" s="17">
        <v>0</v>
      </c>
      <c r="H2614" s="18">
        <v>501810</v>
      </c>
    </row>
    <row r="2615" spans="1:8" ht="14.4" x14ac:dyDescent="0.3">
      <c r="A2615" s="17">
        <v>2</v>
      </c>
      <c r="B2615" s="9" t="s">
        <v>17</v>
      </c>
      <c r="C2615" s="17">
        <v>2</v>
      </c>
      <c r="D2615" s="17">
        <v>2011</v>
      </c>
      <c r="E2615" s="17">
        <v>1</v>
      </c>
      <c r="F2615" s="17">
        <v>0</v>
      </c>
      <c r="G2615" s="17">
        <v>0</v>
      </c>
      <c r="H2615" s="18">
        <v>504164</v>
      </c>
    </row>
    <row r="2616" spans="1:8" ht="14.4" x14ac:dyDescent="0.3">
      <c r="A2616" s="17">
        <v>5</v>
      </c>
      <c r="B2616" s="9" t="s">
        <v>14</v>
      </c>
      <c r="C2616" s="17">
        <v>2</v>
      </c>
      <c r="D2616" s="17">
        <v>2012</v>
      </c>
      <c r="E2616" s="17">
        <v>1</v>
      </c>
      <c r="F2616" s="17">
        <v>0</v>
      </c>
      <c r="G2616" s="17">
        <v>0</v>
      </c>
      <c r="H2616" s="18">
        <v>508658</v>
      </c>
    </row>
    <row r="2617" spans="1:8" ht="14.4" x14ac:dyDescent="0.3">
      <c r="A2617" s="17">
        <v>3</v>
      </c>
      <c r="B2617" s="9" t="s">
        <v>19</v>
      </c>
      <c r="C2617" s="17">
        <v>3</v>
      </c>
      <c r="D2617" s="17">
        <v>2014</v>
      </c>
      <c r="E2617" s="17">
        <v>1</v>
      </c>
      <c r="F2617" s="17">
        <v>0</v>
      </c>
      <c r="G2617" s="17">
        <v>0</v>
      </c>
      <c r="H2617" s="18">
        <v>513909</v>
      </c>
    </row>
    <row r="2618" spans="1:8" ht="14.4" x14ac:dyDescent="0.3">
      <c r="A2618" s="17">
        <v>2</v>
      </c>
      <c r="B2618" s="9" t="s">
        <v>24</v>
      </c>
      <c r="C2618" s="17">
        <v>4</v>
      </c>
      <c r="D2618" s="17">
        <v>2018</v>
      </c>
      <c r="E2618" s="17">
        <v>1</v>
      </c>
      <c r="F2618" s="17">
        <v>0</v>
      </c>
      <c r="G2618" s="17">
        <v>0</v>
      </c>
      <c r="H2618" s="18">
        <v>515126</v>
      </c>
    </row>
    <row r="2619" spans="1:8" ht="14.4" x14ac:dyDescent="0.3">
      <c r="A2619" s="17">
        <v>2</v>
      </c>
      <c r="B2619" s="9" t="s">
        <v>17</v>
      </c>
      <c r="C2619" s="17">
        <v>2</v>
      </c>
      <c r="D2619" s="17">
        <v>2010</v>
      </c>
      <c r="E2619" s="17">
        <v>1</v>
      </c>
      <c r="F2619" s="17">
        <v>0</v>
      </c>
      <c r="G2619" s="17">
        <v>0</v>
      </c>
      <c r="H2619" s="18">
        <v>515261</v>
      </c>
    </row>
    <row r="2620" spans="1:8" ht="14.4" x14ac:dyDescent="0.3">
      <c r="A2620" s="17">
        <v>3</v>
      </c>
      <c r="B2620" s="9" t="s">
        <v>19</v>
      </c>
      <c r="C2620" s="17">
        <v>3</v>
      </c>
      <c r="D2620" s="17">
        <v>2011</v>
      </c>
      <c r="E2620" s="17">
        <v>1</v>
      </c>
      <c r="F2620" s="17">
        <v>0</v>
      </c>
      <c r="G2620" s="17">
        <v>0</v>
      </c>
      <c r="H2620" s="18">
        <v>515982</v>
      </c>
    </row>
    <row r="2621" spans="1:8" ht="14.4" x14ac:dyDescent="0.3">
      <c r="A2621" s="17">
        <v>3</v>
      </c>
      <c r="B2621" s="9" t="s">
        <v>12</v>
      </c>
      <c r="C2621" s="17">
        <v>3</v>
      </c>
      <c r="D2621" s="17">
        <v>2015</v>
      </c>
      <c r="E2621" s="17">
        <v>1</v>
      </c>
      <c r="F2621" s="17">
        <v>0</v>
      </c>
      <c r="G2621" s="17">
        <v>0</v>
      </c>
      <c r="H2621" s="18">
        <v>518740</v>
      </c>
    </row>
    <row r="2622" spans="1:8" ht="14.4" x14ac:dyDescent="0.3">
      <c r="A2622" s="17">
        <v>2</v>
      </c>
      <c r="B2622" s="9" t="s">
        <v>12</v>
      </c>
      <c r="C2622" s="17">
        <v>3</v>
      </c>
      <c r="D2622" s="17">
        <v>2015</v>
      </c>
      <c r="E2622" s="17">
        <v>1</v>
      </c>
      <c r="F2622" s="17">
        <v>0</v>
      </c>
      <c r="G2622" s="17">
        <v>0</v>
      </c>
      <c r="H2622" s="18">
        <v>522196</v>
      </c>
    </row>
    <row r="2623" spans="1:8" ht="14.4" x14ac:dyDescent="0.3">
      <c r="A2623" s="17">
        <v>2</v>
      </c>
      <c r="B2623" s="9" t="s">
        <v>17</v>
      </c>
      <c r="C2623" s="17">
        <v>2</v>
      </c>
      <c r="D2623" s="17">
        <v>2010</v>
      </c>
      <c r="E2623" s="17">
        <v>1</v>
      </c>
      <c r="F2623" s="17">
        <v>0</v>
      </c>
      <c r="G2623" s="17">
        <v>0</v>
      </c>
      <c r="H2623" s="18">
        <v>536954</v>
      </c>
    </row>
    <row r="2624" spans="1:8" ht="14.4" x14ac:dyDescent="0.3">
      <c r="A2624" s="17">
        <v>6</v>
      </c>
      <c r="B2624" s="9" t="s">
        <v>10</v>
      </c>
      <c r="C2624" s="17">
        <v>1</v>
      </c>
      <c r="D2624" s="17">
        <v>1993</v>
      </c>
      <c r="E2624" s="17">
        <v>1</v>
      </c>
      <c r="F2624" s="17">
        <v>0</v>
      </c>
      <c r="G2624" s="17">
        <v>0</v>
      </c>
      <c r="H2624" s="18">
        <v>541395</v>
      </c>
    </row>
    <row r="2625" spans="1:8" ht="14.4" x14ac:dyDescent="0.3">
      <c r="A2625" s="17">
        <v>2</v>
      </c>
      <c r="B2625" s="9" t="s">
        <v>19</v>
      </c>
      <c r="C2625" s="17">
        <v>1</v>
      </c>
      <c r="D2625" s="17">
        <v>1983</v>
      </c>
      <c r="E2625" s="17">
        <v>1</v>
      </c>
      <c r="F2625" s="17">
        <v>0</v>
      </c>
      <c r="G2625" s="17">
        <v>0</v>
      </c>
      <c r="H2625" s="18">
        <v>550544</v>
      </c>
    </row>
    <row r="2626" spans="1:8" ht="14.4" x14ac:dyDescent="0.3">
      <c r="A2626" s="17">
        <v>5</v>
      </c>
      <c r="B2626" s="9" t="s">
        <v>17</v>
      </c>
      <c r="C2626" s="17">
        <v>2</v>
      </c>
      <c r="D2626" s="17">
        <v>2011</v>
      </c>
      <c r="E2626" s="17">
        <v>1</v>
      </c>
      <c r="F2626" s="17">
        <v>0</v>
      </c>
      <c r="G2626" s="17">
        <v>0</v>
      </c>
      <c r="H2626" s="18">
        <v>573778</v>
      </c>
    </row>
    <row r="2627" spans="1:8" ht="14.4" x14ac:dyDescent="0.3">
      <c r="A2627" s="17">
        <v>2</v>
      </c>
      <c r="B2627" s="9" t="s">
        <v>12</v>
      </c>
      <c r="C2627" s="17">
        <v>2</v>
      </c>
      <c r="D2627" s="17">
        <v>2004</v>
      </c>
      <c r="E2627" s="17">
        <v>1</v>
      </c>
      <c r="F2627" s="17">
        <v>0</v>
      </c>
      <c r="G2627" s="17">
        <v>0</v>
      </c>
      <c r="H2627" s="18">
        <v>576315</v>
      </c>
    </row>
    <row r="2628" spans="1:8" ht="14.4" x14ac:dyDescent="0.3">
      <c r="A2628" s="17">
        <v>2</v>
      </c>
      <c r="B2628" s="9" t="s">
        <v>33</v>
      </c>
      <c r="C2628" s="17">
        <v>2</v>
      </c>
      <c r="D2628" s="17">
        <v>2013</v>
      </c>
      <c r="E2628" s="17">
        <v>1</v>
      </c>
      <c r="F2628" s="17">
        <v>0</v>
      </c>
      <c r="G2628" s="17">
        <v>0</v>
      </c>
      <c r="H2628" s="18">
        <v>581895</v>
      </c>
    </row>
    <row r="2629" spans="1:8" ht="14.4" x14ac:dyDescent="0.3">
      <c r="A2629" s="17">
        <v>1</v>
      </c>
      <c r="B2629" s="9" t="s">
        <v>10</v>
      </c>
      <c r="C2629" s="17">
        <v>1</v>
      </c>
      <c r="D2629" s="17">
        <v>1993</v>
      </c>
      <c r="E2629" s="17">
        <v>1</v>
      </c>
      <c r="F2629" s="17">
        <v>0</v>
      </c>
      <c r="G2629" s="17">
        <v>0</v>
      </c>
      <c r="H2629" s="18">
        <v>587592</v>
      </c>
    </row>
    <row r="2630" spans="1:8" ht="14.4" x14ac:dyDescent="0.3">
      <c r="A2630" s="17">
        <v>1</v>
      </c>
      <c r="B2630" s="9" t="s">
        <v>10</v>
      </c>
      <c r="C2630" s="17">
        <v>1</v>
      </c>
      <c r="D2630" s="17">
        <v>1997</v>
      </c>
      <c r="E2630" s="17">
        <v>1</v>
      </c>
      <c r="F2630" s="17">
        <v>0</v>
      </c>
      <c r="G2630" s="17">
        <v>0</v>
      </c>
      <c r="H2630" s="18">
        <v>594132</v>
      </c>
    </row>
    <row r="2631" spans="1:8" ht="14.4" x14ac:dyDescent="0.3">
      <c r="A2631" s="17">
        <v>5</v>
      </c>
      <c r="B2631" s="9" t="s">
        <v>17</v>
      </c>
      <c r="C2631" s="17">
        <v>2</v>
      </c>
      <c r="D2631" s="17">
        <v>2011</v>
      </c>
      <c r="E2631" s="17">
        <v>1</v>
      </c>
      <c r="F2631" s="17">
        <v>0</v>
      </c>
      <c r="G2631" s="17">
        <v>0</v>
      </c>
      <c r="H2631" s="18">
        <v>595401</v>
      </c>
    </row>
    <row r="2632" spans="1:8" ht="14.4" x14ac:dyDescent="0.3">
      <c r="A2632" s="17">
        <v>1</v>
      </c>
      <c r="B2632" s="9" t="s">
        <v>23</v>
      </c>
      <c r="C2632" s="17">
        <v>4</v>
      </c>
      <c r="D2632" s="17">
        <v>1995</v>
      </c>
      <c r="E2632" s="17">
        <v>1</v>
      </c>
      <c r="F2632" s="17">
        <v>0</v>
      </c>
      <c r="G2632" s="17">
        <v>0</v>
      </c>
      <c r="H2632" s="18">
        <v>611257</v>
      </c>
    </row>
    <row r="2633" spans="1:8" ht="14.4" x14ac:dyDescent="0.3">
      <c r="A2633" s="17">
        <v>4</v>
      </c>
      <c r="B2633" s="9" t="s">
        <v>19</v>
      </c>
      <c r="C2633" s="17">
        <v>1</v>
      </c>
      <c r="D2633" s="17">
        <v>1980</v>
      </c>
      <c r="E2633" s="17">
        <v>3</v>
      </c>
      <c r="F2633" s="17">
        <v>0</v>
      </c>
      <c r="G2633" s="17">
        <v>0</v>
      </c>
      <c r="H2633" s="18">
        <v>624743</v>
      </c>
    </row>
    <row r="2634" spans="1:8" ht="14.4" x14ac:dyDescent="0.3">
      <c r="A2634" s="17">
        <v>5</v>
      </c>
      <c r="B2634" s="9" t="s">
        <v>17</v>
      </c>
      <c r="C2634" s="17">
        <v>2</v>
      </c>
      <c r="D2634" s="17">
        <v>2011</v>
      </c>
      <c r="E2634" s="17">
        <v>1</v>
      </c>
      <c r="F2634" s="17">
        <v>0</v>
      </c>
      <c r="G2634" s="17">
        <v>0</v>
      </c>
      <c r="H2634" s="18">
        <v>630909</v>
      </c>
    </row>
    <row r="2635" spans="1:8" ht="14.4" x14ac:dyDescent="0.3">
      <c r="A2635" s="17">
        <v>6</v>
      </c>
      <c r="B2635" s="9" t="s">
        <v>19</v>
      </c>
      <c r="C2635" s="17">
        <v>1</v>
      </c>
      <c r="D2635" s="17">
        <v>1980</v>
      </c>
      <c r="E2635" s="17">
        <v>3</v>
      </c>
      <c r="F2635" s="17">
        <v>0</v>
      </c>
      <c r="G2635" s="17">
        <v>0</v>
      </c>
      <c r="H2635" s="18">
        <v>635168</v>
      </c>
    </row>
    <row r="2636" spans="1:8" ht="14.4" x14ac:dyDescent="0.3">
      <c r="A2636" s="17">
        <v>4</v>
      </c>
      <c r="B2636" s="9" t="s">
        <v>17</v>
      </c>
      <c r="C2636" s="17">
        <v>2</v>
      </c>
      <c r="D2636" s="17">
        <v>2011</v>
      </c>
      <c r="E2636" s="17">
        <v>1</v>
      </c>
      <c r="F2636" s="17">
        <v>0</v>
      </c>
      <c r="G2636" s="17">
        <v>0</v>
      </c>
      <c r="H2636" s="18">
        <v>640040</v>
      </c>
    </row>
    <row r="2637" spans="1:8" ht="14.4" x14ac:dyDescent="0.3">
      <c r="A2637" s="17">
        <v>2</v>
      </c>
      <c r="B2637" s="9" t="s">
        <v>19</v>
      </c>
      <c r="C2637" s="17">
        <v>4</v>
      </c>
      <c r="D2637" s="17">
        <v>2015</v>
      </c>
      <c r="E2637" s="17">
        <v>1</v>
      </c>
      <c r="F2637" s="17">
        <v>0</v>
      </c>
      <c r="G2637" s="17">
        <v>0</v>
      </c>
      <c r="H2637" s="18">
        <v>647142</v>
      </c>
    </row>
    <row r="2638" spans="1:8" ht="14.4" x14ac:dyDescent="0.3">
      <c r="A2638" s="17">
        <v>2</v>
      </c>
      <c r="B2638" s="9" t="s">
        <v>12</v>
      </c>
      <c r="C2638" s="17">
        <v>2</v>
      </c>
      <c r="D2638" s="17">
        <v>2006</v>
      </c>
      <c r="E2638" s="17">
        <v>1</v>
      </c>
      <c r="F2638" s="17">
        <v>0</v>
      </c>
      <c r="G2638" s="17">
        <v>0</v>
      </c>
      <c r="H2638" s="18">
        <v>660394</v>
      </c>
    </row>
    <row r="2639" spans="1:8" ht="14.4" x14ac:dyDescent="0.3">
      <c r="A2639" s="17">
        <v>3</v>
      </c>
      <c r="B2639" s="9" t="s">
        <v>19</v>
      </c>
      <c r="C2639" s="17">
        <v>3</v>
      </c>
      <c r="D2639" s="17">
        <v>2011</v>
      </c>
      <c r="E2639" s="17">
        <v>1</v>
      </c>
      <c r="F2639" s="17">
        <v>0</v>
      </c>
      <c r="G2639" s="17">
        <v>0</v>
      </c>
      <c r="H2639" s="18">
        <v>664148</v>
      </c>
    </row>
    <row r="2640" spans="1:8" ht="14.4" x14ac:dyDescent="0.3">
      <c r="A2640" s="17">
        <v>2</v>
      </c>
      <c r="B2640" s="9" t="s">
        <v>24</v>
      </c>
      <c r="C2640" s="17">
        <v>3</v>
      </c>
      <c r="D2640" s="17">
        <v>2018</v>
      </c>
      <c r="E2640" s="17">
        <v>1</v>
      </c>
      <c r="F2640" s="17">
        <v>0</v>
      </c>
      <c r="G2640" s="17">
        <v>0</v>
      </c>
      <c r="H2640" s="18">
        <v>666861</v>
      </c>
    </row>
    <row r="2641" spans="1:8" ht="14.4" x14ac:dyDescent="0.3">
      <c r="A2641" s="17">
        <v>4</v>
      </c>
      <c r="B2641" s="9" t="s">
        <v>12</v>
      </c>
      <c r="C2641" s="17">
        <v>3</v>
      </c>
      <c r="D2641" s="17">
        <v>2006</v>
      </c>
      <c r="E2641" s="17">
        <v>1</v>
      </c>
      <c r="F2641" s="17">
        <v>0</v>
      </c>
      <c r="G2641" s="17">
        <v>0</v>
      </c>
      <c r="H2641" s="18">
        <v>673036</v>
      </c>
    </row>
    <row r="2642" spans="1:8" ht="14.4" x14ac:dyDescent="0.3">
      <c r="A2642" s="17">
        <v>2</v>
      </c>
      <c r="B2642" s="9" t="s">
        <v>19</v>
      </c>
      <c r="C2642" s="17">
        <v>4</v>
      </c>
      <c r="D2642" s="17">
        <v>2015</v>
      </c>
      <c r="E2642" s="17">
        <v>1</v>
      </c>
      <c r="F2642" s="17">
        <v>0</v>
      </c>
      <c r="G2642" s="17">
        <v>0</v>
      </c>
      <c r="H2642" s="18">
        <v>687731</v>
      </c>
    </row>
    <row r="2643" spans="1:8" ht="14.4" x14ac:dyDescent="0.3">
      <c r="A2643" s="17">
        <v>2</v>
      </c>
      <c r="B2643" s="9" t="s">
        <v>14</v>
      </c>
      <c r="C2643" s="17">
        <v>2</v>
      </c>
      <c r="D2643" s="17">
        <v>2014</v>
      </c>
      <c r="E2643" s="17">
        <v>1</v>
      </c>
      <c r="F2643" s="17">
        <v>0</v>
      </c>
      <c r="G2643" s="17">
        <v>0</v>
      </c>
      <c r="H2643" s="18">
        <v>693937</v>
      </c>
    </row>
    <row r="2644" spans="1:8" ht="14.4" x14ac:dyDescent="0.3">
      <c r="A2644" s="17">
        <v>5</v>
      </c>
      <c r="B2644" s="9" t="s">
        <v>33</v>
      </c>
      <c r="C2644" s="17">
        <v>4</v>
      </c>
      <c r="D2644" s="17">
        <v>1985</v>
      </c>
      <c r="E2644" s="17">
        <v>1</v>
      </c>
      <c r="F2644" s="17">
        <v>0</v>
      </c>
      <c r="G2644" s="17">
        <v>0</v>
      </c>
      <c r="H2644" s="18">
        <v>715162</v>
      </c>
    </row>
    <row r="2645" spans="1:8" ht="14.4" x14ac:dyDescent="0.3">
      <c r="A2645" s="17">
        <v>3</v>
      </c>
      <c r="B2645" s="9" t="s">
        <v>25</v>
      </c>
      <c r="C2645" s="17">
        <v>3</v>
      </c>
      <c r="D2645" s="17">
        <v>1971</v>
      </c>
      <c r="E2645" s="17">
        <v>1</v>
      </c>
      <c r="F2645" s="17">
        <v>0</v>
      </c>
      <c r="G2645" s="17">
        <v>0</v>
      </c>
      <c r="H2645" s="18">
        <v>718412</v>
      </c>
    </row>
    <row r="2646" spans="1:8" ht="14.4" x14ac:dyDescent="0.3">
      <c r="A2646" s="17">
        <v>2</v>
      </c>
      <c r="B2646" s="9" t="s">
        <v>17</v>
      </c>
      <c r="C2646" s="17">
        <v>2</v>
      </c>
      <c r="D2646" s="17">
        <v>1998</v>
      </c>
      <c r="E2646" s="17">
        <v>1</v>
      </c>
      <c r="F2646" s="17">
        <v>0</v>
      </c>
      <c r="G2646" s="17">
        <v>0</v>
      </c>
      <c r="H2646" s="18">
        <v>719997</v>
      </c>
    </row>
    <row r="2647" spans="1:8" ht="14.4" x14ac:dyDescent="0.3">
      <c r="A2647" s="17">
        <v>2</v>
      </c>
      <c r="B2647" s="9" t="s">
        <v>14</v>
      </c>
      <c r="C2647" s="17">
        <v>4</v>
      </c>
      <c r="D2647" s="17">
        <v>1986</v>
      </c>
      <c r="E2647" s="17">
        <v>1</v>
      </c>
      <c r="F2647" s="17">
        <v>0</v>
      </c>
      <c r="G2647" s="17">
        <v>0</v>
      </c>
      <c r="H2647" s="18">
        <v>721186</v>
      </c>
    </row>
    <row r="2648" spans="1:8" ht="14.4" x14ac:dyDescent="0.3">
      <c r="A2648" s="17">
        <v>2</v>
      </c>
      <c r="B2648" s="9" t="s">
        <v>33</v>
      </c>
      <c r="C2648" s="17">
        <v>2</v>
      </c>
      <c r="D2648" s="17">
        <v>1982</v>
      </c>
      <c r="E2648" s="17">
        <v>1</v>
      </c>
      <c r="F2648" s="17">
        <v>0</v>
      </c>
      <c r="G2648" s="17">
        <v>0</v>
      </c>
      <c r="H2648" s="18">
        <v>721503</v>
      </c>
    </row>
    <row r="2649" spans="1:8" ht="14.4" x14ac:dyDescent="0.3">
      <c r="A2649" s="17">
        <v>4</v>
      </c>
      <c r="B2649" s="9" t="s">
        <v>25</v>
      </c>
      <c r="C2649" s="17">
        <v>1</v>
      </c>
      <c r="D2649" s="17">
        <v>1987</v>
      </c>
      <c r="E2649" s="17">
        <v>15</v>
      </c>
      <c r="F2649" s="17">
        <v>0</v>
      </c>
      <c r="G2649" s="17">
        <v>0</v>
      </c>
      <c r="H2649" s="18">
        <v>722613</v>
      </c>
    </row>
    <row r="2650" spans="1:8" ht="14.4" x14ac:dyDescent="0.3">
      <c r="A2650" s="17">
        <v>2</v>
      </c>
      <c r="B2650" s="9" t="s">
        <v>17</v>
      </c>
      <c r="C2650" s="17">
        <v>2</v>
      </c>
      <c r="D2650" s="17">
        <v>1987</v>
      </c>
      <c r="E2650" s="17">
        <v>1</v>
      </c>
      <c r="F2650" s="17">
        <v>0</v>
      </c>
      <c r="G2650" s="17">
        <v>0</v>
      </c>
      <c r="H2650" s="18">
        <v>724515</v>
      </c>
    </row>
    <row r="2651" spans="1:8" ht="14.4" x14ac:dyDescent="0.3">
      <c r="A2651" s="17">
        <v>1</v>
      </c>
      <c r="B2651" s="9" t="s">
        <v>12</v>
      </c>
      <c r="C2651" s="17">
        <v>3</v>
      </c>
      <c r="D2651" s="17">
        <v>1988</v>
      </c>
      <c r="E2651" s="17">
        <v>1</v>
      </c>
      <c r="F2651" s="17">
        <v>0</v>
      </c>
      <c r="G2651" s="17">
        <v>0</v>
      </c>
      <c r="H2651" s="18">
        <v>725229</v>
      </c>
    </row>
    <row r="2652" spans="1:8" ht="14.4" x14ac:dyDescent="0.3">
      <c r="A2652" s="17">
        <v>2</v>
      </c>
      <c r="B2652" s="9" t="s">
        <v>19</v>
      </c>
      <c r="C2652" s="17">
        <v>1</v>
      </c>
      <c r="D2652" s="17">
        <v>2001</v>
      </c>
      <c r="E2652" s="17">
        <v>1</v>
      </c>
      <c r="F2652" s="17">
        <v>10</v>
      </c>
      <c r="G2652" s="17">
        <v>0</v>
      </c>
      <c r="H2652" s="18">
        <v>726180</v>
      </c>
    </row>
    <row r="2653" spans="1:8" ht="14.4" x14ac:dyDescent="0.3">
      <c r="A2653" s="17">
        <v>1</v>
      </c>
      <c r="B2653" s="9" t="s">
        <v>19</v>
      </c>
      <c r="C2653" s="17">
        <v>3</v>
      </c>
      <c r="D2653" s="17">
        <v>1991</v>
      </c>
      <c r="E2653" s="17">
        <v>1</v>
      </c>
      <c r="F2653" s="17">
        <v>0</v>
      </c>
      <c r="G2653" s="17">
        <v>0</v>
      </c>
      <c r="H2653" s="18">
        <v>729826</v>
      </c>
    </row>
    <row r="2654" spans="1:8" ht="14.4" x14ac:dyDescent="0.3">
      <c r="A2654" s="17">
        <v>3</v>
      </c>
      <c r="B2654" s="9" t="s">
        <v>33</v>
      </c>
      <c r="C2654" s="17">
        <v>3</v>
      </c>
      <c r="D2654" s="17">
        <v>1987</v>
      </c>
      <c r="E2654" s="17">
        <v>1</v>
      </c>
      <c r="F2654" s="17">
        <v>0</v>
      </c>
      <c r="G2654" s="17">
        <v>22</v>
      </c>
      <c r="H2654" s="18">
        <v>729984</v>
      </c>
    </row>
    <row r="2655" spans="1:8" ht="14.4" x14ac:dyDescent="0.3">
      <c r="A2655" s="17">
        <v>5</v>
      </c>
      <c r="B2655" s="9" t="s">
        <v>12</v>
      </c>
      <c r="C2655" s="17">
        <v>2</v>
      </c>
      <c r="D2655" s="17">
        <v>2007</v>
      </c>
      <c r="E2655" s="17">
        <v>1</v>
      </c>
      <c r="F2655" s="17">
        <v>0</v>
      </c>
      <c r="G2655" s="17">
        <v>0</v>
      </c>
      <c r="H2655" s="18">
        <v>731094</v>
      </c>
    </row>
    <row r="2656" spans="1:8" ht="14.4" x14ac:dyDescent="0.3">
      <c r="A2656" s="17">
        <v>4</v>
      </c>
      <c r="B2656" s="9" t="s">
        <v>19</v>
      </c>
      <c r="C2656" s="17">
        <v>3</v>
      </c>
      <c r="D2656" s="17">
        <v>1994</v>
      </c>
      <c r="E2656" s="17">
        <v>1</v>
      </c>
      <c r="F2656" s="17">
        <v>0</v>
      </c>
      <c r="G2656" s="17">
        <v>0</v>
      </c>
      <c r="H2656" s="18">
        <v>732203</v>
      </c>
    </row>
    <row r="2657" spans="1:8" ht="14.4" x14ac:dyDescent="0.3">
      <c r="A2657" s="17">
        <v>2</v>
      </c>
      <c r="B2657" s="9" t="s">
        <v>33</v>
      </c>
      <c r="C2657" s="17">
        <v>3</v>
      </c>
      <c r="D2657" s="17">
        <v>1965</v>
      </c>
      <c r="E2657" s="17">
        <v>1</v>
      </c>
      <c r="F2657" s="17">
        <v>0</v>
      </c>
      <c r="G2657" s="17">
        <v>511</v>
      </c>
      <c r="H2657" s="18">
        <v>734185</v>
      </c>
    </row>
    <row r="2658" spans="1:8" ht="14.4" x14ac:dyDescent="0.3">
      <c r="A2658" s="17">
        <v>1</v>
      </c>
      <c r="B2658" s="9" t="s">
        <v>14</v>
      </c>
      <c r="C2658" s="17">
        <v>3</v>
      </c>
      <c r="D2658" s="17">
        <v>1984</v>
      </c>
      <c r="E2658" s="17">
        <v>1</v>
      </c>
      <c r="F2658" s="17">
        <v>0</v>
      </c>
      <c r="G2658" s="17">
        <v>0</v>
      </c>
      <c r="H2658" s="18">
        <v>735215</v>
      </c>
    </row>
    <row r="2659" spans="1:8" ht="14.4" x14ac:dyDescent="0.3">
      <c r="A2659" s="17">
        <v>1</v>
      </c>
      <c r="B2659" s="9" t="s">
        <v>25</v>
      </c>
      <c r="C2659" s="17">
        <v>2</v>
      </c>
      <c r="D2659" s="17">
        <v>1992</v>
      </c>
      <c r="E2659" s="17">
        <v>1</v>
      </c>
      <c r="F2659" s="17">
        <v>0</v>
      </c>
      <c r="G2659" s="17">
        <v>0</v>
      </c>
      <c r="H2659" s="18">
        <v>737197</v>
      </c>
    </row>
    <row r="2660" spans="1:8" ht="14.4" x14ac:dyDescent="0.3">
      <c r="A2660" s="17">
        <v>3</v>
      </c>
      <c r="B2660" s="9" t="s">
        <v>12</v>
      </c>
      <c r="C2660" s="17">
        <v>3</v>
      </c>
      <c r="D2660" s="17">
        <v>1968</v>
      </c>
      <c r="E2660" s="17">
        <v>1</v>
      </c>
      <c r="F2660" s="17">
        <v>0</v>
      </c>
      <c r="G2660" s="17">
        <v>0</v>
      </c>
      <c r="H2660" s="18">
        <v>739099</v>
      </c>
    </row>
    <row r="2661" spans="1:8" ht="14.4" x14ac:dyDescent="0.3">
      <c r="A2661" s="17">
        <v>4</v>
      </c>
      <c r="B2661" s="9" t="s">
        <v>25</v>
      </c>
      <c r="C2661" s="17">
        <v>4</v>
      </c>
      <c r="D2661" s="17">
        <v>1990</v>
      </c>
      <c r="E2661" s="17">
        <v>1</v>
      </c>
      <c r="F2661" s="17">
        <v>0</v>
      </c>
      <c r="G2661" s="17">
        <v>0</v>
      </c>
      <c r="H2661" s="18">
        <v>739495</v>
      </c>
    </row>
    <row r="2662" spans="1:8" ht="14.4" x14ac:dyDescent="0.3">
      <c r="A2662" s="17">
        <v>1</v>
      </c>
      <c r="B2662" s="9" t="s">
        <v>19</v>
      </c>
      <c r="C2662" s="17">
        <v>1</v>
      </c>
      <c r="D2662" s="17">
        <v>1990</v>
      </c>
      <c r="E2662" s="17">
        <v>1</v>
      </c>
      <c r="F2662" s="17">
        <v>0</v>
      </c>
      <c r="G2662" s="17">
        <v>0</v>
      </c>
      <c r="H2662" s="18">
        <v>740209</v>
      </c>
    </row>
    <row r="2663" spans="1:8" ht="14.4" x14ac:dyDescent="0.3">
      <c r="A2663" s="17">
        <v>6</v>
      </c>
      <c r="B2663" s="9" t="s">
        <v>33</v>
      </c>
      <c r="C2663" s="17">
        <v>4</v>
      </c>
      <c r="D2663" s="17">
        <v>1975</v>
      </c>
      <c r="E2663" s="17">
        <v>1</v>
      </c>
      <c r="F2663" s="17">
        <v>0</v>
      </c>
      <c r="G2663" s="17">
        <v>44</v>
      </c>
      <c r="H2663" s="18">
        <v>740288</v>
      </c>
    </row>
    <row r="2664" spans="1:8" ht="14.4" x14ac:dyDescent="0.3">
      <c r="A2664" s="17">
        <v>2</v>
      </c>
      <c r="B2664" s="9" t="s">
        <v>33</v>
      </c>
      <c r="C2664" s="17">
        <v>1</v>
      </c>
      <c r="D2664" s="17">
        <v>1984</v>
      </c>
      <c r="E2664" s="17">
        <v>1</v>
      </c>
      <c r="F2664" s="17">
        <v>0</v>
      </c>
      <c r="G2664" s="17">
        <v>89</v>
      </c>
      <c r="H2664" s="18">
        <v>740288</v>
      </c>
    </row>
    <row r="2665" spans="1:8" ht="14.4" x14ac:dyDescent="0.3">
      <c r="A2665" s="17">
        <v>5</v>
      </c>
      <c r="B2665" s="9" t="s">
        <v>39</v>
      </c>
      <c r="C2665" s="17">
        <v>1</v>
      </c>
      <c r="D2665" s="17">
        <v>1993</v>
      </c>
      <c r="E2665" s="17">
        <v>1</v>
      </c>
      <c r="F2665" s="17">
        <v>0</v>
      </c>
      <c r="G2665" s="17">
        <v>0</v>
      </c>
      <c r="H2665" s="18">
        <v>742983</v>
      </c>
    </row>
    <row r="2666" spans="1:8" ht="14.4" x14ac:dyDescent="0.3">
      <c r="A2666" s="17">
        <v>1</v>
      </c>
      <c r="B2666" s="9" t="s">
        <v>12</v>
      </c>
      <c r="C2666" s="17">
        <v>2</v>
      </c>
      <c r="D2666" s="17">
        <v>1989</v>
      </c>
      <c r="E2666" s="17">
        <v>1</v>
      </c>
      <c r="F2666" s="17">
        <v>0</v>
      </c>
      <c r="G2666" s="17">
        <v>0</v>
      </c>
      <c r="H2666" s="18">
        <v>743696</v>
      </c>
    </row>
    <row r="2667" spans="1:8" ht="14.4" x14ac:dyDescent="0.3">
      <c r="A2667" s="17">
        <v>3</v>
      </c>
      <c r="B2667" s="9" t="s">
        <v>33</v>
      </c>
      <c r="C2667" s="17">
        <v>4</v>
      </c>
      <c r="D2667" s="17">
        <v>1967</v>
      </c>
      <c r="E2667" s="17">
        <v>1</v>
      </c>
      <c r="F2667" s="17">
        <v>0</v>
      </c>
      <c r="G2667" s="17">
        <v>0</v>
      </c>
      <c r="H2667" s="18">
        <v>744330</v>
      </c>
    </row>
    <row r="2668" spans="1:8" ht="14.4" x14ac:dyDescent="0.3">
      <c r="A2668" s="17">
        <v>1</v>
      </c>
      <c r="B2668" s="9" t="s">
        <v>12</v>
      </c>
      <c r="C2668" s="17">
        <v>2</v>
      </c>
      <c r="D2668" s="17">
        <v>2017</v>
      </c>
      <c r="E2668" s="17">
        <v>1</v>
      </c>
      <c r="F2668" s="17">
        <v>0</v>
      </c>
      <c r="G2668" s="17">
        <v>0</v>
      </c>
      <c r="H2668" s="18">
        <v>745202</v>
      </c>
    </row>
    <row r="2669" spans="1:8" ht="14.4" x14ac:dyDescent="0.3">
      <c r="A2669" s="17">
        <v>4</v>
      </c>
      <c r="B2669" s="9" t="s">
        <v>31</v>
      </c>
      <c r="C2669" s="17">
        <v>2</v>
      </c>
      <c r="D2669" s="17">
        <v>1984</v>
      </c>
      <c r="E2669" s="17">
        <v>1</v>
      </c>
      <c r="F2669" s="17">
        <v>11</v>
      </c>
      <c r="G2669" s="17">
        <v>0</v>
      </c>
      <c r="H2669" s="18">
        <v>745519</v>
      </c>
    </row>
    <row r="2670" spans="1:8" ht="14.4" x14ac:dyDescent="0.3">
      <c r="A2670" s="17">
        <v>2</v>
      </c>
      <c r="B2670" s="9" t="s">
        <v>19</v>
      </c>
      <c r="C2670" s="17">
        <v>3</v>
      </c>
      <c r="D2670" s="17">
        <v>1986</v>
      </c>
      <c r="E2670" s="17">
        <v>1</v>
      </c>
      <c r="F2670" s="17">
        <v>0</v>
      </c>
      <c r="G2670" s="17">
        <v>0</v>
      </c>
      <c r="H2670" s="18">
        <v>747818</v>
      </c>
    </row>
    <row r="2671" spans="1:8" ht="14.4" x14ac:dyDescent="0.3">
      <c r="A2671" s="17">
        <v>1</v>
      </c>
      <c r="B2671" s="9" t="s">
        <v>14</v>
      </c>
      <c r="C2671" s="17">
        <v>2</v>
      </c>
      <c r="D2671" s="17">
        <v>1987</v>
      </c>
      <c r="E2671" s="17">
        <v>1</v>
      </c>
      <c r="F2671" s="17">
        <v>0</v>
      </c>
      <c r="G2671" s="17">
        <v>0</v>
      </c>
      <c r="H2671" s="18">
        <v>748135</v>
      </c>
    </row>
    <row r="2672" spans="1:8" ht="14.4" x14ac:dyDescent="0.3">
      <c r="A2672" s="17">
        <v>5</v>
      </c>
      <c r="B2672" s="9" t="s">
        <v>12</v>
      </c>
      <c r="C2672" s="17">
        <v>2</v>
      </c>
      <c r="D2672" s="17">
        <v>1997</v>
      </c>
      <c r="E2672" s="17">
        <v>1</v>
      </c>
      <c r="F2672" s="17">
        <v>0</v>
      </c>
      <c r="G2672" s="17">
        <v>0</v>
      </c>
      <c r="H2672" s="18">
        <v>748293</v>
      </c>
    </row>
    <row r="2673" spans="1:8" ht="14.4" x14ac:dyDescent="0.3">
      <c r="A2673" s="17">
        <v>3</v>
      </c>
      <c r="B2673" s="9" t="s">
        <v>33</v>
      </c>
      <c r="C2673" s="17">
        <v>4</v>
      </c>
      <c r="D2673" s="17">
        <v>1975</v>
      </c>
      <c r="E2673" s="17">
        <v>1</v>
      </c>
      <c r="F2673" s="17">
        <v>0</v>
      </c>
      <c r="G2673" s="17">
        <v>79</v>
      </c>
      <c r="H2673" s="18">
        <v>748372</v>
      </c>
    </row>
    <row r="2674" spans="1:8" ht="14.4" x14ac:dyDescent="0.3">
      <c r="A2674" s="17">
        <v>5</v>
      </c>
      <c r="B2674" s="9" t="s">
        <v>23</v>
      </c>
      <c r="C2674" s="17">
        <v>2</v>
      </c>
      <c r="D2674" s="17">
        <v>1986</v>
      </c>
      <c r="E2674" s="17">
        <v>1</v>
      </c>
      <c r="F2674" s="17">
        <v>0</v>
      </c>
      <c r="G2674" s="17">
        <v>0</v>
      </c>
      <c r="H2674" s="18">
        <v>748769</v>
      </c>
    </row>
    <row r="2675" spans="1:8" ht="14.4" x14ac:dyDescent="0.3">
      <c r="A2675" s="17">
        <v>4</v>
      </c>
      <c r="B2675" s="9" t="s">
        <v>12</v>
      </c>
      <c r="C2675" s="17">
        <v>2</v>
      </c>
      <c r="D2675" s="17">
        <v>1989</v>
      </c>
      <c r="E2675" s="17">
        <v>1</v>
      </c>
      <c r="F2675" s="17">
        <v>0</v>
      </c>
      <c r="G2675" s="17">
        <v>0</v>
      </c>
      <c r="H2675" s="18">
        <v>751543</v>
      </c>
    </row>
    <row r="2676" spans="1:8" ht="14.4" x14ac:dyDescent="0.3">
      <c r="A2676" s="17">
        <v>5</v>
      </c>
      <c r="B2676" s="9" t="s">
        <v>33</v>
      </c>
      <c r="C2676" s="17">
        <v>2</v>
      </c>
      <c r="D2676" s="17">
        <v>2011</v>
      </c>
      <c r="E2676" s="17">
        <v>1</v>
      </c>
      <c r="F2676" s="17">
        <v>0</v>
      </c>
      <c r="G2676" s="17">
        <v>0</v>
      </c>
      <c r="H2676" s="18">
        <v>751993</v>
      </c>
    </row>
    <row r="2677" spans="1:8" ht="14.4" x14ac:dyDescent="0.3">
      <c r="A2677" s="17">
        <v>1</v>
      </c>
      <c r="B2677" s="9" t="s">
        <v>42</v>
      </c>
      <c r="C2677" s="17">
        <v>3</v>
      </c>
      <c r="D2677" s="17">
        <v>1972</v>
      </c>
      <c r="E2677" s="17">
        <v>1</v>
      </c>
      <c r="F2677" s="17">
        <v>0</v>
      </c>
      <c r="G2677" s="17">
        <v>0</v>
      </c>
      <c r="H2677" s="18">
        <v>752811</v>
      </c>
    </row>
    <row r="2678" spans="1:8" ht="14.4" x14ac:dyDescent="0.3">
      <c r="A2678" s="17">
        <v>5</v>
      </c>
      <c r="B2678" s="9" t="s">
        <v>12</v>
      </c>
      <c r="C2678" s="17">
        <v>2</v>
      </c>
      <c r="D2678" s="17">
        <v>1989</v>
      </c>
      <c r="E2678" s="17">
        <v>1</v>
      </c>
      <c r="F2678" s="17">
        <v>0</v>
      </c>
      <c r="G2678" s="17">
        <v>0</v>
      </c>
      <c r="H2678" s="18">
        <v>754079</v>
      </c>
    </row>
    <row r="2679" spans="1:8" ht="14.4" x14ac:dyDescent="0.3">
      <c r="A2679" s="17">
        <v>1</v>
      </c>
      <c r="B2679" s="9" t="s">
        <v>14</v>
      </c>
      <c r="C2679" s="17">
        <v>3</v>
      </c>
      <c r="D2679" s="17">
        <v>1994</v>
      </c>
      <c r="E2679" s="17">
        <v>1</v>
      </c>
      <c r="F2679" s="17">
        <v>0</v>
      </c>
      <c r="G2679" s="17">
        <v>0</v>
      </c>
      <c r="H2679" s="18">
        <v>754396</v>
      </c>
    </row>
    <row r="2680" spans="1:8" ht="14.4" x14ac:dyDescent="0.3">
      <c r="A2680" s="17">
        <v>2</v>
      </c>
      <c r="B2680" s="9" t="s">
        <v>23</v>
      </c>
      <c r="C2680" s="17">
        <v>2</v>
      </c>
      <c r="D2680" s="17">
        <v>1970</v>
      </c>
      <c r="E2680" s="17">
        <v>1</v>
      </c>
      <c r="F2680" s="17">
        <v>0</v>
      </c>
      <c r="G2680" s="17">
        <v>22</v>
      </c>
      <c r="H2680" s="18">
        <v>754634</v>
      </c>
    </row>
    <row r="2681" spans="1:8" ht="14.4" x14ac:dyDescent="0.3">
      <c r="A2681" s="17">
        <v>4</v>
      </c>
      <c r="B2681" s="9" t="s">
        <v>12</v>
      </c>
      <c r="C2681" s="17">
        <v>3</v>
      </c>
      <c r="D2681" s="17">
        <v>1987</v>
      </c>
      <c r="E2681" s="17">
        <v>1</v>
      </c>
      <c r="F2681" s="17">
        <v>0</v>
      </c>
      <c r="G2681" s="17">
        <v>11</v>
      </c>
      <c r="H2681" s="18">
        <v>756140</v>
      </c>
    </row>
    <row r="2682" spans="1:8" ht="14.4" x14ac:dyDescent="0.3">
      <c r="A2682" s="17">
        <v>1</v>
      </c>
      <c r="B2682" s="9" t="s">
        <v>25</v>
      </c>
      <c r="C2682" s="17">
        <v>2</v>
      </c>
      <c r="D2682" s="17">
        <v>1995</v>
      </c>
      <c r="E2682" s="17">
        <v>1</v>
      </c>
      <c r="F2682" s="17">
        <v>0</v>
      </c>
      <c r="G2682" s="17">
        <v>0</v>
      </c>
      <c r="H2682" s="18">
        <v>758280</v>
      </c>
    </row>
    <row r="2683" spans="1:8" ht="14.4" x14ac:dyDescent="0.3">
      <c r="A2683" s="17">
        <v>2</v>
      </c>
      <c r="B2683" s="9" t="s">
        <v>23</v>
      </c>
      <c r="C2683" s="17">
        <v>2</v>
      </c>
      <c r="D2683" s="17">
        <v>1987</v>
      </c>
      <c r="E2683" s="17">
        <v>1</v>
      </c>
      <c r="F2683" s="17">
        <v>0</v>
      </c>
      <c r="G2683" s="17">
        <v>0</v>
      </c>
      <c r="H2683" s="18">
        <v>758835</v>
      </c>
    </row>
    <row r="2684" spans="1:8" ht="14.4" x14ac:dyDescent="0.3">
      <c r="A2684" s="17">
        <v>2</v>
      </c>
      <c r="B2684" s="9" t="s">
        <v>33</v>
      </c>
      <c r="C2684" s="17">
        <v>3</v>
      </c>
      <c r="D2684" s="17">
        <v>1979</v>
      </c>
      <c r="E2684" s="17">
        <v>1</v>
      </c>
      <c r="F2684" s="17">
        <v>0</v>
      </c>
      <c r="G2684" s="17">
        <v>0</v>
      </c>
      <c r="H2684" s="18">
        <v>759865</v>
      </c>
    </row>
    <row r="2685" spans="1:8" ht="14.4" x14ac:dyDescent="0.3">
      <c r="A2685" s="17">
        <v>1</v>
      </c>
      <c r="B2685" s="9" t="s">
        <v>12</v>
      </c>
      <c r="C2685" s="17">
        <v>3</v>
      </c>
      <c r="D2685" s="17">
        <v>1992</v>
      </c>
      <c r="E2685" s="17">
        <v>1</v>
      </c>
      <c r="F2685" s="17">
        <v>0</v>
      </c>
      <c r="G2685" s="17">
        <v>0</v>
      </c>
      <c r="H2685" s="18">
        <v>760578</v>
      </c>
    </row>
    <row r="2686" spans="1:8" ht="14.4" x14ac:dyDescent="0.3">
      <c r="A2686" s="17">
        <v>1</v>
      </c>
      <c r="B2686" s="9" t="s">
        <v>12</v>
      </c>
      <c r="C2686" s="17">
        <v>2</v>
      </c>
      <c r="D2686" s="17">
        <v>1990</v>
      </c>
      <c r="E2686" s="17">
        <v>1</v>
      </c>
      <c r="F2686" s="17">
        <v>0</v>
      </c>
      <c r="G2686" s="17">
        <v>46</v>
      </c>
      <c r="H2686" s="18">
        <v>761847</v>
      </c>
    </row>
    <row r="2687" spans="1:8" ht="14.4" x14ac:dyDescent="0.3">
      <c r="A2687" s="17">
        <v>1</v>
      </c>
      <c r="B2687" s="9" t="s">
        <v>30</v>
      </c>
      <c r="C2687" s="17">
        <v>3</v>
      </c>
      <c r="D2687" s="17">
        <v>1994</v>
      </c>
      <c r="E2687" s="17">
        <v>1</v>
      </c>
      <c r="F2687" s="17">
        <v>0</v>
      </c>
      <c r="G2687" s="17">
        <v>0</v>
      </c>
      <c r="H2687" s="18">
        <v>762956</v>
      </c>
    </row>
    <row r="2688" spans="1:8" ht="14.4" x14ac:dyDescent="0.3">
      <c r="A2688" s="17">
        <v>2</v>
      </c>
      <c r="B2688" s="9" t="s">
        <v>33</v>
      </c>
      <c r="C2688" s="17">
        <v>4</v>
      </c>
      <c r="D2688" s="17">
        <v>1965</v>
      </c>
      <c r="E2688" s="17">
        <v>1</v>
      </c>
      <c r="F2688" s="17">
        <v>0</v>
      </c>
      <c r="G2688" s="17">
        <v>0</v>
      </c>
      <c r="H2688" s="18">
        <v>764462</v>
      </c>
    </row>
    <row r="2689" spans="1:8" ht="14.4" x14ac:dyDescent="0.3">
      <c r="A2689" s="17">
        <v>2</v>
      </c>
      <c r="B2689" s="9" t="s">
        <v>12</v>
      </c>
      <c r="C2689" s="17">
        <v>2</v>
      </c>
      <c r="D2689" s="17">
        <v>1988</v>
      </c>
      <c r="E2689" s="17">
        <v>1</v>
      </c>
      <c r="F2689" s="17">
        <v>0</v>
      </c>
      <c r="G2689" s="17">
        <v>23</v>
      </c>
      <c r="H2689" s="18">
        <v>765493</v>
      </c>
    </row>
    <row r="2690" spans="1:8" ht="14.4" x14ac:dyDescent="0.3">
      <c r="A2690" s="17">
        <v>4</v>
      </c>
      <c r="B2690" s="9" t="s">
        <v>33</v>
      </c>
      <c r="C2690" s="17">
        <v>2</v>
      </c>
      <c r="D2690" s="17">
        <v>1983</v>
      </c>
      <c r="E2690" s="17">
        <v>1</v>
      </c>
      <c r="F2690" s="17">
        <v>0</v>
      </c>
      <c r="G2690" s="17">
        <v>23</v>
      </c>
      <c r="H2690" s="18">
        <v>766919</v>
      </c>
    </row>
    <row r="2691" spans="1:8" ht="14.4" x14ac:dyDescent="0.3">
      <c r="A2691" s="17">
        <v>1</v>
      </c>
      <c r="B2691" s="9" t="s">
        <v>33</v>
      </c>
      <c r="C2691" s="17">
        <v>3</v>
      </c>
      <c r="D2691" s="17">
        <v>2008</v>
      </c>
      <c r="E2691" s="17">
        <v>1</v>
      </c>
      <c r="F2691" s="17">
        <v>0</v>
      </c>
      <c r="G2691" s="17">
        <v>0</v>
      </c>
      <c r="H2691" s="18">
        <v>767791</v>
      </c>
    </row>
    <row r="2692" spans="1:8" ht="14.4" x14ac:dyDescent="0.3">
      <c r="A2692" s="17">
        <v>5</v>
      </c>
      <c r="B2692" s="9" t="s">
        <v>12</v>
      </c>
      <c r="C2692" s="17">
        <v>2</v>
      </c>
      <c r="D2692" s="17">
        <v>2015</v>
      </c>
      <c r="E2692" s="17">
        <v>1</v>
      </c>
      <c r="F2692" s="17">
        <v>0</v>
      </c>
      <c r="G2692" s="17">
        <v>0</v>
      </c>
      <c r="H2692" s="18">
        <v>769113</v>
      </c>
    </row>
    <row r="2693" spans="1:8" ht="14.4" x14ac:dyDescent="0.3">
      <c r="A2693" s="17">
        <v>1</v>
      </c>
      <c r="B2693" s="9" t="s">
        <v>35</v>
      </c>
      <c r="C2693" s="17">
        <v>1</v>
      </c>
      <c r="D2693" s="17">
        <v>1984</v>
      </c>
      <c r="E2693" s="17">
        <v>1</v>
      </c>
      <c r="F2693" s="17">
        <v>0</v>
      </c>
      <c r="G2693" s="17">
        <v>0</v>
      </c>
      <c r="H2693" s="18">
        <v>769139</v>
      </c>
    </row>
    <row r="2694" spans="1:8" ht="14.4" x14ac:dyDescent="0.3">
      <c r="A2694" s="17">
        <v>2</v>
      </c>
      <c r="B2694" s="9" t="s">
        <v>34</v>
      </c>
      <c r="C2694" s="17">
        <v>2</v>
      </c>
      <c r="D2694" s="17">
        <v>1985</v>
      </c>
      <c r="E2694" s="17">
        <v>1</v>
      </c>
      <c r="F2694" s="17">
        <v>0</v>
      </c>
      <c r="G2694" s="17">
        <v>0</v>
      </c>
      <c r="H2694" s="18">
        <v>770724</v>
      </c>
    </row>
    <row r="2695" spans="1:8" ht="14.4" x14ac:dyDescent="0.3">
      <c r="A2695" s="17">
        <v>1</v>
      </c>
      <c r="B2695" s="9" t="s">
        <v>23</v>
      </c>
      <c r="C2695" s="17">
        <v>1</v>
      </c>
      <c r="D2695" s="17">
        <v>2003</v>
      </c>
      <c r="E2695" s="17">
        <v>1</v>
      </c>
      <c r="F2695" s="17">
        <v>0</v>
      </c>
      <c r="G2695" s="17">
        <v>23</v>
      </c>
      <c r="H2695" s="18">
        <v>772071</v>
      </c>
    </row>
    <row r="2696" spans="1:8" ht="14.4" x14ac:dyDescent="0.3">
      <c r="A2696" s="17">
        <v>5</v>
      </c>
      <c r="B2696" s="9" t="s">
        <v>14</v>
      </c>
      <c r="C2696" s="17">
        <v>1</v>
      </c>
      <c r="D2696" s="17">
        <v>1984</v>
      </c>
      <c r="E2696" s="17">
        <v>1</v>
      </c>
      <c r="F2696" s="17">
        <v>0</v>
      </c>
      <c r="G2696" s="17">
        <v>0</v>
      </c>
      <c r="H2696" s="18">
        <v>772785</v>
      </c>
    </row>
    <row r="2697" spans="1:8" ht="14.4" x14ac:dyDescent="0.3">
      <c r="A2697" s="17">
        <v>3</v>
      </c>
      <c r="B2697" s="9" t="s">
        <v>14</v>
      </c>
      <c r="C2697" s="17">
        <v>3</v>
      </c>
      <c r="D2697" s="17">
        <v>1986</v>
      </c>
      <c r="E2697" s="17">
        <v>1</v>
      </c>
      <c r="F2697" s="17">
        <v>0</v>
      </c>
      <c r="G2697" s="17">
        <v>0</v>
      </c>
      <c r="H2697" s="18">
        <v>775083</v>
      </c>
    </row>
    <row r="2698" spans="1:8" ht="14.4" x14ac:dyDescent="0.3">
      <c r="A2698" s="17">
        <v>1</v>
      </c>
      <c r="B2698" s="9" t="s">
        <v>19</v>
      </c>
      <c r="C2698" s="17">
        <v>2</v>
      </c>
      <c r="D2698" s="17">
        <v>2002</v>
      </c>
      <c r="E2698" s="17">
        <v>1</v>
      </c>
      <c r="F2698" s="17">
        <v>0</v>
      </c>
      <c r="G2698" s="17">
        <v>0</v>
      </c>
      <c r="H2698" s="18">
        <v>775638</v>
      </c>
    </row>
    <row r="2699" spans="1:8" ht="14.4" x14ac:dyDescent="0.3">
      <c r="A2699" s="17">
        <v>1</v>
      </c>
      <c r="B2699" s="9" t="s">
        <v>25</v>
      </c>
      <c r="C2699" s="17">
        <v>3</v>
      </c>
      <c r="D2699" s="17">
        <v>1969</v>
      </c>
      <c r="E2699" s="17">
        <v>1</v>
      </c>
      <c r="F2699" s="17">
        <v>0</v>
      </c>
      <c r="G2699" s="17">
        <v>0</v>
      </c>
      <c r="H2699" s="18">
        <v>776272</v>
      </c>
    </row>
    <row r="2700" spans="1:8" ht="14.4" x14ac:dyDescent="0.3">
      <c r="A2700" s="17">
        <v>1</v>
      </c>
      <c r="B2700" s="9" t="s">
        <v>19</v>
      </c>
      <c r="C2700" s="17">
        <v>3</v>
      </c>
      <c r="D2700" s="17">
        <v>1994</v>
      </c>
      <c r="E2700" s="17">
        <v>1</v>
      </c>
      <c r="F2700" s="17">
        <v>0</v>
      </c>
      <c r="G2700" s="17">
        <v>0</v>
      </c>
      <c r="H2700" s="18">
        <v>776351</v>
      </c>
    </row>
    <row r="2701" spans="1:8" ht="14.4" x14ac:dyDescent="0.3">
      <c r="A2701" s="17">
        <v>3</v>
      </c>
      <c r="B2701" s="9" t="s">
        <v>42</v>
      </c>
      <c r="C2701" s="17">
        <v>2</v>
      </c>
      <c r="D2701" s="17">
        <v>1982</v>
      </c>
      <c r="E2701" s="17">
        <v>1</v>
      </c>
      <c r="F2701" s="17">
        <v>0</v>
      </c>
      <c r="G2701" s="17">
        <v>0</v>
      </c>
      <c r="H2701" s="18">
        <v>780393</v>
      </c>
    </row>
    <row r="2702" spans="1:8" ht="14.4" x14ac:dyDescent="0.3">
      <c r="A2702" s="17">
        <v>3</v>
      </c>
      <c r="B2702" s="9" t="s">
        <v>12</v>
      </c>
      <c r="C2702" s="17">
        <v>2</v>
      </c>
      <c r="D2702" s="17">
        <v>2011</v>
      </c>
      <c r="E2702" s="17">
        <v>1</v>
      </c>
      <c r="F2702" s="17">
        <v>0</v>
      </c>
      <c r="G2702" s="17">
        <v>0</v>
      </c>
      <c r="H2702" s="18">
        <v>782533</v>
      </c>
    </row>
    <row r="2703" spans="1:8" ht="14.4" x14ac:dyDescent="0.3">
      <c r="A2703" s="17">
        <v>2</v>
      </c>
      <c r="B2703" s="9" t="s">
        <v>33</v>
      </c>
      <c r="C2703" s="17">
        <v>2</v>
      </c>
      <c r="D2703" s="17">
        <v>1973</v>
      </c>
      <c r="E2703" s="17">
        <v>1</v>
      </c>
      <c r="F2703" s="17">
        <v>0</v>
      </c>
      <c r="G2703" s="17">
        <v>0</v>
      </c>
      <c r="H2703" s="18">
        <v>783405</v>
      </c>
    </row>
    <row r="2704" spans="1:8" ht="14.4" x14ac:dyDescent="0.3">
      <c r="A2704" s="17">
        <v>3</v>
      </c>
      <c r="B2704" s="9" t="s">
        <v>19</v>
      </c>
      <c r="C2704" s="17">
        <v>3</v>
      </c>
      <c r="D2704" s="17">
        <v>1986</v>
      </c>
      <c r="E2704" s="17">
        <v>1</v>
      </c>
      <c r="F2704" s="17">
        <v>0</v>
      </c>
      <c r="G2704" s="17">
        <v>0</v>
      </c>
      <c r="H2704" s="18">
        <v>783643</v>
      </c>
    </row>
    <row r="2705" spans="1:8" ht="14.4" x14ac:dyDescent="0.3">
      <c r="A2705" s="17">
        <v>2</v>
      </c>
      <c r="B2705" s="9" t="s">
        <v>17</v>
      </c>
      <c r="C2705" s="17">
        <v>2</v>
      </c>
      <c r="D2705" s="17">
        <v>2010</v>
      </c>
      <c r="E2705" s="17">
        <v>1</v>
      </c>
      <c r="F2705" s="17">
        <v>0</v>
      </c>
      <c r="G2705" s="17">
        <v>0</v>
      </c>
      <c r="H2705" s="18">
        <v>784991</v>
      </c>
    </row>
    <row r="2706" spans="1:8" ht="14.4" x14ac:dyDescent="0.3">
      <c r="A2706" s="17">
        <v>1</v>
      </c>
      <c r="B2706" s="9" t="s">
        <v>14</v>
      </c>
      <c r="C2706" s="17">
        <v>3</v>
      </c>
      <c r="D2706" s="17">
        <v>1986</v>
      </c>
      <c r="E2706" s="17">
        <v>1</v>
      </c>
      <c r="F2706" s="17">
        <v>0</v>
      </c>
      <c r="G2706" s="17">
        <v>0</v>
      </c>
      <c r="H2706" s="18">
        <v>785466</v>
      </c>
    </row>
    <row r="2707" spans="1:8" ht="14.4" x14ac:dyDescent="0.3">
      <c r="A2707" s="17">
        <v>3</v>
      </c>
      <c r="B2707" s="9" t="s">
        <v>14</v>
      </c>
      <c r="C2707" s="17">
        <v>2</v>
      </c>
      <c r="D2707" s="17">
        <v>2003</v>
      </c>
      <c r="E2707" s="17">
        <v>1</v>
      </c>
      <c r="F2707" s="17">
        <v>0</v>
      </c>
      <c r="G2707" s="17">
        <v>0</v>
      </c>
      <c r="H2707" s="18">
        <v>786330</v>
      </c>
    </row>
    <row r="2708" spans="1:8" ht="14.4" x14ac:dyDescent="0.3">
      <c r="A2708" s="17">
        <v>1</v>
      </c>
      <c r="B2708" s="9" t="s">
        <v>31</v>
      </c>
      <c r="C2708" s="17">
        <v>2</v>
      </c>
      <c r="D2708" s="17">
        <v>1979</v>
      </c>
      <c r="E2708" s="17">
        <v>1</v>
      </c>
      <c r="F2708" s="17">
        <v>0</v>
      </c>
      <c r="G2708" s="17">
        <v>0</v>
      </c>
      <c r="H2708" s="18">
        <v>787131</v>
      </c>
    </row>
    <row r="2709" spans="1:8" ht="14.4" x14ac:dyDescent="0.3">
      <c r="A2709" s="17">
        <v>3</v>
      </c>
      <c r="B2709" s="9" t="s">
        <v>53</v>
      </c>
      <c r="C2709" s="17">
        <v>3</v>
      </c>
      <c r="D2709" s="17">
        <v>1988</v>
      </c>
      <c r="E2709" s="17">
        <v>1</v>
      </c>
      <c r="F2709" s="17">
        <v>0</v>
      </c>
      <c r="G2709" s="17">
        <v>0</v>
      </c>
      <c r="H2709" s="18">
        <v>787765</v>
      </c>
    </row>
    <row r="2710" spans="1:8" ht="14.4" x14ac:dyDescent="0.3">
      <c r="A2710" s="17">
        <v>1</v>
      </c>
      <c r="B2710" s="9" t="s">
        <v>12</v>
      </c>
      <c r="C2710" s="17">
        <v>3</v>
      </c>
      <c r="D2710" s="17">
        <v>1970</v>
      </c>
      <c r="E2710" s="17">
        <v>1</v>
      </c>
      <c r="F2710" s="17">
        <v>0</v>
      </c>
      <c r="G2710" s="17">
        <v>0</v>
      </c>
      <c r="H2710" s="18">
        <v>788082</v>
      </c>
    </row>
    <row r="2711" spans="1:8" ht="14.4" x14ac:dyDescent="0.3">
      <c r="A2711" s="17">
        <v>3</v>
      </c>
      <c r="B2711" s="9" t="s">
        <v>14</v>
      </c>
      <c r="C2711" s="17">
        <v>2</v>
      </c>
      <c r="D2711" s="17">
        <v>2012</v>
      </c>
      <c r="E2711" s="17">
        <v>1</v>
      </c>
      <c r="F2711" s="17">
        <v>0</v>
      </c>
      <c r="G2711" s="17">
        <v>0</v>
      </c>
      <c r="H2711" s="18">
        <v>790777</v>
      </c>
    </row>
    <row r="2712" spans="1:8" ht="14.4" x14ac:dyDescent="0.3">
      <c r="A2712" s="17">
        <v>2</v>
      </c>
      <c r="B2712" s="9" t="s">
        <v>23</v>
      </c>
      <c r="C2712" s="17">
        <v>3</v>
      </c>
      <c r="D2712" s="17">
        <v>1986</v>
      </c>
      <c r="E2712" s="17">
        <v>1</v>
      </c>
      <c r="F2712" s="17">
        <v>0</v>
      </c>
      <c r="G2712" s="17">
        <v>0</v>
      </c>
      <c r="H2712" s="18">
        <v>791490</v>
      </c>
    </row>
    <row r="2713" spans="1:8" ht="14.4" x14ac:dyDescent="0.3">
      <c r="A2713" s="17">
        <v>1</v>
      </c>
      <c r="B2713" s="9" t="s">
        <v>33</v>
      </c>
      <c r="C2713" s="17">
        <v>1</v>
      </c>
      <c r="D2713" s="17">
        <v>1990</v>
      </c>
      <c r="E2713" s="17">
        <v>1</v>
      </c>
      <c r="F2713" s="17">
        <v>0</v>
      </c>
      <c r="G2713" s="17">
        <v>0</v>
      </c>
      <c r="H2713" s="18">
        <v>792996</v>
      </c>
    </row>
    <row r="2714" spans="1:8" ht="14.4" x14ac:dyDescent="0.3">
      <c r="A2714" s="17">
        <v>3</v>
      </c>
      <c r="B2714" s="9" t="s">
        <v>23</v>
      </c>
      <c r="C2714" s="17">
        <v>3</v>
      </c>
      <c r="D2714" s="17">
        <v>1986</v>
      </c>
      <c r="E2714" s="17">
        <v>1</v>
      </c>
      <c r="F2714" s="17">
        <v>0</v>
      </c>
      <c r="G2714" s="17">
        <v>12</v>
      </c>
      <c r="H2714" s="18">
        <v>795215</v>
      </c>
    </row>
    <row r="2715" spans="1:8" ht="14.4" x14ac:dyDescent="0.3">
      <c r="A2715" s="17">
        <v>4</v>
      </c>
      <c r="B2715" s="9" t="s">
        <v>12</v>
      </c>
      <c r="C2715" s="17">
        <v>2</v>
      </c>
      <c r="D2715" s="17">
        <v>1989</v>
      </c>
      <c r="E2715" s="17">
        <v>1</v>
      </c>
      <c r="F2715" s="17">
        <v>0</v>
      </c>
      <c r="G2715" s="17">
        <v>0</v>
      </c>
      <c r="H2715" s="18">
        <v>797989</v>
      </c>
    </row>
    <row r="2716" spans="1:8" ht="14.4" x14ac:dyDescent="0.3">
      <c r="A2716" s="17">
        <v>2</v>
      </c>
      <c r="B2716" s="9" t="s">
        <v>33</v>
      </c>
      <c r="C2716" s="17">
        <v>3</v>
      </c>
      <c r="D2716" s="17">
        <v>1979</v>
      </c>
      <c r="E2716" s="17">
        <v>1</v>
      </c>
      <c r="F2716" s="17">
        <v>0</v>
      </c>
      <c r="G2716" s="17">
        <v>0</v>
      </c>
      <c r="H2716" s="18">
        <v>799178</v>
      </c>
    </row>
    <row r="2717" spans="1:8" ht="14.4" x14ac:dyDescent="0.3">
      <c r="A2717" s="17">
        <v>4</v>
      </c>
      <c r="B2717" s="9" t="s">
        <v>14</v>
      </c>
      <c r="C2717" s="17">
        <v>3</v>
      </c>
      <c r="D2717" s="17">
        <v>1983</v>
      </c>
      <c r="E2717" s="17">
        <v>1</v>
      </c>
      <c r="F2717" s="17">
        <v>0</v>
      </c>
      <c r="G2717" s="17">
        <v>12</v>
      </c>
      <c r="H2717" s="18">
        <v>799971</v>
      </c>
    </row>
    <row r="2718" spans="1:8" ht="14.4" x14ac:dyDescent="0.3">
      <c r="A2718" s="17">
        <v>4</v>
      </c>
      <c r="B2718" s="9" t="s">
        <v>30</v>
      </c>
      <c r="C2718" s="17">
        <v>3</v>
      </c>
      <c r="D2718" s="17">
        <v>1984</v>
      </c>
      <c r="E2718" s="17">
        <v>1</v>
      </c>
      <c r="F2718" s="17">
        <v>0</v>
      </c>
      <c r="G2718" s="17">
        <v>0</v>
      </c>
      <c r="H2718" s="18">
        <v>801635</v>
      </c>
    </row>
    <row r="2719" spans="1:8" ht="14.4" x14ac:dyDescent="0.3">
      <c r="A2719" s="17">
        <v>1</v>
      </c>
      <c r="B2719" s="9" t="s">
        <v>27</v>
      </c>
      <c r="C2719" s="17">
        <v>2</v>
      </c>
      <c r="D2719" s="17">
        <v>1989</v>
      </c>
      <c r="E2719" s="17">
        <v>1</v>
      </c>
      <c r="F2719" s="17">
        <v>0</v>
      </c>
      <c r="G2719" s="17">
        <v>0</v>
      </c>
      <c r="H2719" s="18">
        <v>802031</v>
      </c>
    </row>
    <row r="2720" spans="1:8" ht="14.4" x14ac:dyDescent="0.3">
      <c r="A2720" s="17">
        <v>2</v>
      </c>
      <c r="B2720" s="9" t="s">
        <v>14</v>
      </c>
      <c r="C2720" s="17">
        <v>2</v>
      </c>
      <c r="D2720" s="17">
        <v>2019</v>
      </c>
      <c r="E2720" s="17">
        <v>1</v>
      </c>
      <c r="F2720" s="17">
        <v>0</v>
      </c>
      <c r="G2720" s="17">
        <v>0</v>
      </c>
      <c r="H2720" s="18">
        <v>803775</v>
      </c>
    </row>
    <row r="2721" spans="1:8" ht="14.4" x14ac:dyDescent="0.3">
      <c r="A2721" s="17">
        <v>2</v>
      </c>
      <c r="B2721" s="9" t="s">
        <v>25</v>
      </c>
      <c r="C2721" s="17">
        <v>3</v>
      </c>
      <c r="D2721" s="17">
        <v>1998</v>
      </c>
      <c r="E2721" s="17">
        <v>1</v>
      </c>
      <c r="F2721" s="17">
        <v>0</v>
      </c>
      <c r="G2721" s="17">
        <v>0</v>
      </c>
      <c r="H2721" s="18">
        <v>807025</v>
      </c>
    </row>
    <row r="2722" spans="1:8" ht="14.4" x14ac:dyDescent="0.3">
      <c r="A2722" s="17">
        <v>4</v>
      </c>
      <c r="B2722" s="9" t="s">
        <v>12</v>
      </c>
      <c r="C2722" s="17">
        <v>3</v>
      </c>
      <c r="D2722" s="17">
        <v>2011</v>
      </c>
      <c r="E2722" s="17">
        <v>1</v>
      </c>
      <c r="F2722" s="17">
        <v>0</v>
      </c>
      <c r="G2722" s="17">
        <v>0</v>
      </c>
      <c r="H2722" s="18">
        <v>808670</v>
      </c>
    </row>
    <row r="2723" spans="1:8" ht="14.4" x14ac:dyDescent="0.3">
      <c r="A2723" s="17">
        <v>5</v>
      </c>
      <c r="B2723" s="9" t="s">
        <v>25</v>
      </c>
      <c r="C2723" s="17">
        <v>3</v>
      </c>
      <c r="D2723" s="17">
        <v>1994</v>
      </c>
      <c r="E2723" s="17">
        <v>1</v>
      </c>
      <c r="F2723" s="17">
        <v>0</v>
      </c>
      <c r="G2723" s="17">
        <v>0</v>
      </c>
      <c r="H2723" s="18">
        <v>810592</v>
      </c>
    </row>
    <row r="2724" spans="1:8" ht="14.4" x14ac:dyDescent="0.3">
      <c r="A2724" s="17">
        <v>3</v>
      </c>
      <c r="B2724" s="9" t="s">
        <v>33</v>
      </c>
      <c r="C2724" s="17">
        <v>2</v>
      </c>
      <c r="D2724" s="17">
        <v>1980</v>
      </c>
      <c r="E2724" s="17">
        <v>1</v>
      </c>
      <c r="F2724" s="17">
        <v>0</v>
      </c>
      <c r="G2724" s="17">
        <v>0</v>
      </c>
      <c r="H2724" s="18">
        <v>811305</v>
      </c>
    </row>
    <row r="2725" spans="1:8" ht="14.4" x14ac:dyDescent="0.3">
      <c r="A2725" s="17">
        <v>2</v>
      </c>
      <c r="B2725" s="9" t="s">
        <v>25</v>
      </c>
      <c r="C2725" s="17">
        <v>2</v>
      </c>
      <c r="D2725" s="17">
        <v>1964</v>
      </c>
      <c r="E2725" s="17">
        <v>2</v>
      </c>
      <c r="F2725" s="17">
        <v>0</v>
      </c>
      <c r="G2725" s="17">
        <v>0</v>
      </c>
      <c r="H2725" s="18">
        <v>812494</v>
      </c>
    </row>
    <row r="2726" spans="1:8" ht="14.4" x14ac:dyDescent="0.3">
      <c r="A2726" s="17">
        <v>1</v>
      </c>
      <c r="B2726" s="9" t="s">
        <v>33</v>
      </c>
      <c r="C2726" s="17">
        <v>4</v>
      </c>
      <c r="D2726" s="17">
        <v>2017</v>
      </c>
      <c r="E2726" s="17">
        <v>1</v>
      </c>
      <c r="F2726" s="17">
        <v>0</v>
      </c>
      <c r="G2726" s="17">
        <v>0</v>
      </c>
      <c r="H2726" s="18">
        <v>816457</v>
      </c>
    </row>
    <row r="2727" spans="1:8" ht="14.4" x14ac:dyDescent="0.3">
      <c r="A2727" s="17">
        <v>2</v>
      </c>
      <c r="B2727" s="9" t="s">
        <v>12</v>
      </c>
      <c r="C2727" s="17">
        <v>2</v>
      </c>
      <c r="D2727" s="17">
        <v>1998</v>
      </c>
      <c r="E2727" s="17">
        <v>1</v>
      </c>
      <c r="F2727" s="17">
        <v>0</v>
      </c>
      <c r="G2727" s="17">
        <v>0</v>
      </c>
      <c r="H2727" s="18">
        <v>818518</v>
      </c>
    </row>
    <row r="2728" spans="1:8" ht="14.4" x14ac:dyDescent="0.3">
      <c r="A2728" s="17">
        <v>2</v>
      </c>
      <c r="B2728" s="9" t="s">
        <v>14</v>
      </c>
      <c r="C2728" s="17">
        <v>3</v>
      </c>
      <c r="D2728" s="17">
        <v>1986</v>
      </c>
      <c r="E2728" s="17">
        <v>1</v>
      </c>
      <c r="F2728" s="17">
        <v>0</v>
      </c>
      <c r="G2728" s="17">
        <v>0</v>
      </c>
      <c r="H2728" s="18">
        <v>820578</v>
      </c>
    </row>
    <row r="2729" spans="1:8" ht="14.4" x14ac:dyDescent="0.3">
      <c r="A2729" s="17">
        <v>5</v>
      </c>
      <c r="B2729" s="9" t="s">
        <v>19</v>
      </c>
      <c r="C2729" s="17">
        <v>4</v>
      </c>
      <c r="D2729" s="17">
        <v>1990</v>
      </c>
      <c r="E2729" s="17">
        <v>2</v>
      </c>
      <c r="F2729" s="17">
        <v>0</v>
      </c>
      <c r="G2729" s="17">
        <v>0</v>
      </c>
      <c r="H2729" s="18">
        <v>821846</v>
      </c>
    </row>
    <row r="2730" spans="1:8" ht="14.4" x14ac:dyDescent="0.3">
      <c r="A2730" s="17">
        <v>1</v>
      </c>
      <c r="B2730" s="9" t="s">
        <v>49</v>
      </c>
      <c r="C2730" s="17">
        <v>3</v>
      </c>
      <c r="D2730" s="17">
        <v>1984</v>
      </c>
      <c r="E2730" s="17">
        <v>1</v>
      </c>
      <c r="F2730" s="17">
        <v>0</v>
      </c>
      <c r="G2730" s="17">
        <v>24</v>
      </c>
      <c r="H2730" s="18">
        <v>822956</v>
      </c>
    </row>
    <row r="2731" spans="1:8" ht="14.4" x14ac:dyDescent="0.3">
      <c r="A2731" s="17">
        <v>2</v>
      </c>
      <c r="B2731" s="9" t="s">
        <v>12</v>
      </c>
      <c r="C2731" s="17">
        <v>2</v>
      </c>
      <c r="D2731" s="17">
        <v>2019</v>
      </c>
      <c r="E2731" s="17">
        <v>1</v>
      </c>
      <c r="F2731" s="17">
        <v>0</v>
      </c>
      <c r="G2731" s="17">
        <v>0</v>
      </c>
      <c r="H2731" s="18">
        <v>823590</v>
      </c>
    </row>
    <row r="2732" spans="1:8" ht="14.4" x14ac:dyDescent="0.3">
      <c r="A2732" s="17">
        <v>1</v>
      </c>
      <c r="B2732" s="9" t="s">
        <v>14</v>
      </c>
      <c r="C2732" s="17">
        <v>3</v>
      </c>
      <c r="D2732" s="17">
        <v>1989</v>
      </c>
      <c r="E2732" s="17">
        <v>1</v>
      </c>
      <c r="F2732" s="17">
        <v>0</v>
      </c>
      <c r="G2732" s="17">
        <v>0</v>
      </c>
      <c r="H2732" s="18">
        <v>825175</v>
      </c>
    </row>
    <row r="2733" spans="1:8" ht="14.4" x14ac:dyDescent="0.3">
      <c r="A2733" s="17">
        <v>1</v>
      </c>
      <c r="B2733" s="9" t="s">
        <v>19</v>
      </c>
      <c r="C2733" s="17">
        <v>3</v>
      </c>
      <c r="D2733" s="17">
        <v>1993</v>
      </c>
      <c r="E2733" s="17">
        <v>1</v>
      </c>
      <c r="F2733" s="17">
        <v>0</v>
      </c>
      <c r="G2733" s="17">
        <v>0</v>
      </c>
      <c r="H2733" s="18">
        <v>826761</v>
      </c>
    </row>
    <row r="2734" spans="1:8" ht="14.4" x14ac:dyDescent="0.3">
      <c r="A2734" s="17">
        <v>3</v>
      </c>
      <c r="B2734" s="9" t="s">
        <v>33</v>
      </c>
      <c r="C2734" s="17">
        <v>3</v>
      </c>
      <c r="D2734" s="17">
        <v>1964</v>
      </c>
      <c r="E2734" s="17">
        <v>1</v>
      </c>
      <c r="F2734" s="17">
        <v>0</v>
      </c>
      <c r="G2734" s="17">
        <v>0</v>
      </c>
      <c r="H2734" s="18">
        <v>827791</v>
      </c>
    </row>
    <row r="2735" spans="1:8" ht="14.4" x14ac:dyDescent="0.3">
      <c r="A2735" s="17">
        <v>2</v>
      </c>
      <c r="B2735" s="9" t="s">
        <v>33</v>
      </c>
      <c r="C2735" s="17">
        <v>4</v>
      </c>
      <c r="D2735" s="17">
        <v>1985</v>
      </c>
      <c r="E2735" s="17">
        <v>1</v>
      </c>
      <c r="F2735" s="17">
        <v>0</v>
      </c>
      <c r="G2735" s="17">
        <v>0</v>
      </c>
      <c r="H2735" s="18">
        <v>829535</v>
      </c>
    </row>
    <row r="2736" spans="1:8" ht="14.4" x14ac:dyDescent="0.3">
      <c r="A2736" s="17">
        <v>3</v>
      </c>
      <c r="B2736" s="9" t="s">
        <v>31</v>
      </c>
      <c r="C2736" s="17">
        <v>3</v>
      </c>
      <c r="D2736" s="17">
        <v>1979</v>
      </c>
      <c r="E2736" s="17">
        <v>1</v>
      </c>
      <c r="F2736" s="17">
        <v>0</v>
      </c>
      <c r="G2736" s="17">
        <v>0</v>
      </c>
      <c r="H2736" s="18">
        <v>831754</v>
      </c>
    </row>
    <row r="2737" spans="1:8" ht="14.4" x14ac:dyDescent="0.3">
      <c r="A2737" s="17">
        <v>2</v>
      </c>
      <c r="B2737" s="9" t="s">
        <v>17</v>
      </c>
      <c r="C2737" s="17">
        <v>2</v>
      </c>
      <c r="D2737" s="17">
        <v>2011</v>
      </c>
      <c r="E2737" s="17">
        <v>1</v>
      </c>
      <c r="F2737" s="17">
        <v>0</v>
      </c>
      <c r="G2737" s="17">
        <v>0</v>
      </c>
      <c r="H2737" s="18">
        <v>832539</v>
      </c>
    </row>
    <row r="2738" spans="1:8" ht="14.4" x14ac:dyDescent="0.3">
      <c r="A2738" s="17">
        <v>2</v>
      </c>
      <c r="B2738" s="9" t="s">
        <v>19</v>
      </c>
      <c r="C2738" s="17">
        <v>3</v>
      </c>
      <c r="D2738" s="17">
        <v>2018</v>
      </c>
      <c r="E2738" s="17">
        <v>1</v>
      </c>
      <c r="F2738" s="17">
        <v>0</v>
      </c>
      <c r="G2738" s="17">
        <v>0</v>
      </c>
      <c r="H2738" s="18">
        <v>833339</v>
      </c>
    </row>
    <row r="2739" spans="1:8" ht="14.4" x14ac:dyDescent="0.3">
      <c r="A2739" s="17">
        <v>1</v>
      </c>
      <c r="B2739" s="9" t="s">
        <v>17</v>
      </c>
      <c r="C2739" s="17">
        <v>1</v>
      </c>
      <c r="D2739" s="17">
        <v>1992</v>
      </c>
      <c r="E2739" s="17">
        <v>1</v>
      </c>
      <c r="F2739" s="17">
        <v>0</v>
      </c>
      <c r="G2739" s="17">
        <v>0</v>
      </c>
      <c r="H2739" s="18">
        <v>833815</v>
      </c>
    </row>
    <row r="2740" spans="1:8" ht="14.4" x14ac:dyDescent="0.3">
      <c r="A2740" s="17">
        <v>4</v>
      </c>
      <c r="B2740" s="9" t="s">
        <v>31</v>
      </c>
      <c r="C2740" s="17">
        <v>3</v>
      </c>
      <c r="D2740" s="17">
        <v>1984</v>
      </c>
      <c r="E2740" s="17">
        <v>1</v>
      </c>
      <c r="F2740" s="17">
        <v>0</v>
      </c>
      <c r="G2740" s="17">
        <v>0</v>
      </c>
      <c r="H2740" s="18">
        <v>834449</v>
      </c>
    </row>
    <row r="2741" spans="1:8" ht="14.4" x14ac:dyDescent="0.3">
      <c r="A2741" s="17">
        <v>3</v>
      </c>
      <c r="B2741" s="9" t="s">
        <v>33</v>
      </c>
      <c r="C2741" s="17">
        <v>2</v>
      </c>
      <c r="D2741" s="17">
        <v>1976</v>
      </c>
      <c r="E2741" s="17">
        <v>1</v>
      </c>
      <c r="F2741" s="17">
        <v>12</v>
      </c>
      <c r="G2741" s="17">
        <v>37</v>
      </c>
      <c r="H2741" s="18">
        <v>834766</v>
      </c>
    </row>
    <row r="2742" spans="1:8" ht="14.4" x14ac:dyDescent="0.3">
      <c r="A2742" s="17">
        <v>1</v>
      </c>
      <c r="B2742" s="9" t="s">
        <v>19</v>
      </c>
      <c r="C2742" s="17">
        <v>3</v>
      </c>
      <c r="D2742" s="17">
        <v>2014</v>
      </c>
      <c r="E2742" s="17">
        <v>1</v>
      </c>
      <c r="F2742" s="17">
        <v>0</v>
      </c>
      <c r="G2742" s="17">
        <v>0</v>
      </c>
      <c r="H2742" s="18">
        <v>835241</v>
      </c>
    </row>
    <row r="2743" spans="1:8" ht="14.4" x14ac:dyDescent="0.3">
      <c r="A2743" s="17">
        <v>4</v>
      </c>
      <c r="B2743" s="9" t="s">
        <v>33</v>
      </c>
      <c r="C2743" s="17">
        <v>3</v>
      </c>
      <c r="D2743" s="17">
        <v>1994</v>
      </c>
      <c r="E2743" s="17">
        <v>1</v>
      </c>
      <c r="F2743" s="17">
        <v>0</v>
      </c>
      <c r="G2743" s="17">
        <v>0</v>
      </c>
      <c r="H2743" s="18">
        <v>835875</v>
      </c>
    </row>
    <row r="2744" spans="1:8" ht="14.4" x14ac:dyDescent="0.3">
      <c r="A2744" s="17">
        <v>4</v>
      </c>
      <c r="B2744" s="9" t="s">
        <v>33</v>
      </c>
      <c r="C2744" s="17">
        <v>2</v>
      </c>
      <c r="D2744" s="17">
        <v>1976</v>
      </c>
      <c r="E2744" s="17">
        <v>1</v>
      </c>
      <c r="F2744" s="17">
        <v>0</v>
      </c>
      <c r="G2744" s="17">
        <v>37</v>
      </c>
      <c r="H2744" s="18">
        <v>835955</v>
      </c>
    </row>
    <row r="2745" spans="1:8" ht="14.4" x14ac:dyDescent="0.3">
      <c r="A2745" s="17">
        <v>4</v>
      </c>
      <c r="B2745" s="9" t="s">
        <v>12</v>
      </c>
      <c r="C2745" s="17">
        <v>3</v>
      </c>
      <c r="D2745" s="17">
        <v>1987</v>
      </c>
      <c r="E2745" s="17">
        <v>1</v>
      </c>
      <c r="F2745" s="17">
        <v>0</v>
      </c>
      <c r="G2745" s="17">
        <v>0</v>
      </c>
      <c r="H2745" s="18">
        <v>836668</v>
      </c>
    </row>
    <row r="2746" spans="1:8" ht="14.4" x14ac:dyDescent="0.3">
      <c r="A2746" s="17">
        <v>2</v>
      </c>
      <c r="B2746" s="9" t="s">
        <v>19</v>
      </c>
      <c r="C2746" s="17">
        <v>4</v>
      </c>
      <c r="D2746" s="17">
        <v>2015</v>
      </c>
      <c r="E2746" s="17">
        <v>1</v>
      </c>
      <c r="F2746" s="17">
        <v>0</v>
      </c>
      <c r="G2746" s="17">
        <v>0</v>
      </c>
      <c r="H2746" s="18">
        <v>839284</v>
      </c>
    </row>
    <row r="2747" spans="1:8" ht="14.4" x14ac:dyDescent="0.3">
      <c r="A2747" s="17">
        <v>1</v>
      </c>
      <c r="B2747" s="9" t="s">
        <v>27</v>
      </c>
      <c r="C2747" s="17">
        <v>3</v>
      </c>
      <c r="D2747" s="17">
        <v>1990</v>
      </c>
      <c r="E2747" s="17">
        <v>1</v>
      </c>
      <c r="F2747" s="17">
        <v>0</v>
      </c>
      <c r="G2747" s="17">
        <v>0</v>
      </c>
      <c r="H2747" s="18">
        <v>840473</v>
      </c>
    </row>
    <row r="2748" spans="1:8" ht="14.4" x14ac:dyDescent="0.3">
      <c r="A2748" s="17">
        <v>6</v>
      </c>
      <c r="B2748" s="9" t="s">
        <v>19</v>
      </c>
      <c r="C2748" s="17">
        <v>4</v>
      </c>
      <c r="D2748" s="17">
        <v>1990</v>
      </c>
      <c r="E2748" s="17">
        <v>1</v>
      </c>
      <c r="F2748" s="17">
        <v>0</v>
      </c>
      <c r="G2748" s="17">
        <v>0</v>
      </c>
      <c r="H2748" s="18">
        <v>841582</v>
      </c>
    </row>
    <row r="2749" spans="1:8" ht="14.4" x14ac:dyDescent="0.3">
      <c r="A2749" s="17">
        <v>1</v>
      </c>
      <c r="B2749" s="9" t="s">
        <v>14</v>
      </c>
      <c r="C2749" s="17">
        <v>3</v>
      </c>
      <c r="D2749" s="17">
        <v>1991</v>
      </c>
      <c r="E2749" s="17">
        <v>1</v>
      </c>
      <c r="F2749" s="17">
        <v>0</v>
      </c>
      <c r="G2749" s="17">
        <v>0</v>
      </c>
      <c r="H2749" s="18">
        <v>842216</v>
      </c>
    </row>
    <row r="2750" spans="1:8" ht="14.4" x14ac:dyDescent="0.3">
      <c r="A2750" s="17">
        <v>4</v>
      </c>
      <c r="B2750" s="9" t="s">
        <v>12</v>
      </c>
      <c r="C2750" s="17">
        <v>1</v>
      </c>
      <c r="D2750" s="17">
        <v>1995</v>
      </c>
      <c r="E2750" s="17">
        <v>1</v>
      </c>
      <c r="F2750" s="17">
        <v>0</v>
      </c>
      <c r="G2750" s="17">
        <v>0</v>
      </c>
      <c r="H2750" s="18">
        <v>844515</v>
      </c>
    </row>
    <row r="2751" spans="1:8" ht="14.4" x14ac:dyDescent="0.3">
      <c r="A2751" s="17">
        <v>2</v>
      </c>
      <c r="B2751" s="9" t="s">
        <v>12</v>
      </c>
      <c r="C2751" s="17">
        <v>1</v>
      </c>
      <c r="D2751" s="17">
        <v>1991</v>
      </c>
      <c r="E2751" s="17">
        <v>1</v>
      </c>
      <c r="F2751" s="17">
        <v>0</v>
      </c>
      <c r="G2751" s="17">
        <v>0</v>
      </c>
      <c r="H2751" s="18">
        <v>844753</v>
      </c>
    </row>
    <row r="2752" spans="1:8" ht="14.4" x14ac:dyDescent="0.3">
      <c r="A2752" s="17">
        <v>3</v>
      </c>
      <c r="B2752" s="9" t="s">
        <v>30</v>
      </c>
      <c r="C2752" s="17">
        <v>3</v>
      </c>
      <c r="D2752" s="17">
        <v>1984</v>
      </c>
      <c r="E2752" s="17">
        <v>1</v>
      </c>
      <c r="F2752" s="17">
        <v>0</v>
      </c>
      <c r="G2752" s="17">
        <v>38</v>
      </c>
      <c r="H2752" s="18">
        <v>845070</v>
      </c>
    </row>
    <row r="2753" spans="1:8" ht="14.4" x14ac:dyDescent="0.3">
      <c r="A2753" s="17">
        <v>3</v>
      </c>
      <c r="B2753" s="9" t="s">
        <v>12</v>
      </c>
      <c r="C2753" s="17">
        <v>2</v>
      </c>
      <c r="D2753" s="17">
        <v>1995</v>
      </c>
      <c r="E2753" s="17">
        <v>1</v>
      </c>
      <c r="F2753" s="17">
        <v>0</v>
      </c>
      <c r="G2753" s="17">
        <v>0</v>
      </c>
      <c r="H2753" s="18">
        <v>845387</v>
      </c>
    </row>
    <row r="2754" spans="1:8" ht="14.4" x14ac:dyDescent="0.3">
      <c r="A2754" s="17">
        <v>3</v>
      </c>
      <c r="B2754" s="9" t="s">
        <v>19</v>
      </c>
      <c r="C2754" s="17">
        <v>2</v>
      </c>
      <c r="D2754" s="17">
        <v>2007</v>
      </c>
      <c r="E2754" s="17">
        <v>2</v>
      </c>
      <c r="F2754" s="17">
        <v>0</v>
      </c>
      <c r="G2754" s="17">
        <v>0</v>
      </c>
      <c r="H2754" s="18">
        <v>849667</v>
      </c>
    </row>
    <row r="2755" spans="1:8" ht="14.4" x14ac:dyDescent="0.3">
      <c r="A2755" s="17">
        <v>1</v>
      </c>
      <c r="B2755" s="9" t="s">
        <v>19</v>
      </c>
      <c r="C2755" s="17">
        <v>2</v>
      </c>
      <c r="D2755" s="17">
        <v>2016</v>
      </c>
      <c r="E2755" s="17">
        <v>2</v>
      </c>
      <c r="F2755" s="17">
        <v>0</v>
      </c>
      <c r="G2755" s="17">
        <v>0</v>
      </c>
      <c r="H2755" s="18">
        <v>851490</v>
      </c>
    </row>
    <row r="2756" spans="1:8" ht="14.4" x14ac:dyDescent="0.3">
      <c r="A2756" s="17">
        <v>1</v>
      </c>
      <c r="B2756" s="9" t="s">
        <v>12</v>
      </c>
      <c r="C2756" s="17">
        <v>1</v>
      </c>
      <c r="D2756" s="17">
        <v>1996</v>
      </c>
      <c r="E2756" s="17">
        <v>1</v>
      </c>
      <c r="F2756" s="17">
        <v>0</v>
      </c>
      <c r="G2756" s="17">
        <v>0</v>
      </c>
      <c r="H2756" s="18">
        <v>851886</v>
      </c>
    </row>
    <row r="2757" spans="1:8" ht="14.4" x14ac:dyDescent="0.3">
      <c r="A2757" s="17">
        <v>1</v>
      </c>
      <c r="B2757" s="9" t="s">
        <v>31</v>
      </c>
      <c r="C2757" s="17">
        <v>4</v>
      </c>
      <c r="D2757" s="17">
        <v>1976</v>
      </c>
      <c r="E2757" s="17">
        <v>1</v>
      </c>
      <c r="F2757" s="17">
        <v>0</v>
      </c>
      <c r="G2757" s="17">
        <v>0</v>
      </c>
      <c r="H2757" s="18">
        <v>858306</v>
      </c>
    </row>
    <row r="2758" spans="1:8" ht="14.4" x14ac:dyDescent="0.3">
      <c r="A2758" s="17">
        <v>2</v>
      </c>
      <c r="B2758" s="9" t="s">
        <v>34</v>
      </c>
      <c r="C2758" s="17">
        <v>2</v>
      </c>
      <c r="D2758" s="17">
        <v>1985</v>
      </c>
      <c r="E2758" s="17">
        <v>1</v>
      </c>
      <c r="F2758" s="17">
        <v>0</v>
      </c>
      <c r="G2758" s="17">
        <v>0</v>
      </c>
      <c r="H2758" s="18">
        <v>858623</v>
      </c>
    </row>
    <row r="2759" spans="1:8" ht="14.4" x14ac:dyDescent="0.3">
      <c r="A2759" s="17">
        <v>2</v>
      </c>
      <c r="B2759" s="9" t="s">
        <v>19</v>
      </c>
      <c r="C2759" s="17">
        <v>4</v>
      </c>
      <c r="D2759" s="17">
        <v>2015</v>
      </c>
      <c r="E2759" s="17">
        <v>1</v>
      </c>
      <c r="F2759" s="17">
        <v>0</v>
      </c>
      <c r="G2759" s="17">
        <v>0</v>
      </c>
      <c r="H2759" s="18">
        <v>858861</v>
      </c>
    </row>
    <row r="2760" spans="1:8" ht="14.4" x14ac:dyDescent="0.3">
      <c r="A2760" s="17">
        <v>4</v>
      </c>
      <c r="B2760" s="9" t="s">
        <v>23</v>
      </c>
      <c r="C2760" s="17">
        <v>2</v>
      </c>
      <c r="D2760" s="17">
        <v>1986</v>
      </c>
      <c r="E2760" s="17">
        <v>1</v>
      </c>
      <c r="F2760" s="17">
        <v>0</v>
      </c>
      <c r="G2760" s="17">
        <v>0</v>
      </c>
      <c r="H2760" s="18">
        <v>863854</v>
      </c>
    </row>
    <row r="2761" spans="1:8" ht="14.4" x14ac:dyDescent="0.3">
      <c r="A2761" s="17">
        <v>1</v>
      </c>
      <c r="B2761" s="9" t="s">
        <v>12</v>
      </c>
      <c r="C2761" s="17">
        <v>2</v>
      </c>
      <c r="D2761" s="17">
        <v>1989</v>
      </c>
      <c r="E2761" s="17">
        <v>1</v>
      </c>
      <c r="F2761" s="17">
        <v>0</v>
      </c>
      <c r="G2761" s="17">
        <v>0</v>
      </c>
      <c r="H2761" s="18">
        <v>864013</v>
      </c>
    </row>
    <row r="2762" spans="1:8" ht="14.4" x14ac:dyDescent="0.3">
      <c r="A2762" s="17">
        <v>1</v>
      </c>
      <c r="B2762" s="9" t="s">
        <v>19</v>
      </c>
      <c r="C2762" s="17">
        <v>1</v>
      </c>
      <c r="D2762" s="17">
        <v>1998</v>
      </c>
      <c r="E2762" s="17">
        <v>2</v>
      </c>
      <c r="F2762" s="17">
        <v>0</v>
      </c>
      <c r="G2762" s="17">
        <v>0</v>
      </c>
      <c r="H2762" s="18">
        <v>865202</v>
      </c>
    </row>
    <row r="2763" spans="1:8" ht="14.4" x14ac:dyDescent="0.3">
      <c r="A2763" s="17">
        <v>5</v>
      </c>
      <c r="B2763" s="9" t="s">
        <v>30</v>
      </c>
      <c r="C2763" s="17">
        <v>3</v>
      </c>
      <c r="D2763" s="17">
        <v>1984</v>
      </c>
      <c r="E2763" s="17">
        <v>1</v>
      </c>
      <c r="F2763" s="17">
        <v>0</v>
      </c>
      <c r="G2763" s="17">
        <v>0</v>
      </c>
      <c r="H2763" s="18">
        <v>867738</v>
      </c>
    </row>
    <row r="2764" spans="1:8" ht="14.4" x14ac:dyDescent="0.3">
      <c r="A2764" s="17">
        <v>2</v>
      </c>
      <c r="B2764" s="9" t="s">
        <v>19</v>
      </c>
      <c r="C2764" s="17">
        <v>4</v>
      </c>
      <c r="D2764" s="17">
        <v>2015</v>
      </c>
      <c r="E2764" s="17">
        <v>1</v>
      </c>
      <c r="F2764" s="17">
        <v>0</v>
      </c>
      <c r="G2764" s="17">
        <v>0</v>
      </c>
      <c r="H2764" s="18">
        <v>868134</v>
      </c>
    </row>
    <row r="2765" spans="1:8" ht="14.4" x14ac:dyDescent="0.3">
      <c r="A2765" s="17">
        <v>5</v>
      </c>
      <c r="B2765" s="9" t="s">
        <v>17</v>
      </c>
      <c r="C2765" s="17">
        <v>2</v>
      </c>
      <c r="D2765" s="17">
        <v>2011</v>
      </c>
      <c r="E2765" s="17">
        <v>1</v>
      </c>
      <c r="F2765" s="17">
        <v>0</v>
      </c>
      <c r="G2765" s="17">
        <v>0</v>
      </c>
      <c r="H2765" s="18">
        <v>881593</v>
      </c>
    </row>
    <row r="2766" spans="1:8" ht="14.4" x14ac:dyDescent="0.3">
      <c r="A2766" s="17">
        <v>1</v>
      </c>
      <c r="B2766" s="9" t="s">
        <v>23</v>
      </c>
      <c r="C2766" s="17">
        <v>1</v>
      </c>
      <c r="D2766" s="17">
        <v>1993</v>
      </c>
      <c r="E2766" s="17">
        <v>1</v>
      </c>
      <c r="F2766" s="17">
        <v>0</v>
      </c>
      <c r="G2766" s="17">
        <v>0</v>
      </c>
      <c r="H2766" s="18">
        <v>897812</v>
      </c>
    </row>
    <row r="2767" spans="1:8" ht="14.4" x14ac:dyDescent="0.3">
      <c r="A2767" s="17">
        <v>1</v>
      </c>
      <c r="B2767" s="9" t="s">
        <v>10</v>
      </c>
      <c r="C2767" s="17">
        <v>1</v>
      </c>
      <c r="D2767" s="17">
        <v>1989</v>
      </c>
      <c r="E2767" s="17">
        <v>3</v>
      </c>
      <c r="F2767" s="17">
        <v>0</v>
      </c>
      <c r="G2767" s="17">
        <v>0</v>
      </c>
      <c r="H2767" s="18">
        <v>900784</v>
      </c>
    </row>
    <row r="2768" spans="1:8" ht="14.4" x14ac:dyDescent="0.3">
      <c r="A2768" s="17">
        <v>2</v>
      </c>
      <c r="B2768" s="9" t="s">
        <v>19</v>
      </c>
      <c r="C2768" s="17">
        <v>4</v>
      </c>
      <c r="D2768" s="17">
        <v>2015</v>
      </c>
      <c r="E2768" s="17">
        <v>1</v>
      </c>
      <c r="F2768" s="17">
        <v>0</v>
      </c>
      <c r="G2768" s="17">
        <v>0</v>
      </c>
      <c r="H2768" s="18">
        <v>900900</v>
      </c>
    </row>
    <row r="2769" spans="1:8" ht="14.4" x14ac:dyDescent="0.3">
      <c r="A2769" s="17">
        <v>3</v>
      </c>
      <c r="B2769" s="9" t="s">
        <v>19</v>
      </c>
      <c r="C2769" s="17">
        <v>3</v>
      </c>
      <c r="D2769" s="17">
        <v>2015</v>
      </c>
      <c r="E2769" s="17">
        <v>1</v>
      </c>
      <c r="F2769" s="17">
        <v>0</v>
      </c>
      <c r="G2769" s="17">
        <v>0</v>
      </c>
      <c r="H2769" s="18">
        <v>927884</v>
      </c>
    </row>
    <row r="2770" spans="1:8" ht="14.4" x14ac:dyDescent="0.3">
      <c r="A2770" s="17">
        <v>5</v>
      </c>
      <c r="B2770" s="9" t="s">
        <v>17</v>
      </c>
      <c r="C2770" s="17">
        <v>2</v>
      </c>
      <c r="D2770" s="17">
        <v>2011</v>
      </c>
      <c r="E2770" s="17">
        <v>1</v>
      </c>
      <c r="F2770" s="17">
        <v>0</v>
      </c>
      <c r="G2770" s="17">
        <v>0</v>
      </c>
      <c r="H2770" s="18">
        <v>966433</v>
      </c>
    </row>
    <row r="2771" spans="1:8" ht="14.4" x14ac:dyDescent="0.3">
      <c r="A2771" s="17">
        <v>5</v>
      </c>
      <c r="B2771" s="9" t="s">
        <v>17</v>
      </c>
      <c r="C2771" s="17">
        <v>2</v>
      </c>
      <c r="D2771" s="17">
        <v>2011</v>
      </c>
      <c r="E2771" s="17">
        <v>1</v>
      </c>
      <c r="F2771" s="17">
        <v>0</v>
      </c>
      <c r="G2771" s="17">
        <v>0</v>
      </c>
      <c r="H2771" s="18">
        <v>967384</v>
      </c>
    </row>
    <row r="2772" spans="1:8" ht="14.4" x14ac:dyDescent="0.3">
      <c r="A2772" s="17">
        <v>4</v>
      </c>
      <c r="B2772" s="9" t="s">
        <v>12</v>
      </c>
      <c r="C2772" s="17">
        <v>2</v>
      </c>
      <c r="D2772" s="17">
        <v>2009</v>
      </c>
      <c r="E2772" s="17">
        <v>1</v>
      </c>
      <c r="F2772" s="17">
        <v>0</v>
      </c>
      <c r="G2772" s="17">
        <v>0</v>
      </c>
      <c r="H2772" s="18">
        <v>985360</v>
      </c>
    </row>
    <row r="2773" spans="1:8" ht="14.4" x14ac:dyDescent="0.3">
      <c r="A2773" s="17">
        <v>1</v>
      </c>
      <c r="B2773" s="9" t="s">
        <v>12</v>
      </c>
      <c r="C2773" s="17">
        <v>3</v>
      </c>
      <c r="D2773" s="17">
        <v>1999</v>
      </c>
      <c r="E2773" s="17">
        <v>1</v>
      </c>
      <c r="F2773" s="17">
        <v>0</v>
      </c>
      <c r="G2773" s="17">
        <v>0</v>
      </c>
      <c r="H2773" s="18">
        <v>1006887</v>
      </c>
    </row>
    <row r="2774" spans="1:8" ht="14.4" x14ac:dyDescent="0.3">
      <c r="A2774" s="17">
        <v>3</v>
      </c>
      <c r="B2774" s="9" t="s">
        <v>39</v>
      </c>
      <c r="C2774" s="17">
        <v>1</v>
      </c>
      <c r="D2774" s="17">
        <v>1993</v>
      </c>
      <c r="E2774" s="17">
        <v>1</v>
      </c>
      <c r="F2774" s="17">
        <v>0</v>
      </c>
      <c r="G2774" s="17">
        <v>0</v>
      </c>
      <c r="H2774" s="18">
        <v>1019574</v>
      </c>
    </row>
    <row r="2775" spans="1:8" ht="14.4" x14ac:dyDescent="0.3">
      <c r="A2775" s="17">
        <v>1</v>
      </c>
      <c r="B2775" s="9" t="s">
        <v>10</v>
      </c>
      <c r="C2775" s="17">
        <v>1</v>
      </c>
      <c r="D2775" s="17">
        <v>1989</v>
      </c>
      <c r="E2775" s="17">
        <v>1</v>
      </c>
      <c r="F2775" s="17">
        <v>0</v>
      </c>
      <c r="G2775" s="17">
        <v>0</v>
      </c>
      <c r="H2775" s="18">
        <v>1036813</v>
      </c>
    </row>
    <row r="2776" spans="1:8" ht="14.4" x14ac:dyDescent="0.3">
      <c r="A2776" s="17">
        <v>5</v>
      </c>
      <c r="B2776" s="9" t="s">
        <v>17</v>
      </c>
      <c r="C2776" s="17">
        <v>2</v>
      </c>
      <c r="D2776" s="17">
        <v>2011</v>
      </c>
      <c r="E2776" s="17">
        <v>1</v>
      </c>
      <c r="F2776" s="17">
        <v>0</v>
      </c>
      <c r="G2776" s="17">
        <v>0</v>
      </c>
      <c r="H2776" s="18">
        <v>1043378</v>
      </c>
    </row>
    <row r="2777" spans="1:8" ht="14.4" x14ac:dyDescent="0.3">
      <c r="A2777" s="17">
        <v>2</v>
      </c>
      <c r="B2777" s="9" t="s">
        <v>24</v>
      </c>
      <c r="C2777" s="17">
        <v>3</v>
      </c>
      <c r="D2777" s="17">
        <v>1971</v>
      </c>
      <c r="E2777" s="17">
        <v>4</v>
      </c>
      <c r="F2777" s="17">
        <v>0</v>
      </c>
      <c r="G2777" s="17">
        <v>0</v>
      </c>
      <c r="H2777" s="18">
        <v>1058006</v>
      </c>
    </row>
    <row r="2778" spans="1:8" ht="14.4" x14ac:dyDescent="0.3">
      <c r="A2778" s="17">
        <v>4</v>
      </c>
      <c r="B2778" s="9" t="s">
        <v>39</v>
      </c>
      <c r="C2778" s="17">
        <v>1</v>
      </c>
      <c r="D2778" s="17">
        <v>1993</v>
      </c>
      <c r="E2778" s="17">
        <v>1</v>
      </c>
      <c r="F2778" s="17">
        <v>0</v>
      </c>
      <c r="G2778" s="17">
        <v>0</v>
      </c>
      <c r="H2778" s="18">
        <v>1070201</v>
      </c>
    </row>
    <row r="2779" spans="1:8" ht="14.4" x14ac:dyDescent="0.3">
      <c r="A2779" s="17">
        <v>3</v>
      </c>
      <c r="B2779" s="9" t="s">
        <v>14</v>
      </c>
      <c r="C2779" s="17">
        <v>1</v>
      </c>
      <c r="D2779" s="17">
        <v>2003</v>
      </c>
      <c r="E2779" s="17">
        <v>1</v>
      </c>
      <c r="F2779" s="17">
        <v>0</v>
      </c>
      <c r="G2779" s="17">
        <v>0</v>
      </c>
      <c r="H2779" s="18">
        <v>1084007</v>
      </c>
    </row>
    <row r="2780" spans="1:8" ht="14.4" x14ac:dyDescent="0.3">
      <c r="A2780" s="17">
        <v>2</v>
      </c>
      <c r="B2780" s="9" t="s">
        <v>40</v>
      </c>
      <c r="C2780" s="17">
        <v>4</v>
      </c>
      <c r="D2780" s="17">
        <v>1970</v>
      </c>
      <c r="E2780" s="17">
        <v>1</v>
      </c>
      <c r="F2780" s="17">
        <v>0</v>
      </c>
      <c r="G2780" s="17">
        <v>0</v>
      </c>
      <c r="H2780" s="18">
        <v>1127301</v>
      </c>
    </row>
    <row r="2781" spans="1:8" ht="14.4" x14ac:dyDescent="0.3">
      <c r="A2781" s="17">
        <v>5</v>
      </c>
      <c r="B2781" s="9" t="s">
        <v>33</v>
      </c>
      <c r="C2781" s="17">
        <v>3</v>
      </c>
      <c r="D2781" s="17">
        <v>1996</v>
      </c>
      <c r="E2781" s="17">
        <v>1</v>
      </c>
      <c r="F2781" s="17">
        <v>0</v>
      </c>
      <c r="G2781" s="17">
        <v>0</v>
      </c>
      <c r="H2781" s="18">
        <v>1129336</v>
      </c>
    </row>
    <row r="2782" spans="1:8" ht="14.4" x14ac:dyDescent="0.3">
      <c r="A2782" s="17">
        <v>2</v>
      </c>
      <c r="B2782" s="9" t="s">
        <v>19</v>
      </c>
      <c r="C2782" s="17">
        <v>3</v>
      </c>
      <c r="D2782" s="17">
        <v>2000</v>
      </c>
      <c r="E2782" s="17">
        <v>1</v>
      </c>
      <c r="F2782" s="17">
        <v>0</v>
      </c>
      <c r="G2782" s="17">
        <v>0</v>
      </c>
      <c r="H2782" s="18">
        <v>1171898</v>
      </c>
    </row>
    <row r="2783" spans="1:8" ht="14.4" x14ac:dyDescent="0.3">
      <c r="A2783" s="17">
        <v>2</v>
      </c>
      <c r="B2783" s="9" t="s">
        <v>31</v>
      </c>
      <c r="C2783" s="17">
        <v>4</v>
      </c>
      <c r="D2783" s="17">
        <v>1994</v>
      </c>
      <c r="E2783" s="17">
        <v>2</v>
      </c>
      <c r="F2783" s="17">
        <v>0</v>
      </c>
      <c r="G2783" s="17">
        <v>0</v>
      </c>
      <c r="H2783" s="18">
        <v>1176472</v>
      </c>
    </row>
    <row r="2784" spans="1:8" ht="14.4" x14ac:dyDescent="0.3">
      <c r="A2784" s="17">
        <v>1</v>
      </c>
      <c r="B2784" s="9" t="s">
        <v>25</v>
      </c>
      <c r="C2784" s="17">
        <v>2</v>
      </c>
      <c r="D2784" s="17">
        <v>1964</v>
      </c>
      <c r="E2784" s="17">
        <v>3</v>
      </c>
      <c r="F2784" s="17">
        <v>0</v>
      </c>
      <c r="G2784" s="17">
        <v>0</v>
      </c>
      <c r="H2784" s="18">
        <v>1191538</v>
      </c>
    </row>
    <row r="2785" spans="1:8" ht="14.4" x14ac:dyDescent="0.3">
      <c r="A2785" s="17">
        <v>2</v>
      </c>
      <c r="B2785" s="9" t="s">
        <v>25</v>
      </c>
      <c r="C2785" s="17">
        <v>3</v>
      </c>
      <c r="D2785" s="17">
        <v>1994</v>
      </c>
      <c r="E2785" s="17">
        <v>1</v>
      </c>
      <c r="F2785" s="17">
        <v>0</v>
      </c>
      <c r="G2785" s="17">
        <v>0</v>
      </c>
      <c r="H2785" s="18">
        <v>1192347</v>
      </c>
    </row>
    <row r="2786" spans="1:8" ht="14.4" x14ac:dyDescent="0.3">
      <c r="A2786" s="17">
        <v>2</v>
      </c>
      <c r="B2786" s="9" t="s">
        <v>54</v>
      </c>
      <c r="C2786" s="17">
        <v>1</v>
      </c>
      <c r="D2786" s="17">
        <v>1983</v>
      </c>
      <c r="E2786" s="17">
        <v>2</v>
      </c>
      <c r="F2786" s="17">
        <v>0</v>
      </c>
      <c r="G2786" s="17">
        <v>0</v>
      </c>
      <c r="H2786" s="18">
        <v>1201693</v>
      </c>
    </row>
    <row r="2787" spans="1:8" ht="14.4" x14ac:dyDescent="0.3">
      <c r="A2787" s="17">
        <v>2</v>
      </c>
      <c r="B2787" s="9" t="s">
        <v>55</v>
      </c>
      <c r="C2787" s="17">
        <v>1</v>
      </c>
      <c r="D2787" s="17">
        <v>1983</v>
      </c>
      <c r="E2787" s="17">
        <v>2</v>
      </c>
      <c r="F2787" s="17">
        <v>0</v>
      </c>
      <c r="G2787" s="17">
        <v>0</v>
      </c>
      <c r="H2787" s="18">
        <v>1203391</v>
      </c>
    </row>
    <row r="2788" spans="1:8" ht="14.4" x14ac:dyDescent="0.3">
      <c r="A2788" s="17">
        <v>2</v>
      </c>
      <c r="B2788" s="9" t="s">
        <v>14</v>
      </c>
      <c r="C2788" s="17">
        <v>3</v>
      </c>
      <c r="D2788" s="17">
        <v>1998</v>
      </c>
      <c r="E2788" s="17">
        <v>1</v>
      </c>
      <c r="F2788" s="17">
        <v>0</v>
      </c>
      <c r="G2788" s="17">
        <v>0</v>
      </c>
      <c r="H2788" s="18">
        <v>1223972</v>
      </c>
    </row>
    <row r="2789" spans="1:8" ht="14.4" x14ac:dyDescent="0.3">
      <c r="A2789" s="17">
        <v>4</v>
      </c>
      <c r="B2789" s="9" t="s">
        <v>33</v>
      </c>
      <c r="C2789" s="17">
        <v>1</v>
      </c>
      <c r="D2789" s="17">
        <v>1998</v>
      </c>
      <c r="E2789" s="17">
        <v>1</v>
      </c>
      <c r="F2789" s="17">
        <v>0</v>
      </c>
      <c r="G2789" s="17">
        <v>0</v>
      </c>
      <c r="H2789" s="18">
        <v>1275642</v>
      </c>
    </row>
    <row r="2790" spans="1:8" ht="14.4" x14ac:dyDescent="0.3">
      <c r="A2790" s="17">
        <v>2</v>
      </c>
      <c r="B2790" s="9" t="s">
        <v>14</v>
      </c>
      <c r="C2790" s="17">
        <v>2</v>
      </c>
      <c r="D2790" s="17">
        <v>2009</v>
      </c>
      <c r="E2790" s="17">
        <v>1</v>
      </c>
      <c r="F2790" s="17">
        <v>0</v>
      </c>
      <c r="G2790" s="17">
        <v>0</v>
      </c>
      <c r="H2790" s="18">
        <v>1277235</v>
      </c>
    </row>
    <row r="2791" spans="1:8" ht="14.4" x14ac:dyDescent="0.3">
      <c r="A2791" s="17">
        <v>2</v>
      </c>
      <c r="B2791" s="9" t="s">
        <v>19</v>
      </c>
      <c r="C2791" s="17">
        <v>4</v>
      </c>
      <c r="D2791" s="17">
        <v>2015</v>
      </c>
      <c r="E2791" s="17">
        <v>1</v>
      </c>
      <c r="F2791" s="17">
        <v>0</v>
      </c>
      <c r="G2791" s="17">
        <v>0</v>
      </c>
      <c r="H2791" s="18">
        <v>1281871</v>
      </c>
    </row>
    <row r="2792" spans="1:8" ht="14.4" x14ac:dyDescent="0.3">
      <c r="A2792" s="17">
        <v>1</v>
      </c>
      <c r="B2792" s="9" t="s">
        <v>33</v>
      </c>
      <c r="C2792" s="17">
        <v>4</v>
      </c>
      <c r="D2792" s="17">
        <v>1995</v>
      </c>
      <c r="E2792" s="17">
        <v>1</v>
      </c>
      <c r="F2792" s="17">
        <v>0</v>
      </c>
      <c r="G2792" s="17">
        <v>0</v>
      </c>
      <c r="H2792" s="18">
        <v>1285676</v>
      </c>
    </row>
    <row r="2793" spans="1:8" ht="14.4" x14ac:dyDescent="0.3">
      <c r="A2793" s="17">
        <v>2</v>
      </c>
      <c r="B2793" s="9" t="s">
        <v>19</v>
      </c>
      <c r="C2793" s="17">
        <v>4</v>
      </c>
      <c r="D2793" s="17">
        <v>2015</v>
      </c>
      <c r="E2793" s="17">
        <v>1</v>
      </c>
      <c r="F2793" s="17">
        <v>0</v>
      </c>
      <c r="G2793" s="17">
        <v>0</v>
      </c>
      <c r="H2793" s="18">
        <v>1306006</v>
      </c>
    </row>
    <row r="2794" spans="1:8" ht="14.4" x14ac:dyDescent="0.3">
      <c r="A2794" s="17">
        <v>5</v>
      </c>
      <c r="B2794" s="9" t="s">
        <v>17</v>
      </c>
      <c r="C2794" s="17">
        <v>2</v>
      </c>
      <c r="D2794" s="17">
        <v>2012</v>
      </c>
      <c r="E2794" s="17">
        <v>1</v>
      </c>
      <c r="F2794" s="17">
        <v>0</v>
      </c>
      <c r="G2794" s="17">
        <v>0</v>
      </c>
      <c r="H2794" s="18">
        <v>1307980</v>
      </c>
    </row>
    <row r="2795" spans="1:8" ht="14.4" x14ac:dyDescent="0.3">
      <c r="A2795" s="17">
        <v>5</v>
      </c>
      <c r="B2795" s="9" t="s">
        <v>12</v>
      </c>
      <c r="C2795" s="17">
        <v>2</v>
      </c>
      <c r="D2795" s="17">
        <v>2010</v>
      </c>
      <c r="E2795" s="17">
        <v>1</v>
      </c>
      <c r="F2795" s="17">
        <v>0</v>
      </c>
      <c r="G2795" s="17">
        <v>0</v>
      </c>
      <c r="H2795" s="18">
        <v>1313648</v>
      </c>
    </row>
    <row r="2796" spans="1:8" ht="14.4" x14ac:dyDescent="0.3">
      <c r="A2796" s="17">
        <v>2</v>
      </c>
      <c r="B2796" s="9" t="s">
        <v>24</v>
      </c>
      <c r="C2796" s="17">
        <v>3</v>
      </c>
      <c r="D2796" s="17">
        <v>1984</v>
      </c>
      <c r="E2796" s="17">
        <v>5</v>
      </c>
      <c r="F2796" s="17">
        <v>0</v>
      </c>
      <c r="G2796" s="17">
        <v>0</v>
      </c>
      <c r="H2796" s="18">
        <v>1335526</v>
      </c>
    </row>
    <row r="2797" spans="1:8" ht="14.4" x14ac:dyDescent="0.3">
      <c r="A2797" s="17">
        <v>4</v>
      </c>
      <c r="B2797" s="9" t="s">
        <v>27</v>
      </c>
      <c r="C2797" s="17">
        <v>2</v>
      </c>
      <c r="D2797" s="17">
        <v>1971</v>
      </c>
      <c r="E2797" s="17">
        <v>1</v>
      </c>
      <c r="F2797" s="17">
        <v>0</v>
      </c>
      <c r="G2797" s="17">
        <v>0</v>
      </c>
      <c r="H2797" s="18">
        <v>1348604</v>
      </c>
    </row>
    <row r="2798" spans="1:8" ht="14.4" x14ac:dyDescent="0.3">
      <c r="A2798" s="17">
        <v>1</v>
      </c>
      <c r="B2798" s="9" t="s">
        <v>31</v>
      </c>
      <c r="C2798" s="17">
        <v>4</v>
      </c>
      <c r="D2798" s="17">
        <v>1976</v>
      </c>
      <c r="E2798" s="17">
        <v>2</v>
      </c>
      <c r="F2798" s="17">
        <v>0</v>
      </c>
      <c r="G2798" s="17">
        <v>4</v>
      </c>
      <c r="H2798" s="18">
        <v>1375553</v>
      </c>
    </row>
    <row r="2799" spans="1:8" ht="14.4" x14ac:dyDescent="0.3">
      <c r="A2799" s="17">
        <v>5</v>
      </c>
      <c r="B2799" s="9" t="s">
        <v>33</v>
      </c>
      <c r="C2799" s="17">
        <v>3</v>
      </c>
      <c r="D2799" s="17">
        <v>2010</v>
      </c>
      <c r="E2799" s="17">
        <v>1</v>
      </c>
      <c r="F2799" s="17">
        <v>0</v>
      </c>
      <c r="G2799" s="17">
        <v>0</v>
      </c>
      <c r="H2799" s="18">
        <v>1378997</v>
      </c>
    </row>
    <row r="2800" spans="1:8" ht="14.4" x14ac:dyDescent="0.3">
      <c r="A2800" s="17">
        <v>1</v>
      </c>
      <c r="B2800" s="9" t="s">
        <v>14</v>
      </c>
      <c r="C2800" s="17">
        <v>3</v>
      </c>
      <c r="D2800" s="17">
        <v>1988</v>
      </c>
      <c r="E2800" s="17">
        <v>1</v>
      </c>
      <c r="F2800" s="17">
        <v>0</v>
      </c>
      <c r="G2800" s="17">
        <v>0</v>
      </c>
      <c r="H2800" s="18">
        <v>1383055</v>
      </c>
    </row>
    <row r="2801" spans="1:8" ht="14.4" x14ac:dyDescent="0.3">
      <c r="A2801" s="17">
        <v>3</v>
      </c>
      <c r="B2801" s="9" t="s">
        <v>19</v>
      </c>
      <c r="C2801" s="17">
        <v>3</v>
      </c>
      <c r="D2801" s="17">
        <v>2011</v>
      </c>
      <c r="E2801" s="17">
        <v>1</v>
      </c>
      <c r="F2801" s="17">
        <v>0</v>
      </c>
      <c r="G2801" s="17">
        <v>0</v>
      </c>
      <c r="H2801" s="18">
        <v>1393707</v>
      </c>
    </row>
    <row r="2802" spans="1:8" ht="14.4" x14ac:dyDescent="0.3">
      <c r="A2802" s="17">
        <v>5</v>
      </c>
      <c r="B2802" s="9" t="s">
        <v>14</v>
      </c>
      <c r="C2802" s="17">
        <v>3</v>
      </c>
      <c r="D2802" s="17">
        <v>2011</v>
      </c>
      <c r="E2802" s="17">
        <v>1</v>
      </c>
      <c r="F2802" s="17">
        <v>0</v>
      </c>
      <c r="G2802" s="17">
        <v>0</v>
      </c>
      <c r="H2802" s="18">
        <v>1422980</v>
      </c>
    </row>
    <row r="2803" spans="1:8" ht="14.4" x14ac:dyDescent="0.3">
      <c r="A2803" s="17">
        <v>3</v>
      </c>
      <c r="B2803" s="9" t="s">
        <v>23</v>
      </c>
      <c r="C2803" s="17">
        <v>4</v>
      </c>
      <c r="D2803" s="17">
        <v>2008</v>
      </c>
      <c r="E2803" s="17">
        <v>1</v>
      </c>
      <c r="F2803" s="17">
        <v>0</v>
      </c>
      <c r="G2803" s="17">
        <v>0</v>
      </c>
      <c r="H2803" s="18">
        <v>1473284</v>
      </c>
    </row>
    <row r="2804" spans="1:8" ht="14.4" x14ac:dyDescent="0.3">
      <c r="A2804" s="17">
        <v>3</v>
      </c>
      <c r="B2804" s="9" t="s">
        <v>19</v>
      </c>
      <c r="C2804" s="17">
        <v>4</v>
      </c>
      <c r="D2804" s="17">
        <v>2015</v>
      </c>
      <c r="E2804" s="17">
        <v>1</v>
      </c>
      <c r="F2804" s="17">
        <v>0</v>
      </c>
      <c r="G2804" s="17">
        <v>0</v>
      </c>
      <c r="H2804" s="18">
        <v>1478516</v>
      </c>
    </row>
    <row r="2805" spans="1:8" ht="14.4" x14ac:dyDescent="0.3">
      <c r="A2805" s="17">
        <v>1</v>
      </c>
      <c r="B2805" s="9" t="s">
        <v>10</v>
      </c>
      <c r="C2805" s="17">
        <v>4</v>
      </c>
      <c r="D2805" s="17">
        <v>2005</v>
      </c>
      <c r="E2805" s="17">
        <v>1</v>
      </c>
      <c r="F2805" s="17">
        <v>0</v>
      </c>
      <c r="G2805" s="17">
        <v>0</v>
      </c>
      <c r="H2805" s="18">
        <v>1486600</v>
      </c>
    </row>
    <row r="2806" spans="1:8" ht="14.4" x14ac:dyDescent="0.3">
      <c r="A2806" s="17">
        <v>5</v>
      </c>
      <c r="B2806" s="9" t="s">
        <v>17</v>
      </c>
      <c r="C2806" s="17">
        <v>2</v>
      </c>
      <c r="D2806" s="17">
        <v>2011</v>
      </c>
      <c r="E2806" s="17">
        <v>1</v>
      </c>
      <c r="F2806" s="17">
        <v>0</v>
      </c>
      <c r="G2806" s="17">
        <v>0</v>
      </c>
      <c r="H2806" s="18">
        <v>1561580</v>
      </c>
    </row>
    <row r="2807" spans="1:8" ht="14.4" x14ac:dyDescent="0.3">
      <c r="A2807" s="17">
        <v>4</v>
      </c>
      <c r="B2807" s="9" t="s">
        <v>29</v>
      </c>
      <c r="C2807" s="17">
        <v>3</v>
      </c>
      <c r="D2807" s="17">
        <v>1986</v>
      </c>
      <c r="E2807" s="17">
        <v>31</v>
      </c>
      <c r="F2807" s="17">
        <v>0</v>
      </c>
      <c r="G2807" s="17">
        <v>0</v>
      </c>
      <c r="H2807" s="18">
        <v>1566236</v>
      </c>
    </row>
    <row r="2808" spans="1:8" ht="14.4" x14ac:dyDescent="0.3">
      <c r="A2808" s="17">
        <v>5</v>
      </c>
      <c r="B2808" s="9" t="s">
        <v>25</v>
      </c>
      <c r="C2808" s="17">
        <v>1</v>
      </c>
      <c r="D2808" s="17">
        <v>1995</v>
      </c>
      <c r="E2808" s="17">
        <v>1</v>
      </c>
      <c r="F2808" s="17">
        <v>0</v>
      </c>
      <c r="G2808" s="17">
        <v>0</v>
      </c>
      <c r="H2808" s="18">
        <v>1589638</v>
      </c>
    </row>
    <row r="2809" spans="1:8" ht="14.4" x14ac:dyDescent="0.3">
      <c r="A2809" s="17">
        <v>1</v>
      </c>
      <c r="B2809" s="9" t="s">
        <v>12</v>
      </c>
      <c r="C2809" s="17">
        <v>3</v>
      </c>
      <c r="D2809" s="17">
        <v>2015</v>
      </c>
      <c r="E2809" s="17">
        <v>1</v>
      </c>
      <c r="F2809" s="17">
        <v>0</v>
      </c>
      <c r="G2809" s="17">
        <v>0</v>
      </c>
      <c r="H2809" s="18">
        <v>1593601</v>
      </c>
    </row>
    <row r="2810" spans="1:8" ht="14.4" x14ac:dyDescent="0.3">
      <c r="A2810" s="17">
        <v>1</v>
      </c>
      <c r="B2810" s="9" t="s">
        <v>27</v>
      </c>
      <c r="C2810" s="17">
        <v>2</v>
      </c>
      <c r="D2810" s="17">
        <v>1991</v>
      </c>
      <c r="E2810" s="17">
        <v>1</v>
      </c>
      <c r="F2810" s="17">
        <v>12</v>
      </c>
      <c r="G2810" s="17">
        <v>0</v>
      </c>
      <c r="H2810" s="18">
        <v>1617696</v>
      </c>
    </row>
    <row r="2811" spans="1:8" ht="14.4" x14ac:dyDescent="0.3">
      <c r="A2811" s="17">
        <v>1</v>
      </c>
      <c r="B2811" s="9" t="s">
        <v>12</v>
      </c>
      <c r="C2811" s="17">
        <v>1</v>
      </c>
      <c r="D2811" s="17">
        <v>1996</v>
      </c>
      <c r="E2811" s="17">
        <v>1</v>
      </c>
      <c r="F2811" s="17">
        <v>12</v>
      </c>
      <c r="G2811" s="17">
        <v>36</v>
      </c>
      <c r="H2811" s="18">
        <v>1618489</v>
      </c>
    </row>
    <row r="2812" spans="1:8" ht="14.4" x14ac:dyDescent="0.3">
      <c r="A2812" s="17">
        <v>6</v>
      </c>
      <c r="B2812" s="9" t="s">
        <v>29</v>
      </c>
      <c r="C2812" s="17">
        <v>3</v>
      </c>
      <c r="D2812" s="17">
        <v>1986</v>
      </c>
      <c r="E2812" s="17">
        <v>31</v>
      </c>
      <c r="F2812" s="17">
        <v>0</v>
      </c>
      <c r="G2812" s="17">
        <v>0</v>
      </c>
      <c r="H2812" s="18">
        <v>1618616</v>
      </c>
    </row>
    <row r="2813" spans="1:8" ht="14.4" x14ac:dyDescent="0.3">
      <c r="A2813" s="17">
        <v>3</v>
      </c>
      <c r="B2813" s="9" t="s">
        <v>33</v>
      </c>
      <c r="C2813" s="17">
        <v>3</v>
      </c>
      <c r="D2813" s="17">
        <v>2004</v>
      </c>
      <c r="E2813" s="17">
        <v>1</v>
      </c>
      <c r="F2813" s="17">
        <v>0</v>
      </c>
      <c r="G2813" s="17">
        <v>36</v>
      </c>
      <c r="H2813" s="18">
        <v>1622927</v>
      </c>
    </row>
    <row r="2814" spans="1:8" ht="14.4" x14ac:dyDescent="0.3">
      <c r="A2814" s="17">
        <v>1</v>
      </c>
      <c r="B2814" s="9" t="s">
        <v>14</v>
      </c>
      <c r="C2814" s="17">
        <v>3</v>
      </c>
      <c r="D2814" s="17">
        <v>2003</v>
      </c>
      <c r="E2814" s="17">
        <v>1</v>
      </c>
      <c r="F2814" s="17">
        <v>0</v>
      </c>
      <c r="G2814" s="17">
        <v>0</v>
      </c>
      <c r="H2814" s="18">
        <v>1627366</v>
      </c>
    </row>
    <row r="2815" spans="1:8" ht="14.4" x14ac:dyDescent="0.3">
      <c r="A2815" s="17">
        <v>2</v>
      </c>
      <c r="B2815" s="9" t="s">
        <v>14</v>
      </c>
      <c r="C2815" s="17">
        <v>3</v>
      </c>
      <c r="D2815" s="17">
        <v>2010</v>
      </c>
      <c r="E2815" s="17">
        <v>1</v>
      </c>
      <c r="F2815" s="17">
        <v>0</v>
      </c>
      <c r="G2815" s="17">
        <v>0</v>
      </c>
      <c r="H2815" s="18">
        <v>1630853</v>
      </c>
    </row>
    <row r="2816" spans="1:8" ht="14.4" x14ac:dyDescent="0.3">
      <c r="A2816" s="17">
        <v>5</v>
      </c>
      <c r="B2816" s="9" t="s">
        <v>10</v>
      </c>
      <c r="C2816" s="17">
        <v>1</v>
      </c>
      <c r="D2816" s="17">
        <v>1973</v>
      </c>
      <c r="E2816" s="17">
        <v>2</v>
      </c>
      <c r="F2816" s="17">
        <v>3</v>
      </c>
      <c r="G2816" s="17">
        <v>0</v>
      </c>
      <c r="H2816" s="18">
        <v>1655144</v>
      </c>
    </row>
    <row r="2817" spans="1:8" ht="14.4" x14ac:dyDescent="0.3">
      <c r="A2817" s="17">
        <v>1</v>
      </c>
      <c r="B2817" s="9" t="s">
        <v>19</v>
      </c>
      <c r="C2817" s="17">
        <v>3</v>
      </c>
      <c r="D2817" s="17">
        <v>1997</v>
      </c>
      <c r="E2817" s="17">
        <v>1</v>
      </c>
      <c r="F2817" s="17">
        <v>0</v>
      </c>
      <c r="G2817" s="17">
        <v>0</v>
      </c>
      <c r="H2817" s="18">
        <v>1678568</v>
      </c>
    </row>
    <row r="2818" spans="1:8" ht="14.4" x14ac:dyDescent="0.3">
      <c r="A2818" s="17">
        <v>5</v>
      </c>
      <c r="B2818" s="9" t="s">
        <v>29</v>
      </c>
      <c r="C2818" s="17">
        <v>3</v>
      </c>
      <c r="D2818" s="17">
        <v>1986</v>
      </c>
      <c r="E2818" s="17">
        <v>31</v>
      </c>
      <c r="F2818" s="17">
        <v>0</v>
      </c>
      <c r="G2818" s="17">
        <v>0</v>
      </c>
      <c r="H2818" s="18">
        <v>1689260</v>
      </c>
    </row>
    <row r="2819" spans="1:8" ht="14.4" x14ac:dyDescent="0.3">
      <c r="A2819" s="17">
        <v>3</v>
      </c>
      <c r="B2819" s="9" t="s">
        <v>19</v>
      </c>
      <c r="C2819" s="17">
        <v>4</v>
      </c>
      <c r="D2819" s="17">
        <v>2015</v>
      </c>
      <c r="E2819" s="17">
        <v>1</v>
      </c>
      <c r="F2819" s="17">
        <v>12</v>
      </c>
      <c r="G2819" s="17">
        <v>12</v>
      </c>
      <c r="H2819" s="18">
        <v>1689664</v>
      </c>
    </row>
    <row r="2820" spans="1:8" ht="14.4" x14ac:dyDescent="0.3">
      <c r="A2820" s="17">
        <v>1</v>
      </c>
      <c r="B2820" s="9" t="s">
        <v>10</v>
      </c>
      <c r="C2820" s="17">
        <v>1</v>
      </c>
      <c r="D2820" s="17">
        <v>1973</v>
      </c>
      <c r="E2820" s="17">
        <v>2</v>
      </c>
      <c r="F2820" s="17">
        <v>2</v>
      </c>
      <c r="G2820" s="17">
        <v>0</v>
      </c>
      <c r="H2820" s="18">
        <v>1692878</v>
      </c>
    </row>
    <row r="2821" spans="1:8" ht="14.4" x14ac:dyDescent="0.3">
      <c r="A2821" s="17">
        <v>1</v>
      </c>
      <c r="B2821" s="9" t="s">
        <v>33</v>
      </c>
      <c r="C2821" s="17">
        <v>2</v>
      </c>
      <c r="D2821" s="17">
        <v>2020</v>
      </c>
      <c r="E2821" s="17">
        <v>1</v>
      </c>
      <c r="F2821" s="17">
        <v>0</v>
      </c>
      <c r="G2821" s="17">
        <v>0</v>
      </c>
      <c r="H2821" s="18">
        <v>1694261</v>
      </c>
    </row>
    <row r="2822" spans="1:8" ht="14.4" x14ac:dyDescent="0.3">
      <c r="A2822" s="17">
        <v>3</v>
      </c>
      <c r="B2822" s="9" t="s">
        <v>10</v>
      </c>
      <c r="C2822" s="17">
        <v>1</v>
      </c>
      <c r="D2822" s="17">
        <v>1973</v>
      </c>
      <c r="E2822" s="17">
        <v>2</v>
      </c>
      <c r="F2822" s="17">
        <v>3</v>
      </c>
      <c r="G2822" s="17">
        <v>0</v>
      </c>
      <c r="H2822" s="18">
        <v>1700977</v>
      </c>
    </row>
    <row r="2823" spans="1:8" ht="14.4" x14ac:dyDescent="0.3">
      <c r="A2823" s="17">
        <v>1</v>
      </c>
      <c r="B2823" s="9" t="s">
        <v>29</v>
      </c>
      <c r="C2823" s="17">
        <v>3</v>
      </c>
      <c r="D2823" s="17">
        <v>1986</v>
      </c>
      <c r="E2823" s="17">
        <v>31</v>
      </c>
      <c r="F2823" s="17">
        <v>0</v>
      </c>
      <c r="G2823" s="17">
        <v>0</v>
      </c>
      <c r="H2823" s="18">
        <v>1709592</v>
      </c>
    </row>
    <row r="2824" spans="1:8" ht="14.4" x14ac:dyDescent="0.3">
      <c r="A2824" s="17">
        <v>2</v>
      </c>
      <c r="B2824" s="9" t="s">
        <v>12</v>
      </c>
      <c r="C2824" s="17">
        <v>3</v>
      </c>
      <c r="D2824" s="17">
        <v>2003</v>
      </c>
      <c r="E2824" s="17">
        <v>1</v>
      </c>
      <c r="F2824" s="17">
        <v>0</v>
      </c>
      <c r="G2824" s="17">
        <v>0</v>
      </c>
      <c r="H2824" s="18">
        <v>1713125</v>
      </c>
    </row>
    <row r="2825" spans="1:8" ht="14.4" x14ac:dyDescent="0.3">
      <c r="A2825" s="17">
        <v>4</v>
      </c>
      <c r="B2825" s="9" t="s">
        <v>19</v>
      </c>
      <c r="C2825" s="17">
        <v>4</v>
      </c>
      <c r="D2825" s="17">
        <v>2015</v>
      </c>
      <c r="E2825" s="17">
        <v>2</v>
      </c>
      <c r="F2825" s="17">
        <v>0</v>
      </c>
      <c r="G2825" s="17">
        <v>0</v>
      </c>
      <c r="H2825" s="18">
        <v>1722795</v>
      </c>
    </row>
    <row r="2826" spans="1:8" ht="14.4" x14ac:dyDescent="0.3">
      <c r="A2826" s="17">
        <v>3</v>
      </c>
      <c r="B2826" s="9" t="s">
        <v>14</v>
      </c>
      <c r="C2826" s="17">
        <v>3</v>
      </c>
      <c r="D2826" s="17">
        <v>1996</v>
      </c>
      <c r="E2826" s="17">
        <v>1</v>
      </c>
      <c r="F2826" s="17">
        <v>0</v>
      </c>
      <c r="G2826" s="17">
        <v>0</v>
      </c>
      <c r="H2826" s="18">
        <v>1733016</v>
      </c>
    </row>
    <row r="2827" spans="1:8" ht="14.4" x14ac:dyDescent="0.3">
      <c r="A2827" s="17">
        <v>3</v>
      </c>
      <c r="B2827" s="9" t="s">
        <v>19</v>
      </c>
      <c r="C2827" s="17">
        <v>4</v>
      </c>
      <c r="D2827" s="17">
        <v>2015</v>
      </c>
      <c r="E2827" s="17">
        <v>1</v>
      </c>
      <c r="F2827" s="17">
        <v>26</v>
      </c>
      <c r="G2827" s="17">
        <v>65</v>
      </c>
      <c r="H2827" s="18">
        <v>1743561</v>
      </c>
    </row>
    <row r="2828" spans="1:8" ht="14.4" x14ac:dyDescent="0.3">
      <c r="A2828" s="17">
        <v>1</v>
      </c>
      <c r="B2828" s="9" t="s">
        <v>30</v>
      </c>
      <c r="C2828" s="17">
        <v>2</v>
      </c>
      <c r="D2828" s="17">
        <v>1982</v>
      </c>
      <c r="E2828" s="17">
        <v>1</v>
      </c>
      <c r="F2828" s="17">
        <v>0</v>
      </c>
      <c r="G2828" s="17">
        <v>2</v>
      </c>
      <c r="H2828" s="18">
        <v>1749513</v>
      </c>
    </row>
    <row r="2829" spans="1:8" ht="14.4" x14ac:dyDescent="0.3">
      <c r="A2829" s="17">
        <v>4</v>
      </c>
      <c r="B2829" s="9" t="s">
        <v>10</v>
      </c>
      <c r="C2829" s="17">
        <v>1</v>
      </c>
      <c r="D2829" s="17">
        <v>1973</v>
      </c>
      <c r="E2829" s="17">
        <v>2</v>
      </c>
      <c r="F2829" s="17">
        <v>2</v>
      </c>
      <c r="G2829" s="17">
        <v>0</v>
      </c>
      <c r="H2829" s="18">
        <v>1769898</v>
      </c>
    </row>
    <row r="2830" spans="1:8" ht="14.4" x14ac:dyDescent="0.3">
      <c r="A2830" s="17">
        <v>2</v>
      </c>
      <c r="B2830" s="9" t="s">
        <v>10</v>
      </c>
      <c r="C2830" s="17">
        <v>1</v>
      </c>
      <c r="D2830" s="17">
        <v>1973</v>
      </c>
      <c r="E2830" s="17">
        <v>2</v>
      </c>
      <c r="F2830" s="17">
        <v>2</v>
      </c>
      <c r="G2830" s="17">
        <v>0</v>
      </c>
      <c r="H2830" s="18">
        <v>1778513</v>
      </c>
    </row>
    <row r="2831" spans="1:8" ht="14.4" x14ac:dyDescent="0.3">
      <c r="A2831" s="17">
        <v>3</v>
      </c>
      <c r="B2831" s="9" t="s">
        <v>30</v>
      </c>
      <c r="C2831" s="17">
        <v>2</v>
      </c>
      <c r="D2831" s="17">
        <v>1982</v>
      </c>
      <c r="E2831" s="17">
        <v>1</v>
      </c>
      <c r="F2831" s="17">
        <v>0</v>
      </c>
      <c r="G2831" s="17">
        <v>2</v>
      </c>
      <c r="H2831" s="18">
        <v>1802288</v>
      </c>
    </row>
    <row r="2832" spans="1:8" ht="14.4" x14ac:dyDescent="0.3">
      <c r="A2832" s="17">
        <v>2</v>
      </c>
      <c r="B2832" s="9" t="s">
        <v>29</v>
      </c>
      <c r="C2832" s="17">
        <v>3</v>
      </c>
      <c r="D2832" s="17">
        <v>1986</v>
      </c>
      <c r="E2832" s="17">
        <v>31</v>
      </c>
      <c r="F2832" s="17">
        <v>0</v>
      </c>
      <c r="G2832" s="17">
        <v>0</v>
      </c>
      <c r="H2832" s="18">
        <v>1854327</v>
      </c>
    </row>
    <row r="2833" spans="1:8" ht="14.4" x14ac:dyDescent="0.3">
      <c r="A2833" s="17">
        <v>6</v>
      </c>
      <c r="B2833" s="9" t="s">
        <v>10</v>
      </c>
      <c r="C2833" s="17">
        <v>1</v>
      </c>
      <c r="D2833" s="17">
        <v>1973</v>
      </c>
      <c r="E2833" s="17">
        <v>2</v>
      </c>
      <c r="F2833" s="17">
        <v>3</v>
      </c>
      <c r="G2833" s="17">
        <v>0</v>
      </c>
      <c r="H2833" s="18">
        <v>1882757</v>
      </c>
    </row>
    <row r="2834" spans="1:8" ht="14.4" x14ac:dyDescent="0.3">
      <c r="A2834" s="17">
        <v>3</v>
      </c>
      <c r="B2834" s="9" t="s">
        <v>29</v>
      </c>
      <c r="C2834" s="17">
        <v>3</v>
      </c>
      <c r="D2834" s="17">
        <v>1986</v>
      </c>
      <c r="E2834" s="17">
        <v>31</v>
      </c>
      <c r="F2834" s="17">
        <v>0</v>
      </c>
      <c r="G2834" s="17">
        <v>0</v>
      </c>
      <c r="H2834" s="18">
        <v>1885686</v>
      </c>
    </row>
    <row r="2835" spans="1:8" ht="14.4" x14ac:dyDescent="0.3">
      <c r="A2835" s="17">
        <v>2</v>
      </c>
      <c r="B2835" s="9" t="s">
        <v>12</v>
      </c>
      <c r="C2835" s="17">
        <v>2</v>
      </c>
      <c r="D2835" s="17">
        <v>2004</v>
      </c>
      <c r="E2835" s="17">
        <v>1</v>
      </c>
      <c r="F2835" s="17">
        <v>0</v>
      </c>
      <c r="G2835" s="17">
        <v>0</v>
      </c>
      <c r="H2835" s="18">
        <v>1934538</v>
      </c>
    </row>
    <row r="2836" spans="1:8" ht="14.4" x14ac:dyDescent="0.3">
      <c r="A2836" s="17">
        <v>4</v>
      </c>
      <c r="B2836" s="9" t="s">
        <v>33</v>
      </c>
      <c r="C2836" s="17">
        <v>2</v>
      </c>
      <c r="D2836" s="17">
        <v>1983</v>
      </c>
      <c r="E2836" s="17">
        <v>1</v>
      </c>
      <c r="F2836" s="17">
        <v>0</v>
      </c>
      <c r="G2836" s="17">
        <v>0</v>
      </c>
      <c r="H2836" s="18">
        <v>1937312</v>
      </c>
    </row>
    <row r="2837" spans="1:8" ht="14.4" x14ac:dyDescent="0.3">
      <c r="A2837" s="17">
        <v>3</v>
      </c>
      <c r="B2837" s="9" t="s">
        <v>19</v>
      </c>
      <c r="C2837" s="17">
        <v>2</v>
      </c>
      <c r="D2837" s="17">
        <v>2015</v>
      </c>
      <c r="E2837" s="17">
        <v>1</v>
      </c>
      <c r="F2837" s="17">
        <v>0</v>
      </c>
      <c r="G2837" s="17">
        <v>0</v>
      </c>
      <c r="H2837" s="18">
        <v>1942567</v>
      </c>
    </row>
    <row r="2838" spans="1:8" ht="14.4" x14ac:dyDescent="0.3">
      <c r="A2838" s="17">
        <v>1</v>
      </c>
      <c r="B2838" s="9" t="s">
        <v>12</v>
      </c>
      <c r="C2838" s="17">
        <v>3</v>
      </c>
      <c r="D2838" s="17">
        <v>2000</v>
      </c>
      <c r="E2838" s="17">
        <v>1</v>
      </c>
      <c r="F2838" s="17">
        <v>0</v>
      </c>
      <c r="G2838" s="17">
        <v>0</v>
      </c>
      <c r="H2838" s="18">
        <v>1968850</v>
      </c>
    </row>
    <row r="2839" spans="1:8" ht="14.4" x14ac:dyDescent="0.3">
      <c r="A2839" s="17">
        <v>1</v>
      </c>
      <c r="B2839" s="9" t="s">
        <v>31</v>
      </c>
      <c r="C2839" s="17">
        <v>3</v>
      </c>
      <c r="D2839" s="17">
        <v>1978</v>
      </c>
      <c r="E2839" s="17">
        <v>2</v>
      </c>
      <c r="F2839" s="17">
        <v>0</v>
      </c>
      <c r="G2839" s="17">
        <v>0</v>
      </c>
      <c r="H2839" s="18">
        <v>2036585</v>
      </c>
    </row>
    <row r="2840" spans="1:8" ht="14.4" x14ac:dyDescent="0.3">
      <c r="A2840" s="17">
        <v>3</v>
      </c>
      <c r="B2840" s="9" t="s">
        <v>25</v>
      </c>
      <c r="C2840" s="17">
        <v>3</v>
      </c>
      <c r="D2840" s="17">
        <v>2011</v>
      </c>
      <c r="E2840" s="17">
        <v>1</v>
      </c>
      <c r="F2840" s="17">
        <v>0</v>
      </c>
      <c r="G2840" s="17">
        <v>0</v>
      </c>
      <c r="H2840" s="18">
        <v>2037108</v>
      </c>
    </row>
    <row r="2841" spans="1:8" ht="14.4" x14ac:dyDescent="0.3">
      <c r="A2841" s="17">
        <v>4</v>
      </c>
      <c r="B2841" s="9" t="s">
        <v>30</v>
      </c>
      <c r="C2841" s="17">
        <v>2</v>
      </c>
      <c r="D2841" s="17">
        <v>1982</v>
      </c>
      <c r="E2841" s="17">
        <v>1</v>
      </c>
      <c r="F2841" s="17">
        <v>0</v>
      </c>
      <c r="G2841" s="17">
        <v>3</v>
      </c>
      <c r="H2841" s="18">
        <v>2040841</v>
      </c>
    </row>
    <row r="2842" spans="1:8" ht="14.4" x14ac:dyDescent="0.3">
      <c r="A2842" s="17">
        <v>2</v>
      </c>
      <c r="B2842" s="9" t="s">
        <v>30</v>
      </c>
      <c r="C2842" s="17">
        <v>2</v>
      </c>
      <c r="D2842" s="17">
        <v>1982</v>
      </c>
      <c r="E2842" s="17">
        <v>1</v>
      </c>
      <c r="F2842" s="17">
        <v>0</v>
      </c>
      <c r="G2842" s="17">
        <v>2</v>
      </c>
      <c r="H2842" s="18">
        <v>2072545</v>
      </c>
    </row>
    <row r="2843" spans="1:8" ht="14.4" x14ac:dyDescent="0.3">
      <c r="A2843" s="17">
        <v>5</v>
      </c>
      <c r="B2843" s="9" t="s">
        <v>30</v>
      </c>
      <c r="C2843" s="17">
        <v>2</v>
      </c>
      <c r="D2843" s="17">
        <v>1982</v>
      </c>
      <c r="E2843" s="17">
        <v>1</v>
      </c>
      <c r="F2843" s="17">
        <v>0</v>
      </c>
      <c r="G2843" s="17">
        <v>2</v>
      </c>
      <c r="H2843" s="18">
        <v>2086077</v>
      </c>
    </row>
    <row r="2844" spans="1:8" ht="14.4" x14ac:dyDescent="0.3">
      <c r="A2844" s="17">
        <v>6</v>
      </c>
      <c r="B2844" s="9" t="s">
        <v>33</v>
      </c>
      <c r="C2844" s="17">
        <v>4</v>
      </c>
      <c r="D2844" s="17">
        <v>1992</v>
      </c>
      <c r="E2844" s="17">
        <v>1</v>
      </c>
      <c r="F2844" s="17">
        <v>0</v>
      </c>
      <c r="G2844" s="17">
        <v>28</v>
      </c>
      <c r="H2844" s="18">
        <v>2099993</v>
      </c>
    </row>
    <row r="2845" spans="1:8" ht="14.4" x14ac:dyDescent="0.3">
      <c r="A2845" s="17">
        <v>6</v>
      </c>
      <c r="B2845" s="9" t="s">
        <v>30</v>
      </c>
      <c r="C2845" s="17">
        <v>2</v>
      </c>
      <c r="D2845" s="17">
        <v>1982</v>
      </c>
      <c r="E2845" s="17">
        <v>1</v>
      </c>
      <c r="F2845" s="17">
        <v>0</v>
      </c>
      <c r="G2845" s="17">
        <v>2</v>
      </c>
      <c r="H2845" s="18">
        <v>2111595</v>
      </c>
    </row>
    <row r="2846" spans="1:8" ht="14.4" x14ac:dyDescent="0.3">
      <c r="A2846" s="17">
        <v>1</v>
      </c>
      <c r="B2846" s="9" t="s">
        <v>24</v>
      </c>
      <c r="C2846" s="17">
        <v>4</v>
      </c>
      <c r="D2846" s="17">
        <v>2020</v>
      </c>
      <c r="E2846" s="17">
        <v>1</v>
      </c>
      <c r="F2846" s="17">
        <v>0</v>
      </c>
      <c r="G2846" s="17">
        <v>0</v>
      </c>
      <c r="H2846" s="18">
        <v>2145964</v>
      </c>
    </row>
    <row r="2847" spans="1:8" ht="14.4" x14ac:dyDescent="0.3">
      <c r="A2847" s="17">
        <v>1</v>
      </c>
      <c r="B2847" s="9" t="s">
        <v>12</v>
      </c>
      <c r="C2847" s="17">
        <v>3</v>
      </c>
      <c r="D2847" s="17">
        <v>2004</v>
      </c>
      <c r="E2847" s="17">
        <v>1</v>
      </c>
      <c r="F2847" s="17">
        <v>0</v>
      </c>
      <c r="G2847" s="17">
        <v>0</v>
      </c>
      <c r="H2847" s="18">
        <v>2158091</v>
      </c>
    </row>
    <row r="2848" spans="1:8" ht="14.4" x14ac:dyDescent="0.3">
      <c r="A2848" s="17">
        <v>2</v>
      </c>
      <c r="B2848" s="9" t="s">
        <v>14</v>
      </c>
      <c r="C2848" s="17">
        <v>3</v>
      </c>
      <c r="D2848" s="17">
        <v>2019</v>
      </c>
      <c r="E2848" s="17">
        <v>1</v>
      </c>
      <c r="F2848" s="17">
        <v>0</v>
      </c>
      <c r="G2848" s="17">
        <v>0</v>
      </c>
      <c r="H2848" s="18">
        <v>2266281</v>
      </c>
    </row>
    <row r="2849" spans="1:8" ht="14.4" x14ac:dyDescent="0.3">
      <c r="A2849" s="17">
        <v>2</v>
      </c>
      <c r="B2849" s="9" t="s">
        <v>33</v>
      </c>
      <c r="C2849" s="17">
        <v>4</v>
      </c>
      <c r="D2849" s="17">
        <v>2020</v>
      </c>
      <c r="E2849" s="17">
        <v>1</v>
      </c>
      <c r="F2849" s="17">
        <v>0</v>
      </c>
      <c r="G2849" s="17">
        <v>11</v>
      </c>
      <c r="H2849" s="18">
        <v>2285303</v>
      </c>
    </row>
    <row r="2850" spans="1:8" ht="14.4" x14ac:dyDescent="0.3">
      <c r="A2850" s="17">
        <v>1</v>
      </c>
      <c r="B2850" s="9" t="s">
        <v>33</v>
      </c>
      <c r="C2850" s="17">
        <v>2</v>
      </c>
      <c r="D2850" s="17">
        <v>2019</v>
      </c>
      <c r="E2850" s="17">
        <v>1</v>
      </c>
      <c r="F2850" s="17">
        <v>0</v>
      </c>
      <c r="G2850" s="17">
        <v>0</v>
      </c>
      <c r="H2850" s="18">
        <v>2289583</v>
      </c>
    </row>
    <row r="2851" spans="1:8" ht="14.4" x14ac:dyDescent="0.3">
      <c r="A2851" s="17">
        <v>1</v>
      </c>
      <c r="B2851" s="9" t="s">
        <v>33</v>
      </c>
      <c r="C2851" s="17">
        <v>2</v>
      </c>
      <c r="D2851" s="17">
        <v>1973</v>
      </c>
      <c r="E2851" s="17">
        <v>1</v>
      </c>
      <c r="F2851" s="17">
        <v>0</v>
      </c>
      <c r="G2851" s="17">
        <v>165</v>
      </c>
      <c r="H2851" s="18">
        <v>2378056</v>
      </c>
    </row>
    <row r="2852" spans="1:8" ht="14.4" x14ac:dyDescent="0.3">
      <c r="A2852" s="17">
        <v>2</v>
      </c>
      <c r="B2852" s="9" t="s">
        <v>46</v>
      </c>
      <c r="C2852" s="17">
        <v>3</v>
      </c>
      <c r="D2852" s="17">
        <v>1981</v>
      </c>
      <c r="E2852" s="17">
        <v>1</v>
      </c>
      <c r="F2852" s="17">
        <v>0</v>
      </c>
      <c r="G2852" s="17">
        <v>0</v>
      </c>
      <c r="H2852" s="18">
        <v>2381419</v>
      </c>
    </row>
    <row r="2853" spans="1:8" ht="14.4" x14ac:dyDescent="0.3">
      <c r="A2853" s="17">
        <v>4</v>
      </c>
      <c r="B2853" s="9" t="s">
        <v>14</v>
      </c>
      <c r="C2853" s="17">
        <v>3</v>
      </c>
      <c r="D2853" s="17">
        <v>2004</v>
      </c>
      <c r="E2853" s="17">
        <v>1</v>
      </c>
      <c r="F2853" s="17">
        <v>0</v>
      </c>
      <c r="G2853" s="17">
        <v>0</v>
      </c>
      <c r="H2853" s="18">
        <v>2407522</v>
      </c>
    </row>
    <row r="2854" spans="1:8" ht="14.4" x14ac:dyDescent="0.3">
      <c r="A2854" s="17">
        <v>4</v>
      </c>
      <c r="B2854" s="9" t="s">
        <v>10</v>
      </c>
      <c r="C2854" s="17">
        <v>1</v>
      </c>
      <c r="D2854" s="17">
        <v>1979</v>
      </c>
      <c r="E2854" s="17">
        <v>1</v>
      </c>
      <c r="F2854" s="17">
        <v>0</v>
      </c>
      <c r="G2854" s="17">
        <v>0</v>
      </c>
      <c r="H2854" s="18">
        <v>2423499</v>
      </c>
    </row>
    <row r="2855" spans="1:8" ht="14.4" x14ac:dyDescent="0.3">
      <c r="A2855" s="17">
        <v>1</v>
      </c>
      <c r="B2855" s="9" t="s">
        <v>10</v>
      </c>
      <c r="C2855" s="17">
        <v>1</v>
      </c>
      <c r="D2855" s="17">
        <v>1979</v>
      </c>
      <c r="E2855" s="17">
        <v>1</v>
      </c>
      <c r="F2855" s="17">
        <v>0</v>
      </c>
      <c r="G2855" s="17">
        <v>0</v>
      </c>
      <c r="H2855" s="18">
        <v>2527329</v>
      </c>
    </row>
    <row r="2856" spans="1:8" ht="14.4" x14ac:dyDescent="0.3">
      <c r="A2856" s="17">
        <v>3</v>
      </c>
      <c r="B2856" s="9" t="s">
        <v>14</v>
      </c>
      <c r="C2856" s="17">
        <v>3</v>
      </c>
      <c r="D2856" s="17">
        <v>2003</v>
      </c>
      <c r="E2856" s="17">
        <v>1</v>
      </c>
      <c r="F2856" s="17">
        <v>0</v>
      </c>
      <c r="G2856" s="17">
        <v>0</v>
      </c>
      <c r="H2856" s="18">
        <v>2551339</v>
      </c>
    </row>
    <row r="2857" spans="1:8" ht="14.4" x14ac:dyDescent="0.3">
      <c r="A2857" s="17">
        <v>1</v>
      </c>
      <c r="B2857" s="9" t="s">
        <v>19</v>
      </c>
      <c r="C2857" s="17">
        <v>2</v>
      </c>
      <c r="D2857" s="17">
        <v>1976</v>
      </c>
      <c r="E2857" s="17">
        <v>2</v>
      </c>
      <c r="F2857" s="17">
        <v>7</v>
      </c>
      <c r="G2857" s="17">
        <v>27</v>
      </c>
      <c r="H2857" s="18">
        <v>2620856</v>
      </c>
    </row>
    <row r="2858" spans="1:8" ht="14.4" x14ac:dyDescent="0.3">
      <c r="A2858" s="17">
        <v>6</v>
      </c>
      <c r="B2858" s="9" t="s">
        <v>10</v>
      </c>
      <c r="C2858" s="17">
        <v>1</v>
      </c>
      <c r="D2858" s="17">
        <v>1979</v>
      </c>
      <c r="E2858" s="17">
        <v>1</v>
      </c>
      <c r="F2858" s="17">
        <v>0</v>
      </c>
      <c r="G2858" s="17">
        <v>0</v>
      </c>
      <c r="H2858" s="18">
        <v>2648861</v>
      </c>
    </row>
    <row r="2859" spans="1:8" ht="14.4" x14ac:dyDescent="0.3">
      <c r="A2859" s="17">
        <v>3</v>
      </c>
      <c r="B2859" s="9" t="s">
        <v>10</v>
      </c>
      <c r="C2859" s="17">
        <v>1</v>
      </c>
      <c r="D2859" s="17">
        <v>1979</v>
      </c>
      <c r="E2859" s="17">
        <v>1</v>
      </c>
      <c r="F2859" s="17">
        <v>0</v>
      </c>
      <c r="G2859" s="17">
        <v>0</v>
      </c>
      <c r="H2859" s="18">
        <v>2666034</v>
      </c>
    </row>
    <row r="2860" spans="1:8" ht="14.4" x14ac:dyDescent="0.3">
      <c r="A2860" s="17">
        <v>5</v>
      </c>
      <c r="B2860" s="9" t="s">
        <v>10</v>
      </c>
      <c r="C2860" s="17">
        <v>1</v>
      </c>
      <c r="D2860" s="17">
        <v>1979</v>
      </c>
      <c r="E2860" s="17">
        <v>1</v>
      </c>
      <c r="F2860" s="17">
        <v>0</v>
      </c>
      <c r="G2860" s="17">
        <v>0</v>
      </c>
      <c r="H2860" s="18">
        <v>2790471</v>
      </c>
    </row>
    <row r="2861" spans="1:8" ht="14.4" x14ac:dyDescent="0.3">
      <c r="A2861" s="17">
        <v>2</v>
      </c>
      <c r="B2861" s="9" t="s">
        <v>12</v>
      </c>
      <c r="C2861" s="17">
        <v>1</v>
      </c>
      <c r="D2861" s="17">
        <v>1999</v>
      </c>
      <c r="E2861" s="17">
        <v>1</v>
      </c>
      <c r="F2861" s="17">
        <v>0</v>
      </c>
      <c r="G2861" s="17">
        <v>21</v>
      </c>
      <c r="H2861" s="18">
        <v>2828393</v>
      </c>
    </row>
    <row r="2862" spans="1:8" ht="14.4" x14ac:dyDescent="0.3">
      <c r="A2862" s="17">
        <v>2</v>
      </c>
      <c r="B2862" s="9" t="s">
        <v>19</v>
      </c>
      <c r="C2862" s="17">
        <v>2</v>
      </c>
      <c r="D2862" s="17">
        <v>1993</v>
      </c>
      <c r="E2862" s="17">
        <v>1</v>
      </c>
      <c r="F2862" s="17">
        <v>0</v>
      </c>
      <c r="G2862" s="17">
        <v>0</v>
      </c>
      <c r="H2862" s="18">
        <v>2831951</v>
      </c>
    </row>
    <row r="2863" spans="1:8" ht="14.4" x14ac:dyDescent="0.3">
      <c r="A2863" s="17">
        <v>2</v>
      </c>
      <c r="B2863" s="9" t="s">
        <v>14</v>
      </c>
      <c r="C2863" s="17">
        <v>2</v>
      </c>
      <c r="D2863" s="17">
        <v>2001</v>
      </c>
      <c r="E2863" s="17">
        <v>1</v>
      </c>
      <c r="F2863" s="17">
        <v>0</v>
      </c>
      <c r="G2863" s="17">
        <v>0</v>
      </c>
      <c r="H2863" s="18">
        <v>2863822</v>
      </c>
    </row>
    <row r="2864" spans="1:8" ht="14.4" x14ac:dyDescent="0.3">
      <c r="A2864" s="17">
        <v>2</v>
      </c>
      <c r="B2864" s="9" t="s">
        <v>19</v>
      </c>
      <c r="C2864" s="17">
        <v>3</v>
      </c>
      <c r="D2864" s="17">
        <v>1996</v>
      </c>
      <c r="E2864" s="17">
        <v>1</v>
      </c>
      <c r="F2864" s="17">
        <v>0</v>
      </c>
      <c r="G2864" s="17">
        <v>0</v>
      </c>
      <c r="H2864" s="18">
        <v>2882844</v>
      </c>
    </row>
    <row r="2865" spans="1:8" ht="14.4" x14ac:dyDescent="0.3">
      <c r="A2865" s="17">
        <v>1</v>
      </c>
      <c r="B2865" s="9" t="s">
        <v>27</v>
      </c>
      <c r="C2865" s="17">
        <v>3</v>
      </c>
      <c r="D2865" s="17">
        <v>1993</v>
      </c>
      <c r="E2865" s="17">
        <v>1</v>
      </c>
      <c r="F2865" s="17">
        <v>0</v>
      </c>
      <c r="G2865" s="17">
        <v>0</v>
      </c>
      <c r="H2865" s="18">
        <v>2919938</v>
      </c>
    </row>
    <row r="2866" spans="1:8" ht="14.4" x14ac:dyDescent="0.3">
      <c r="A2866" s="17">
        <v>4</v>
      </c>
      <c r="B2866" s="9" t="s">
        <v>14</v>
      </c>
      <c r="C2866" s="17">
        <v>3</v>
      </c>
      <c r="D2866" s="17">
        <v>1996</v>
      </c>
      <c r="E2866" s="17">
        <v>1</v>
      </c>
      <c r="F2866" s="17">
        <v>0</v>
      </c>
      <c r="G2866" s="17">
        <v>0</v>
      </c>
      <c r="H2866" s="18">
        <v>3064508</v>
      </c>
    </row>
    <row r="2867" spans="1:8" ht="14.4" x14ac:dyDescent="0.3">
      <c r="A2867" s="17">
        <v>3</v>
      </c>
      <c r="B2867" s="9" t="s">
        <v>33</v>
      </c>
      <c r="C2867" s="17">
        <v>3</v>
      </c>
      <c r="D2867" s="17">
        <v>1997</v>
      </c>
      <c r="E2867" s="17">
        <v>1</v>
      </c>
      <c r="F2867" s="17">
        <v>0</v>
      </c>
      <c r="G2867" s="17">
        <v>11</v>
      </c>
      <c r="H2867" s="18">
        <v>3107974</v>
      </c>
    </row>
    <row r="2868" spans="1:8" ht="14.4" x14ac:dyDescent="0.3">
      <c r="A2868" s="17">
        <v>3</v>
      </c>
      <c r="B2868" s="9" t="s">
        <v>24</v>
      </c>
      <c r="C2868" s="17">
        <v>3</v>
      </c>
      <c r="D2868" s="17">
        <v>1979</v>
      </c>
      <c r="E2868" s="17">
        <v>2</v>
      </c>
      <c r="F2868" s="17">
        <v>0</v>
      </c>
      <c r="G2868" s="17">
        <v>0</v>
      </c>
      <c r="H2868" s="18">
        <v>3119732</v>
      </c>
    </row>
    <row r="2869" spans="1:8" ht="14.4" x14ac:dyDescent="0.3">
      <c r="A2869" s="17">
        <v>1</v>
      </c>
      <c r="B2869" s="9" t="s">
        <v>24</v>
      </c>
      <c r="C2869" s="17">
        <v>3</v>
      </c>
      <c r="D2869" s="17">
        <v>1995</v>
      </c>
      <c r="E2869" s="17">
        <v>6</v>
      </c>
      <c r="F2869" s="17">
        <v>0</v>
      </c>
      <c r="G2869" s="17">
        <v>0</v>
      </c>
      <c r="H2869" s="18">
        <v>3163153</v>
      </c>
    </row>
    <row r="2870" spans="1:8" ht="14.4" x14ac:dyDescent="0.3">
      <c r="A2870" s="17">
        <v>1</v>
      </c>
      <c r="B2870" s="9" t="s">
        <v>19</v>
      </c>
      <c r="C2870" s="17">
        <v>3</v>
      </c>
      <c r="D2870" s="17">
        <v>2014</v>
      </c>
      <c r="E2870" s="17">
        <v>2</v>
      </c>
      <c r="F2870" s="17">
        <v>0</v>
      </c>
      <c r="G2870" s="17">
        <v>0</v>
      </c>
      <c r="H2870" s="18">
        <v>3169448</v>
      </c>
    </row>
    <row r="2871" spans="1:8" ht="14.4" x14ac:dyDescent="0.3">
      <c r="A2871" s="17">
        <v>4</v>
      </c>
      <c r="B2871" s="9" t="s">
        <v>33</v>
      </c>
      <c r="C2871" s="17">
        <v>4</v>
      </c>
      <c r="D2871" s="17">
        <v>1995</v>
      </c>
      <c r="E2871" s="17">
        <v>1</v>
      </c>
      <c r="F2871" s="17">
        <v>0</v>
      </c>
      <c r="G2871" s="17">
        <v>36</v>
      </c>
      <c r="H2871" s="18">
        <v>3170717</v>
      </c>
    </row>
    <row r="2872" spans="1:8" ht="14.4" x14ac:dyDescent="0.3">
      <c r="A2872" s="17">
        <v>2</v>
      </c>
      <c r="B2872" s="9" t="s">
        <v>33</v>
      </c>
      <c r="C2872" s="17">
        <v>3</v>
      </c>
      <c r="D2872" s="17">
        <v>2019</v>
      </c>
      <c r="E2872" s="17">
        <v>1</v>
      </c>
      <c r="F2872" s="17">
        <v>0</v>
      </c>
      <c r="G2872" s="17">
        <v>0</v>
      </c>
      <c r="H2872" s="18">
        <v>3178326</v>
      </c>
    </row>
    <row r="2873" spans="1:8" ht="14.4" x14ac:dyDescent="0.3">
      <c r="A2873" s="17">
        <v>1</v>
      </c>
      <c r="B2873" s="9" t="s">
        <v>14</v>
      </c>
      <c r="C2873" s="17">
        <v>3</v>
      </c>
      <c r="D2873" s="17">
        <v>2009</v>
      </c>
      <c r="E2873" s="17">
        <v>1</v>
      </c>
      <c r="F2873" s="17">
        <v>0</v>
      </c>
      <c r="G2873" s="17">
        <v>0</v>
      </c>
      <c r="H2873" s="18">
        <v>3265512</v>
      </c>
    </row>
    <row r="2874" spans="1:8" ht="14.4" x14ac:dyDescent="0.3">
      <c r="A2874" s="17">
        <v>1</v>
      </c>
      <c r="B2874" s="9" t="s">
        <v>19</v>
      </c>
      <c r="C2874" s="17">
        <v>2</v>
      </c>
      <c r="D2874" s="17">
        <v>2020</v>
      </c>
      <c r="E2874" s="17">
        <v>1</v>
      </c>
      <c r="F2874" s="17">
        <v>0</v>
      </c>
      <c r="G2874" s="17">
        <v>0</v>
      </c>
      <c r="H2874" s="18">
        <v>3302605</v>
      </c>
    </row>
    <row r="2875" spans="1:8" ht="14.4" x14ac:dyDescent="0.3">
      <c r="A2875" s="17">
        <v>3</v>
      </c>
      <c r="B2875" s="9" t="s">
        <v>12</v>
      </c>
      <c r="C2875" s="17">
        <v>3</v>
      </c>
      <c r="D2875" s="17">
        <v>2015</v>
      </c>
      <c r="E2875" s="17">
        <v>1</v>
      </c>
      <c r="F2875" s="17">
        <v>0</v>
      </c>
      <c r="G2875" s="17">
        <v>0</v>
      </c>
      <c r="H2875" s="18">
        <v>3316602</v>
      </c>
    </row>
    <row r="2876" spans="1:8" ht="14.4" x14ac:dyDescent="0.3">
      <c r="A2876" s="17">
        <v>2</v>
      </c>
      <c r="B2876" s="9" t="s">
        <v>33</v>
      </c>
      <c r="C2876" s="17">
        <v>3</v>
      </c>
      <c r="D2876" s="17">
        <v>2019</v>
      </c>
      <c r="E2876" s="17">
        <v>1</v>
      </c>
      <c r="F2876" s="17">
        <v>0</v>
      </c>
      <c r="G2876" s="17">
        <v>0</v>
      </c>
      <c r="H2876" s="18">
        <v>3353649</v>
      </c>
    </row>
    <row r="2877" spans="1:8" ht="14.4" x14ac:dyDescent="0.3">
      <c r="A2877" s="17">
        <v>5</v>
      </c>
      <c r="B2877" s="9" t="s">
        <v>14</v>
      </c>
      <c r="C2877" s="17">
        <v>3</v>
      </c>
      <c r="D2877" s="17">
        <v>1997</v>
      </c>
      <c r="E2877" s="17">
        <v>1</v>
      </c>
      <c r="F2877" s="17">
        <v>0</v>
      </c>
      <c r="G2877" s="17">
        <v>0</v>
      </c>
      <c r="H2877" s="18">
        <v>3360901</v>
      </c>
    </row>
    <row r="2878" spans="1:8" ht="14.4" x14ac:dyDescent="0.3">
      <c r="A2878" s="17">
        <v>2</v>
      </c>
      <c r="B2878" s="9" t="s">
        <v>19</v>
      </c>
      <c r="C2878" s="17">
        <v>4</v>
      </c>
      <c r="D2878" s="17">
        <v>2015</v>
      </c>
      <c r="E2878" s="17">
        <v>1</v>
      </c>
      <c r="F2878" s="17">
        <v>0</v>
      </c>
      <c r="G2878" s="17">
        <v>0</v>
      </c>
      <c r="H2878" s="18">
        <v>3374573</v>
      </c>
    </row>
    <row r="2879" spans="1:8" ht="14.4" x14ac:dyDescent="0.3">
      <c r="A2879" s="17">
        <v>1</v>
      </c>
      <c r="B2879" s="9" t="s">
        <v>19</v>
      </c>
      <c r="C2879" s="17">
        <v>1</v>
      </c>
      <c r="D2879" s="17">
        <v>2020</v>
      </c>
      <c r="E2879" s="17">
        <v>1</v>
      </c>
      <c r="F2879" s="17">
        <v>0</v>
      </c>
      <c r="G2879" s="17">
        <v>0</v>
      </c>
      <c r="H2879" s="18">
        <v>3386304</v>
      </c>
    </row>
    <row r="2880" spans="1:8" ht="14.4" x14ac:dyDescent="0.3">
      <c r="A2880" s="17">
        <v>4</v>
      </c>
      <c r="B2880" s="9" t="s">
        <v>24</v>
      </c>
      <c r="C2880" s="17">
        <v>3</v>
      </c>
      <c r="D2880" s="17">
        <v>1995</v>
      </c>
      <c r="E2880" s="17">
        <v>6</v>
      </c>
      <c r="F2880" s="17">
        <v>0</v>
      </c>
      <c r="G2880" s="17">
        <v>0</v>
      </c>
      <c r="H2880" s="18">
        <v>3392317</v>
      </c>
    </row>
    <row r="2881" spans="1:8" ht="14.4" x14ac:dyDescent="0.3">
      <c r="A2881" s="17">
        <v>4</v>
      </c>
      <c r="B2881" s="9" t="s">
        <v>33</v>
      </c>
      <c r="C2881" s="17">
        <v>1</v>
      </c>
      <c r="D2881" s="17">
        <v>1998</v>
      </c>
      <c r="E2881" s="17">
        <v>1</v>
      </c>
      <c r="F2881" s="17">
        <v>0</v>
      </c>
      <c r="G2881" s="17">
        <v>0</v>
      </c>
      <c r="H2881" s="18">
        <v>3393627</v>
      </c>
    </row>
    <row r="2882" spans="1:8" ht="14.4" x14ac:dyDescent="0.3">
      <c r="A2882" s="17">
        <v>2</v>
      </c>
      <c r="B2882" s="9" t="s">
        <v>24</v>
      </c>
      <c r="C2882" s="17">
        <v>3</v>
      </c>
      <c r="D2882" s="17">
        <v>1995</v>
      </c>
      <c r="E2882" s="17">
        <v>6</v>
      </c>
      <c r="F2882" s="17">
        <v>0</v>
      </c>
      <c r="G2882" s="17">
        <v>0</v>
      </c>
      <c r="H2882" s="18">
        <v>3423676</v>
      </c>
    </row>
    <row r="2883" spans="1:8" ht="14.4" x14ac:dyDescent="0.3">
      <c r="A2883" s="17">
        <v>2</v>
      </c>
      <c r="B2883" s="9" t="s">
        <v>33</v>
      </c>
      <c r="C2883" s="17">
        <v>1</v>
      </c>
      <c r="D2883" s="17">
        <v>2020</v>
      </c>
      <c r="E2883" s="17">
        <v>1</v>
      </c>
      <c r="F2883" s="17">
        <v>0</v>
      </c>
      <c r="G2883" s="17">
        <v>0</v>
      </c>
      <c r="H2883" s="18">
        <v>3452565</v>
      </c>
    </row>
    <row r="2884" spans="1:8" ht="14.4" x14ac:dyDescent="0.3">
      <c r="A2884" s="17">
        <v>6</v>
      </c>
      <c r="B2884" s="9" t="s">
        <v>24</v>
      </c>
      <c r="C2884" s="17">
        <v>3</v>
      </c>
      <c r="D2884" s="17">
        <v>1995</v>
      </c>
      <c r="E2884" s="17">
        <v>6</v>
      </c>
      <c r="F2884" s="17">
        <v>0</v>
      </c>
      <c r="G2884" s="17">
        <v>0</v>
      </c>
      <c r="H2884" s="18">
        <v>3486739</v>
      </c>
    </row>
    <row r="2885" spans="1:8" ht="14.4" x14ac:dyDescent="0.3">
      <c r="A2885" s="17">
        <v>4</v>
      </c>
      <c r="B2885" s="9" t="s">
        <v>24</v>
      </c>
      <c r="C2885" s="17">
        <v>3</v>
      </c>
      <c r="D2885" s="17">
        <v>1979</v>
      </c>
      <c r="E2885" s="17">
        <v>2</v>
      </c>
      <c r="F2885" s="17">
        <v>0</v>
      </c>
      <c r="G2885" s="17">
        <v>0</v>
      </c>
      <c r="H2885" s="18">
        <v>3515342</v>
      </c>
    </row>
    <row r="2886" spans="1:8" ht="14.4" x14ac:dyDescent="0.3">
      <c r="A2886" s="17">
        <v>3</v>
      </c>
      <c r="B2886" s="9" t="s">
        <v>14</v>
      </c>
      <c r="C2886" s="17">
        <v>3</v>
      </c>
      <c r="D2886" s="17">
        <v>2010</v>
      </c>
      <c r="E2886" s="17">
        <v>1</v>
      </c>
      <c r="F2886" s="17">
        <v>0</v>
      </c>
      <c r="G2886" s="17">
        <v>0</v>
      </c>
      <c r="H2886" s="18">
        <v>3542414</v>
      </c>
    </row>
    <row r="2887" spans="1:8" ht="14.4" x14ac:dyDescent="0.3">
      <c r="A2887" s="17">
        <v>2</v>
      </c>
      <c r="B2887" s="9" t="s">
        <v>19</v>
      </c>
      <c r="C2887" s="17">
        <v>4</v>
      </c>
      <c r="D2887" s="17">
        <v>2015</v>
      </c>
      <c r="E2887" s="17">
        <v>1</v>
      </c>
      <c r="F2887" s="17">
        <v>0</v>
      </c>
      <c r="G2887" s="17">
        <v>0</v>
      </c>
      <c r="H2887" s="18">
        <v>3661812</v>
      </c>
    </row>
    <row r="2888" spans="1:8" ht="14.4" x14ac:dyDescent="0.3">
      <c r="A2888" s="17">
        <v>2</v>
      </c>
      <c r="B2888" s="9" t="s">
        <v>24</v>
      </c>
      <c r="C2888" s="17">
        <v>3</v>
      </c>
      <c r="D2888" s="17">
        <v>1979</v>
      </c>
      <c r="E2888" s="17">
        <v>2</v>
      </c>
      <c r="F2888" s="17">
        <v>0</v>
      </c>
      <c r="G2888" s="17">
        <v>0</v>
      </c>
      <c r="H2888" s="18">
        <v>3696605</v>
      </c>
    </row>
    <row r="2889" spans="1:8" ht="14.4" x14ac:dyDescent="0.3">
      <c r="A2889" s="17">
        <v>2</v>
      </c>
      <c r="B2889" s="9" t="s">
        <v>19</v>
      </c>
      <c r="C2889" s="17">
        <v>4</v>
      </c>
      <c r="D2889" s="17">
        <v>2016</v>
      </c>
      <c r="E2889" s="17">
        <v>1</v>
      </c>
      <c r="F2889" s="17">
        <v>0</v>
      </c>
      <c r="G2889" s="17">
        <v>0</v>
      </c>
      <c r="H2889" s="18">
        <v>3712934</v>
      </c>
    </row>
    <row r="2890" spans="1:8" ht="14.4" x14ac:dyDescent="0.3">
      <c r="A2890" s="17">
        <v>3</v>
      </c>
      <c r="B2890" s="9" t="s">
        <v>14</v>
      </c>
      <c r="C2890" s="17">
        <v>2</v>
      </c>
      <c r="D2890" s="17">
        <v>2009</v>
      </c>
      <c r="E2890" s="17">
        <v>1</v>
      </c>
      <c r="F2890" s="17">
        <v>0</v>
      </c>
      <c r="G2890" s="17">
        <v>0</v>
      </c>
      <c r="H2890" s="18">
        <v>3722493</v>
      </c>
    </row>
    <row r="2891" spans="1:8" ht="14.4" x14ac:dyDescent="0.3">
      <c r="A2891" s="17">
        <v>6</v>
      </c>
      <c r="B2891" s="9" t="s">
        <v>33</v>
      </c>
      <c r="C2891" s="17">
        <v>1</v>
      </c>
      <c r="D2891" s="17">
        <v>2010</v>
      </c>
      <c r="E2891" s="17">
        <v>1</v>
      </c>
      <c r="F2891" s="17">
        <v>0</v>
      </c>
      <c r="G2891" s="17">
        <v>0</v>
      </c>
      <c r="H2891" s="18">
        <v>3746223</v>
      </c>
    </row>
    <row r="2892" spans="1:8" ht="14.4" x14ac:dyDescent="0.3">
      <c r="A2892" s="17">
        <v>5</v>
      </c>
      <c r="B2892" s="9" t="s">
        <v>24</v>
      </c>
      <c r="C2892" s="17">
        <v>3</v>
      </c>
      <c r="D2892" s="17">
        <v>1995</v>
      </c>
      <c r="E2892" s="17">
        <v>6</v>
      </c>
      <c r="F2892" s="17">
        <v>0</v>
      </c>
      <c r="G2892" s="17">
        <v>0</v>
      </c>
      <c r="H2892" s="18">
        <v>3748296</v>
      </c>
    </row>
    <row r="2893" spans="1:8" ht="14.4" x14ac:dyDescent="0.3">
      <c r="A2893" s="17">
        <v>3</v>
      </c>
      <c r="B2893" s="9" t="s">
        <v>24</v>
      </c>
      <c r="C2893" s="17">
        <v>3</v>
      </c>
      <c r="D2893" s="17">
        <v>1995</v>
      </c>
      <c r="E2893" s="17">
        <v>6</v>
      </c>
      <c r="F2893" s="17">
        <v>0</v>
      </c>
      <c r="G2893" s="17">
        <v>0</v>
      </c>
      <c r="H2893" s="18">
        <v>3771040</v>
      </c>
    </row>
    <row r="2894" spans="1:8" ht="14.4" x14ac:dyDescent="0.3">
      <c r="A2894" s="17">
        <v>5</v>
      </c>
      <c r="B2894" s="9" t="s">
        <v>24</v>
      </c>
      <c r="C2894" s="17">
        <v>3</v>
      </c>
      <c r="D2894" s="17">
        <v>1979</v>
      </c>
      <c r="E2894" s="17">
        <v>2</v>
      </c>
      <c r="F2894" s="17">
        <v>0</v>
      </c>
      <c r="G2894" s="17">
        <v>0</v>
      </c>
      <c r="H2894" s="18">
        <v>3774487</v>
      </c>
    </row>
    <row r="2895" spans="1:8" ht="14.4" x14ac:dyDescent="0.3">
      <c r="A2895" s="17">
        <v>1</v>
      </c>
      <c r="B2895" s="9" t="s">
        <v>48</v>
      </c>
      <c r="C2895" s="17">
        <v>3</v>
      </c>
      <c r="D2895" s="17">
        <v>1975</v>
      </c>
      <c r="E2895" s="17">
        <v>1</v>
      </c>
      <c r="F2895" s="17">
        <v>5</v>
      </c>
      <c r="G2895" s="17">
        <v>17</v>
      </c>
      <c r="H2895" s="18">
        <v>3774757</v>
      </c>
    </row>
    <row r="2896" spans="1:8" ht="14.4" x14ac:dyDescent="0.3">
      <c r="A2896" s="17">
        <v>2</v>
      </c>
      <c r="B2896" s="9" t="s">
        <v>33</v>
      </c>
      <c r="C2896" s="17">
        <v>2</v>
      </c>
      <c r="D2896" s="17">
        <v>1982</v>
      </c>
      <c r="E2896" s="17">
        <v>1</v>
      </c>
      <c r="F2896" s="17">
        <v>0</v>
      </c>
      <c r="G2896" s="17">
        <v>93</v>
      </c>
      <c r="H2896" s="18">
        <v>3844506</v>
      </c>
    </row>
    <row r="2897" spans="1:8" ht="14.4" x14ac:dyDescent="0.3">
      <c r="A2897" s="17">
        <v>2</v>
      </c>
      <c r="B2897" s="9" t="s">
        <v>33</v>
      </c>
      <c r="C2897" s="17">
        <v>4</v>
      </c>
      <c r="D2897" s="17">
        <v>1996</v>
      </c>
      <c r="E2897" s="17">
        <v>1</v>
      </c>
      <c r="F2897" s="17">
        <v>0</v>
      </c>
      <c r="G2897" s="17">
        <v>0</v>
      </c>
      <c r="H2897" s="18">
        <v>3916236</v>
      </c>
    </row>
    <row r="2898" spans="1:8" ht="14.4" x14ac:dyDescent="0.3">
      <c r="A2898" s="17">
        <v>1</v>
      </c>
      <c r="B2898" s="9" t="s">
        <v>33</v>
      </c>
      <c r="C2898" s="17">
        <v>4</v>
      </c>
      <c r="D2898" s="17">
        <v>2002</v>
      </c>
      <c r="E2898" s="17">
        <v>1</v>
      </c>
      <c r="F2898" s="17">
        <v>0</v>
      </c>
      <c r="G2898" s="17">
        <v>0</v>
      </c>
      <c r="H2898" s="18">
        <v>4018482</v>
      </c>
    </row>
    <row r="2899" spans="1:8" ht="14.4" x14ac:dyDescent="0.3">
      <c r="A2899" s="17">
        <v>2</v>
      </c>
      <c r="B2899" s="9" t="s">
        <v>19</v>
      </c>
      <c r="C2899" s="17">
        <v>4</v>
      </c>
      <c r="D2899" s="17">
        <v>2015</v>
      </c>
      <c r="E2899" s="17">
        <v>1</v>
      </c>
      <c r="F2899" s="17">
        <v>0</v>
      </c>
      <c r="G2899" s="17">
        <v>0</v>
      </c>
      <c r="H2899" s="18">
        <v>4031163</v>
      </c>
    </row>
    <row r="2900" spans="1:8" ht="14.4" x14ac:dyDescent="0.3">
      <c r="A2900" s="17">
        <v>1</v>
      </c>
      <c r="B2900" s="9" t="s">
        <v>33</v>
      </c>
      <c r="C2900" s="17">
        <v>2</v>
      </c>
      <c r="D2900" s="17">
        <v>1980</v>
      </c>
      <c r="E2900" s="17">
        <v>1</v>
      </c>
      <c r="F2900" s="17">
        <v>0</v>
      </c>
      <c r="G2900" s="17">
        <v>30</v>
      </c>
      <c r="H2900" s="18">
        <v>4047411</v>
      </c>
    </row>
    <row r="2901" spans="1:8" ht="14.4" x14ac:dyDescent="0.3">
      <c r="A2901" s="17">
        <v>2</v>
      </c>
      <c r="B2901" s="9" t="s">
        <v>19</v>
      </c>
      <c r="C2901" s="17">
        <v>4</v>
      </c>
      <c r="D2901" s="17">
        <v>1994</v>
      </c>
      <c r="E2901" s="17">
        <v>1</v>
      </c>
      <c r="F2901" s="17">
        <v>0</v>
      </c>
      <c r="G2901" s="17">
        <v>0</v>
      </c>
      <c r="H2901" s="18">
        <v>4088230</v>
      </c>
    </row>
    <row r="2902" spans="1:8" ht="14.4" x14ac:dyDescent="0.3">
      <c r="A2902" s="17">
        <v>6</v>
      </c>
      <c r="B2902" s="9" t="s">
        <v>12</v>
      </c>
      <c r="C2902" s="17">
        <v>1</v>
      </c>
      <c r="D2902" s="17">
        <v>1990</v>
      </c>
      <c r="E2902" s="17">
        <v>1</v>
      </c>
      <c r="F2902" s="17">
        <v>0</v>
      </c>
      <c r="G2902" s="17">
        <v>0</v>
      </c>
      <c r="H2902" s="18">
        <v>4095493</v>
      </c>
    </row>
    <row r="2903" spans="1:8" ht="14.4" x14ac:dyDescent="0.3">
      <c r="A2903" s="17">
        <v>6</v>
      </c>
      <c r="B2903" s="9" t="s">
        <v>33</v>
      </c>
      <c r="C2903" s="17">
        <v>2</v>
      </c>
      <c r="D2903" s="17">
        <v>1978</v>
      </c>
      <c r="E2903" s="17">
        <v>1</v>
      </c>
      <c r="F2903" s="17">
        <v>0</v>
      </c>
      <c r="G2903" s="17">
        <v>0</v>
      </c>
      <c r="H2903" s="18">
        <v>4160753</v>
      </c>
    </row>
    <row r="2904" spans="1:8" ht="14.4" x14ac:dyDescent="0.3">
      <c r="A2904" s="17">
        <v>3</v>
      </c>
      <c r="B2904" s="9" t="s">
        <v>19</v>
      </c>
      <c r="C2904" s="17">
        <v>4</v>
      </c>
      <c r="D2904" s="17">
        <v>2015</v>
      </c>
      <c r="E2904" s="17">
        <v>1</v>
      </c>
      <c r="F2904" s="17">
        <v>0</v>
      </c>
      <c r="G2904" s="17">
        <v>0</v>
      </c>
      <c r="H2904" s="18">
        <v>4176209</v>
      </c>
    </row>
    <row r="2905" spans="1:8" ht="14.4" x14ac:dyDescent="0.3">
      <c r="A2905" s="17">
        <v>2</v>
      </c>
      <c r="B2905" s="9" t="s">
        <v>19</v>
      </c>
      <c r="C2905" s="17">
        <v>4</v>
      </c>
      <c r="D2905" s="17">
        <v>2016</v>
      </c>
      <c r="E2905" s="17">
        <v>1</v>
      </c>
      <c r="F2905" s="17">
        <v>0</v>
      </c>
      <c r="G2905" s="17">
        <v>0</v>
      </c>
      <c r="H2905" s="18">
        <v>4188891</v>
      </c>
    </row>
    <row r="2906" spans="1:8" ht="14.4" x14ac:dyDescent="0.3">
      <c r="A2906" s="17">
        <v>5</v>
      </c>
      <c r="B2906" s="9" t="s">
        <v>19</v>
      </c>
      <c r="C2906" s="17">
        <v>4</v>
      </c>
      <c r="D2906" s="17">
        <v>1990</v>
      </c>
      <c r="E2906" s="17">
        <v>21</v>
      </c>
      <c r="F2906" s="17">
        <v>0</v>
      </c>
      <c r="G2906" s="17">
        <v>0</v>
      </c>
      <c r="H2906" s="18">
        <v>4305779</v>
      </c>
    </row>
    <row r="2907" spans="1:8" ht="14.4" x14ac:dyDescent="0.3">
      <c r="A2907" s="17">
        <v>1</v>
      </c>
      <c r="B2907" s="9" t="s">
        <v>12</v>
      </c>
      <c r="C2907" s="17">
        <v>2</v>
      </c>
      <c r="D2907" s="17">
        <v>2020</v>
      </c>
      <c r="E2907" s="17">
        <v>1</v>
      </c>
      <c r="F2907" s="17">
        <v>0</v>
      </c>
      <c r="G2907" s="17">
        <v>0</v>
      </c>
      <c r="H2907" s="18">
        <v>4312932</v>
      </c>
    </row>
    <row r="2908" spans="1:8" ht="14.4" x14ac:dyDescent="0.3">
      <c r="A2908" s="17">
        <v>6</v>
      </c>
      <c r="B2908" s="9" t="s">
        <v>19</v>
      </c>
      <c r="C2908" s="17">
        <v>4</v>
      </c>
      <c r="D2908" s="17">
        <v>1990</v>
      </c>
      <c r="E2908" s="17">
        <v>21</v>
      </c>
      <c r="F2908" s="17">
        <v>0</v>
      </c>
      <c r="G2908" s="17">
        <v>0</v>
      </c>
      <c r="H2908" s="18">
        <v>4339585</v>
      </c>
    </row>
    <row r="2909" spans="1:8" ht="14.4" x14ac:dyDescent="0.3">
      <c r="A2909" s="17">
        <v>3</v>
      </c>
      <c r="B2909" s="9" t="s">
        <v>12</v>
      </c>
      <c r="C2909" s="17">
        <v>3</v>
      </c>
      <c r="D2909" s="17">
        <v>2004</v>
      </c>
      <c r="E2909" s="17">
        <v>1</v>
      </c>
      <c r="F2909" s="17">
        <v>0</v>
      </c>
      <c r="G2909" s="17">
        <v>33</v>
      </c>
      <c r="H2909" s="18">
        <v>4387992</v>
      </c>
    </row>
    <row r="2910" spans="1:8" ht="14.4" x14ac:dyDescent="0.3">
      <c r="A2910" s="17">
        <v>6</v>
      </c>
      <c r="B2910" s="9" t="s">
        <v>33</v>
      </c>
      <c r="C2910" s="17">
        <v>2</v>
      </c>
      <c r="D2910" s="17">
        <v>1998</v>
      </c>
      <c r="E2910" s="17">
        <v>1</v>
      </c>
      <c r="F2910" s="17">
        <v>0</v>
      </c>
      <c r="G2910" s="17">
        <v>0</v>
      </c>
      <c r="H2910" s="18">
        <v>4453619</v>
      </c>
    </row>
    <row r="2911" spans="1:8" ht="14.4" x14ac:dyDescent="0.3">
      <c r="A2911" s="17">
        <v>1</v>
      </c>
      <c r="B2911" s="9" t="s">
        <v>19</v>
      </c>
      <c r="C2911" s="17">
        <v>3</v>
      </c>
      <c r="D2911" s="17">
        <v>2005</v>
      </c>
      <c r="E2911" s="17">
        <v>1</v>
      </c>
      <c r="F2911" s="17">
        <v>0</v>
      </c>
      <c r="G2911" s="17">
        <v>0</v>
      </c>
      <c r="H2911" s="18">
        <v>4574887</v>
      </c>
    </row>
    <row r="2912" spans="1:8" ht="14.4" x14ac:dyDescent="0.3">
      <c r="A2912" s="17">
        <v>4</v>
      </c>
      <c r="B2912" s="9" t="s">
        <v>14</v>
      </c>
      <c r="C2912" s="17">
        <v>3</v>
      </c>
      <c r="D2912" s="17">
        <v>1997</v>
      </c>
      <c r="E2912" s="17">
        <v>1</v>
      </c>
      <c r="F2912" s="17">
        <v>0</v>
      </c>
      <c r="G2912" s="17">
        <v>0</v>
      </c>
      <c r="H2912" s="18">
        <v>4648123</v>
      </c>
    </row>
    <row r="2913" spans="1:8" ht="14.4" x14ac:dyDescent="0.3">
      <c r="A2913" s="17">
        <v>3</v>
      </c>
      <c r="B2913" s="9" t="s">
        <v>19</v>
      </c>
      <c r="C2913" s="17">
        <v>3</v>
      </c>
      <c r="D2913" s="17">
        <v>2009</v>
      </c>
      <c r="E2913" s="17">
        <v>2</v>
      </c>
      <c r="F2913" s="17">
        <v>0</v>
      </c>
      <c r="G2913" s="17">
        <v>0</v>
      </c>
      <c r="H2913" s="18">
        <v>4653830</v>
      </c>
    </row>
    <row r="2914" spans="1:8" ht="14.4" x14ac:dyDescent="0.3">
      <c r="A2914" s="17">
        <v>4</v>
      </c>
      <c r="B2914" s="9" t="s">
        <v>19</v>
      </c>
      <c r="C2914" s="17">
        <v>4</v>
      </c>
      <c r="D2914" s="17">
        <v>1990</v>
      </c>
      <c r="E2914" s="17">
        <v>21</v>
      </c>
      <c r="F2914" s="17">
        <v>0</v>
      </c>
      <c r="G2914" s="17">
        <v>0</v>
      </c>
      <c r="H2914" s="18">
        <v>4679357</v>
      </c>
    </row>
    <row r="2915" spans="1:8" ht="14.4" x14ac:dyDescent="0.3">
      <c r="A2915" s="17">
        <v>1</v>
      </c>
      <c r="B2915" s="9" t="s">
        <v>12</v>
      </c>
      <c r="C2915" s="17">
        <v>3</v>
      </c>
      <c r="D2915" s="17">
        <v>2003</v>
      </c>
      <c r="E2915" s="17">
        <v>1</v>
      </c>
      <c r="F2915" s="17">
        <v>0</v>
      </c>
      <c r="G2915" s="17">
        <v>0</v>
      </c>
      <c r="H2915" s="18">
        <v>4704239</v>
      </c>
    </row>
    <row r="2916" spans="1:8" ht="14.4" x14ac:dyDescent="0.3">
      <c r="A2916" s="17">
        <v>4</v>
      </c>
      <c r="B2916" s="9" t="s">
        <v>33</v>
      </c>
      <c r="C2916" s="17">
        <v>2</v>
      </c>
      <c r="D2916" s="17">
        <v>2013</v>
      </c>
      <c r="E2916" s="17">
        <v>1</v>
      </c>
      <c r="F2916" s="17">
        <v>0</v>
      </c>
      <c r="G2916" s="17">
        <v>0</v>
      </c>
      <c r="H2916" s="18">
        <v>4881972</v>
      </c>
    </row>
    <row r="2917" spans="1:8" ht="14.4" x14ac:dyDescent="0.3">
      <c r="A2917" s="17">
        <v>3</v>
      </c>
      <c r="B2917" s="9" t="s">
        <v>19</v>
      </c>
      <c r="C2917" s="17">
        <v>4</v>
      </c>
      <c r="D2917" s="17">
        <v>2015</v>
      </c>
      <c r="E2917" s="17">
        <v>1</v>
      </c>
      <c r="F2917" s="17">
        <v>0</v>
      </c>
      <c r="G2917" s="17">
        <v>0</v>
      </c>
      <c r="H2917" s="18">
        <v>4921570</v>
      </c>
    </row>
    <row r="2918" spans="1:8" ht="14.4" x14ac:dyDescent="0.3">
      <c r="A2918" s="17">
        <v>3</v>
      </c>
      <c r="B2918" s="9" t="s">
        <v>14</v>
      </c>
      <c r="C2918" s="17">
        <v>3</v>
      </c>
      <c r="D2918" s="17">
        <v>2005</v>
      </c>
      <c r="E2918" s="17">
        <v>1</v>
      </c>
      <c r="F2918" s="17">
        <v>0</v>
      </c>
      <c r="G2918" s="17">
        <v>0</v>
      </c>
      <c r="H2918" s="18">
        <v>4921570</v>
      </c>
    </row>
    <row r="2919" spans="1:8" ht="14.4" x14ac:dyDescent="0.3">
      <c r="A2919" s="17">
        <v>2</v>
      </c>
      <c r="B2919" s="9" t="s">
        <v>14</v>
      </c>
      <c r="C2919" s="17">
        <v>2</v>
      </c>
      <c r="D2919" s="17">
        <v>2009</v>
      </c>
      <c r="E2919" s="17">
        <v>1</v>
      </c>
      <c r="F2919" s="17">
        <v>0</v>
      </c>
      <c r="G2919" s="17">
        <v>0</v>
      </c>
      <c r="H2919" s="18">
        <v>5045216</v>
      </c>
    </row>
    <row r="2920" spans="1:8" ht="14.4" x14ac:dyDescent="0.3">
      <c r="A2920" s="17">
        <v>3</v>
      </c>
      <c r="B2920" s="9" t="s">
        <v>33</v>
      </c>
      <c r="C2920" s="17">
        <v>3</v>
      </c>
      <c r="D2920" s="17">
        <v>2004</v>
      </c>
      <c r="E2920" s="17">
        <v>1</v>
      </c>
      <c r="F2920" s="17">
        <v>0</v>
      </c>
      <c r="G2920" s="17">
        <v>0</v>
      </c>
      <c r="H2920" s="18">
        <v>5049020</v>
      </c>
    </row>
    <row r="2921" spans="1:8" ht="14.4" x14ac:dyDescent="0.3">
      <c r="A2921" s="17">
        <v>1</v>
      </c>
      <c r="B2921" s="9" t="s">
        <v>10</v>
      </c>
      <c r="C2921" s="17">
        <v>4</v>
      </c>
      <c r="D2921" s="17">
        <v>2005</v>
      </c>
      <c r="E2921" s="17">
        <v>1</v>
      </c>
      <c r="F2921" s="17">
        <v>0</v>
      </c>
      <c r="G2921" s="17">
        <v>0</v>
      </c>
      <c r="H2921" s="18">
        <v>5093723</v>
      </c>
    </row>
    <row r="2922" spans="1:8" ht="14.4" x14ac:dyDescent="0.3">
      <c r="A2922" s="17">
        <v>3</v>
      </c>
      <c r="B2922" s="9" t="s">
        <v>14</v>
      </c>
      <c r="C2922" s="17">
        <v>3</v>
      </c>
      <c r="D2922" s="17">
        <v>1991</v>
      </c>
      <c r="E2922" s="17">
        <v>1</v>
      </c>
      <c r="F2922" s="17">
        <v>0</v>
      </c>
      <c r="G2922" s="17">
        <v>0</v>
      </c>
      <c r="H2922" s="18">
        <v>5801197</v>
      </c>
    </row>
    <row r="2923" spans="1:8" ht="14.4" x14ac:dyDescent="0.3">
      <c r="A2923" s="17">
        <v>3</v>
      </c>
      <c r="B2923" s="9" t="s">
        <v>19</v>
      </c>
      <c r="C2923" s="17">
        <v>2</v>
      </c>
      <c r="D2923" s="17">
        <v>1991</v>
      </c>
      <c r="E2923" s="17">
        <v>1</v>
      </c>
      <c r="F2923" s="17">
        <v>0</v>
      </c>
      <c r="G2923" s="17">
        <v>0</v>
      </c>
      <c r="H2923" s="18">
        <v>5905504</v>
      </c>
    </row>
    <row r="2924" spans="1:8" ht="14.4" x14ac:dyDescent="0.3">
      <c r="A2924" s="17">
        <v>1</v>
      </c>
      <c r="B2924" s="9" t="s">
        <v>12</v>
      </c>
      <c r="C2924" s="17">
        <v>1</v>
      </c>
      <c r="D2924" s="17">
        <v>1996</v>
      </c>
      <c r="E2924" s="17">
        <v>1</v>
      </c>
      <c r="F2924" s="17">
        <v>0</v>
      </c>
      <c r="G2924" s="17">
        <v>0</v>
      </c>
      <c r="H2924" s="18">
        <v>6042782</v>
      </c>
    </row>
    <row r="2925" spans="1:8" ht="14.4" x14ac:dyDescent="0.3">
      <c r="A2925" s="17">
        <v>4</v>
      </c>
      <c r="B2925" s="9" t="s">
        <v>19</v>
      </c>
      <c r="C2925" s="17">
        <v>3</v>
      </c>
      <c r="D2925" s="17">
        <v>2016</v>
      </c>
      <c r="E2925" s="17">
        <v>1</v>
      </c>
      <c r="F2925" s="17">
        <v>0</v>
      </c>
      <c r="G2925" s="17">
        <v>0</v>
      </c>
      <c r="H2925" s="18">
        <v>6413085</v>
      </c>
    </row>
    <row r="2926" spans="1:8" ht="14.4" x14ac:dyDescent="0.3">
      <c r="A2926" s="17">
        <v>4</v>
      </c>
      <c r="B2926" s="9" t="s">
        <v>12</v>
      </c>
      <c r="C2926" s="17">
        <v>2</v>
      </c>
      <c r="D2926" s="17">
        <v>2013</v>
      </c>
      <c r="E2926" s="17">
        <v>1</v>
      </c>
      <c r="F2926" s="17">
        <v>0</v>
      </c>
      <c r="G2926" s="17">
        <v>0</v>
      </c>
      <c r="H2926" s="18">
        <v>6480361</v>
      </c>
    </row>
    <row r="2927" spans="1:8" ht="14.4" x14ac:dyDescent="0.3">
      <c r="A2927" s="17">
        <v>1</v>
      </c>
      <c r="B2927" s="9" t="s">
        <v>14</v>
      </c>
      <c r="C2927" s="17">
        <v>2</v>
      </c>
      <c r="D2927" s="17">
        <v>2000</v>
      </c>
      <c r="E2927" s="17">
        <v>1</v>
      </c>
      <c r="F2927" s="17">
        <v>0</v>
      </c>
      <c r="G2927" s="17">
        <v>0</v>
      </c>
      <c r="H2927" s="18">
        <v>6622331</v>
      </c>
    </row>
    <row r="2928" spans="1:8" ht="14.4" x14ac:dyDescent="0.3">
      <c r="A2928" s="17">
        <v>2</v>
      </c>
      <c r="B2928" s="9" t="s">
        <v>14</v>
      </c>
      <c r="C2928" s="17">
        <v>2</v>
      </c>
      <c r="D2928" s="17">
        <v>2009</v>
      </c>
      <c r="E2928" s="17">
        <v>1</v>
      </c>
      <c r="F2928" s="17">
        <v>0</v>
      </c>
      <c r="G2928" s="17">
        <v>0</v>
      </c>
      <c r="H2928" s="18">
        <v>6733929</v>
      </c>
    </row>
    <row r="2929" spans="1:8" ht="14.4" x14ac:dyDescent="0.3">
      <c r="A2929" s="17">
        <v>1</v>
      </c>
      <c r="B2929" s="9" t="s">
        <v>33</v>
      </c>
      <c r="C2929" s="17">
        <v>4</v>
      </c>
      <c r="D2929" s="17">
        <v>2016</v>
      </c>
      <c r="E2929" s="17">
        <v>1</v>
      </c>
      <c r="F2929" s="17">
        <v>0</v>
      </c>
      <c r="G2929" s="17">
        <v>0</v>
      </c>
      <c r="H2929" s="18">
        <v>7163518</v>
      </c>
    </row>
    <row r="2930" spans="1:8" ht="14.4" x14ac:dyDescent="0.3">
      <c r="A2930" s="17">
        <v>4</v>
      </c>
      <c r="B2930" s="9" t="s">
        <v>33</v>
      </c>
      <c r="C2930" s="17">
        <v>4</v>
      </c>
      <c r="D2930" s="17">
        <v>1977</v>
      </c>
      <c r="E2930" s="17">
        <v>1</v>
      </c>
      <c r="F2930" s="17">
        <v>0</v>
      </c>
      <c r="G2930" s="17">
        <v>78</v>
      </c>
      <c r="H2930" s="18">
        <v>7364839</v>
      </c>
    </row>
    <row r="2931" spans="1:8" ht="14.4" x14ac:dyDescent="0.3">
      <c r="A2931" s="17">
        <v>2</v>
      </c>
      <c r="B2931" s="9" t="s">
        <v>33</v>
      </c>
      <c r="C2931" s="17">
        <v>3</v>
      </c>
      <c r="D2931" s="17">
        <v>1979</v>
      </c>
      <c r="E2931" s="17">
        <v>1</v>
      </c>
      <c r="F2931" s="17">
        <v>0</v>
      </c>
      <c r="G2931" s="17">
        <v>0</v>
      </c>
      <c r="H2931" s="18">
        <v>7436965</v>
      </c>
    </row>
    <row r="2932" spans="1:8" ht="14.4" x14ac:dyDescent="0.3">
      <c r="A2932" s="17">
        <v>3</v>
      </c>
      <c r="B2932" s="9" t="s">
        <v>19</v>
      </c>
      <c r="C2932" s="17">
        <v>4</v>
      </c>
      <c r="D2932" s="17">
        <v>2015</v>
      </c>
      <c r="E2932" s="17">
        <v>1</v>
      </c>
      <c r="F2932" s="17">
        <v>0</v>
      </c>
      <c r="G2932" s="17">
        <v>0</v>
      </c>
      <c r="H2932" s="18">
        <v>7513848</v>
      </c>
    </row>
    <row r="2933" spans="1:8" ht="14.4" x14ac:dyDescent="0.3">
      <c r="A2933" s="17">
        <v>2</v>
      </c>
      <c r="B2933" s="9" t="s">
        <v>25</v>
      </c>
      <c r="C2933" s="17">
        <v>4</v>
      </c>
      <c r="D2933" s="17">
        <v>2005</v>
      </c>
      <c r="E2933" s="17">
        <v>3</v>
      </c>
      <c r="F2933" s="17">
        <v>0</v>
      </c>
      <c r="G2933" s="17">
        <v>0</v>
      </c>
      <c r="H2933" s="18">
        <v>7582011</v>
      </c>
    </row>
    <row r="2934" spans="1:8" ht="14.4" x14ac:dyDescent="0.3">
      <c r="A2934" s="17">
        <v>6</v>
      </c>
      <c r="B2934" s="9" t="s">
        <v>33</v>
      </c>
      <c r="C2934" s="17">
        <v>2</v>
      </c>
      <c r="D2934" s="17">
        <v>1998</v>
      </c>
      <c r="E2934" s="17">
        <v>1</v>
      </c>
      <c r="F2934" s="17">
        <v>0</v>
      </c>
      <c r="G2934" s="17">
        <v>23</v>
      </c>
      <c r="H2934" s="18">
        <v>7597863</v>
      </c>
    </row>
    <row r="2935" spans="1:8" ht="14.4" x14ac:dyDescent="0.3">
      <c r="A2935" s="17">
        <v>1</v>
      </c>
      <c r="B2935" s="9" t="s">
        <v>23</v>
      </c>
      <c r="C2935" s="17">
        <v>2</v>
      </c>
      <c r="D2935" s="17">
        <v>2007</v>
      </c>
      <c r="E2935" s="17">
        <v>1</v>
      </c>
      <c r="F2935" s="17">
        <v>0</v>
      </c>
      <c r="G2935" s="17">
        <v>0</v>
      </c>
      <c r="H2935" s="18">
        <v>7606582</v>
      </c>
    </row>
    <row r="2936" spans="1:8" ht="14.4" x14ac:dyDescent="0.3">
      <c r="A2936" s="17">
        <v>5</v>
      </c>
      <c r="B2936" s="9" t="s">
        <v>33</v>
      </c>
      <c r="C2936" s="17">
        <v>3</v>
      </c>
      <c r="D2936" s="17">
        <v>1989</v>
      </c>
      <c r="E2936" s="17">
        <v>1</v>
      </c>
      <c r="F2936" s="17">
        <v>0</v>
      </c>
      <c r="G2936" s="17">
        <v>0</v>
      </c>
      <c r="H2936" s="18">
        <v>7661271</v>
      </c>
    </row>
    <row r="2937" spans="1:8" ht="14.4" x14ac:dyDescent="0.3">
      <c r="A2937" s="17">
        <v>1</v>
      </c>
      <c r="B2937" s="9" t="s">
        <v>28</v>
      </c>
      <c r="C2937" s="17">
        <v>3</v>
      </c>
      <c r="D2937" s="17">
        <v>1993</v>
      </c>
      <c r="E2937" s="17">
        <v>1</v>
      </c>
      <c r="F2937" s="17">
        <v>0</v>
      </c>
      <c r="G2937" s="17">
        <v>0</v>
      </c>
      <c r="H2937" s="18">
        <v>7700901</v>
      </c>
    </row>
    <row r="2938" spans="1:8" ht="14.4" x14ac:dyDescent="0.3">
      <c r="A2938" s="17">
        <v>4</v>
      </c>
      <c r="B2938" s="9" t="s">
        <v>19</v>
      </c>
      <c r="C2938" s="17">
        <v>4</v>
      </c>
      <c r="D2938" s="17">
        <v>2015</v>
      </c>
      <c r="E2938" s="17">
        <v>1</v>
      </c>
      <c r="F2938" s="17">
        <v>0</v>
      </c>
      <c r="G2938" s="17">
        <v>0</v>
      </c>
      <c r="H2938" s="18">
        <v>7771443</v>
      </c>
    </row>
    <row r="2939" spans="1:8" ht="14.4" x14ac:dyDescent="0.3">
      <c r="A2939" s="17">
        <v>1</v>
      </c>
      <c r="B2939" s="9" t="s">
        <v>14</v>
      </c>
      <c r="C2939" s="17">
        <v>2</v>
      </c>
      <c r="D2939" s="17">
        <v>1988</v>
      </c>
      <c r="E2939" s="17">
        <v>1</v>
      </c>
      <c r="F2939" s="17">
        <v>0</v>
      </c>
      <c r="G2939" s="17">
        <v>0</v>
      </c>
      <c r="H2939" s="18">
        <v>7904599</v>
      </c>
    </row>
    <row r="2940" spans="1:8" ht="14.4" x14ac:dyDescent="0.3">
      <c r="A2940" s="17">
        <v>4</v>
      </c>
      <c r="B2940" s="9" t="s">
        <v>12</v>
      </c>
      <c r="C2940" s="17">
        <v>2</v>
      </c>
      <c r="D2940" s="17">
        <v>1989</v>
      </c>
      <c r="E2940" s="17">
        <v>1</v>
      </c>
      <c r="F2940" s="17">
        <v>0</v>
      </c>
      <c r="G2940" s="17">
        <v>12</v>
      </c>
      <c r="H2940" s="18">
        <v>7997334</v>
      </c>
    </row>
    <row r="2941" spans="1:8" ht="14.4" x14ac:dyDescent="0.3">
      <c r="A2941" s="17">
        <v>1</v>
      </c>
      <c r="B2941" s="9" t="s">
        <v>27</v>
      </c>
      <c r="C2941" s="17">
        <v>2</v>
      </c>
      <c r="D2941" s="17">
        <v>1989</v>
      </c>
      <c r="E2941" s="17">
        <v>1</v>
      </c>
      <c r="F2941" s="17">
        <v>0</v>
      </c>
      <c r="G2941" s="17">
        <v>0</v>
      </c>
      <c r="H2941" s="18">
        <v>8027452</v>
      </c>
    </row>
    <row r="2942" spans="1:8" ht="14.4" x14ac:dyDescent="0.3">
      <c r="A2942" s="17">
        <v>3</v>
      </c>
      <c r="B2942" s="9" t="s">
        <v>12</v>
      </c>
      <c r="C2942" s="17">
        <v>1</v>
      </c>
      <c r="D2942" s="17">
        <v>1986</v>
      </c>
      <c r="E2942" s="17">
        <v>1</v>
      </c>
      <c r="F2942" s="17">
        <v>0</v>
      </c>
      <c r="G2942" s="17">
        <v>0</v>
      </c>
      <c r="H2942" s="18">
        <v>8037756</v>
      </c>
    </row>
    <row r="2943" spans="1:8" ht="14.4" x14ac:dyDescent="0.3">
      <c r="A2943" s="17">
        <v>1</v>
      </c>
      <c r="B2943" s="9" t="s">
        <v>33</v>
      </c>
      <c r="C2943" s="17">
        <v>1</v>
      </c>
      <c r="D2943" s="17">
        <v>1979</v>
      </c>
      <c r="E2943" s="17">
        <v>1</v>
      </c>
      <c r="F2943" s="17">
        <v>0</v>
      </c>
      <c r="G2943" s="17">
        <v>24</v>
      </c>
      <c r="H2943" s="18">
        <v>8174876</v>
      </c>
    </row>
    <row r="2944" spans="1:8" ht="14.4" x14ac:dyDescent="0.3">
      <c r="A2944" s="17">
        <v>1</v>
      </c>
      <c r="B2944" s="9" t="s">
        <v>12</v>
      </c>
      <c r="C2944" s="17">
        <v>3</v>
      </c>
      <c r="D2944" s="17">
        <v>2008</v>
      </c>
      <c r="E2944" s="17">
        <v>1</v>
      </c>
      <c r="F2944" s="17">
        <v>0</v>
      </c>
      <c r="G2944" s="17">
        <v>0</v>
      </c>
      <c r="H2944" s="18">
        <v>8193106</v>
      </c>
    </row>
    <row r="2945" spans="1:8" ht="14.4" x14ac:dyDescent="0.3">
      <c r="A2945" s="17">
        <v>1</v>
      </c>
      <c r="B2945" s="9" t="s">
        <v>19</v>
      </c>
      <c r="C2945" s="17">
        <v>3</v>
      </c>
      <c r="D2945" s="17">
        <v>2013</v>
      </c>
      <c r="E2945" s="17">
        <v>1</v>
      </c>
      <c r="F2945" s="17">
        <v>0</v>
      </c>
      <c r="G2945" s="17">
        <v>0</v>
      </c>
      <c r="H2945" s="18">
        <v>8238284</v>
      </c>
    </row>
    <row r="2946" spans="1:8" ht="14.4" x14ac:dyDescent="0.3">
      <c r="A2946" s="17">
        <v>4</v>
      </c>
      <c r="B2946" s="9" t="s">
        <v>19</v>
      </c>
      <c r="C2946" s="17">
        <v>4</v>
      </c>
      <c r="D2946" s="17">
        <v>2015</v>
      </c>
      <c r="E2946" s="17">
        <v>1</v>
      </c>
      <c r="F2946" s="17">
        <v>0</v>
      </c>
      <c r="G2946" s="17">
        <v>0</v>
      </c>
      <c r="H2946" s="18">
        <v>8239869</v>
      </c>
    </row>
    <row r="2947" spans="1:8" ht="14.4" x14ac:dyDescent="0.3">
      <c r="A2947" s="17">
        <v>2</v>
      </c>
      <c r="B2947" s="9" t="s">
        <v>12</v>
      </c>
      <c r="C2947" s="17">
        <v>3</v>
      </c>
      <c r="D2947" s="17">
        <v>1997</v>
      </c>
      <c r="E2947" s="17">
        <v>1</v>
      </c>
      <c r="F2947" s="17">
        <v>0</v>
      </c>
      <c r="G2947" s="17">
        <v>25</v>
      </c>
      <c r="H2947" s="18">
        <v>8266818</v>
      </c>
    </row>
    <row r="2948" spans="1:8" ht="14.4" x14ac:dyDescent="0.3">
      <c r="A2948" s="17">
        <v>3</v>
      </c>
      <c r="B2948" s="9" t="s">
        <v>19</v>
      </c>
      <c r="C2948" s="17">
        <v>4</v>
      </c>
      <c r="D2948" s="17">
        <v>2015</v>
      </c>
      <c r="E2948" s="17">
        <v>1</v>
      </c>
      <c r="F2948" s="17">
        <v>0</v>
      </c>
      <c r="G2948" s="17">
        <v>0</v>
      </c>
      <c r="H2948" s="18">
        <v>8277121</v>
      </c>
    </row>
    <row r="2949" spans="1:8" ht="14.4" x14ac:dyDescent="0.3">
      <c r="A2949" s="17">
        <v>2</v>
      </c>
      <c r="B2949" s="9" t="s">
        <v>33</v>
      </c>
      <c r="C2949" s="17">
        <v>1</v>
      </c>
      <c r="D2949" s="17">
        <v>1976</v>
      </c>
      <c r="E2949" s="17">
        <v>1</v>
      </c>
      <c r="F2949" s="17">
        <v>0</v>
      </c>
      <c r="G2949" s="17">
        <v>38</v>
      </c>
      <c r="H2949" s="18">
        <v>8490331</v>
      </c>
    </row>
    <row r="2950" spans="1:8" ht="14.4" x14ac:dyDescent="0.3">
      <c r="A2950" s="17">
        <v>1</v>
      </c>
      <c r="B2950" s="9" t="s">
        <v>19</v>
      </c>
      <c r="C2950" s="17">
        <v>3</v>
      </c>
      <c r="D2950" s="17">
        <v>1995</v>
      </c>
      <c r="E2950" s="17">
        <v>1</v>
      </c>
      <c r="F2950" s="17">
        <v>0</v>
      </c>
      <c r="G2950" s="17">
        <v>0</v>
      </c>
      <c r="H2950" s="18">
        <v>8520450</v>
      </c>
    </row>
    <row r="2951" spans="1:8" ht="14.4" x14ac:dyDescent="0.3">
      <c r="A2951" s="17">
        <v>3</v>
      </c>
      <c r="B2951" s="9" t="s">
        <v>14</v>
      </c>
      <c r="C2951" s="17">
        <v>2</v>
      </c>
      <c r="D2951" s="17">
        <v>2009</v>
      </c>
      <c r="E2951" s="17">
        <v>1</v>
      </c>
      <c r="F2951" s="17">
        <v>0</v>
      </c>
      <c r="G2951" s="17">
        <v>0</v>
      </c>
      <c r="H2951" s="18">
        <v>8583065</v>
      </c>
    </row>
    <row r="2952" spans="1:8" ht="14.4" x14ac:dyDescent="0.3">
      <c r="A2952" s="17">
        <v>2</v>
      </c>
      <c r="B2952" s="9" t="s">
        <v>10</v>
      </c>
      <c r="C2952" s="17">
        <v>4</v>
      </c>
      <c r="D2952" s="17">
        <v>1989</v>
      </c>
      <c r="E2952" s="17">
        <v>5</v>
      </c>
      <c r="F2952" s="17">
        <v>13</v>
      </c>
      <c r="G2952" s="17">
        <v>0</v>
      </c>
      <c r="H2952" s="18">
        <v>8641717</v>
      </c>
    </row>
    <row r="2953" spans="1:8" ht="14.4" x14ac:dyDescent="0.3">
      <c r="A2953" s="17">
        <v>6</v>
      </c>
      <c r="B2953" s="9" t="s">
        <v>12</v>
      </c>
      <c r="C2953" s="17">
        <v>2</v>
      </c>
      <c r="D2953" s="17">
        <v>2011</v>
      </c>
      <c r="E2953" s="17">
        <v>1</v>
      </c>
      <c r="F2953" s="17">
        <v>0</v>
      </c>
      <c r="G2953" s="17">
        <v>0</v>
      </c>
      <c r="H2953" s="18">
        <v>8652814</v>
      </c>
    </row>
    <row r="2954" spans="1:8" ht="14.4" x14ac:dyDescent="0.3">
      <c r="A2954" s="17">
        <v>2</v>
      </c>
      <c r="B2954" s="9" t="s">
        <v>52</v>
      </c>
      <c r="C2954" s="17">
        <v>4</v>
      </c>
      <c r="D2954" s="17">
        <v>1986</v>
      </c>
      <c r="E2954" s="17">
        <v>2</v>
      </c>
      <c r="F2954" s="17">
        <v>0</v>
      </c>
      <c r="G2954" s="17">
        <v>0</v>
      </c>
      <c r="H2954" s="18">
        <v>8675007</v>
      </c>
    </row>
    <row r="2955" spans="1:8" ht="14.4" x14ac:dyDescent="0.3">
      <c r="A2955" s="17">
        <v>2</v>
      </c>
      <c r="B2955" s="9" t="s">
        <v>51</v>
      </c>
      <c r="C2955" s="17">
        <v>3</v>
      </c>
      <c r="D2955" s="17">
        <v>1985</v>
      </c>
      <c r="E2955" s="17">
        <v>2</v>
      </c>
      <c r="F2955" s="17">
        <v>0</v>
      </c>
      <c r="G2955" s="17">
        <v>0</v>
      </c>
      <c r="H2955" s="18">
        <v>9541131</v>
      </c>
    </row>
    <row r="2956" spans="1:8" ht="14.4" x14ac:dyDescent="0.3">
      <c r="A2956" s="17">
        <v>2</v>
      </c>
      <c r="B2956" s="9" t="s">
        <v>54</v>
      </c>
      <c r="C2956" s="17">
        <v>2</v>
      </c>
      <c r="D2956" s="17">
        <v>1982</v>
      </c>
      <c r="E2956" s="17">
        <v>2</v>
      </c>
      <c r="F2956" s="17">
        <v>0</v>
      </c>
      <c r="G2956" s="17">
        <v>0</v>
      </c>
      <c r="H2956" s="18">
        <v>10714814</v>
      </c>
    </row>
    <row r="2957" spans="1:8" ht="14.4" x14ac:dyDescent="0.3">
      <c r="A2957" s="17">
        <v>3</v>
      </c>
      <c r="B2957" s="9" t="s">
        <v>14</v>
      </c>
      <c r="C2957" s="17">
        <v>2</v>
      </c>
      <c r="D2957" s="17">
        <v>2005</v>
      </c>
      <c r="E2957" s="17">
        <v>1</v>
      </c>
      <c r="F2957" s="17">
        <v>0</v>
      </c>
      <c r="G2957" s="17">
        <v>0</v>
      </c>
      <c r="H2957" s="18">
        <v>11421809</v>
      </c>
    </row>
    <row r="2958" spans="1:8" ht="14.4" x14ac:dyDescent="0.3">
      <c r="A2958" s="17">
        <v>2</v>
      </c>
      <c r="B2958" s="9" t="s">
        <v>33</v>
      </c>
      <c r="C2958" s="17">
        <v>3</v>
      </c>
      <c r="D2958" s="17">
        <v>2001</v>
      </c>
      <c r="E2958" s="17">
        <v>1</v>
      </c>
      <c r="F2958" s="17">
        <v>0</v>
      </c>
      <c r="G2958" s="17">
        <v>0</v>
      </c>
      <c r="H2958" s="18">
        <v>11943530</v>
      </c>
    </row>
    <row r="2959" spans="1:8" ht="14.4" x14ac:dyDescent="0.3">
      <c r="A2959" s="17">
        <v>5</v>
      </c>
      <c r="B2959" s="9" t="s">
        <v>12</v>
      </c>
      <c r="C2959" s="17">
        <v>3</v>
      </c>
      <c r="D2959" s="17">
        <v>1999</v>
      </c>
      <c r="E2959" s="17">
        <v>1</v>
      </c>
      <c r="F2959" s="17">
        <v>0</v>
      </c>
      <c r="G2959" s="17">
        <v>0</v>
      </c>
      <c r="H2959" s="18">
        <v>12000604</v>
      </c>
    </row>
    <row r="2960" spans="1:8" ht="14.4" x14ac:dyDescent="0.3">
      <c r="A2960" s="17">
        <v>2</v>
      </c>
      <c r="B2960" s="9" t="s">
        <v>24</v>
      </c>
      <c r="C2960" s="17">
        <v>3</v>
      </c>
      <c r="D2960" s="17">
        <v>1996</v>
      </c>
      <c r="E2960" s="17">
        <v>1</v>
      </c>
      <c r="F2960" s="17">
        <v>0</v>
      </c>
      <c r="G2960" s="17">
        <v>0</v>
      </c>
      <c r="H2960" s="18">
        <v>12367096</v>
      </c>
    </row>
    <row r="2961" spans="1:8" ht="14.4" x14ac:dyDescent="0.3">
      <c r="A2961" s="17">
        <v>2</v>
      </c>
      <c r="B2961" s="9" t="s">
        <v>19</v>
      </c>
      <c r="C2961" s="17">
        <v>4</v>
      </c>
      <c r="D2961" s="17">
        <v>2016</v>
      </c>
      <c r="E2961" s="17">
        <v>1</v>
      </c>
      <c r="F2961" s="17">
        <v>0</v>
      </c>
      <c r="G2961" s="17">
        <v>0</v>
      </c>
      <c r="H2961" s="18">
        <v>12433516</v>
      </c>
    </row>
    <row r="2962" spans="1:8" ht="14.4" x14ac:dyDescent="0.3">
      <c r="A2962" s="17">
        <v>3</v>
      </c>
      <c r="B2962" s="9" t="s">
        <v>19</v>
      </c>
      <c r="C2962" s="17">
        <v>4</v>
      </c>
      <c r="D2962" s="17">
        <v>2015</v>
      </c>
      <c r="E2962" s="17">
        <v>1</v>
      </c>
      <c r="F2962" s="17">
        <v>0</v>
      </c>
      <c r="G2962" s="17">
        <v>0</v>
      </c>
      <c r="H2962" s="18">
        <v>12506593</v>
      </c>
    </row>
    <row r="2963" spans="1:8" ht="14.4" x14ac:dyDescent="0.3">
      <c r="A2963" s="17">
        <v>3</v>
      </c>
      <c r="B2963" s="9" t="s">
        <v>19</v>
      </c>
      <c r="C2963" s="17">
        <v>4</v>
      </c>
      <c r="D2963" s="17">
        <v>2015</v>
      </c>
      <c r="E2963" s="17">
        <v>1</v>
      </c>
      <c r="F2963" s="17">
        <v>0</v>
      </c>
      <c r="G2963" s="17">
        <v>0</v>
      </c>
      <c r="H2963" s="18">
        <v>12933963</v>
      </c>
    </row>
    <row r="2964" spans="1:8" ht="14.4" x14ac:dyDescent="0.3">
      <c r="A2964" s="17">
        <v>2</v>
      </c>
      <c r="B2964" s="9" t="s">
        <v>24</v>
      </c>
      <c r="C2964" s="17">
        <v>3</v>
      </c>
      <c r="D2964" s="17">
        <v>1996</v>
      </c>
      <c r="E2964" s="17">
        <v>1</v>
      </c>
      <c r="F2964" s="17">
        <v>0</v>
      </c>
      <c r="G2964" s="17">
        <v>0</v>
      </c>
      <c r="H2964" s="18">
        <v>13037192</v>
      </c>
    </row>
    <row r="2965" spans="1:8" ht="14.4" x14ac:dyDescent="0.3">
      <c r="A2965" s="17">
        <v>3</v>
      </c>
      <c r="B2965" s="9" t="s">
        <v>66</v>
      </c>
      <c r="C2965" s="17">
        <v>3</v>
      </c>
      <c r="D2965" s="17">
        <v>2013</v>
      </c>
      <c r="E2965" s="17">
        <v>1</v>
      </c>
      <c r="F2965" s="17">
        <v>0</v>
      </c>
      <c r="G2965" s="17">
        <v>0</v>
      </c>
      <c r="H2965" s="18">
        <v>13384699</v>
      </c>
    </row>
    <row r="2966" spans="1:8" ht="14.4" x14ac:dyDescent="0.3">
      <c r="A2966" s="17">
        <v>1</v>
      </c>
      <c r="B2966" s="9" t="s">
        <v>19</v>
      </c>
      <c r="C2966" s="17">
        <v>1</v>
      </c>
      <c r="D2966" s="17">
        <v>2020</v>
      </c>
      <c r="E2966" s="17">
        <v>1</v>
      </c>
      <c r="F2966" s="17">
        <v>0</v>
      </c>
      <c r="G2966" s="17">
        <v>0</v>
      </c>
      <c r="H2966" s="18">
        <v>13494490</v>
      </c>
    </row>
    <row r="2967" spans="1:8" ht="14.4" x14ac:dyDescent="0.3">
      <c r="A2967" s="17">
        <v>3</v>
      </c>
      <c r="B2967" s="9" t="s">
        <v>19</v>
      </c>
      <c r="C2967" s="17">
        <v>4</v>
      </c>
      <c r="D2967" s="17">
        <v>2015</v>
      </c>
      <c r="E2967" s="17">
        <v>1</v>
      </c>
      <c r="F2967" s="17">
        <v>13</v>
      </c>
      <c r="G2967" s="17">
        <v>13</v>
      </c>
      <c r="H2967" s="18">
        <v>13855916</v>
      </c>
    </row>
    <row r="2968" spans="1:8" ht="14.4" x14ac:dyDescent="0.3">
      <c r="A2968" s="17">
        <v>2</v>
      </c>
      <c r="B2968" s="9" t="s">
        <v>33</v>
      </c>
      <c r="C2968" s="17">
        <v>1</v>
      </c>
      <c r="D2968" s="17">
        <v>2017</v>
      </c>
      <c r="E2968" s="17">
        <v>1</v>
      </c>
      <c r="F2968" s="17">
        <v>0</v>
      </c>
      <c r="G2968" s="17">
        <v>0</v>
      </c>
      <c r="H2968" s="18">
        <v>14288797</v>
      </c>
    </row>
    <row r="2969" spans="1:8" ht="14.4" x14ac:dyDescent="0.3">
      <c r="A2969" s="17">
        <v>2</v>
      </c>
      <c r="B2969" s="9" t="s">
        <v>24</v>
      </c>
      <c r="C2969" s="17">
        <v>3</v>
      </c>
      <c r="D2969" s="17">
        <v>1996</v>
      </c>
      <c r="E2969" s="17">
        <v>1</v>
      </c>
      <c r="F2969" s="17">
        <v>10</v>
      </c>
      <c r="G2969" s="17">
        <v>0</v>
      </c>
      <c r="H2969" s="18">
        <v>14333378</v>
      </c>
    </row>
    <row r="2970" spans="1:8" ht="14.4" x14ac:dyDescent="0.3">
      <c r="A2970" s="17">
        <v>2</v>
      </c>
      <c r="B2970" s="9" t="s">
        <v>19</v>
      </c>
      <c r="C2970" s="17">
        <v>4</v>
      </c>
      <c r="D2970" s="17">
        <v>2016</v>
      </c>
      <c r="E2970" s="17">
        <v>1</v>
      </c>
      <c r="F2970" s="17">
        <v>0</v>
      </c>
      <c r="G2970" s="17">
        <v>0</v>
      </c>
      <c r="H2970" s="18">
        <v>14333378</v>
      </c>
    </row>
    <row r="2971" spans="1:8" ht="14.4" x14ac:dyDescent="0.3">
      <c r="A2971" s="17">
        <v>3</v>
      </c>
      <c r="B2971" s="9" t="s">
        <v>19</v>
      </c>
      <c r="C2971" s="17">
        <v>4</v>
      </c>
      <c r="D2971" s="17">
        <v>2015</v>
      </c>
      <c r="E2971" s="17">
        <v>1</v>
      </c>
      <c r="F2971" s="17">
        <v>0</v>
      </c>
      <c r="G2971" s="17">
        <v>0</v>
      </c>
      <c r="H2971" s="18">
        <v>14450683</v>
      </c>
    </row>
    <row r="2972" spans="1:8" ht="14.4" x14ac:dyDescent="0.3">
      <c r="A2972" s="17">
        <v>2</v>
      </c>
      <c r="B2972" s="9" t="s">
        <v>19</v>
      </c>
      <c r="C2972" s="17">
        <v>4</v>
      </c>
      <c r="D2972" s="17">
        <v>2016</v>
      </c>
      <c r="E2972" s="17">
        <v>1</v>
      </c>
      <c r="F2972" s="17">
        <v>0</v>
      </c>
      <c r="G2972" s="17">
        <v>0</v>
      </c>
      <c r="H2972" s="18">
        <v>14529943</v>
      </c>
    </row>
    <row r="2973" spans="1:8" ht="14.4" x14ac:dyDescent="0.3">
      <c r="A2973" s="17">
        <v>3</v>
      </c>
      <c r="B2973" s="9" t="s">
        <v>19</v>
      </c>
      <c r="C2973" s="17">
        <v>3</v>
      </c>
      <c r="D2973" s="17">
        <v>2016</v>
      </c>
      <c r="E2973" s="17">
        <v>1</v>
      </c>
      <c r="F2973" s="17">
        <v>0</v>
      </c>
      <c r="G2973" s="17">
        <v>0</v>
      </c>
      <c r="H2973" s="18">
        <v>14628225</v>
      </c>
    </row>
    <row r="2974" spans="1:8" ht="14.4" x14ac:dyDescent="0.3">
      <c r="A2974" s="17">
        <v>3</v>
      </c>
      <c r="B2974" s="9" t="s">
        <v>19</v>
      </c>
      <c r="C2974" s="17">
        <v>4</v>
      </c>
      <c r="D2974" s="17">
        <v>2015</v>
      </c>
      <c r="E2974" s="17">
        <v>1</v>
      </c>
      <c r="F2974" s="17">
        <v>0</v>
      </c>
      <c r="G2974" s="17">
        <v>0</v>
      </c>
      <c r="H2974" s="18">
        <v>14900880</v>
      </c>
    </row>
    <row r="2975" spans="1:8" ht="14.4" x14ac:dyDescent="0.3">
      <c r="A2975" s="17">
        <v>3</v>
      </c>
      <c r="B2975" s="9" t="s">
        <v>23</v>
      </c>
      <c r="C2975" s="17">
        <v>4</v>
      </c>
      <c r="D2975" s="17">
        <v>2016</v>
      </c>
      <c r="E2975" s="17">
        <v>1</v>
      </c>
      <c r="F2975" s="17">
        <v>0</v>
      </c>
      <c r="G2975" s="17">
        <v>0</v>
      </c>
      <c r="H2975" s="18">
        <v>14980140</v>
      </c>
    </row>
    <row r="2976" spans="1:8" ht="14.4" x14ac:dyDescent="0.3">
      <c r="A2976" s="17">
        <v>1</v>
      </c>
      <c r="B2976" s="9" t="s">
        <v>19</v>
      </c>
      <c r="C2976" s="17">
        <v>1</v>
      </c>
      <c r="D2976" s="17">
        <v>2020</v>
      </c>
      <c r="E2976" s="17">
        <v>2</v>
      </c>
      <c r="F2976" s="17">
        <v>0</v>
      </c>
      <c r="G2976" s="17">
        <v>0</v>
      </c>
      <c r="H2976" s="18">
        <v>15038792</v>
      </c>
    </row>
    <row r="2977" spans="1:8" ht="14.4" x14ac:dyDescent="0.3">
      <c r="A2977" s="17">
        <v>2</v>
      </c>
      <c r="B2977" s="9" t="s">
        <v>19</v>
      </c>
      <c r="C2977" s="17">
        <v>4</v>
      </c>
      <c r="D2977" s="17">
        <v>2016</v>
      </c>
      <c r="E2977" s="17">
        <v>2</v>
      </c>
      <c r="F2977" s="17">
        <v>0</v>
      </c>
      <c r="G2977" s="17">
        <v>0</v>
      </c>
      <c r="H2977" s="18">
        <v>15390706</v>
      </c>
    </row>
    <row r="2978" spans="1:8" ht="14.4" x14ac:dyDescent="0.3">
      <c r="A2978" s="17">
        <v>2</v>
      </c>
      <c r="B2978" s="9" t="s">
        <v>19</v>
      </c>
      <c r="C2978" s="17">
        <v>4</v>
      </c>
      <c r="D2978" s="17">
        <v>2016</v>
      </c>
      <c r="E2978" s="17">
        <v>2</v>
      </c>
      <c r="F2978" s="17">
        <v>0</v>
      </c>
      <c r="G2978" s="17">
        <v>0</v>
      </c>
      <c r="H2978" s="18">
        <v>15403388</v>
      </c>
    </row>
    <row r="2979" spans="1:8" ht="14.4" x14ac:dyDescent="0.3">
      <c r="A2979" s="17">
        <v>3</v>
      </c>
      <c r="B2979" s="9" t="s">
        <v>12</v>
      </c>
      <c r="C2979" s="17">
        <v>2</v>
      </c>
      <c r="D2979" s="17">
        <v>2011</v>
      </c>
      <c r="E2979" s="17">
        <v>1</v>
      </c>
      <c r="F2979" s="17">
        <v>0</v>
      </c>
      <c r="G2979" s="17">
        <v>0</v>
      </c>
      <c r="H2979" s="18">
        <v>15682066</v>
      </c>
    </row>
    <row r="2980" spans="1:8" ht="14.4" x14ac:dyDescent="0.3">
      <c r="A2980" s="17">
        <v>4</v>
      </c>
      <c r="B2980" s="9" t="s">
        <v>23</v>
      </c>
      <c r="C2980" s="17">
        <v>4</v>
      </c>
      <c r="D2980" s="17">
        <v>2016</v>
      </c>
      <c r="E2980" s="17">
        <v>1</v>
      </c>
      <c r="F2980" s="17">
        <v>0</v>
      </c>
      <c r="G2980" s="17">
        <v>0</v>
      </c>
      <c r="H2980" s="18">
        <v>15802858</v>
      </c>
    </row>
    <row r="2981" spans="1:8" ht="14.4" x14ac:dyDescent="0.3">
      <c r="A2981" s="17">
        <v>3</v>
      </c>
      <c r="B2981" s="9" t="s">
        <v>25</v>
      </c>
      <c r="C2981" s="17">
        <v>3</v>
      </c>
      <c r="D2981" s="17">
        <v>2016</v>
      </c>
      <c r="E2981" s="17">
        <v>1</v>
      </c>
      <c r="F2981" s="17">
        <v>0</v>
      </c>
      <c r="G2981" s="17">
        <v>0</v>
      </c>
      <c r="H2981" s="18">
        <v>15813955</v>
      </c>
    </row>
    <row r="2982" spans="1:8" ht="14.4" x14ac:dyDescent="0.3">
      <c r="A2982" s="17">
        <v>2</v>
      </c>
      <c r="B2982" s="9" t="s">
        <v>19</v>
      </c>
      <c r="C2982" s="17">
        <v>4</v>
      </c>
      <c r="D2982" s="17">
        <v>2016</v>
      </c>
      <c r="E2982" s="17">
        <v>1</v>
      </c>
      <c r="F2982" s="17">
        <v>0</v>
      </c>
      <c r="G2982" s="17">
        <v>0</v>
      </c>
      <c r="H2982" s="18">
        <v>15899556</v>
      </c>
    </row>
    <row r="2983" spans="1:8" ht="14.4" x14ac:dyDescent="0.3">
      <c r="A2983" s="17">
        <v>2</v>
      </c>
      <c r="B2983" s="9" t="s">
        <v>19</v>
      </c>
      <c r="C2983" s="17">
        <v>4</v>
      </c>
      <c r="D2983" s="17">
        <v>2016</v>
      </c>
      <c r="E2983" s="17">
        <v>1</v>
      </c>
      <c r="F2983" s="17">
        <v>0</v>
      </c>
      <c r="G2983" s="17">
        <v>0</v>
      </c>
      <c r="H2983" s="18">
        <v>16075513</v>
      </c>
    </row>
    <row r="2984" spans="1:8" ht="14.4" x14ac:dyDescent="0.3">
      <c r="A2984" s="17">
        <v>6</v>
      </c>
      <c r="B2984" s="9" t="s">
        <v>33</v>
      </c>
      <c r="C2984" s="17">
        <v>2</v>
      </c>
      <c r="D2984" s="17">
        <v>1998</v>
      </c>
      <c r="E2984" s="17">
        <v>1</v>
      </c>
      <c r="F2984" s="17">
        <v>12</v>
      </c>
      <c r="G2984" s="17">
        <v>110</v>
      </c>
      <c r="H2984" s="18">
        <v>16162699</v>
      </c>
    </row>
    <row r="2985" spans="1:8" ht="14.4" x14ac:dyDescent="0.3">
      <c r="A2985" s="17">
        <v>3</v>
      </c>
      <c r="B2985" s="9" t="s">
        <v>19</v>
      </c>
      <c r="C2985" s="17">
        <v>4</v>
      </c>
      <c r="D2985" s="17">
        <v>2015</v>
      </c>
      <c r="E2985" s="17">
        <v>1</v>
      </c>
      <c r="F2985" s="17">
        <v>0</v>
      </c>
      <c r="G2985" s="17">
        <v>0</v>
      </c>
      <c r="H2985" s="18">
        <v>16324389</v>
      </c>
    </row>
    <row r="2986" spans="1:8" ht="14.4" x14ac:dyDescent="0.3">
      <c r="A2986" s="17">
        <v>1</v>
      </c>
      <c r="B2986" s="9" t="s">
        <v>19</v>
      </c>
      <c r="C2986" s="17">
        <v>1</v>
      </c>
      <c r="D2986" s="17">
        <v>2003</v>
      </c>
      <c r="E2986" s="17">
        <v>1</v>
      </c>
      <c r="F2986" s="17">
        <v>0</v>
      </c>
      <c r="G2986" s="17">
        <v>0</v>
      </c>
      <c r="H2986" s="18">
        <v>16417916</v>
      </c>
    </row>
    <row r="2987" spans="1:8" ht="14.4" x14ac:dyDescent="0.3">
      <c r="A2987" s="17">
        <v>2</v>
      </c>
      <c r="B2987" s="9" t="s">
        <v>19</v>
      </c>
      <c r="C2987" s="17">
        <v>4</v>
      </c>
      <c r="D2987" s="17">
        <v>2016</v>
      </c>
      <c r="E2987" s="17">
        <v>2</v>
      </c>
      <c r="F2987" s="17">
        <v>0</v>
      </c>
      <c r="G2987" s="17">
        <v>0</v>
      </c>
      <c r="H2987" s="18">
        <v>16463887</v>
      </c>
    </row>
    <row r="2988" spans="1:8" ht="14.4" x14ac:dyDescent="0.3">
      <c r="A2988" s="17">
        <v>3</v>
      </c>
      <c r="B2988" s="9" t="s">
        <v>19</v>
      </c>
      <c r="C2988" s="17">
        <v>4</v>
      </c>
      <c r="D2988" s="17">
        <v>2015</v>
      </c>
      <c r="E2988" s="17">
        <v>1</v>
      </c>
      <c r="F2988" s="17">
        <v>0</v>
      </c>
      <c r="G2988" s="17">
        <v>0</v>
      </c>
      <c r="H2988" s="18">
        <v>16803120</v>
      </c>
    </row>
    <row r="2989" spans="1:8" ht="14.4" x14ac:dyDescent="0.3">
      <c r="A2989" s="17">
        <v>2</v>
      </c>
      <c r="B2989" s="9" t="s">
        <v>12</v>
      </c>
      <c r="C2989" s="17">
        <v>3</v>
      </c>
      <c r="D2989" s="17">
        <v>2007</v>
      </c>
      <c r="E2989" s="17">
        <v>1</v>
      </c>
      <c r="F2989" s="17">
        <v>0</v>
      </c>
      <c r="G2989" s="17">
        <v>90</v>
      </c>
      <c r="H2989" s="18">
        <v>17131256</v>
      </c>
    </row>
    <row r="2990" spans="1:8" ht="14.4" x14ac:dyDescent="0.3">
      <c r="A2990" s="17">
        <v>3</v>
      </c>
      <c r="B2990" s="9" t="s">
        <v>19</v>
      </c>
      <c r="C2990" s="17">
        <v>4</v>
      </c>
      <c r="D2990" s="17">
        <v>2015</v>
      </c>
      <c r="E2990" s="17">
        <v>1</v>
      </c>
      <c r="F2990" s="17">
        <v>0</v>
      </c>
      <c r="G2990" s="17">
        <v>0</v>
      </c>
      <c r="H2990" s="18">
        <v>17265998</v>
      </c>
    </row>
    <row r="2991" spans="1:8" ht="14.4" x14ac:dyDescent="0.3">
      <c r="A2991" s="17">
        <v>2</v>
      </c>
      <c r="B2991" s="9" t="s">
        <v>12</v>
      </c>
      <c r="C2991" s="17">
        <v>2</v>
      </c>
      <c r="D2991" s="17">
        <v>2005</v>
      </c>
      <c r="E2991" s="17">
        <v>1</v>
      </c>
      <c r="F2991" s="17">
        <v>0</v>
      </c>
      <c r="G2991" s="17">
        <v>0</v>
      </c>
      <c r="H2991" s="18">
        <v>19581658</v>
      </c>
    </row>
    <row r="2992" spans="1:8" ht="14.4" x14ac:dyDescent="0.3">
      <c r="A2992" s="17">
        <v>5</v>
      </c>
      <c r="B2992" s="9" t="s">
        <v>14</v>
      </c>
      <c r="C2992" s="17">
        <v>3</v>
      </c>
      <c r="D2992" s="17">
        <v>2012</v>
      </c>
      <c r="E2992" s="17">
        <v>1</v>
      </c>
      <c r="F2992" s="17">
        <v>0</v>
      </c>
      <c r="G2992" s="17">
        <v>0</v>
      </c>
      <c r="H2992" s="18">
        <v>20329397</v>
      </c>
    </row>
    <row r="2993" spans="1:8" ht="14.4" x14ac:dyDescent="0.3">
      <c r="A2993" s="17">
        <v>5</v>
      </c>
      <c r="B2993" s="9" t="s">
        <v>23</v>
      </c>
      <c r="C2993" s="17">
        <v>4</v>
      </c>
      <c r="D2993" s="17">
        <v>2016</v>
      </c>
      <c r="E2993" s="17">
        <v>1</v>
      </c>
      <c r="F2993" s="17">
        <v>0</v>
      </c>
      <c r="G2993" s="17">
        <v>0</v>
      </c>
      <c r="H2993" s="18">
        <v>21849604</v>
      </c>
    </row>
    <row r="2994" spans="1:8" ht="14.4" x14ac:dyDescent="0.3">
      <c r="A2994" s="17">
        <v>1</v>
      </c>
      <c r="B2994" s="9" t="s">
        <v>19</v>
      </c>
      <c r="C2994" s="17">
        <v>3</v>
      </c>
      <c r="D2994" s="17">
        <v>2014</v>
      </c>
      <c r="E2994" s="17">
        <v>2</v>
      </c>
      <c r="F2994" s="17">
        <v>22</v>
      </c>
      <c r="G2994" s="17">
        <v>0</v>
      </c>
      <c r="H2994" s="18">
        <v>22598611</v>
      </c>
    </row>
    <row r="2995" spans="1:8" ht="14.4" x14ac:dyDescent="0.3">
      <c r="A2995" s="17">
        <v>2</v>
      </c>
      <c r="B2995" s="9" t="s">
        <v>33</v>
      </c>
      <c r="C2995" s="17">
        <v>4</v>
      </c>
      <c r="D2995" s="17">
        <v>1995</v>
      </c>
      <c r="E2995" s="17">
        <v>1</v>
      </c>
      <c r="F2995" s="17">
        <v>0</v>
      </c>
      <c r="G2995" s="17">
        <v>0</v>
      </c>
      <c r="H2995" s="18">
        <v>22876813</v>
      </c>
    </row>
    <row r="2996" spans="1:8" ht="14.4" x14ac:dyDescent="0.3">
      <c r="A2996" s="17">
        <v>3</v>
      </c>
      <c r="B2996" s="9" t="s">
        <v>14</v>
      </c>
      <c r="C2996" s="17">
        <v>2</v>
      </c>
      <c r="D2996" s="17">
        <v>2006</v>
      </c>
      <c r="E2996" s="17">
        <v>1</v>
      </c>
      <c r="F2996" s="17">
        <v>0</v>
      </c>
      <c r="G2996" s="17">
        <v>0</v>
      </c>
      <c r="H2996" s="18">
        <v>25342592</v>
      </c>
    </row>
    <row r="2997" spans="1:8" ht="14.4" x14ac:dyDescent="0.3">
      <c r="A2997" s="17">
        <v>5</v>
      </c>
      <c r="B2997" s="9" t="s">
        <v>33</v>
      </c>
      <c r="C2997" s="17">
        <v>3</v>
      </c>
      <c r="D2997" s="17">
        <v>2004</v>
      </c>
      <c r="E2997" s="17">
        <v>1</v>
      </c>
      <c r="F2997" s="17">
        <v>0</v>
      </c>
      <c r="G2997" s="17">
        <v>37</v>
      </c>
      <c r="H2997" s="18">
        <v>28198805</v>
      </c>
    </row>
    <row r="2998" spans="1:8" ht="14.4" x14ac:dyDescent="0.3">
      <c r="A2998" s="17">
        <v>3</v>
      </c>
      <c r="B2998" s="9" t="s">
        <v>19</v>
      </c>
      <c r="C2998" s="17">
        <v>4</v>
      </c>
      <c r="D2998" s="17">
        <v>2015</v>
      </c>
      <c r="E2998" s="17">
        <v>1</v>
      </c>
      <c r="F2998" s="17">
        <v>0</v>
      </c>
      <c r="G2998" s="17">
        <v>0</v>
      </c>
      <c r="H2998" s="18">
        <v>28803084</v>
      </c>
    </row>
    <row r="2999" spans="1:8" ht="14.4" x14ac:dyDescent="0.3">
      <c r="A2999" s="17">
        <v>3</v>
      </c>
      <c r="B2999" s="9" t="s">
        <v>19</v>
      </c>
      <c r="C2999" s="17">
        <v>4</v>
      </c>
      <c r="D2999" s="17">
        <v>2015</v>
      </c>
      <c r="E2999" s="17">
        <v>1</v>
      </c>
      <c r="F2999" s="17">
        <v>0</v>
      </c>
      <c r="G2999" s="17">
        <v>0</v>
      </c>
      <c r="H2999" s="18">
        <v>28917218</v>
      </c>
    </row>
    <row r="3000" spans="1:8" ht="14.4" x14ac:dyDescent="0.3">
      <c r="A3000" s="17">
        <v>1</v>
      </c>
      <c r="B3000" s="9" t="s">
        <v>10</v>
      </c>
      <c r="C3000" s="17">
        <v>1</v>
      </c>
      <c r="D3000" s="17">
        <v>1999</v>
      </c>
      <c r="E3000" s="17">
        <v>2</v>
      </c>
      <c r="F3000" s="17">
        <v>0</v>
      </c>
      <c r="G3000" s="17">
        <v>0</v>
      </c>
      <c r="H3000" s="18">
        <v>30432669</v>
      </c>
    </row>
    <row r="3001" spans="1:8" ht="14.4" x14ac:dyDescent="0.3">
      <c r="A3001" s="17">
        <v>2</v>
      </c>
      <c r="B3001" s="9" t="s">
        <v>19</v>
      </c>
      <c r="C3001" s="17">
        <v>3</v>
      </c>
      <c r="D3001" s="17">
        <v>2000</v>
      </c>
      <c r="E3001" s="17">
        <v>1</v>
      </c>
      <c r="F3001" s="17">
        <v>0</v>
      </c>
      <c r="G3001" s="17">
        <v>0</v>
      </c>
      <c r="H3001" s="18">
        <v>30762391</v>
      </c>
    </row>
    <row r="3002" spans="1:8" ht="14.4" x14ac:dyDescent="0.3">
      <c r="A3002" s="17">
        <v>1</v>
      </c>
      <c r="B3002" s="9" t="s">
        <v>19</v>
      </c>
      <c r="C3002" s="17">
        <v>3</v>
      </c>
      <c r="D3002" s="17">
        <v>1995</v>
      </c>
      <c r="E3002" s="17">
        <v>1</v>
      </c>
      <c r="F3002" s="17">
        <v>0</v>
      </c>
      <c r="G3002" s="17">
        <v>0</v>
      </c>
      <c r="H3002" s="18">
        <v>33346267</v>
      </c>
    </row>
    <row r="3003" spans="1:8" ht="14.4" x14ac:dyDescent="0.3">
      <c r="A3003" s="17">
        <v>2</v>
      </c>
      <c r="B3003" s="9" t="s">
        <v>10</v>
      </c>
      <c r="C3003" s="17">
        <v>1</v>
      </c>
      <c r="D3003" s="17">
        <v>2004</v>
      </c>
      <c r="E3003" s="17">
        <v>2</v>
      </c>
      <c r="F3003" s="17">
        <v>0</v>
      </c>
      <c r="G3003" s="17">
        <v>0</v>
      </c>
      <c r="H3003" s="18">
        <v>52567926</v>
      </c>
    </row>
    <row r="3004" spans="1:8" ht="14.4" x14ac:dyDescent="0.3">
      <c r="A3004" s="17">
        <v>2</v>
      </c>
      <c r="B3004" s="9" t="s">
        <v>24</v>
      </c>
      <c r="C3004" s="17">
        <v>3</v>
      </c>
      <c r="D3004" s="17">
        <v>1998</v>
      </c>
      <c r="E3004" s="17">
        <v>1</v>
      </c>
      <c r="F3004" s="17">
        <v>0</v>
      </c>
      <c r="G3004" s="17">
        <v>0</v>
      </c>
      <c r="H3004" s="18">
        <v>55436663</v>
      </c>
    </row>
    <row r="3005" spans="1:8" ht="14.4" x14ac:dyDescent="0.3">
      <c r="A3005" s="17">
        <v>1</v>
      </c>
      <c r="B3005" s="9" t="s">
        <v>19</v>
      </c>
      <c r="C3005" s="17">
        <v>3</v>
      </c>
      <c r="D3005" s="17">
        <v>2004</v>
      </c>
      <c r="E3005" s="17">
        <v>1</v>
      </c>
      <c r="F3005" s="17">
        <v>0</v>
      </c>
      <c r="G3005" s="17">
        <v>0</v>
      </c>
      <c r="H3005" s="18">
        <v>56691507</v>
      </c>
    </row>
    <row r="3006" spans="1:8" ht="14.4" x14ac:dyDescent="0.3">
      <c r="A3006" s="17">
        <v>2</v>
      </c>
      <c r="B3006" s="9" t="s">
        <v>24</v>
      </c>
      <c r="C3006" s="17">
        <v>3</v>
      </c>
      <c r="D3006" s="17">
        <v>2004</v>
      </c>
      <c r="E3006" s="17">
        <v>1</v>
      </c>
      <c r="F3006" s="17">
        <v>0</v>
      </c>
      <c r="G3006" s="17">
        <v>38</v>
      </c>
      <c r="H3006" s="18">
        <v>68683545</v>
      </c>
    </row>
    <row r="3007" spans="1:8" ht="14.4" x14ac:dyDescent="0.3">
      <c r="A3007" s="17">
        <v>3</v>
      </c>
      <c r="B3007" s="9" t="s">
        <v>19</v>
      </c>
      <c r="C3007" s="17">
        <v>4</v>
      </c>
      <c r="D3007" s="17">
        <v>2015</v>
      </c>
      <c r="E3007" s="17">
        <v>1</v>
      </c>
      <c r="F3007" s="17">
        <v>0</v>
      </c>
      <c r="G3007" s="17">
        <v>0</v>
      </c>
      <c r="H3007" s="18">
        <v>72903348</v>
      </c>
    </row>
    <row r="3008" spans="1:8" ht="14.4" x14ac:dyDescent="0.3">
      <c r="A3008" s="17">
        <v>2</v>
      </c>
      <c r="B3008" s="9" t="s">
        <v>19</v>
      </c>
      <c r="C3008" s="17">
        <v>1</v>
      </c>
      <c r="D3008" s="17">
        <v>1987</v>
      </c>
      <c r="E3008" s="17">
        <v>1</v>
      </c>
      <c r="F3008" s="17">
        <v>0</v>
      </c>
      <c r="G3008" s="17">
        <v>0</v>
      </c>
      <c r="H3008" s="18">
        <v>73149054</v>
      </c>
    </row>
    <row r="3009" spans="1:8" ht="14.4" x14ac:dyDescent="0.3">
      <c r="A3009" s="17">
        <v>3</v>
      </c>
      <c r="B3009" s="9" t="s">
        <v>12</v>
      </c>
      <c r="C3009" s="17">
        <v>2</v>
      </c>
      <c r="D3009" s="17">
        <v>1989</v>
      </c>
      <c r="E3009" s="17">
        <v>1</v>
      </c>
      <c r="F3009" s="17">
        <v>11</v>
      </c>
      <c r="G3009" s="17">
        <v>0</v>
      </c>
      <c r="H3009" s="18">
        <v>76993164</v>
      </c>
    </row>
    <row r="3010" spans="1:8" ht="14.4" x14ac:dyDescent="0.3">
      <c r="A3010" s="17">
        <v>1</v>
      </c>
      <c r="B3010" s="9" t="s">
        <v>33</v>
      </c>
      <c r="C3010" s="17">
        <v>2</v>
      </c>
      <c r="D3010" s="17">
        <v>2020</v>
      </c>
      <c r="E3010" s="17">
        <v>1</v>
      </c>
      <c r="F3010" s="17">
        <v>0</v>
      </c>
      <c r="G3010" s="17">
        <v>0</v>
      </c>
      <c r="H3010" s="18">
        <v>78110730</v>
      </c>
    </row>
    <row r="3011" spans="1:8" ht="14.4" x14ac:dyDescent="0.3">
      <c r="A3011" s="17">
        <v>1</v>
      </c>
      <c r="B3011" s="9" t="s">
        <v>19</v>
      </c>
      <c r="C3011" s="17">
        <v>3</v>
      </c>
      <c r="D3011" s="17">
        <v>1995</v>
      </c>
      <c r="E3011" s="17">
        <v>1</v>
      </c>
      <c r="F3011" s="17">
        <v>11</v>
      </c>
      <c r="G3011" s="17">
        <v>59</v>
      </c>
      <c r="H3011" s="18">
        <v>78721032</v>
      </c>
    </row>
    <row r="3012" spans="1:8" ht="14.4" x14ac:dyDescent="0.3">
      <c r="A3012" s="17">
        <v>4</v>
      </c>
      <c r="B3012" s="9" t="s">
        <v>26</v>
      </c>
      <c r="C3012" s="17">
        <v>3</v>
      </c>
      <c r="D3012" s="17">
        <v>1993</v>
      </c>
      <c r="E3012" s="17">
        <v>31</v>
      </c>
      <c r="F3012" s="17">
        <v>0</v>
      </c>
      <c r="G3012" s="17">
        <v>0</v>
      </c>
      <c r="H3012" s="18">
        <v>84389979</v>
      </c>
    </row>
    <row r="3013" spans="1:8" ht="14.4" x14ac:dyDescent="0.3">
      <c r="A3013" s="17">
        <v>5</v>
      </c>
      <c r="B3013" s="9" t="s">
        <v>26</v>
      </c>
      <c r="C3013" s="17">
        <v>3</v>
      </c>
      <c r="D3013" s="17">
        <v>1993</v>
      </c>
      <c r="E3013" s="17">
        <v>31</v>
      </c>
      <c r="F3013" s="17">
        <v>0</v>
      </c>
      <c r="G3013" s="17">
        <v>0</v>
      </c>
      <c r="H3013" s="18">
        <v>89584748</v>
      </c>
    </row>
    <row r="3014" spans="1:8" ht="14.4" x14ac:dyDescent="0.3">
      <c r="A3014" s="17">
        <v>1</v>
      </c>
      <c r="B3014" s="9" t="s">
        <v>26</v>
      </c>
      <c r="C3014" s="17">
        <v>3</v>
      </c>
      <c r="D3014" s="17">
        <v>1993</v>
      </c>
      <c r="E3014" s="17">
        <v>31</v>
      </c>
      <c r="F3014" s="17">
        <v>0</v>
      </c>
      <c r="G3014" s="17">
        <v>0</v>
      </c>
      <c r="H3014" s="18">
        <v>90630980</v>
      </c>
    </row>
    <row r="3015" spans="1:8" ht="14.4" x14ac:dyDescent="0.3">
      <c r="A3015" s="17">
        <v>3</v>
      </c>
      <c r="B3015" s="9" t="s">
        <v>26</v>
      </c>
      <c r="C3015" s="17">
        <v>3</v>
      </c>
      <c r="D3015" s="17">
        <v>1993</v>
      </c>
      <c r="E3015" s="17">
        <v>31</v>
      </c>
      <c r="F3015" s="17">
        <v>0</v>
      </c>
      <c r="G3015" s="17">
        <v>0</v>
      </c>
      <c r="H3015" s="18">
        <v>91558942</v>
      </c>
    </row>
    <row r="3016" spans="1:8" ht="14.4" x14ac:dyDescent="0.3">
      <c r="A3016" s="17">
        <v>6</v>
      </c>
      <c r="B3016" s="9" t="s">
        <v>26</v>
      </c>
      <c r="C3016" s="17">
        <v>3</v>
      </c>
      <c r="D3016" s="17">
        <v>1993</v>
      </c>
      <c r="E3016" s="17">
        <v>31</v>
      </c>
      <c r="F3016" s="17">
        <v>0</v>
      </c>
      <c r="G3016" s="17">
        <v>0</v>
      </c>
      <c r="H3016" s="18">
        <v>95598307</v>
      </c>
    </row>
    <row r="3017" spans="1:8" ht="14.4" x14ac:dyDescent="0.3">
      <c r="A3017" s="17">
        <v>2</v>
      </c>
      <c r="B3017" s="9" t="s">
        <v>26</v>
      </c>
      <c r="C3017" s="17">
        <v>3</v>
      </c>
      <c r="D3017" s="17">
        <v>1993</v>
      </c>
      <c r="E3017" s="17">
        <v>31</v>
      </c>
      <c r="F3017" s="17">
        <v>0</v>
      </c>
      <c r="G3017" s="17">
        <v>0</v>
      </c>
      <c r="H3017" s="18">
        <v>98937152</v>
      </c>
    </row>
    <row r="3018" spans="1:8" ht="14.4" x14ac:dyDescent="0.3">
      <c r="A3018" s="17">
        <v>2</v>
      </c>
      <c r="B3018" s="9" t="s">
        <v>33</v>
      </c>
      <c r="C3018" s="17">
        <v>3</v>
      </c>
      <c r="D3018" s="17">
        <v>2001</v>
      </c>
      <c r="E3018" s="17">
        <v>1</v>
      </c>
      <c r="F3018" s="17">
        <v>0</v>
      </c>
      <c r="G3018" s="17">
        <v>471</v>
      </c>
      <c r="H3018" s="18">
        <v>127652985</v>
      </c>
    </row>
    <row r="3019" spans="1:8" ht="14.4" x14ac:dyDescent="0.3">
      <c r="A3019" s="17">
        <v>2</v>
      </c>
      <c r="B3019" s="9" t="s">
        <v>39</v>
      </c>
      <c r="C3019" s="17">
        <v>1</v>
      </c>
      <c r="D3019" s="17">
        <v>1993</v>
      </c>
      <c r="E3019" s="17">
        <v>1</v>
      </c>
      <c r="F3019" s="17">
        <v>0</v>
      </c>
      <c r="G3019" s="17">
        <v>3</v>
      </c>
      <c r="H3019" s="18">
        <v>130098949</v>
      </c>
    </row>
    <row r="3020" spans="1:8" ht="14.4" x14ac:dyDescent="0.3">
      <c r="A3020" s="17">
        <v>3</v>
      </c>
      <c r="B3020" s="9" t="s">
        <v>19</v>
      </c>
      <c r="C3020" s="17">
        <v>4</v>
      </c>
      <c r="D3020" s="17">
        <v>2015</v>
      </c>
      <c r="E3020" s="17">
        <v>1</v>
      </c>
      <c r="F3020" s="17">
        <v>21</v>
      </c>
      <c r="G3020" s="17">
        <v>216</v>
      </c>
      <c r="H3020" s="18">
        <v>142858224</v>
      </c>
    </row>
    <row r="3021" spans="1:8" ht="14.4" x14ac:dyDescent="0.3">
      <c r="A3021" s="17">
        <v>2</v>
      </c>
      <c r="B3021" s="9" t="s">
        <v>19</v>
      </c>
      <c r="C3021" s="17">
        <v>4</v>
      </c>
      <c r="D3021" s="17">
        <v>2015</v>
      </c>
      <c r="E3021" s="17">
        <v>16</v>
      </c>
      <c r="F3021" s="17">
        <v>0</v>
      </c>
      <c r="G3021" s="17">
        <v>0</v>
      </c>
      <c r="H3021" s="18">
        <v>158393184</v>
      </c>
    </row>
    <row r="3022" spans="1:8" ht="14.4" x14ac:dyDescent="0.3">
      <c r="A3022" s="17">
        <v>3</v>
      </c>
      <c r="B3022" s="9" t="s">
        <v>33</v>
      </c>
      <c r="C3022" s="17">
        <v>1</v>
      </c>
      <c r="D3022" s="17">
        <v>1995</v>
      </c>
      <c r="E3022" s="17">
        <v>1</v>
      </c>
      <c r="F3022" s="17">
        <v>0</v>
      </c>
      <c r="G3022" s="17">
        <v>0</v>
      </c>
      <c r="H3022" s="18">
        <v>164844948</v>
      </c>
    </row>
    <row r="3023" spans="1:8" ht="14.4" x14ac:dyDescent="0.3">
      <c r="A3023" s="17">
        <v>2</v>
      </c>
      <c r="B3023" s="9" t="s">
        <v>37</v>
      </c>
      <c r="C3023" s="17">
        <v>1</v>
      </c>
      <c r="D3023" s="17">
        <v>2013</v>
      </c>
      <c r="E3023" s="17">
        <v>1</v>
      </c>
      <c r="F3023" s="17">
        <v>0</v>
      </c>
      <c r="G3023" s="17">
        <v>0</v>
      </c>
      <c r="H3023" s="18">
        <v>177745305</v>
      </c>
    </row>
    <row r="3024" spans="1:8" ht="14.4" x14ac:dyDescent="0.3">
      <c r="A3024" s="17">
        <v>1</v>
      </c>
      <c r="B3024" s="9" t="s">
        <v>10</v>
      </c>
      <c r="C3024" s="17">
        <v>4</v>
      </c>
      <c r="D3024" s="17">
        <v>2002</v>
      </c>
      <c r="E3024" s="17">
        <v>2</v>
      </c>
      <c r="F3024" s="17">
        <v>0</v>
      </c>
      <c r="G3024" s="17">
        <v>0</v>
      </c>
      <c r="H3024" s="18">
        <v>183566160</v>
      </c>
    </row>
    <row r="3025" spans="1:8" ht="14.4" x14ac:dyDescent="0.3">
      <c r="A3025" s="17">
        <v>4</v>
      </c>
      <c r="B3025" s="9" t="s">
        <v>19</v>
      </c>
      <c r="C3025" s="17">
        <v>4</v>
      </c>
      <c r="D3025" s="17">
        <v>2015</v>
      </c>
      <c r="E3025" s="17">
        <v>2</v>
      </c>
      <c r="F3025" s="17">
        <v>0</v>
      </c>
      <c r="G3025" s="17">
        <v>0</v>
      </c>
      <c r="H3025" s="18">
        <v>305816784</v>
      </c>
    </row>
    <row r="3026" spans="1:8" ht="14.4" x14ac:dyDescent="0.3">
      <c r="A3026" s="17">
        <v>3</v>
      </c>
      <c r="B3026" s="9" t="s">
        <v>24</v>
      </c>
      <c r="C3026" s="17">
        <v>3</v>
      </c>
      <c r="D3026" s="17">
        <v>1989</v>
      </c>
      <c r="E3026" s="17">
        <v>1</v>
      </c>
      <c r="F3026" s="17">
        <v>11</v>
      </c>
      <c r="G3026" s="17">
        <v>358</v>
      </c>
      <c r="H3026" s="18">
        <v>426463185</v>
      </c>
    </row>
    <row r="3027" spans="1:8" ht="14.4" x14ac:dyDescent="0.3">
      <c r="A3027" s="17">
        <v>4</v>
      </c>
      <c r="B3027" s="9" t="s">
        <v>24</v>
      </c>
      <c r="C3027" s="17">
        <v>3</v>
      </c>
      <c r="D3027" s="17">
        <v>1989</v>
      </c>
      <c r="E3027" s="17">
        <v>1</v>
      </c>
      <c r="F3027" s="17">
        <v>13</v>
      </c>
      <c r="G3027" s="17">
        <v>260</v>
      </c>
      <c r="H3027" s="18">
        <v>533869996</v>
      </c>
    </row>
    <row r="3028" spans="1:8" ht="14.4" x14ac:dyDescent="0.3">
      <c r="A3028" s="17">
        <v>2</v>
      </c>
      <c r="B3028" s="9" t="s">
        <v>37</v>
      </c>
      <c r="C3028" s="17">
        <v>2</v>
      </c>
      <c r="D3028" s="17">
        <v>2009</v>
      </c>
      <c r="E3028" s="17">
        <v>7</v>
      </c>
      <c r="F3028" s="17">
        <v>0</v>
      </c>
      <c r="G3028" s="17">
        <v>0</v>
      </c>
      <c r="H3028" s="18">
        <v>624505392</v>
      </c>
    </row>
    <row r="3029" spans="1:8" ht="14.4" x14ac:dyDescent="0.3">
      <c r="A3029" s="17">
        <v>2</v>
      </c>
      <c r="B3029" s="9" t="s">
        <v>24</v>
      </c>
      <c r="C3029" s="17">
        <v>3</v>
      </c>
      <c r="D3029" s="17">
        <v>1989</v>
      </c>
      <c r="E3029" s="17">
        <v>1</v>
      </c>
      <c r="F3029" s="17">
        <v>0</v>
      </c>
      <c r="G3029" s="17">
        <v>0</v>
      </c>
      <c r="H3029" s="18">
        <v>743300280</v>
      </c>
    </row>
    <row r="3030" spans="1:8" ht="14.4" x14ac:dyDescent="0.3">
      <c r="A3030" s="17">
        <v>2</v>
      </c>
      <c r="B3030" s="9" t="s">
        <v>24</v>
      </c>
      <c r="C3030" s="17">
        <v>4</v>
      </c>
      <c r="D3030" s="17">
        <v>2016</v>
      </c>
      <c r="E3030" s="17">
        <v>18</v>
      </c>
      <c r="F3030" s="17">
        <v>0</v>
      </c>
      <c r="G3030" s="17">
        <v>0</v>
      </c>
      <c r="H3030" s="18">
        <v>1120498620</v>
      </c>
    </row>
    <row r="3031" spans="1:8" ht="14.4" x14ac:dyDescent="0.3">
      <c r="A3031" s="17">
        <v>2</v>
      </c>
      <c r="B3031" s="9" t="s">
        <v>24</v>
      </c>
      <c r="C3031" s="17">
        <v>4</v>
      </c>
      <c r="D3031" s="17">
        <v>2016</v>
      </c>
      <c r="E3031" s="17">
        <v>18</v>
      </c>
      <c r="F3031" s="17">
        <v>0</v>
      </c>
      <c r="G3031" s="17">
        <v>0</v>
      </c>
      <c r="H3031" s="18">
        <v>1132181544</v>
      </c>
    </row>
    <row r="3032" spans="1:8" ht="14.4" x14ac:dyDescent="0.3">
      <c r="A3032" s="17">
        <v>5</v>
      </c>
      <c r="B3032" s="9" t="s">
        <v>24</v>
      </c>
      <c r="C3032" s="17">
        <v>3</v>
      </c>
      <c r="D3032" s="17">
        <v>1989</v>
      </c>
      <c r="E3032" s="17">
        <v>1</v>
      </c>
      <c r="F3032" s="17">
        <v>11</v>
      </c>
      <c r="G3032" s="17">
        <v>3831</v>
      </c>
      <c r="H3032" s="18">
        <v>3086384400</v>
      </c>
    </row>
    <row r="3033" spans="1:8" ht="14.4" x14ac:dyDescent="0.3">
      <c r="A3033" s="17">
        <v>2</v>
      </c>
      <c r="B3033" s="9" t="s">
        <v>24</v>
      </c>
      <c r="C3033" s="17">
        <v>3</v>
      </c>
      <c r="D3033" s="17">
        <v>1989</v>
      </c>
      <c r="E3033" s="17">
        <v>1</v>
      </c>
      <c r="F3033" s="17">
        <v>0</v>
      </c>
      <c r="G3033" s="17">
        <v>0</v>
      </c>
      <c r="H3033" s="18">
        <v>7877651400</v>
      </c>
    </row>
  </sheetData>
  <conditionalFormatting sqref="A2:H3033">
    <cfRule type="expression" dxfId="36" priority="1">
      <formula>MOD(ROW(),5)=0</formula>
    </cfRule>
  </conditionalFormatting>
  <pageMargins left="0.7" right="0.7" top="0.75" bottom="0.75" header="0.3" footer="0.3"/>
  <pageSetup paperSize="9" orientation="portrait" r:id="rId1"/>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C0ED0-A1A2-4C33-B782-2EE06AC88D4A}">
  <dimension ref="A1:R2772"/>
  <sheetViews>
    <sheetView zoomScaleNormal="100" workbookViewId="0">
      <selection activeCell="I8" sqref="I8"/>
    </sheetView>
  </sheetViews>
  <sheetFormatPr defaultRowHeight="13.8" x14ac:dyDescent="0.3"/>
  <cols>
    <col min="1" max="1" width="11.21875" bestFit="1" customWidth="1"/>
    <col min="3" max="3" width="11.88671875" bestFit="1" customWidth="1"/>
    <col min="5" max="5" width="12.77734375" bestFit="1" customWidth="1"/>
    <col min="7" max="7" width="11.6640625" bestFit="1" customWidth="1"/>
    <col min="8" max="8" width="15.5546875" bestFit="1" customWidth="1"/>
    <col min="9" max="9" width="13.21875" customWidth="1"/>
    <col min="11" max="11" width="12" bestFit="1" customWidth="1"/>
    <col min="12" max="12" width="12.33203125" bestFit="1" customWidth="1"/>
    <col min="13" max="13" width="13.44140625" bestFit="1" customWidth="1"/>
  </cols>
  <sheetData>
    <row r="1" spans="1:18" ht="28.8" x14ac:dyDescent="0.3">
      <c r="A1" s="10" t="s">
        <v>1</v>
      </c>
      <c r="B1" s="13" t="s">
        <v>2</v>
      </c>
      <c r="C1" s="10" t="s">
        <v>3</v>
      </c>
      <c r="D1" s="10" t="s">
        <v>4</v>
      </c>
      <c r="E1" s="10" t="s">
        <v>5</v>
      </c>
      <c r="F1" s="10" t="s">
        <v>6</v>
      </c>
      <c r="G1" s="10" t="s">
        <v>7</v>
      </c>
      <c r="H1" s="11" t="s">
        <v>8</v>
      </c>
      <c r="M1" t="s">
        <v>79</v>
      </c>
      <c r="N1" t="s">
        <v>80</v>
      </c>
      <c r="P1" t="s">
        <v>79</v>
      </c>
      <c r="Q1" t="s">
        <v>80</v>
      </c>
      <c r="R1" t="s">
        <v>95</v>
      </c>
    </row>
    <row r="2" spans="1:18" ht="14.4" x14ac:dyDescent="0.3">
      <c r="A2" s="17">
        <v>1</v>
      </c>
      <c r="B2" s="9" t="s">
        <v>10</v>
      </c>
      <c r="C2" s="17">
        <v>4</v>
      </c>
      <c r="D2" s="17">
        <v>1970</v>
      </c>
      <c r="E2" s="17">
        <v>2</v>
      </c>
      <c r="F2" s="17">
        <v>0</v>
      </c>
      <c r="G2" s="17">
        <v>0</v>
      </c>
      <c r="H2" s="18">
        <v>11</v>
      </c>
      <c r="J2" t="s">
        <v>74</v>
      </c>
      <c r="K2">
        <f>AVERAGE(Table1456[Property Damage])</f>
        <v>101779.47888848791</v>
      </c>
      <c r="M2" s="21">
        <v>0.14551915228366852</v>
      </c>
      <c r="N2" s="22">
        <v>1.2642128241491059E-2</v>
      </c>
      <c r="P2">
        <v>1</v>
      </c>
      <c r="Q2">
        <f>_xlfn.GAMMA.DIST(P2,$K$7,$K$8,FALSE)</f>
        <v>6.9756296785035213E-3</v>
      </c>
      <c r="R2">
        <f>P2*Q2</f>
        <v>6.9756296785035213E-3</v>
      </c>
    </row>
    <row r="3" spans="1:18" ht="14.4" x14ac:dyDescent="0.3">
      <c r="A3" s="17">
        <v>2</v>
      </c>
      <c r="B3" s="9" t="s">
        <v>10</v>
      </c>
      <c r="C3" s="17">
        <v>4</v>
      </c>
      <c r="D3" s="17">
        <v>1970</v>
      </c>
      <c r="E3" s="17">
        <v>2</v>
      </c>
      <c r="F3" s="17">
        <v>0</v>
      </c>
      <c r="G3" s="17">
        <v>0</v>
      </c>
      <c r="H3" s="18">
        <v>11</v>
      </c>
      <c r="J3" t="s">
        <v>75</v>
      </c>
      <c r="K3">
        <f>_xlfn.STDEV.S(Table1456[Property Damage])</f>
        <v>184006.01577324647</v>
      </c>
      <c r="M3" s="24">
        <v>0.29103830456733704</v>
      </c>
      <c r="N3" s="22">
        <v>1.5628652501382442E-2</v>
      </c>
      <c r="P3">
        <v>2</v>
      </c>
      <c r="Q3">
        <f t="shared" ref="Q3:Q66" si="0">_xlfn.GAMMA.DIST(P3,$K$7,$K$8,FALSE)</f>
        <v>4.3117493192394041E-3</v>
      </c>
      <c r="R3">
        <f t="shared" ref="R3:R66" si="1">P3*Q3</f>
        <v>8.6234986384788083E-3</v>
      </c>
    </row>
    <row r="4" spans="1:18" ht="14.4" x14ac:dyDescent="0.3">
      <c r="A4" s="17">
        <v>4</v>
      </c>
      <c r="B4" s="9" t="s">
        <v>10</v>
      </c>
      <c r="C4" s="17">
        <v>4</v>
      </c>
      <c r="D4" s="17">
        <v>1970</v>
      </c>
      <c r="E4" s="17">
        <v>2</v>
      </c>
      <c r="F4" s="17">
        <v>0</v>
      </c>
      <c r="G4" s="17">
        <v>0</v>
      </c>
      <c r="H4" s="18">
        <v>11</v>
      </c>
      <c r="J4" t="s">
        <v>76</v>
      </c>
      <c r="K4">
        <f>K3^2</f>
        <v>33858213840.744228</v>
      </c>
      <c r="M4" s="24">
        <v>0.58207660913467407</v>
      </c>
      <c r="N4" s="22">
        <v>1.9320698960780334E-2</v>
      </c>
      <c r="P4">
        <v>3</v>
      </c>
      <c r="Q4">
        <f t="shared" si="0"/>
        <v>3.2541442245875522E-3</v>
      </c>
      <c r="R4">
        <f t="shared" si="1"/>
        <v>9.7624326737626565E-3</v>
      </c>
    </row>
    <row r="5" spans="1:18" ht="14.4" x14ac:dyDescent="0.3">
      <c r="A5" s="17">
        <v>5</v>
      </c>
      <c r="B5" s="9" t="s">
        <v>10</v>
      </c>
      <c r="C5" s="17">
        <v>4</v>
      </c>
      <c r="D5" s="17">
        <v>1970</v>
      </c>
      <c r="E5" s="17">
        <v>2</v>
      </c>
      <c r="F5" s="17">
        <v>0</v>
      </c>
      <c r="G5" s="17">
        <v>0</v>
      </c>
      <c r="H5" s="18">
        <v>11</v>
      </c>
      <c r="M5" s="24">
        <v>1.1641532182693481</v>
      </c>
      <c r="N5" s="22">
        <v>2.3884933892399832E-2</v>
      </c>
      <c r="P5">
        <v>4</v>
      </c>
      <c r="Q5">
        <f t="shared" si="0"/>
        <v>2.6651538517470752E-3</v>
      </c>
      <c r="R5">
        <f t="shared" si="1"/>
        <v>1.0660615406988301E-2</v>
      </c>
    </row>
    <row r="6" spans="1:18" ht="14.4" x14ac:dyDescent="0.3">
      <c r="A6" s="17">
        <v>4</v>
      </c>
      <c r="B6" s="9" t="s">
        <v>29</v>
      </c>
      <c r="C6" s="17">
        <v>3</v>
      </c>
      <c r="D6" s="17">
        <v>1988</v>
      </c>
      <c r="E6" s="17">
        <v>31</v>
      </c>
      <c r="F6" s="17">
        <v>0</v>
      </c>
      <c r="G6" s="17">
        <v>0</v>
      </c>
      <c r="H6" s="18">
        <v>11</v>
      </c>
      <c r="M6" s="23">
        <v>2.3283064365386963</v>
      </c>
      <c r="N6" s="22">
        <v>2.9527391029935179E-2</v>
      </c>
      <c r="P6">
        <v>5</v>
      </c>
      <c r="Q6">
        <f t="shared" si="0"/>
        <v>2.2827638714231976E-3</v>
      </c>
      <c r="R6">
        <f t="shared" si="1"/>
        <v>1.1413819357115988E-2</v>
      </c>
    </row>
    <row r="7" spans="1:18" ht="14.4" x14ac:dyDescent="0.3">
      <c r="A7" s="17">
        <v>3</v>
      </c>
      <c r="B7" s="9" t="s">
        <v>10</v>
      </c>
      <c r="C7" s="17">
        <v>4</v>
      </c>
      <c r="D7" s="17">
        <v>1970</v>
      </c>
      <c r="E7" s="17">
        <v>2</v>
      </c>
      <c r="F7" s="17">
        <v>0</v>
      </c>
      <c r="G7" s="17">
        <v>0</v>
      </c>
      <c r="H7" s="18">
        <v>12</v>
      </c>
      <c r="J7" t="s">
        <v>77</v>
      </c>
      <c r="K7">
        <f>(K2^2)/K4</f>
        <v>0.3059541880010897</v>
      </c>
      <c r="M7" s="23">
        <v>4.6566128730773926</v>
      </c>
      <c r="N7" s="22">
        <v>3.6502764050584807E-2</v>
      </c>
      <c r="P7">
        <v>6</v>
      </c>
      <c r="Q7">
        <f t="shared" si="0"/>
        <v>2.0114269873682893E-3</v>
      </c>
      <c r="R7">
        <f t="shared" si="1"/>
        <v>1.2068561924209735E-2</v>
      </c>
    </row>
    <row r="8" spans="1:18" ht="14.4" x14ac:dyDescent="0.3">
      <c r="A8" s="17">
        <v>6</v>
      </c>
      <c r="B8" s="9" t="s">
        <v>29</v>
      </c>
      <c r="C8" s="17">
        <v>3</v>
      </c>
      <c r="D8" s="17">
        <v>1988</v>
      </c>
      <c r="E8" s="17">
        <v>31</v>
      </c>
      <c r="F8" s="17">
        <v>0</v>
      </c>
      <c r="G8" s="17">
        <v>0</v>
      </c>
      <c r="H8" s="18">
        <v>12</v>
      </c>
      <c r="J8" t="s">
        <v>78</v>
      </c>
      <c r="K8">
        <f>K4/K2</f>
        <v>332662.47980931518</v>
      </c>
      <c r="M8" s="23">
        <v>9.3132257461547852</v>
      </c>
      <c r="N8" s="22">
        <v>4.5125883190402692E-2</v>
      </c>
      <c r="P8">
        <v>7</v>
      </c>
      <c r="Q8">
        <f t="shared" si="0"/>
        <v>1.8073357044390852E-3</v>
      </c>
      <c r="R8">
        <f t="shared" si="1"/>
        <v>1.2651349931073596E-2</v>
      </c>
    </row>
    <row r="9" spans="1:18" ht="14.4" x14ac:dyDescent="0.3">
      <c r="A9" s="17">
        <v>1</v>
      </c>
      <c r="B9" s="9" t="s">
        <v>29</v>
      </c>
      <c r="C9" s="17">
        <v>3</v>
      </c>
      <c r="D9" s="17">
        <v>1988</v>
      </c>
      <c r="E9" s="17">
        <v>31</v>
      </c>
      <c r="F9" s="17">
        <v>0</v>
      </c>
      <c r="G9" s="17">
        <v>0</v>
      </c>
      <c r="H9" s="18">
        <v>12</v>
      </c>
      <c r="M9" s="23">
        <v>18.62645149230957</v>
      </c>
      <c r="N9" s="22">
        <v>5.5785875640700304E-2</v>
      </c>
      <c r="P9">
        <v>8</v>
      </c>
      <c r="Q9">
        <f t="shared" si="0"/>
        <v>1.6473597659542227E-3</v>
      </c>
      <c r="R9">
        <f t="shared" si="1"/>
        <v>1.3178878127633782E-2</v>
      </c>
    </row>
    <row r="10" spans="1:18" ht="14.4" x14ac:dyDescent="0.3">
      <c r="A10" s="17">
        <v>3</v>
      </c>
      <c r="B10" s="9" t="s">
        <v>29</v>
      </c>
      <c r="C10" s="17">
        <v>3</v>
      </c>
      <c r="D10" s="17">
        <v>1988</v>
      </c>
      <c r="E10" s="17">
        <v>31</v>
      </c>
      <c r="F10" s="17">
        <v>0</v>
      </c>
      <c r="G10" s="17">
        <v>0</v>
      </c>
      <c r="H10" s="18">
        <v>12</v>
      </c>
      <c r="M10" s="23">
        <v>37.252902984619141</v>
      </c>
      <c r="N10" s="22">
        <v>6.896360337961395E-2</v>
      </c>
      <c r="P10">
        <v>9</v>
      </c>
      <c r="Q10">
        <f t="shared" si="0"/>
        <v>1.5180460823630449E-3</v>
      </c>
      <c r="R10">
        <f t="shared" si="1"/>
        <v>1.3662414741267405E-2</v>
      </c>
    </row>
    <row r="11" spans="1:18" ht="14.4" x14ac:dyDescent="0.3">
      <c r="A11" s="17">
        <v>6</v>
      </c>
      <c r="B11" s="9" t="s">
        <v>10</v>
      </c>
      <c r="C11" s="17">
        <v>4</v>
      </c>
      <c r="D11" s="17">
        <v>1970</v>
      </c>
      <c r="E11" s="17">
        <v>2</v>
      </c>
      <c r="F11" s="17">
        <v>0</v>
      </c>
      <c r="G11" s="17">
        <v>0</v>
      </c>
      <c r="H11" s="18">
        <v>13</v>
      </c>
      <c r="J11" t="s">
        <v>81</v>
      </c>
      <c r="K11" s="25">
        <f>334/3366</f>
        <v>9.9227569815805106E-2</v>
      </c>
      <c r="M11" s="23">
        <v>74.505805969238281</v>
      </c>
      <c r="N11" s="22">
        <v>8.5253052946256583E-2</v>
      </c>
      <c r="P11">
        <v>10</v>
      </c>
      <c r="Q11">
        <f t="shared" si="0"/>
        <v>1.4109962357923868E-3</v>
      </c>
      <c r="R11">
        <f t="shared" si="1"/>
        <v>1.4109962357923868E-2</v>
      </c>
    </row>
    <row r="12" spans="1:18" ht="14.4" x14ac:dyDescent="0.3">
      <c r="A12" s="17">
        <v>5</v>
      </c>
      <c r="B12" s="9" t="s">
        <v>17</v>
      </c>
      <c r="C12" s="17">
        <v>2</v>
      </c>
      <c r="D12" s="17">
        <v>1988</v>
      </c>
      <c r="E12" s="17">
        <v>1</v>
      </c>
      <c r="F12" s="17">
        <v>0</v>
      </c>
      <c r="G12" s="17">
        <v>0</v>
      </c>
      <c r="H12" s="18">
        <v>23</v>
      </c>
      <c r="M12" s="23">
        <v>149.01161193847656</v>
      </c>
      <c r="N12" s="22">
        <v>0.1053873642778954</v>
      </c>
      <c r="P12">
        <v>11</v>
      </c>
      <c r="Q12">
        <f t="shared" si="0"/>
        <v>1.3206755261459704E-3</v>
      </c>
      <c r="R12">
        <f t="shared" si="1"/>
        <v>1.4527430787605674E-2</v>
      </c>
    </row>
    <row r="13" spans="1:18" ht="14.4" x14ac:dyDescent="0.3">
      <c r="A13" s="17">
        <v>1</v>
      </c>
      <c r="B13" s="9" t="s">
        <v>61</v>
      </c>
      <c r="C13" s="17">
        <v>4</v>
      </c>
      <c r="D13" s="17">
        <v>1973</v>
      </c>
      <c r="E13" s="17">
        <v>1</v>
      </c>
      <c r="F13" s="17">
        <v>0</v>
      </c>
      <c r="G13" s="17">
        <v>0</v>
      </c>
      <c r="H13" s="18">
        <v>24</v>
      </c>
      <c r="M13" s="23">
        <v>298.02322387695313</v>
      </c>
      <c r="N13" s="22">
        <v>0.13026998580217877</v>
      </c>
      <c r="P13">
        <v>12</v>
      </c>
      <c r="Q13">
        <f t="shared" si="0"/>
        <v>1.2432768065815548E-3</v>
      </c>
      <c r="R13">
        <f t="shared" si="1"/>
        <v>1.4919321678978657E-2</v>
      </c>
    </row>
    <row r="14" spans="1:18" ht="14.4" x14ac:dyDescent="0.3">
      <c r="A14" s="17">
        <v>4</v>
      </c>
      <c r="B14" s="9" t="s">
        <v>17</v>
      </c>
      <c r="C14" s="17">
        <v>2</v>
      </c>
      <c r="D14" s="17">
        <v>1988</v>
      </c>
      <c r="E14" s="17">
        <v>1</v>
      </c>
      <c r="F14" s="17">
        <v>0</v>
      </c>
      <c r="G14" s="17">
        <v>0</v>
      </c>
      <c r="H14" s="18">
        <v>24</v>
      </c>
      <c r="M14" s="23">
        <v>596.04644775390625</v>
      </c>
      <c r="N14" s="22">
        <v>0.16101066505458481</v>
      </c>
      <c r="P14">
        <v>13</v>
      </c>
      <c r="Q14">
        <f t="shared" si="0"/>
        <v>1.176088577904099E-3</v>
      </c>
      <c r="R14">
        <f t="shared" si="1"/>
        <v>1.5289151512753287E-2</v>
      </c>
    </row>
    <row r="15" spans="1:18" ht="14.4" x14ac:dyDescent="0.3">
      <c r="A15" s="17">
        <v>3</v>
      </c>
      <c r="B15" s="9" t="s">
        <v>17</v>
      </c>
      <c r="C15" s="17">
        <v>2</v>
      </c>
      <c r="D15" s="17">
        <v>1988</v>
      </c>
      <c r="E15" s="17">
        <v>1</v>
      </c>
      <c r="F15" s="17">
        <v>0</v>
      </c>
      <c r="G15" s="17">
        <v>0</v>
      </c>
      <c r="H15" s="18">
        <v>24</v>
      </c>
      <c r="M15" s="23">
        <v>1192.0928955078125</v>
      </c>
      <c r="N15" s="22">
        <v>0.19896372049721112</v>
      </c>
      <c r="P15">
        <v>14</v>
      </c>
      <c r="Q15">
        <f t="shared" si="0"/>
        <v>1.1171232276922546E-3</v>
      </c>
      <c r="R15">
        <f t="shared" si="1"/>
        <v>1.5639725187691564E-2</v>
      </c>
    </row>
    <row r="16" spans="1:18" ht="14.4" x14ac:dyDescent="0.3">
      <c r="A16" s="17">
        <v>6</v>
      </c>
      <c r="B16" s="9" t="s">
        <v>61</v>
      </c>
      <c r="C16" s="17">
        <v>4</v>
      </c>
      <c r="D16" s="17">
        <v>1973</v>
      </c>
      <c r="E16" s="17">
        <v>1</v>
      </c>
      <c r="F16" s="17">
        <v>0</v>
      </c>
      <c r="G16" s="17">
        <v>0</v>
      </c>
      <c r="H16" s="18">
        <v>25</v>
      </c>
      <c r="M16" s="23">
        <v>2384.185791015625</v>
      </c>
      <c r="N16" s="22">
        <v>0.24576007419213583</v>
      </c>
      <c r="P16">
        <v>15</v>
      </c>
      <c r="Q16">
        <f t="shared" si="0"/>
        <v>1.0648879844025085E-3</v>
      </c>
      <c r="R16">
        <f t="shared" si="1"/>
        <v>1.5973319766037629E-2</v>
      </c>
    </row>
    <row r="17" spans="1:18" ht="14.4" x14ac:dyDescent="0.3">
      <c r="A17" s="17">
        <v>6</v>
      </c>
      <c r="B17" s="9" t="s">
        <v>17</v>
      </c>
      <c r="C17" s="17">
        <v>2</v>
      </c>
      <c r="D17" s="17">
        <v>1988</v>
      </c>
      <c r="E17" s="17">
        <v>1</v>
      </c>
      <c r="F17" s="17">
        <v>0</v>
      </c>
      <c r="G17" s="17">
        <v>0</v>
      </c>
      <c r="H17" s="18">
        <v>26</v>
      </c>
      <c r="M17" s="23">
        <v>4768.37158203125</v>
      </c>
      <c r="N17" s="22">
        <v>0.30330956892891947</v>
      </c>
      <c r="P17">
        <v>16</v>
      </c>
      <c r="Q17">
        <f t="shared" si="0"/>
        <v>1.0182382400548248E-3</v>
      </c>
      <c r="R17">
        <f t="shared" si="1"/>
        <v>1.6291811840877198E-2</v>
      </c>
    </row>
    <row r="18" spans="1:18" ht="14.4" x14ac:dyDescent="0.3">
      <c r="A18" s="17">
        <v>4</v>
      </c>
      <c r="B18" s="9" t="s">
        <v>17</v>
      </c>
      <c r="C18" s="17">
        <v>2</v>
      </c>
      <c r="D18" s="17">
        <v>1988</v>
      </c>
      <c r="E18" s="17">
        <v>1</v>
      </c>
      <c r="F18" s="17">
        <v>0</v>
      </c>
      <c r="G18" s="17">
        <v>0</v>
      </c>
      <c r="H18" s="18">
        <v>43</v>
      </c>
      <c r="M18" s="23">
        <v>9536.7431640625</v>
      </c>
      <c r="N18" s="22">
        <v>0.37371408548578167</v>
      </c>
      <c r="P18">
        <v>17</v>
      </c>
      <c r="Q18">
        <f t="shared" si="0"/>
        <v>9.7628048408679587E-4</v>
      </c>
      <c r="R18">
        <f t="shared" si="1"/>
        <v>1.659676822947553E-2</v>
      </c>
    </row>
    <row r="19" spans="1:18" ht="14.4" x14ac:dyDescent="0.3">
      <c r="A19" s="17">
        <v>1</v>
      </c>
      <c r="B19" s="9" t="s">
        <v>53</v>
      </c>
      <c r="C19" s="17">
        <v>2</v>
      </c>
      <c r="D19" s="17">
        <v>1978</v>
      </c>
      <c r="E19" s="17">
        <v>1</v>
      </c>
      <c r="F19" s="17">
        <v>0</v>
      </c>
      <c r="G19" s="17">
        <v>0</v>
      </c>
      <c r="H19" s="18">
        <v>45</v>
      </c>
      <c r="M19" s="23">
        <v>19073.486328125</v>
      </c>
      <c r="N19" s="22">
        <v>0.45895001742762837</v>
      </c>
      <c r="P19">
        <v>18</v>
      </c>
      <c r="Q19">
        <f t="shared" si="0"/>
        <v>9.3830622589591067E-4</v>
      </c>
      <c r="R19">
        <f t="shared" si="1"/>
        <v>1.6889512066126391E-2</v>
      </c>
    </row>
    <row r="20" spans="1:18" ht="14.4" x14ac:dyDescent="0.3">
      <c r="A20" s="17">
        <v>6</v>
      </c>
      <c r="B20" s="9" t="s">
        <v>17</v>
      </c>
      <c r="C20" s="17">
        <v>2</v>
      </c>
      <c r="D20" s="17">
        <v>1988</v>
      </c>
      <c r="E20" s="17">
        <v>1</v>
      </c>
      <c r="F20" s="17">
        <v>0</v>
      </c>
      <c r="G20" s="17">
        <v>0</v>
      </c>
      <c r="H20" s="18">
        <v>46</v>
      </c>
      <c r="M20" s="23">
        <v>38146.97265625</v>
      </c>
      <c r="N20" s="22">
        <v>0.56001203712154979</v>
      </c>
      <c r="P20">
        <v>19</v>
      </c>
      <c r="Q20">
        <f t="shared" si="0"/>
        <v>9.0374589206398395E-4</v>
      </c>
      <c r="R20">
        <f t="shared" si="1"/>
        <v>1.7171171949215695E-2</v>
      </c>
    </row>
    <row r="21" spans="1:18" ht="14.4" x14ac:dyDescent="0.3">
      <c r="A21" s="17">
        <v>3</v>
      </c>
      <c r="B21" s="9" t="s">
        <v>17</v>
      </c>
      <c r="C21" s="17">
        <v>2</v>
      </c>
      <c r="D21" s="17">
        <v>1988</v>
      </c>
      <c r="E21" s="17">
        <v>1</v>
      </c>
      <c r="F21" s="17">
        <v>0</v>
      </c>
      <c r="G21" s="17">
        <v>0</v>
      </c>
      <c r="H21" s="18">
        <v>51</v>
      </c>
      <c r="M21" s="23">
        <v>76293.9453125</v>
      </c>
      <c r="N21" s="22">
        <v>0.67496124654637291</v>
      </c>
      <c r="P21">
        <v>20</v>
      </c>
      <c r="Q21">
        <f t="shared" si="0"/>
        <v>8.7213595706885918E-4</v>
      </c>
      <c r="R21">
        <f t="shared" si="1"/>
        <v>1.7442719141377183E-2</v>
      </c>
    </row>
    <row r="22" spans="1:18" ht="14.4" x14ac:dyDescent="0.3">
      <c r="A22" s="17">
        <v>1</v>
      </c>
      <c r="B22" s="9" t="s">
        <v>10</v>
      </c>
      <c r="C22" s="17">
        <v>1</v>
      </c>
      <c r="D22" s="17">
        <v>1989</v>
      </c>
      <c r="E22" s="17">
        <v>1</v>
      </c>
      <c r="F22" s="17">
        <v>0</v>
      </c>
      <c r="G22" s="17">
        <v>0</v>
      </c>
      <c r="H22" s="18">
        <v>65</v>
      </c>
      <c r="M22" s="23">
        <v>152587.890625</v>
      </c>
      <c r="N22" s="22">
        <v>0.7953524584070808</v>
      </c>
      <c r="P22">
        <v>21</v>
      </c>
      <c r="Q22">
        <f t="shared" si="0"/>
        <v>8.4309505585555551E-4</v>
      </c>
      <c r="R22">
        <f t="shared" si="1"/>
        <v>1.7704996172966666E-2</v>
      </c>
    </row>
    <row r="23" spans="1:18" ht="14.4" x14ac:dyDescent="0.3">
      <c r="A23" s="17">
        <v>2</v>
      </c>
      <c r="B23" s="9" t="s">
        <v>24</v>
      </c>
      <c r="C23" s="17">
        <v>3</v>
      </c>
      <c r="D23" s="17">
        <v>1986</v>
      </c>
      <c r="E23" s="17">
        <v>1</v>
      </c>
      <c r="F23" s="17">
        <v>0</v>
      </c>
      <c r="G23" s="17">
        <v>0</v>
      </c>
      <c r="H23" s="18">
        <v>68</v>
      </c>
      <c r="M23" s="23">
        <v>305175.78125</v>
      </c>
      <c r="N23" s="22">
        <v>0.90252280196878187</v>
      </c>
      <c r="P23">
        <v>22</v>
      </c>
      <c r="Q23">
        <f t="shared" si="0"/>
        <v>8.16306324826578E-4</v>
      </c>
      <c r="R23">
        <f t="shared" si="1"/>
        <v>1.7958739146184715E-2</v>
      </c>
    </row>
    <row r="24" spans="1:18" ht="14.4" x14ac:dyDescent="0.3">
      <c r="A24" s="17">
        <v>2</v>
      </c>
      <c r="B24" s="9" t="s">
        <v>24</v>
      </c>
      <c r="C24" s="17">
        <v>4</v>
      </c>
      <c r="D24" s="17">
        <v>1987</v>
      </c>
      <c r="E24" s="17">
        <v>2</v>
      </c>
      <c r="F24" s="17">
        <v>0</v>
      </c>
      <c r="G24" s="17">
        <v>0</v>
      </c>
      <c r="H24" s="18">
        <v>77</v>
      </c>
      <c r="M24" s="23">
        <v>610351.5625</v>
      </c>
      <c r="N24" s="22">
        <v>0.97209168143421532</v>
      </c>
      <c r="P24">
        <v>23</v>
      </c>
      <c r="Q24">
        <f t="shared" si="0"/>
        <v>7.9150414554947899E-4</v>
      </c>
      <c r="R24">
        <f t="shared" si="1"/>
        <v>1.8204595347638016E-2</v>
      </c>
    </row>
    <row r="25" spans="1:18" ht="14.4" x14ac:dyDescent="0.3">
      <c r="A25" s="17">
        <v>1</v>
      </c>
      <c r="B25" s="9" t="s">
        <v>10</v>
      </c>
      <c r="C25" s="17">
        <v>1</v>
      </c>
      <c r="D25" s="17">
        <v>1986</v>
      </c>
      <c r="E25" s="17">
        <v>1</v>
      </c>
      <c r="F25" s="17">
        <v>0</v>
      </c>
      <c r="G25" s="17">
        <v>0</v>
      </c>
      <c r="H25" s="18">
        <v>101</v>
      </c>
      <c r="M25" s="23">
        <v>1220703.125</v>
      </c>
      <c r="N25" s="22">
        <v>0.99695085516380255</v>
      </c>
      <c r="P25">
        <v>24</v>
      </c>
      <c r="Q25">
        <f t="shared" si="0"/>
        <v>7.6846405480447688E-4</v>
      </c>
      <c r="R25">
        <f t="shared" si="1"/>
        <v>1.8443137315307445E-2</v>
      </c>
    </row>
    <row r="26" spans="1:18" ht="14.4" x14ac:dyDescent="0.3">
      <c r="A26" s="17">
        <v>3</v>
      </c>
      <c r="B26" s="9" t="s">
        <v>17</v>
      </c>
      <c r="C26" s="17">
        <v>3</v>
      </c>
      <c r="D26" s="17">
        <v>2016</v>
      </c>
      <c r="E26" s="17">
        <v>1</v>
      </c>
      <c r="F26" s="17">
        <v>0</v>
      </c>
      <c r="G26" s="17">
        <v>0</v>
      </c>
      <c r="H26" s="18">
        <v>141</v>
      </c>
      <c r="M26" s="23">
        <v>2441406.25</v>
      </c>
      <c r="N26" s="22">
        <v>0.99994875882694956</v>
      </c>
      <c r="P26">
        <v>25</v>
      </c>
      <c r="Q26">
        <f t="shared" si="0"/>
        <v>7.4699496761176953E-4</v>
      </c>
      <c r="R26">
        <f t="shared" si="1"/>
        <v>1.867487419029424E-2</v>
      </c>
    </row>
    <row r="27" spans="1:18" ht="14.4" x14ac:dyDescent="0.3">
      <c r="A27" s="17">
        <v>3</v>
      </c>
      <c r="B27" s="9" t="s">
        <v>17</v>
      </c>
      <c r="C27" s="17">
        <v>2</v>
      </c>
      <c r="D27" s="17">
        <v>2017</v>
      </c>
      <c r="E27" s="17">
        <v>1</v>
      </c>
      <c r="F27" s="17">
        <v>0</v>
      </c>
      <c r="G27" s="17">
        <v>0</v>
      </c>
      <c r="H27" s="18">
        <v>141</v>
      </c>
      <c r="M27" s="23">
        <v>4882812.5</v>
      </c>
      <c r="N27" s="22">
        <v>0.99999997862739454</v>
      </c>
      <c r="P27">
        <v>26</v>
      </c>
      <c r="Q27">
        <f t="shared" si="0"/>
        <v>7.2693311400325738E-4</v>
      </c>
      <c r="R27">
        <f t="shared" si="1"/>
        <v>1.8900260964084693E-2</v>
      </c>
    </row>
    <row r="28" spans="1:18" ht="14.4" x14ac:dyDescent="0.3">
      <c r="A28" s="17">
        <v>3</v>
      </c>
      <c r="B28" s="9" t="s">
        <v>17</v>
      </c>
      <c r="C28" s="17">
        <v>2</v>
      </c>
      <c r="D28" s="17">
        <v>2020</v>
      </c>
      <c r="E28" s="17">
        <v>1</v>
      </c>
      <c r="F28" s="17">
        <v>0</v>
      </c>
      <c r="G28" s="17">
        <v>0</v>
      </c>
      <c r="H28" s="18">
        <v>144</v>
      </c>
      <c r="M28" s="23"/>
      <c r="N28" s="22"/>
      <c r="P28">
        <v>27</v>
      </c>
      <c r="Q28">
        <f t="shared" si="0"/>
        <v>7.0813726209947977E-4</v>
      </c>
      <c r="R28">
        <f t="shared" si="1"/>
        <v>1.9119706076685953E-2</v>
      </c>
    </row>
    <row r="29" spans="1:18" ht="14.4" x14ac:dyDescent="0.3">
      <c r="A29" s="17">
        <v>3</v>
      </c>
      <c r="B29" s="9" t="s">
        <v>17</v>
      </c>
      <c r="C29" s="17">
        <v>1</v>
      </c>
      <c r="D29" s="17">
        <v>2017</v>
      </c>
      <c r="E29" s="17">
        <v>1</v>
      </c>
      <c r="F29" s="17">
        <v>0</v>
      </c>
      <c r="G29" s="17">
        <v>0</v>
      </c>
      <c r="H29" s="18">
        <v>145</v>
      </c>
      <c r="M29" s="23"/>
      <c r="N29" s="22"/>
      <c r="P29">
        <v>28</v>
      </c>
      <c r="Q29">
        <f t="shared" si="0"/>
        <v>6.9048491819215393E-4</v>
      </c>
      <c r="R29">
        <f t="shared" si="1"/>
        <v>1.9333577709380309E-2</v>
      </c>
    </row>
    <row r="30" spans="1:18" ht="14.4" x14ac:dyDescent="0.3">
      <c r="A30" s="17">
        <v>3</v>
      </c>
      <c r="B30" s="9" t="s">
        <v>17</v>
      </c>
      <c r="C30" s="17">
        <v>1</v>
      </c>
      <c r="D30" s="17">
        <v>2017</v>
      </c>
      <c r="E30" s="17">
        <v>1</v>
      </c>
      <c r="F30" s="17">
        <v>0</v>
      </c>
      <c r="G30" s="17">
        <v>0</v>
      </c>
      <c r="H30" s="18">
        <v>145</v>
      </c>
      <c r="M30" s="23"/>
      <c r="N30" s="22"/>
      <c r="P30">
        <v>29</v>
      </c>
      <c r="Q30">
        <f t="shared" si="0"/>
        <v>6.73869277054272E-4</v>
      </c>
      <c r="R30">
        <f t="shared" si="1"/>
        <v>1.9542209034573887E-2</v>
      </c>
    </row>
    <row r="31" spans="1:18" ht="14.4" x14ac:dyDescent="0.3">
      <c r="A31" s="17">
        <v>3</v>
      </c>
      <c r="B31" s="9" t="s">
        <v>12</v>
      </c>
      <c r="C31" s="17">
        <v>1</v>
      </c>
      <c r="D31" s="17">
        <v>2019</v>
      </c>
      <c r="E31" s="17">
        <v>1</v>
      </c>
      <c r="F31" s="17">
        <v>0</v>
      </c>
      <c r="G31" s="17">
        <v>0</v>
      </c>
      <c r="H31" s="18">
        <v>147</v>
      </c>
      <c r="M31" s="23"/>
      <c r="N31" s="22"/>
      <c r="P31">
        <v>30</v>
      </c>
      <c r="Q31">
        <f t="shared" si="0"/>
        <v>6.5819675417596864E-4</v>
      </c>
      <c r="R31">
        <f t="shared" si="1"/>
        <v>1.974590262527906E-2</v>
      </c>
    </row>
    <row r="32" spans="1:18" ht="14.4" x14ac:dyDescent="0.3">
      <c r="A32" s="17">
        <v>4</v>
      </c>
      <c r="B32" s="9" t="s">
        <v>12</v>
      </c>
      <c r="C32" s="17">
        <v>1</v>
      </c>
      <c r="D32" s="17">
        <v>2020</v>
      </c>
      <c r="E32" s="17">
        <v>1</v>
      </c>
      <c r="F32" s="17">
        <v>0</v>
      </c>
      <c r="G32" s="17">
        <v>0</v>
      </c>
      <c r="H32" s="18">
        <v>147</v>
      </c>
      <c r="M32" s="23"/>
      <c r="N32" s="22"/>
      <c r="P32">
        <v>31</v>
      </c>
      <c r="Q32">
        <f t="shared" si="0"/>
        <v>6.4338497361443451E-4</v>
      </c>
      <c r="R32">
        <f t="shared" si="1"/>
        <v>1.9944934182047468E-2</v>
      </c>
    </row>
    <row r="33" spans="1:18" ht="14.4" x14ac:dyDescent="0.3">
      <c r="A33" s="17">
        <v>3</v>
      </c>
      <c r="B33" s="9" t="s">
        <v>12</v>
      </c>
      <c r="C33" s="17">
        <v>1</v>
      </c>
      <c r="D33" s="17">
        <v>2020</v>
      </c>
      <c r="E33" s="17">
        <v>1</v>
      </c>
      <c r="F33" s="17">
        <v>0</v>
      </c>
      <c r="G33" s="17">
        <v>0</v>
      </c>
      <c r="H33" s="18">
        <v>148</v>
      </c>
      <c r="M33" s="23"/>
      <c r="N33" s="22"/>
      <c r="P33">
        <v>32</v>
      </c>
      <c r="Q33">
        <f t="shared" si="0"/>
        <v>6.2936111566989602E-4</v>
      </c>
      <c r="R33">
        <f t="shared" si="1"/>
        <v>2.0139555701436673E-2</v>
      </c>
    </row>
    <row r="34" spans="1:18" ht="14.4" x14ac:dyDescent="0.3">
      <c r="A34" s="17">
        <v>3</v>
      </c>
      <c r="B34" s="9" t="s">
        <v>14</v>
      </c>
      <c r="C34" s="17">
        <v>3</v>
      </c>
      <c r="D34" s="17">
        <v>2020</v>
      </c>
      <c r="E34" s="17">
        <v>1</v>
      </c>
      <c r="F34" s="17">
        <v>0</v>
      </c>
      <c r="G34" s="17">
        <v>0</v>
      </c>
      <c r="H34" s="18">
        <v>148</v>
      </c>
      <c r="M34" s="23"/>
      <c r="N34" s="22"/>
      <c r="P34">
        <v>33</v>
      </c>
      <c r="Q34">
        <f t="shared" si="0"/>
        <v>6.1606055104218669E-4</v>
      </c>
      <c r="R34">
        <f t="shared" si="1"/>
        <v>2.032999818439216E-2</v>
      </c>
    </row>
    <row r="35" spans="1:18" ht="14.4" x14ac:dyDescent="0.3">
      <c r="A35" s="17">
        <v>3</v>
      </c>
      <c r="B35" s="9" t="s">
        <v>17</v>
      </c>
      <c r="C35" s="17">
        <v>3</v>
      </c>
      <c r="D35" s="17">
        <v>2019</v>
      </c>
      <c r="E35" s="17">
        <v>1</v>
      </c>
      <c r="F35" s="17">
        <v>0</v>
      </c>
      <c r="G35" s="17">
        <v>0</v>
      </c>
      <c r="H35" s="18">
        <v>150</v>
      </c>
      <c r="M35" s="23"/>
      <c r="N35" s="22"/>
      <c r="P35">
        <v>34</v>
      </c>
      <c r="Q35">
        <f t="shared" si="0"/>
        <v>6.0342570479885891E-4</v>
      </c>
      <c r="R35">
        <f t="shared" si="1"/>
        <v>2.0516473963161204E-2</v>
      </c>
    </row>
    <row r="36" spans="1:18" ht="14.4" x14ac:dyDescent="0.3">
      <c r="A36" s="17">
        <v>5</v>
      </c>
      <c r="B36" s="9" t="s">
        <v>23</v>
      </c>
      <c r="C36" s="17">
        <v>4</v>
      </c>
      <c r="D36" s="17">
        <v>2020</v>
      </c>
      <c r="E36" s="17">
        <v>1</v>
      </c>
      <c r="F36" s="17">
        <v>0</v>
      </c>
      <c r="G36" s="17">
        <v>0</v>
      </c>
      <c r="H36" s="18">
        <v>150</v>
      </c>
      <c r="M36" s="23"/>
      <c r="N36" s="22"/>
      <c r="P36">
        <v>35</v>
      </c>
      <c r="Q36">
        <f t="shared" si="0"/>
        <v>5.9140510600058909E-4</v>
      </c>
      <c r="R36">
        <f t="shared" si="1"/>
        <v>2.0699178710020617E-2</v>
      </c>
    </row>
    <row r="37" spans="1:18" ht="14.4" x14ac:dyDescent="0.3">
      <c r="A37" s="17">
        <v>3</v>
      </c>
      <c r="B37" s="9" t="s">
        <v>29</v>
      </c>
      <c r="C37" s="17">
        <v>1</v>
      </c>
      <c r="D37" s="17">
        <v>1988</v>
      </c>
      <c r="E37" s="17">
        <v>28</v>
      </c>
      <c r="F37" s="17">
        <v>0</v>
      </c>
      <c r="G37" s="17">
        <v>0</v>
      </c>
      <c r="H37" s="18">
        <v>151</v>
      </c>
      <c r="M37" s="23"/>
      <c r="N37" s="22"/>
      <c r="P37">
        <v>36</v>
      </c>
      <c r="Q37">
        <f t="shared" si="0"/>
        <v>5.7995258830853894E-4</v>
      </c>
      <c r="R37">
        <f t="shared" si="1"/>
        <v>2.0878293179107402E-2</v>
      </c>
    </row>
    <row r="38" spans="1:18" ht="14.4" x14ac:dyDescent="0.3">
      <c r="A38" s="17">
        <v>4</v>
      </c>
      <c r="B38" s="9" t="s">
        <v>23</v>
      </c>
      <c r="C38" s="17">
        <v>1</v>
      </c>
      <c r="D38" s="17">
        <v>1988</v>
      </c>
      <c r="E38" s="17">
        <v>1</v>
      </c>
      <c r="F38" s="17">
        <v>0</v>
      </c>
      <c r="G38" s="17">
        <v>0</v>
      </c>
      <c r="H38" s="18">
        <v>151</v>
      </c>
      <c r="M38" s="23"/>
      <c r="N38" s="22"/>
      <c r="P38">
        <v>37</v>
      </c>
      <c r="Q38">
        <f t="shared" si="0"/>
        <v>5.6902661414023577E-4</v>
      </c>
      <c r="R38">
        <f t="shared" si="1"/>
        <v>2.1053984723188722E-2</v>
      </c>
    </row>
    <row r="39" spans="1:18" ht="14.4" x14ac:dyDescent="0.3">
      <c r="A39" s="17">
        <v>2</v>
      </c>
      <c r="B39" s="9" t="s">
        <v>44</v>
      </c>
      <c r="C39" s="17">
        <v>2</v>
      </c>
      <c r="D39" s="17">
        <v>1975</v>
      </c>
      <c r="E39" s="17">
        <v>1</v>
      </c>
      <c r="F39" s="17">
        <v>0</v>
      </c>
      <c r="G39" s="17">
        <v>0</v>
      </c>
      <c r="H39" s="18">
        <v>152</v>
      </c>
      <c r="P39">
        <v>38</v>
      </c>
      <c r="Q39">
        <f t="shared" si="0"/>
        <v>5.5858970051852769E-4</v>
      </c>
      <c r="R39">
        <f t="shared" si="1"/>
        <v>2.1226408619704054E-2</v>
      </c>
    </row>
    <row r="40" spans="1:18" ht="14.4" x14ac:dyDescent="0.3">
      <c r="A40" s="17">
        <v>3</v>
      </c>
      <c r="B40" s="9" t="s">
        <v>23</v>
      </c>
      <c r="C40" s="17">
        <v>4</v>
      </c>
      <c r="D40" s="17">
        <v>2020</v>
      </c>
      <c r="E40" s="17">
        <v>1</v>
      </c>
      <c r="F40" s="17">
        <v>0</v>
      </c>
      <c r="G40" s="17">
        <v>0</v>
      </c>
      <c r="H40" s="18">
        <v>152</v>
      </c>
      <c r="P40">
        <v>39</v>
      </c>
      <c r="Q40">
        <f t="shared" si="0"/>
        <v>5.4860792908756524E-4</v>
      </c>
      <c r="R40">
        <f t="shared" si="1"/>
        <v>2.1395709234415045E-2</v>
      </c>
    </row>
    <row r="41" spans="1:18" ht="14.4" x14ac:dyDescent="0.3">
      <c r="A41" s="17">
        <v>5</v>
      </c>
      <c r="B41" s="9" t="s">
        <v>44</v>
      </c>
      <c r="C41" s="17">
        <v>2</v>
      </c>
      <c r="D41" s="17">
        <v>1975</v>
      </c>
      <c r="E41" s="17">
        <v>1</v>
      </c>
      <c r="F41" s="17">
        <v>0</v>
      </c>
      <c r="G41" s="17">
        <v>0</v>
      </c>
      <c r="H41" s="18">
        <v>154</v>
      </c>
      <c r="P41">
        <v>40</v>
      </c>
      <c r="Q41">
        <f t="shared" si="0"/>
        <v>5.3905052615439058E-4</v>
      </c>
      <c r="R41">
        <f t="shared" si="1"/>
        <v>2.1562021046175623E-2</v>
      </c>
    </row>
    <row r="42" spans="1:18" ht="14.4" x14ac:dyDescent="0.3">
      <c r="A42" s="17">
        <v>3</v>
      </c>
      <c r="B42" s="9" t="s">
        <v>12</v>
      </c>
      <c r="C42" s="17">
        <v>3</v>
      </c>
      <c r="D42" s="17">
        <v>2016</v>
      </c>
      <c r="E42" s="17">
        <v>1</v>
      </c>
      <c r="F42" s="17">
        <v>0</v>
      </c>
      <c r="G42" s="17">
        <v>0</v>
      </c>
      <c r="H42" s="18">
        <v>154</v>
      </c>
      <c r="J42" t="s">
        <v>82</v>
      </c>
      <c r="P42">
        <v>41</v>
      </c>
      <c r="Q42">
        <f t="shared" si="0"/>
        <v>5.2988950127880316E-4</v>
      </c>
      <c r="R42">
        <f t="shared" si="1"/>
        <v>2.1725469552430928E-2</v>
      </c>
    </row>
    <row r="43" spans="1:18" ht="14.4" x14ac:dyDescent="0.3">
      <c r="A43" s="17">
        <v>4</v>
      </c>
      <c r="B43" s="9" t="s">
        <v>44</v>
      </c>
      <c r="C43" s="17">
        <v>2</v>
      </c>
      <c r="D43" s="17">
        <v>1975</v>
      </c>
      <c r="E43" s="17">
        <v>1</v>
      </c>
      <c r="F43" s="17">
        <v>0</v>
      </c>
      <c r="G43" s="17">
        <v>0</v>
      </c>
      <c r="H43" s="18">
        <v>155</v>
      </c>
      <c r="P43">
        <v>42</v>
      </c>
      <c r="Q43">
        <f t="shared" si="0"/>
        <v>5.2109933504471866E-4</v>
      </c>
      <c r="R43">
        <f t="shared" si="1"/>
        <v>2.1886172071878183E-2</v>
      </c>
    </row>
    <row r="44" spans="1:18" ht="14.4" x14ac:dyDescent="0.3">
      <c r="A44" s="17">
        <v>4</v>
      </c>
      <c r="B44" s="9" t="s">
        <v>30</v>
      </c>
      <c r="C44" s="17">
        <v>2</v>
      </c>
      <c r="D44" s="17">
        <v>1982</v>
      </c>
      <c r="E44" s="17">
        <v>2</v>
      </c>
      <c r="F44" s="17">
        <v>0</v>
      </c>
      <c r="G44" s="17">
        <v>0</v>
      </c>
      <c r="H44" s="18">
        <v>155</v>
      </c>
      <c r="P44">
        <v>43</v>
      </c>
      <c r="Q44">
        <f t="shared" si="0"/>
        <v>5.1265670832844083E-4</v>
      </c>
      <c r="R44">
        <f t="shared" si="1"/>
        <v>2.2044238458122957E-2</v>
      </c>
    </row>
    <row r="45" spans="1:18" ht="14.4" x14ac:dyDescent="0.3">
      <c r="A45" s="17">
        <v>4</v>
      </c>
      <c r="B45" s="9" t="s">
        <v>17</v>
      </c>
      <c r="C45" s="17">
        <v>3</v>
      </c>
      <c r="D45" s="17">
        <v>2019</v>
      </c>
      <c r="E45" s="17">
        <v>1</v>
      </c>
      <c r="F45" s="17">
        <v>0</v>
      </c>
      <c r="G45" s="17">
        <v>0</v>
      </c>
      <c r="H45" s="18">
        <v>155</v>
      </c>
      <c r="P45">
        <v>44</v>
      </c>
      <c r="Q45">
        <f t="shared" si="0"/>
        <v>5.0454026672789622E-4</v>
      </c>
      <c r="R45">
        <f t="shared" si="1"/>
        <v>2.2199771736027434E-2</v>
      </c>
    </row>
    <row r="46" spans="1:18" ht="14.4" x14ac:dyDescent="0.3">
      <c r="A46" s="17">
        <v>3</v>
      </c>
      <c r="B46" s="9" t="s">
        <v>23</v>
      </c>
      <c r="C46" s="17">
        <v>2</v>
      </c>
      <c r="D46" s="17">
        <v>2020</v>
      </c>
      <c r="E46" s="17">
        <v>1</v>
      </c>
      <c r="F46" s="17">
        <v>0</v>
      </c>
      <c r="G46" s="17">
        <v>0</v>
      </c>
      <c r="H46" s="18">
        <v>155</v>
      </c>
      <c r="P46">
        <v>45</v>
      </c>
      <c r="Q46">
        <f t="shared" si="0"/>
        <v>4.9673041490401048E-4</v>
      </c>
      <c r="R46">
        <f t="shared" si="1"/>
        <v>2.2352868670680471E-2</v>
      </c>
    </row>
    <row r="47" spans="1:18" ht="14.4" x14ac:dyDescent="0.3">
      <c r="A47" s="17">
        <v>3</v>
      </c>
      <c r="B47" s="9" t="s">
        <v>30</v>
      </c>
      <c r="C47" s="17">
        <v>2</v>
      </c>
      <c r="D47" s="17">
        <v>1982</v>
      </c>
      <c r="E47" s="17">
        <v>2</v>
      </c>
      <c r="F47" s="17">
        <v>0</v>
      </c>
      <c r="G47" s="17">
        <v>0</v>
      </c>
      <c r="H47" s="18">
        <v>156</v>
      </c>
      <c r="P47">
        <v>46</v>
      </c>
      <c r="Q47">
        <f t="shared" si="0"/>
        <v>4.8920913646637552E-4</v>
      </c>
      <c r="R47">
        <f t="shared" si="1"/>
        <v>2.2503620277453274E-2</v>
      </c>
    </row>
    <row r="48" spans="1:18" ht="14.4" x14ac:dyDescent="0.3">
      <c r="A48" s="17">
        <v>5</v>
      </c>
      <c r="B48" s="9" t="s">
        <v>29</v>
      </c>
      <c r="C48" s="17">
        <v>2</v>
      </c>
      <c r="D48" s="17">
        <v>1978</v>
      </c>
      <c r="E48" s="17">
        <v>13</v>
      </c>
      <c r="F48" s="17">
        <v>0</v>
      </c>
      <c r="G48" s="17">
        <v>0</v>
      </c>
      <c r="H48" s="18">
        <v>157</v>
      </c>
      <c r="P48">
        <v>47</v>
      </c>
      <c r="Q48">
        <f t="shared" si="0"/>
        <v>4.8195983575279153E-4</v>
      </c>
      <c r="R48">
        <f t="shared" si="1"/>
        <v>2.2652112280381203E-2</v>
      </c>
    </row>
    <row r="49" spans="1:18" ht="14.4" x14ac:dyDescent="0.3">
      <c r="A49" s="17">
        <v>2</v>
      </c>
      <c r="B49" s="9" t="s">
        <v>23</v>
      </c>
      <c r="C49" s="17">
        <v>1</v>
      </c>
      <c r="D49" s="17">
        <v>1988</v>
      </c>
      <c r="E49" s="17">
        <v>1</v>
      </c>
      <c r="F49" s="17">
        <v>0</v>
      </c>
      <c r="G49" s="17">
        <v>0</v>
      </c>
      <c r="H49" s="18">
        <v>157</v>
      </c>
      <c r="P49">
        <v>48</v>
      </c>
      <c r="Q49">
        <f t="shared" si="0"/>
        <v>4.7496719843933448E-4</v>
      </c>
      <c r="R49">
        <f t="shared" si="1"/>
        <v>2.2798425525088054E-2</v>
      </c>
    </row>
    <row r="50" spans="1:18" ht="14.4" x14ac:dyDescent="0.3">
      <c r="A50" s="17">
        <v>5</v>
      </c>
      <c r="B50" s="9" t="s">
        <v>17</v>
      </c>
      <c r="C50" s="17">
        <v>1</v>
      </c>
      <c r="D50" s="17">
        <v>2017</v>
      </c>
      <c r="E50" s="17">
        <v>1</v>
      </c>
      <c r="F50" s="17">
        <v>0</v>
      </c>
      <c r="G50" s="17">
        <v>0</v>
      </c>
      <c r="H50" s="18">
        <v>157</v>
      </c>
      <c r="P50">
        <v>49</v>
      </c>
      <c r="Q50">
        <f t="shared" si="0"/>
        <v>4.6821706840017554E-4</v>
      </c>
      <c r="R50">
        <f t="shared" si="1"/>
        <v>2.2942636351608602E-2</v>
      </c>
    </row>
    <row r="51" spans="1:18" ht="14.4" x14ac:dyDescent="0.3">
      <c r="A51" s="17">
        <v>4</v>
      </c>
      <c r="B51" s="9" t="s">
        <v>17</v>
      </c>
      <c r="C51" s="17">
        <v>3</v>
      </c>
      <c r="D51" s="17">
        <v>2019</v>
      </c>
      <c r="E51" s="17">
        <v>1</v>
      </c>
      <c r="F51" s="17">
        <v>0</v>
      </c>
      <c r="G51" s="17">
        <v>0</v>
      </c>
      <c r="H51" s="18">
        <v>157</v>
      </c>
      <c r="P51">
        <v>50</v>
      </c>
      <c r="Q51">
        <f t="shared" si="0"/>
        <v>4.6169633863475874E-4</v>
      </c>
      <c r="R51">
        <f t="shared" si="1"/>
        <v>2.3084816931737938E-2</v>
      </c>
    </row>
    <row r="52" spans="1:18" ht="14.4" x14ac:dyDescent="0.3">
      <c r="A52" s="17">
        <v>1</v>
      </c>
      <c r="B52" s="9" t="s">
        <v>29</v>
      </c>
      <c r="C52" s="17">
        <v>1</v>
      </c>
      <c r="D52" s="17">
        <v>1988</v>
      </c>
      <c r="E52" s="17">
        <v>28</v>
      </c>
      <c r="F52" s="17">
        <v>0</v>
      </c>
      <c r="G52" s="17">
        <v>0</v>
      </c>
      <c r="H52" s="18">
        <v>158</v>
      </c>
      <c r="P52">
        <v>51</v>
      </c>
      <c r="Q52">
        <f t="shared" si="0"/>
        <v>4.553928544102067E-4</v>
      </c>
      <c r="R52">
        <f t="shared" si="1"/>
        <v>2.322503557492054E-2</v>
      </c>
    </row>
    <row r="53" spans="1:18" ht="14.4" x14ac:dyDescent="0.3">
      <c r="A53" s="17">
        <v>1</v>
      </c>
      <c r="B53" s="9" t="s">
        <v>44</v>
      </c>
      <c r="C53" s="17">
        <v>2</v>
      </c>
      <c r="D53" s="17">
        <v>1975</v>
      </c>
      <c r="E53" s="17">
        <v>1</v>
      </c>
      <c r="F53" s="17">
        <v>0</v>
      </c>
      <c r="G53" s="17">
        <v>0</v>
      </c>
      <c r="H53" s="18">
        <v>158</v>
      </c>
      <c r="P53">
        <v>52</v>
      </c>
      <c r="Q53">
        <f t="shared" si="0"/>
        <v>4.4929532704171462E-4</v>
      </c>
      <c r="R53">
        <f t="shared" si="1"/>
        <v>2.336335700616916E-2</v>
      </c>
    </row>
    <row r="54" spans="1:18" ht="14.4" x14ac:dyDescent="0.3">
      <c r="A54" s="17">
        <v>6</v>
      </c>
      <c r="B54" s="9" t="s">
        <v>23</v>
      </c>
      <c r="C54" s="17">
        <v>1</v>
      </c>
      <c r="D54" s="17">
        <v>1988</v>
      </c>
      <c r="E54" s="17">
        <v>1</v>
      </c>
      <c r="F54" s="17">
        <v>0</v>
      </c>
      <c r="G54" s="17">
        <v>0</v>
      </c>
      <c r="H54" s="18">
        <v>158</v>
      </c>
      <c r="P54">
        <v>53</v>
      </c>
      <c r="Q54">
        <f t="shared" si="0"/>
        <v>4.4339325696332832E-4</v>
      </c>
      <c r="R54">
        <f t="shared" si="1"/>
        <v>2.34998426190564E-2</v>
      </c>
    </row>
    <row r="55" spans="1:18" ht="14.4" x14ac:dyDescent="0.3">
      <c r="A55" s="17">
        <v>3</v>
      </c>
      <c r="B55" s="9" t="s">
        <v>29</v>
      </c>
      <c r="C55" s="17">
        <v>2</v>
      </c>
      <c r="D55" s="17">
        <v>1978</v>
      </c>
      <c r="E55" s="17">
        <v>13</v>
      </c>
      <c r="F55" s="17">
        <v>0</v>
      </c>
      <c r="G55" s="17">
        <v>0</v>
      </c>
      <c r="H55" s="18">
        <v>159</v>
      </c>
      <c r="P55">
        <v>54</v>
      </c>
      <c r="Q55">
        <f t="shared" si="0"/>
        <v>4.3767686493408851E-4</v>
      </c>
      <c r="R55">
        <f t="shared" si="1"/>
        <v>2.3634550706440778E-2</v>
      </c>
    </row>
    <row r="56" spans="1:18" ht="14.4" x14ac:dyDescent="0.3">
      <c r="A56" s="17">
        <v>6</v>
      </c>
      <c r="B56" s="9" t="s">
        <v>23</v>
      </c>
      <c r="C56" s="17">
        <v>1</v>
      </c>
      <c r="D56" s="17">
        <v>1977</v>
      </c>
      <c r="E56" s="17">
        <v>1</v>
      </c>
      <c r="F56" s="17">
        <v>0</v>
      </c>
      <c r="G56" s="17">
        <v>0</v>
      </c>
      <c r="H56" s="18">
        <v>159</v>
      </c>
      <c r="P56">
        <v>55</v>
      </c>
      <c r="Q56">
        <f t="shared" si="0"/>
        <v>4.321370303865485E-4</v>
      </c>
      <c r="R56">
        <f t="shared" si="1"/>
        <v>2.3767536671260168E-2</v>
      </c>
    </row>
    <row r="57" spans="1:18" ht="14.4" x14ac:dyDescent="0.3">
      <c r="A57" s="17">
        <v>5</v>
      </c>
      <c r="B57" s="9" t="s">
        <v>23</v>
      </c>
      <c r="C57" s="17">
        <v>1</v>
      </c>
      <c r="D57" s="17">
        <v>1988</v>
      </c>
      <c r="E57" s="17">
        <v>1</v>
      </c>
      <c r="F57" s="17">
        <v>0</v>
      </c>
      <c r="G57" s="17">
        <v>0</v>
      </c>
      <c r="H57" s="18">
        <v>159</v>
      </c>
      <c r="P57">
        <v>56</v>
      </c>
      <c r="Q57">
        <f t="shared" si="0"/>
        <v>4.2676523606150477E-4</v>
      </c>
      <c r="R57">
        <f t="shared" si="1"/>
        <v>2.3898853219444266E-2</v>
      </c>
    </row>
    <row r="58" spans="1:18" ht="14.4" x14ac:dyDescent="0.3">
      <c r="A58" s="17">
        <v>6</v>
      </c>
      <c r="B58" s="9" t="s">
        <v>17</v>
      </c>
      <c r="C58" s="17">
        <v>4</v>
      </c>
      <c r="D58" s="17">
        <v>2020</v>
      </c>
      <c r="E58" s="17">
        <v>1</v>
      </c>
      <c r="F58" s="17">
        <v>0</v>
      </c>
      <c r="G58" s="17">
        <v>0</v>
      </c>
      <c r="H58" s="18">
        <v>160</v>
      </c>
      <c r="P58">
        <v>57</v>
      </c>
      <c r="Q58">
        <f t="shared" si="0"/>
        <v>4.2155351818865005E-4</v>
      </c>
      <c r="R58">
        <f t="shared" si="1"/>
        <v>2.4028550536753054E-2</v>
      </c>
    </row>
    <row r="59" spans="1:18" ht="14.4" x14ac:dyDescent="0.3">
      <c r="A59" s="17">
        <v>1</v>
      </c>
      <c r="B59" s="9" t="s">
        <v>12</v>
      </c>
      <c r="C59" s="17">
        <v>1</v>
      </c>
      <c r="D59" s="17">
        <v>1977</v>
      </c>
      <c r="E59" s="17">
        <v>1</v>
      </c>
      <c r="F59" s="17">
        <v>0</v>
      </c>
      <c r="G59" s="17">
        <v>0</v>
      </c>
      <c r="H59" s="18">
        <v>161</v>
      </c>
      <c r="P59">
        <v>58</v>
      </c>
      <c r="Q59">
        <f t="shared" si="0"/>
        <v>4.164944215713411E-4</v>
      </c>
      <c r="R59">
        <f t="shared" si="1"/>
        <v>2.4156676451137782E-2</v>
      </c>
    </row>
    <row r="60" spans="1:18" ht="14.4" x14ac:dyDescent="0.3">
      <c r="A60" s="17">
        <v>2</v>
      </c>
      <c r="B60" s="9" t="s">
        <v>29</v>
      </c>
      <c r="C60" s="17">
        <v>2</v>
      </c>
      <c r="D60" s="17">
        <v>1978</v>
      </c>
      <c r="E60" s="17">
        <v>13</v>
      </c>
      <c r="F60" s="17">
        <v>0</v>
      </c>
      <c r="G60" s="17">
        <v>0</v>
      </c>
      <c r="H60" s="18">
        <v>162</v>
      </c>
      <c r="P60">
        <v>59</v>
      </c>
      <c r="Q60">
        <f t="shared" si="0"/>
        <v>4.1158095901758799E-4</v>
      </c>
      <c r="R60">
        <f t="shared" si="1"/>
        <v>2.4283276582037692E-2</v>
      </c>
    </row>
    <row r="61" spans="1:18" ht="14.4" x14ac:dyDescent="0.3">
      <c r="A61" s="17">
        <v>3</v>
      </c>
      <c r="B61" s="9" t="s">
        <v>23</v>
      </c>
      <c r="C61" s="17">
        <v>1</v>
      </c>
      <c r="D61" s="17">
        <v>1988</v>
      </c>
      <c r="E61" s="17">
        <v>1</v>
      </c>
      <c r="F61" s="17">
        <v>0</v>
      </c>
      <c r="G61" s="17">
        <v>0</v>
      </c>
      <c r="H61" s="18">
        <v>162</v>
      </c>
      <c r="P61">
        <v>60</v>
      </c>
      <c r="Q61">
        <f t="shared" si="0"/>
        <v>4.0680657463110014E-4</v>
      </c>
      <c r="R61">
        <f t="shared" si="1"/>
        <v>2.4408394477866007E-2</v>
      </c>
    </row>
    <row r="62" spans="1:18" ht="14.4" x14ac:dyDescent="0.3">
      <c r="A62" s="17">
        <v>3</v>
      </c>
      <c r="B62" s="9" t="s">
        <v>17</v>
      </c>
      <c r="C62" s="17">
        <v>1</v>
      </c>
      <c r="D62" s="17">
        <v>2017</v>
      </c>
      <c r="E62" s="17">
        <v>1</v>
      </c>
      <c r="F62" s="17">
        <v>0</v>
      </c>
      <c r="G62" s="17">
        <v>0</v>
      </c>
      <c r="H62" s="18">
        <v>163</v>
      </c>
      <c r="P62">
        <v>61</v>
      </c>
      <c r="Q62">
        <f t="shared" si="0"/>
        <v>4.0216511053770579E-4</v>
      </c>
      <c r="R62">
        <f t="shared" si="1"/>
        <v>2.4532071742800053E-2</v>
      </c>
    </row>
    <row r="63" spans="1:18" ht="14.4" x14ac:dyDescent="0.3">
      <c r="A63" s="17">
        <v>5</v>
      </c>
      <c r="B63" s="9" t="s">
        <v>12</v>
      </c>
      <c r="C63" s="17">
        <v>1</v>
      </c>
      <c r="D63" s="17">
        <v>2020</v>
      </c>
      <c r="E63" s="17">
        <v>1</v>
      </c>
      <c r="F63" s="17">
        <v>0</v>
      </c>
      <c r="G63" s="17">
        <v>0</v>
      </c>
      <c r="H63" s="18">
        <v>163</v>
      </c>
      <c r="P63">
        <v>62</v>
      </c>
      <c r="Q63">
        <f t="shared" si="0"/>
        <v>3.9765077667529297E-4</v>
      </c>
      <c r="R63">
        <f t="shared" si="1"/>
        <v>2.4654348153868164E-2</v>
      </c>
    </row>
    <row r="64" spans="1:18" ht="14.4" x14ac:dyDescent="0.3">
      <c r="A64" s="17">
        <v>1</v>
      </c>
      <c r="B64" s="9" t="s">
        <v>10</v>
      </c>
      <c r="C64" s="17">
        <v>4</v>
      </c>
      <c r="D64" s="17">
        <v>1969</v>
      </c>
      <c r="E64" s="17">
        <v>1</v>
      </c>
      <c r="F64" s="17">
        <v>0</v>
      </c>
      <c r="G64" s="17">
        <v>0</v>
      </c>
      <c r="H64" s="18">
        <v>164</v>
      </c>
      <c r="P64">
        <v>63</v>
      </c>
      <c r="Q64">
        <f t="shared" si="0"/>
        <v>3.932581233209535E-4</v>
      </c>
      <c r="R64">
        <f t="shared" si="1"/>
        <v>2.4775261769220069E-2</v>
      </c>
    </row>
    <row r="65" spans="1:18" ht="14.4" x14ac:dyDescent="0.3">
      <c r="A65" s="17">
        <v>5</v>
      </c>
      <c r="B65" s="9" t="s">
        <v>30</v>
      </c>
      <c r="C65" s="17">
        <v>2</v>
      </c>
      <c r="D65" s="17">
        <v>1982</v>
      </c>
      <c r="E65" s="17">
        <v>2</v>
      </c>
      <c r="F65" s="17">
        <v>0</v>
      </c>
      <c r="G65" s="17">
        <v>0</v>
      </c>
      <c r="H65" s="18">
        <v>164</v>
      </c>
      <c r="P65">
        <v>64</v>
      </c>
      <c r="Q65">
        <f t="shared" si="0"/>
        <v>3.8898201606832875E-4</v>
      </c>
      <c r="R65">
        <f t="shared" si="1"/>
        <v>2.489484902837304E-2</v>
      </c>
    </row>
    <row r="66" spans="1:18" ht="14.4" x14ac:dyDescent="0.3">
      <c r="A66" s="17">
        <v>3</v>
      </c>
      <c r="B66" s="9" t="s">
        <v>23</v>
      </c>
      <c r="C66" s="17">
        <v>2</v>
      </c>
      <c r="D66" s="17">
        <v>2020</v>
      </c>
      <c r="E66" s="17">
        <v>1</v>
      </c>
      <c r="F66" s="17">
        <v>0</v>
      </c>
      <c r="G66" s="17">
        <v>0</v>
      </c>
      <c r="H66" s="18">
        <v>165</v>
      </c>
      <c r="P66">
        <v>65</v>
      </c>
      <c r="Q66">
        <f t="shared" si="0"/>
        <v>3.8481761300221932E-4</v>
      </c>
      <c r="R66">
        <f t="shared" si="1"/>
        <v>2.5013144845144258E-2</v>
      </c>
    </row>
    <row r="67" spans="1:18" ht="14.4" x14ac:dyDescent="0.3">
      <c r="A67" s="17">
        <v>6</v>
      </c>
      <c r="B67" s="9" t="s">
        <v>29</v>
      </c>
      <c r="C67" s="17">
        <v>2</v>
      </c>
      <c r="D67" s="17">
        <v>1978</v>
      </c>
      <c r="E67" s="17">
        <v>13</v>
      </c>
      <c r="F67" s="17">
        <v>0</v>
      </c>
      <c r="G67" s="17">
        <v>0</v>
      </c>
      <c r="H67" s="18">
        <v>166</v>
      </c>
      <c r="P67">
        <v>66</v>
      </c>
      <c r="Q67">
        <f t="shared" ref="Q67:Q130" si="2">_xlfn.GAMMA.DIST(P67,$K$7,$K$8,FALSE)</f>
        <v>3.8076034384707121E-4</v>
      </c>
      <c r="R67">
        <f t="shared" ref="R67:R130" si="3">P67*Q67</f>
        <v>2.51301826939067E-2</v>
      </c>
    </row>
    <row r="68" spans="1:18" ht="14.4" x14ac:dyDescent="0.3">
      <c r="A68" s="17">
        <v>6</v>
      </c>
      <c r="B68" s="9" t="s">
        <v>30</v>
      </c>
      <c r="C68" s="17">
        <v>2</v>
      </c>
      <c r="D68" s="17">
        <v>1982</v>
      </c>
      <c r="E68" s="17">
        <v>2</v>
      </c>
      <c r="F68" s="17">
        <v>0</v>
      </c>
      <c r="G68" s="17">
        <v>0</v>
      </c>
      <c r="H68" s="18">
        <v>166</v>
      </c>
      <c r="P68">
        <v>67</v>
      </c>
      <c r="Q68">
        <f t="shared" si="2"/>
        <v>3.7680589089166461E-4</v>
      </c>
      <c r="R68">
        <f t="shared" si="3"/>
        <v>2.5245994689741529E-2</v>
      </c>
    </row>
    <row r="69" spans="1:18" ht="14.4" x14ac:dyDescent="0.3">
      <c r="A69" s="17">
        <v>5</v>
      </c>
      <c r="B69" s="9" t="s">
        <v>12</v>
      </c>
      <c r="C69" s="17">
        <v>3</v>
      </c>
      <c r="D69" s="17">
        <v>2016</v>
      </c>
      <c r="E69" s="17">
        <v>1</v>
      </c>
      <c r="F69" s="17">
        <v>0</v>
      </c>
      <c r="G69" s="17">
        <v>0</v>
      </c>
      <c r="H69" s="18">
        <v>166</v>
      </c>
      <c r="P69">
        <v>68</v>
      </c>
      <c r="Q69">
        <f t="shared" si="2"/>
        <v>3.7295017151475442E-4</v>
      </c>
      <c r="R69">
        <f t="shared" si="3"/>
        <v>2.53606116630033E-2</v>
      </c>
    </row>
    <row r="70" spans="1:18" ht="14.4" x14ac:dyDescent="0.3">
      <c r="A70" s="17">
        <v>4</v>
      </c>
      <c r="B70" s="9" t="s">
        <v>12</v>
      </c>
      <c r="C70" s="17">
        <v>3</v>
      </c>
      <c r="D70" s="17">
        <v>2019</v>
      </c>
      <c r="E70" s="17">
        <v>1</v>
      </c>
      <c r="F70" s="17">
        <v>0</v>
      </c>
      <c r="G70" s="17">
        <v>0</v>
      </c>
      <c r="H70" s="18">
        <v>166</v>
      </c>
      <c r="P70">
        <v>69</v>
      </c>
      <c r="Q70">
        <f t="shared" si="2"/>
        <v>3.6918932215599108E-4</v>
      </c>
      <c r="R70">
        <f t="shared" si="3"/>
        <v>2.5474063228763385E-2</v>
      </c>
    </row>
    <row r="71" spans="1:18" ht="14.4" x14ac:dyDescent="0.3">
      <c r="A71" s="17">
        <v>3</v>
      </c>
      <c r="B71" s="9" t="s">
        <v>17</v>
      </c>
      <c r="C71" s="17">
        <v>1</v>
      </c>
      <c r="D71" s="17">
        <v>2020</v>
      </c>
      <c r="E71" s="17">
        <v>1</v>
      </c>
      <c r="F71" s="17">
        <v>0</v>
      </c>
      <c r="G71" s="17">
        <v>0</v>
      </c>
      <c r="H71" s="18">
        <v>166</v>
      </c>
      <c r="P71">
        <v>70</v>
      </c>
      <c r="Q71">
        <f t="shared" si="2"/>
        <v>3.6551968359360335E-4</v>
      </c>
      <c r="R71">
        <f t="shared" si="3"/>
        <v>2.5586377851552235E-2</v>
      </c>
    </row>
    <row r="72" spans="1:18" ht="14.4" x14ac:dyDescent="0.3">
      <c r="A72" s="17">
        <v>3</v>
      </c>
      <c r="B72" s="9" t="s">
        <v>14</v>
      </c>
      <c r="C72" s="17">
        <v>3</v>
      </c>
      <c r="D72" s="17">
        <v>2020</v>
      </c>
      <c r="E72" s="17">
        <v>1</v>
      </c>
      <c r="F72" s="17">
        <v>0</v>
      </c>
      <c r="G72" s="17">
        <v>0</v>
      </c>
      <c r="H72" s="18">
        <v>166</v>
      </c>
      <c r="P72">
        <v>71</v>
      </c>
      <c r="Q72">
        <f t="shared" si="2"/>
        <v>3.6193778740536894E-4</v>
      </c>
      <c r="R72">
        <f t="shared" si="3"/>
        <v>2.5697582905781193E-2</v>
      </c>
    </row>
    <row r="73" spans="1:18" ht="14.4" x14ac:dyDescent="0.3">
      <c r="A73" s="17">
        <v>6</v>
      </c>
      <c r="B73" s="9" t="s">
        <v>25</v>
      </c>
      <c r="C73" s="17">
        <v>4</v>
      </c>
      <c r="D73" s="17">
        <v>1977</v>
      </c>
      <c r="E73" s="17">
        <v>1</v>
      </c>
      <c r="F73" s="17">
        <v>0</v>
      </c>
      <c r="G73" s="17">
        <v>0</v>
      </c>
      <c r="H73" s="18">
        <v>167</v>
      </c>
      <c r="P73">
        <v>72</v>
      </c>
      <c r="Q73">
        <f t="shared" si="2"/>
        <v>3.5844034350261743E-4</v>
      </c>
      <c r="R73">
        <f t="shared" si="3"/>
        <v>2.5807704732188456E-2</v>
      </c>
    </row>
    <row r="74" spans="1:18" ht="14.4" x14ac:dyDescent="0.3">
      <c r="A74" s="17">
        <v>6</v>
      </c>
      <c r="B74" s="9" t="s">
        <v>23</v>
      </c>
      <c r="C74" s="17">
        <v>2</v>
      </c>
      <c r="D74" s="17">
        <v>2020</v>
      </c>
      <c r="E74" s="17">
        <v>1</v>
      </c>
      <c r="F74" s="17">
        <v>0</v>
      </c>
      <c r="G74" s="17">
        <v>0</v>
      </c>
      <c r="H74" s="18">
        <v>167</v>
      </c>
      <c r="P74">
        <v>73</v>
      </c>
      <c r="Q74">
        <f t="shared" si="2"/>
        <v>3.5502422863866384E-4</v>
      </c>
      <c r="R74">
        <f t="shared" si="3"/>
        <v>2.5916768690622462E-2</v>
      </c>
    </row>
    <row r="75" spans="1:18" ht="14.4" x14ac:dyDescent="0.3">
      <c r="A75" s="17">
        <v>5</v>
      </c>
      <c r="B75" s="9" t="s">
        <v>25</v>
      </c>
      <c r="C75" s="17">
        <v>4</v>
      </c>
      <c r="D75" s="17">
        <v>1977</v>
      </c>
      <c r="E75" s="17">
        <v>1</v>
      </c>
      <c r="F75" s="17">
        <v>0</v>
      </c>
      <c r="G75" s="17">
        <v>0</v>
      </c>
      <c r="H75" s="18">
        <v>168</v>
      </c>
      <c r="P75">
        <v>74</v>
      </c>
      <c r="Q75">
        <f t="shared" si="2"/>
        <v>3.516864758033347E-4</v>
      </c>
      <c r="R75">
        <f t="shared" si="3"/>
        <v>2.6024799209446767E-2</v>
      </c>
    </row>
    <row r="76" spans="1:18" ht="14.4" x14ac:dyDescent="0.3">
      <c r="A76" s="17">
        <v>1</v>
      </c>
      <c r="B76" s="9" t="s">
        <v>30</v>
      </c>
      <c r="C76" s="17">
        <v>2</v>
      </c>
      <c r="D76" s="17">
        <v>1982</v>
      </c>
      <c r="E76" s="17">
        <v>2</v>
      </c>
      <c r="F76" s="17">
        <v>0</v>
      </c>
      <c r="G76" s="17">
        <v>0</v>
      </c>
      <c r="H76" s="18">
        <v>168</v>
      </c>
      <c r="P76">
        <v>75</v>
      </c>
      <c r="Q76">
        <f t="shared" si="2"/>
        <v>3.4842426442433948E-4</v>
      </c>
      <c r="R76">
        <f t="shared" si="3"/>
        <v>2.613181983182546E-2</v>
      </c>
    </row>
    <row r="77" spans="1:18" ht="14.4" x14ac:dyDescent="0.3">
      <c r="A77" s="17">
        <v>5</v>
      </c>
      <c r="B77" s="9" t="s">
        <v>17</v>
      </c>
      <c r="C77" s="17">
        <v>2</v>
      </c>
      <c r="D77" s="17">
        <v>2020</v>
      </c>
      <c r="E77" s="17">
        <v>1</v>
      </c>
      <c r="F77" s="17">
        <v>0</v>
      </c>
      <c r="G77" s="17">
        <v>0</v>
      </c>
      <c r="H77" s="18">
        <v>168</v>
      </c>
      <c r="P77">
        <v>76</v>
      </c>
      <c r="Q77">
        <f t="shared" si="2"/>
        <v>3.4523491130427123E-4</v>
      </c>
      <c r="R77">
        <f t="shared" si="3"/>
        <v>2.6237853259124613E-2</v>
      </c>
    </row>
    <row r="78" spans="1:18" ht="14.4" x14ac:dyDescent="0.3">
      <c r="A78" s="17">
        <v>4</v>
      </c>
      <c r="B78" s="9" t="s">
        <v>12</v>
      </c>
      <c r="C78" s="17">
        <v>2</v>
      </c>
      <c r="D78" s="17">
        <v>2020</v>
      </c>
      <c r="E78" s="17">
        <v>1</v>
      </c>
      <c r="F78" s="17">
        <v>0</v>
      </c>
      <c r="G78" s="17">
        <v>0</v>
      </c>
      <c r="H78" s="18">
        <v>168</v>
      </c>
      <c r="P78">
        <v>77</v>
      </c>
      <c r="Q78">
        <f t="shared" si="2"/>
        <v>3.4211586222915839E-4</v>
      </c>
      <c r="R78">
        <f t="shared" si="3"/>
        <v>2.6342921391645197E-2</v>
      </c>
    </row>
    <row r="79" spans="1:18" ht="14.4" x14ac:dyDescent="0.3">
      <c r="A79" s="17">
        <v>3</v>
      </c>
      <c r="B79" s="9" t="s">
        <v>12</v>
      </c>
      <c r="C79" s="17">
        <v>1</v>
      </c>
      <c r="D79" s="17">
        <v>2020</v>
      </c>
      <c r="E79" s="17">
        <v>1</v>
      </c>
      <c r="F79" s="17">
        <v>0</v>
      </c>
      <c r="G79" s="17">
        <v>0</v>
      </c>
      <c r="H79" s="18">
        <v>168</v>
      </c>
      <c r="P79">
        <v>78</v>
      </c>
      <c r="Q79">
        <f t="shared" si="2"/>
        <v>3.3906468419081661E-4</v>
      </c>
      <c r="R79">
        <f t="shared" si="3"/>
        <v>2.6447045366883696E-2</v>
      </c>
    </row>
    <row r="80" spans="1:18" ht="14.4" x14ac:dyDescent="0.3">
      <c r="A80" s="17">
        <v>3</v>
      </c>
      <c r="B80" s="9" t="s">
        <v>23</v>
      </c>
      <c r="C80" s="17">
        <v>1</v>
      </c>
      <c r="D80" s="17">
        <v>1977</v>
      </c>
      <c r="E80" s="17">
        <v>1</v>
      </c>
      <c r="F80" s="17">
        <v>0</v>
      </c>
      <c r="G80" s="17">
        <v>0</v>
      </c>
      <c r="H80" s="18">
        <v>169</v>
      </c>
      <c r="P80">
        <v>79</v>
      </c>
      <c r="Q80">
        <f t="shared" si="2"/>
        <v>3.3607905817088736E-4</v>
      </c>
      <c r="R80">
        <f t="shared" si="3"/>
        <v>2.6550245595500101E-2</v>
      </c>
    </row>
    <row r="81" spans="1:18" ht="14.4" x14ac:dyDescent="0.3">
      <c r="A81" s="17">
        <v>3</v>
      </c>
      <c r="B81" s="9" t="s">
        <v>25</v>
      </c>
      <c r="C81" s="17">
        <v>4</v>
      </c>
      <c r="D81" s="17">
        <v>1977</v>
      </c>
      <c r="E81" s="17">
        <v>1</v>
      </c>
      <c r="F81" s="17">
        <v>0</v>
      </c>
      <c r="G81" s="17">
        <v>0</v>
      </c>
      <c r="H81" s="18">
        <v>169</v>
      </c>
      <c r="P81">
        <v>80</v>
      </c>
      <c r="Q81">
        <f t="shared" si="2"/>
        <v>3.3315677243947581E-4</v>
      </c>
      <c r="R81">
        <f t="shared" si="3"/>
        <v>2.6652541795158066E-2</v>
      </c>
    </row>
    <row r="82" spans="1:18" ht="14.4" x14ac:dyDescent="0.3">
      <c r="A82" s="17">
        <v>2</v>
      </c>
      <c r="B82" s="9" t="s">
        <v>29</v>
      </c>
      <c r="C82" s="17">
        <v>1</v>
      </c>
      <c r="D82" s="17">
        <v>1988</v>
      </c>
      <c r="E82" s="17">
        <v>28</v>
      </c>
      <c r="F82" s="17">
        <v>0</v>
      </c>
      <c r="G82" s="17">
        <v>0</v>
      </c>
      <c r="H82" s="18">
        <v>170</v>
      </c>
      <c r="P82">
        <v>81</v>
      </c>
      <c r="Q82">
        <f t="shared" si="2"/>
        <v>3.3029571632577499E-4</v>
      </c>
      <c r="R82">
        <f t="shared" si="3"/>
        <v>2.6753953022387773E-2</v>
      </c>
    </row>
    <row r="83" spans="1:18" ht="14.4" x14ac:dyDescent="0.3">
      <c r="A83" s="17">
        <v>2</v>
      </c>
      <c r="B83" s="9" t="s">
        <v>30</v>
      </c>
      <c r="C83" s="17">
        <v>2</v>
      </c>
      <c r="D83" s="17">
        <v>1982</v>
      </c>
      <c r="E83" s="17">
        <v>2</v>
      </c>
      <c r="F83" s="17">
        <v>0</v>
      </c>
      <c r="G83" s="17">
        <v>0</v>
      </c>
      <c r="H83" s="18">
        <v>170</v>
      </c>
      <c r="P83">
        <v>82</v>
      </c>
      <c r="Q83">
        <f t="shared" si="2"/>
        <v>3.2749387442207559E-4</v>
      </c>
      <c r="R83">
        <f t="shared" si="3"/>
        <v>2.6854497702610197E-2</v>
      </c>
    </row>
    <row r="84" spans="1:18" ht="14.4" x14ac:dyDescent="0.3">
      <c r="A84" s="17">
        <v>5</v>
      </c>
      <c r="B84" s="9" t="s">
        <v>12</v>
      </c>
      <c r="C84" s="17">
        <v>3</v>
      </c>
      <c r="D84" s="17">
        <v>2019</v>
      </c>
      <c r="E84" s="17">
        <v>1</v>
      </c>
      <c r="F84" s="17">
        <v>0</v>
      </c>
      <c r="G84" s="17">
        <v>0</v>
      </c>
      <c r="H84" s="18">
        <v>170</v>
      </c>
      <c r="P84">
        <v>83</v>
      </c>
      <c r="Q84">
        <f t="shared" si="2"/>
        <v>3.247493211861386E-4</v>
      </c>
      <c r="R84">
        <f t="shared" si="3"/>
        <v>2.6954193658449505E-2</v>
      </c>
    </row>
    <row r="85" spans="1:18" ht="14.4" x14ac:dyDescent="0.3">
      <c r="A85" s="17">
        <v>5</v>
      </c>
      <c r="B85" s="9" t="s">
        <v>23</v>
      </c>
      <c r="C85" s="17">
        <v>1</v>
      </c>
      <c r="D85" s="17">
        <v>1977</v>
      </c>
      <c r="E85" s="17">
        <v>1</v>
      </c>
      <c r="F85" s="17">
        <v>0</v>
      </c>
      <c r="G85" s="17">
        <v>0</v>
      </c>
      <c r="H85" s="18">
        <v>171</v>
      </c>
      <c r="P85">
        <v>84</v>
      </c>
      <c r="Q85">
        <f t="shared" si="2"/>
        <v>3.2206021591013129E-4</v>
      </c>
      <c r="R85">
        <f t="shared" si="3"/>
        <v>2.7053058136451029E-2</v>
      </c>
    </row>
    <row r="86" spans="1:18" ht="14.4" x14ac:dyDescent="0.3">
      <c r="A86" s="17">
        <v>5</v>
      </c>
      <c r="B86" s="9" t="s">
        <v>12</v>
      </c>
      <c r="C86" s="17">
        <v>1</v>
      </c>
      <c r="D86" s="17">
        <v>1977</v>
      </c>
      <c r="E86" s="17">
        <v>1</v>
      </c>
      <c r="F86" s="17">
        <v>0</v>
      </c>
      <c r="G86" s="17">
        <v>0</v>
      </c>
      <c r="H86" s="18">
        <v>171</v>
      </c>
      <c r="P86">
        <v>85</v>
      </c>
      <c r="Q86">
        <f t="shared" si="2"/>
        <v>3.194247980272013E-4</v>
      </c>
      <c r="R86">
        <f t="shared" si="3"/>
        <v>2.7151107832312109E-2</v>
      </c>
    </row>
    <row r="87" spans="1:18" ht="14.4" x14ac:dyDescent="0.3">
      <c r="A87" s="17">
        <v>6</v>
      </c>
      <c r="B87" s="9" t="s">
        <v>44</v>
      </c>
      <c r="C87" s="17">
        <v>2</v>
      </c>
      <c r="D87" s="17">
        <v>1975</v>
      </c>
      <c r="E87" s="17">
        <v>1</v>
      </c>
      <c r="F87" s="17">
        <v>0</v>
      </c>
      <c r="G87" s="17">
        <v>0</v>
      </c>
      <c r="H87" s="18">
        <v>174</v>
      </c>
      <c r="P87">
        <v>86</v>
      </c>
      <c r="Q87">
        <f t="shared" si="2"/>
        <v>3.1684138272936377E-4</v>
      </c>
      <c r="R87">
        <f t="shared" si="3"/>
        <v>2.7248358914725285E-2</v>
      </c>
    </row>
    <row r="88" spans="1:18" ht="14.4" x14ac:dyDescent="0.3">
      <c r="A88" s="17">
        <v>4</v>
      </c>
      <c r="B88" s="9" t="s">
        <v>12</v>
      </c>
      <c r="C88" s="17">
        <v>1</v>
      </c>
      <c r="D88" s="17">
        <v>1977</v>
      </c>
      <c r="E88" s="17">
        <v>1</v>
      </c>
      <c r="F88" s="17">
        <v>0</v>
      </c>
      <c r="G88" s="17">
        <v>0</v>
      </c>
      <c r="H88" s="18">
        <v>174</v>
      </c>
      <c r="P88">
        <v>87</v>
      </c>
      <c r="Q88">
        <f t="shared" si="2"/>
        <v>3.1430835687270105E-4</v>
      </c>
      <c r="R88">
        <f t="shared" si="3"/>
        <v>2.7344827047924992E-2</v>
      </c>
    </row>
    <row r="89" spans="1:18" ht="14.4" x14ac:dyDescent="0.3">
      <c r="A89" s="17">
        <v>5</v>
      </c>
      <c r="B89" s="9" t="s">
        <v>29</v>
      </c>
      <c r="C89" s="17">
        <v>1</v>
      </c>
      <c r="D89" s="17">
        <v>1988</v>
      </c>
      <c r="E89" s="17">
        <v>28</v>
      </c>
      <c r="F89" s="17">
        <v>0</v>
      </c>
      <c r="G89" s="17">
        <v>0</v>
      </c>
      <c r="H89" s="18">
        <v>176</v>
      </c>
      <c r="P89">
        <v>88</v>
      </c>
      <c r="Q89">
        <f t="shared" si="2"/>
        <v>3.118241751479866E-4</v>
      </c>
      <c r="R89">
        <f t="shared" si="3"/>
        <v>2.744052741302282E-2</v>
      </c>
    </row>
    <row r="90" spans="1:18" ht="14.4" x14ac:dyDescent="0.3">
      <c r="A90" s="17">
        <v>1</v>
      </c>
      <c r="B90" s="9" t="s">
        <v>25</v>
      </c>
      <c r="C90" s="17">
        <v>4</v>
      </c>
      <c r="D90" s="17">
        <v>1977</v>
      </c>
      <c r="E90" s="17">
        <v>1</v>
      </c>
      <c r="F90" s="17">
        <v>0</v>
      </c>
      <c r="G90" s="17">
        <v>0</v>
      </c>
      <c r="H90" s="18">
        <v>177</v>
      </c>
      <c r="P90">
        <v>89</v>
      </c>
      <c r="Q90">
        <f t="shared" si="2"/>
        <v>3.0938735649672862E-4</v>
      </c>
      <c r="R90">
        <f t="shared" si="3"/>
        <v>2.7535474728208848E-2</v>
      </c>
    </row>
    <row r="91" spans="1:18" ht="14.4" x14ac:dyDescent="0.3">
      <c r="A91" s="17">
        <v>6</v>
      </c>
      <c r="B91" s="9" t="s">
        <v>12</v>
      </c>
      <c r="C91" s="17">
        <v>1</v>
      </c>
      <c r="D91" s="17">
        <v>1977</v>
      </c>
      <c r="E91" s="17">
        <v>1</v>
      </c>
      <c r="F91" s="17">
        <v>0</v>
      </c>
      <c r="G91" s="17">
        <v>0</v>
      </c>
      <c r="H91" s="18">
        <v>178</v>
      </c>
      <c r="P91">
        <v>90</v>
      </c>
      <c r="Q91">
        <f t="shared" si="2"/>
        <v>3.0699648075435242E-4</v>
      </c>
      <c r="R91">
        <f t="shared" si="3"/>
        <v>2.7629683267891718E-2</v>
      </c>
    </row>
    <row r="92" spans="1:18" ht="14.4" x14ac:dyDescent="0.3">
      <c r="A92" s="17">
        <v>3</v>
      </c>
      <c r="B92" s="9" t="s">
        <v>12</v>
      </c>
      <c r="C92" s="17">
        <v>1</v>
      </c>
      <c r="D92" s="17">
        <v>1977</v>
      </c>
      <c r="E92" s="17">
        <v>1</v>
      </c>
      <c r="F92" s="17">
        <v>0</v>
      </c>
      <c r="G92" s="17">
        <v>0</v>
      </c>
      <c r="H92" s="18">
        <v>178</v>
      </c>
      <c r="P92">
        <v>91</v>
      </c>
      <c r="Q92">
        <f t="shared" si="2"/>
        <v>3.0465018550378329E-4</v>
      </c>
      <c r="R92">
        <f t="shared" si="3"/>
        <v>2.772316688084428E-2</v>
      </c>
    </row>
    <row r="93" spans="1:18" ht="14.4" x14ac:dyDescent="0.3">
      <c r="A93" s="17">
        <v>4</v>
      </c>
      <c r="B93" s="9" t="s">
        <v>29</v>
      </c>
      <c r="C93" s="17">
        <v>1</v>
      </c>
      <c r="D93" s="17">
        <v>1988</v>
      </c>
      <c r="E93" s="17">
        <v>28</v>
      </c>
      <c r="F93" s="17">
        <v>0</v>
      </c>
      <c r="G93" s="17">
        <v>0</v>
      </c>
      <c r="H93" s="18">
        <v>180</v>
      </c>
      <c r="P93">
        <v>92</v>
      </c>
      <c r="Q93">
        <f t="shared" si="2"/>
        <v>3.0234716312409275E-4</v>
      </c>
      <c r="R93">
        <f t="shared" si="3"/>
        <v>2.7815939007416534E-2</v>
      </c>
    </row>
    <row r="94" spans="1:18" ht="14.4" x14ac:dyDescent="0.3">
      <c r="A94" s="17">
        <v>3</v>
      </c>
      <c r="B94" s="9" t="s">
        <v>44</v>
      </c>
      <c r="C94" s="17">
        <v>2</v>
      </c>
      <c r="D94" s="17">
        <v>1975</v>
      </c>
      <c r="E94" s="17">
        <v>1</v>
      </c>
      <c r="F94" s="17">
        <v>0</v>
      </c>
      <c r="G94" s="17">
        <v>0</v>
      </c>
      <c r="H94" s="18">
        <v>180</v>
      </c>
      <c r="P94">
        <v>93</v>
      </c>
      <c r="Q94">
        <f t="shared" si="2"/>
        <v>3.0008615802014848E-4</v>
      </c>
      <c r="R94">
        <f t="shared" si="3"/>
        <v>2.7908012695873809E-2</v>
      </c>
    </row>
    <row r="95" spans="1:18" ht="14.4" x14ac:dyDescent="0.3">
      <c r="A95" s="17">
        <v>2</v>
      </c>
      <c r="B95" s="9" t="s">
        <v>25</v>
      </c>
      <c r="C95" s="17">
        <v>4</v>
      </c>
      <c r="D95" s="17">
        <v>1977</v>
      </c>
      <c r="E95" s="17">
        <v>1</v>
      </c>
      <c r="F95" s="17">
        <v>0</v>
      </c>
      <c r="G95" s="17">
        <v>0</v>
      </c>
      <c r="H95" s="18">
        <v>180</v>
      </c>
      <c r="P95">
        <v>94</v>
      </c>
      <c r="Q95">
        <f t="shared" si="2"/>
        <v>2.9786596402035234E-4</v>
      </c>
      <c r="R95">
        <f t="shared" si="3"/>
        <v>2.7999400617913121E-2</v>
      </c>
    </row>
    <row r="96" spans="1:18" ht="14.4" x14ac:dyDescent="0.3">
      <c r="A96" s="17">
        <v>1</v>
      </c>
      <c r="B96" s="9" t="s">
        <v>23</v>
      </c>
      <c r="C96" s="17">
        <v>1</v>
      </c>
      <c r="D96" s="17">
        <v>1988</v>
      </c>
      <c r="E96" s="17">
        <v>1</v>
      </c>
      <c r="F96" s="17">
        <v>0</v>
      </c>
      <c r="G96" s="17">
        <v>0</v>
      </c>
      <c r="H96" s="18">
        <v>180</v>
      </c>
      <c r="P96">
        <v>95</v>
      </c>
      <c r="Q96">
        <f t="shared" si="2"/>
        <v>2.9568542193060689E-4</v>
      </c>
      <c r="R96">
        <f t="shared" si="3"/>
        <v>2.8090115083407655E-2</v>
      </c>
    </row>
    <row r="97" spans="1:18" ht="14.4" x14ac:dyDescent="0.3">
      <c r="A97" s="17">
        <v>1</v>
      </c>
      <c r="B97" s="9" t="s">
        <v>29</v>
      </c>
      <c r="C97" s="17">
        <v>2</v>
      </c>
      <c r="D97" s="17">
        <v>1978</v>
      </c>
      <c r="E97" s="17">
        <v>13</v>
      </c>
      <c r="F97" s="17">
        <v>0</v>
      </c>
      <c r="G97" s="17">
        <v>0</v>
      </c>
      <c r="H97" s="18">
        <v>181</v>
      </c>
      <c r="P97">
        <v>96</v>
      </c>
      <c r="Q97">
        <f t="shared" si="2"/>
        <v>2.935434172335962E-4</v>
      </c>
      <c r="R97">
        <f t="shared" si="3"/>
        <v>2.8180168054425234E-2</v>
      </c>
    </row>
    <row r="98" spans="1:18" ht="14.4" x14ac:dyDescent="0.3">
      <c r="A98" s="17">
        <v>1</v>
      </c>
      <c r="B98" s="9" t="s">
        <v>23</v>
      </c>
      <c r="C98" s="17">
        <v>1</v>
      </c>
      <c r="D98" s="17">
        <v>1977</v>
      </c>
      <c r="E98" s="17">
        <v>1</v>
      </c>
      <c r="F98" s="17">
        <v>0</v>
      </c>
      <c r="G98" s="17">
        <v>0</v>
      </c>
      <c r="H98" s="18">
        <v>181</v>
      </c>
      <c r="P98">
        <v>97</v>
      </c>
      <c r="Q98">
        <f t="shared" si="2"/>
        <v>2.9143887792333856E-4</v>
      </c>
      <c r="R98">
        <f t="shared" si="3"/>
        <v>2.8269571158563839E-2</v>
      </c>
    </row>
    <row r="99" spans="1:18" ht="14.4" x14ac:dyDescent="0.3">
      <c r="A99" s="17">
        <v>4</v>
      </c>
      <c r="B99" s="9" t="s">
        <v>23</v>
      </c>
      <c r="C99" s="17">
        <v>1</v>
      </c>
      <c r="D99" s="17">
        <v>1977</v>
      </c>
      <c r="E99" s="17">
        <v>1</v>
      </c>
      <c r="F99" s="17">
        <v>0</v>
      </c>
      <c r="G99" s="17">
        <v>0</v>
      </c>
      <c r="H99" s="18">
        <v>181</v>
      </c>
      <c r="P99">
        <v>98</v>
      </c>
      <c r="Q99">
        <f t="shared" si="2"/>
        <v>2.893707724657544E-4</v>
      </c>
      <c r="R99">
        <f t="shared" si="3"/>
        <v>2.8358335701643932E-2</v>
      </c>
    </row>
    <row r="100" spans="1:18" ht="14.4" x14ac:dyDescent="0.3">
      <c r="A100" s="17">
        <v>6</v>
      </c>
      <c r="B100" s="9" t="s">
        <v>29</v>
      </c>
      <c r="C100" s="17">
        <v>1</v>
      </c>
      <c r="D100" s="17">
        <v>1988</v>
      </c>
      <c r="E100" s="17">
        <v>28</v>
      </c>
      <c r="F100" s="17">
        <v>0</v>
      </c>
      <c r="G100" s="17">
        <v>0</v>
      </c>
      <c r="H100" s="18">
        <v>182</v>
      </c>
      <c r="P100">
        <v>99</v>
      </c>
      <c r="Q100">
        <f t="shared" si="2"/>
        <v>2.8733810787671927E-4</v>
      </c>
      <c r="R100">
        <f t="shared" si="3"/>
        <v>2.8446472679795207E-2</v>
      </c>
    </row>
    <row r="101" spans="1:18" ht="14.4" x14ac:dyDescent="0.3">
      <c r="A101" s="17">
        <v>4</v>
      </c>
      <c r="B101" s="9" t="s">
        <v>29</v>
      </c>
      <c r="C101" s="17">
        <v>2</v>
      </c>
      <c r="D101" s="17">
        <v>1978</v>
      </c>
      <c r="E101" s="17">
        <v>13</v>
      </c>
      <c r="F101" s="17">
        <v>0</v>
      </c>
      <c r="G101" s="17">
        <v>0</v>
      </c>
      <c r="H101" s="18">
        <v>184</v>
      </c>
      <c r="P101">
        <v>100</v>
      </c>
      <c r="Q101">
        <f t="shared" si="2"/>
        <v>2.8533992790971929E-4</v>
      </c>
      <c r="R101">
        <f t="shared" si="3"/>
        <v>2.8533992790971928E-2</v>
      </c>
    </row>
    <row r="102" spans="1:18" ht="14.4" x14ac:dyDescent="0.3">
      <c r="A102" s="17">
        <v>2</v>
      </c>
      <c r="B102" s="9" t="s">
        <v>23</v>
      </c>
      <c r="C102" s="17">
        <v>1</v>
      </c>
      <c r="D102" s="17">
        <v>1977</v>
      </c>
      <c r="E102" s="17">
        <v>1</v>
      </c>
      <c r="F102" s="17">
        <v>0</v>
      </c>
      <c r="G102" s="17">
        <v>0</v>
      </c>
      <c r="H102" s="18">
        <v>184</v>
      </c>
      <c r="P102">
        <v>101</v>
      </c>
      <c r="Q102">
        <f t="shared" si="2"/>
        <v>2.8337531134583972E-4</v>
      </c>
      <c r="R102">
        <f t="shared" si="3"/>
        <v>2.8620906445929812E-2</v>
      </c>
    </row>
    <row r="103" spans="1:18" ht="14.4" x14ac:dyDescent="0.3">
      <c r="A103" s="17">
        <v>2</v>
      </c>
      <c r="B103" s="9" t="s">
        <v>12</v>
      </c>
      <c r="C103" s="17">
        <v>1</v>
      </c>
      <c r="D103" s="17">
        <v>1977</v>
      </c>
      <c r="E103" s="17">
        <v>1</v>
      </c>
      <c r="F103" s="17">
        <v>0</v>
      </c>
      <c r="G103" s="17">
        <v>0</v>
      </c>
      <c r="H103" s="18">
        <v>184</v>
      </c>
      <c r="P103">
        <v>102</v>
      </c>
      <c r="Q103">
        <f t="shared" si="2"/>
        <v>2.8144337037935591E-4</v>
      </c>
      <c r="R103">
        <f t="shared" si="3"/>
        <v>2.8707223778694304E-2</v>
      </c>
    </row>
    <row r="104" spans="1:18" ht="14.4" x14ac:dyDescent="0.3">
      <c r="A104" s="17">
        <v>4</v>
      </c>
      <c r="B104" s="9" t="s">
        <v>25</v>
      </c>
      <c r="C104" s="17">
        <v>4</v>
      </c>
      <c r="D104" s="17">
        <v>1977</v>
      </c>
      <c r="E104" s="17">
        <v>1</v>
      </c>
      <c r="F104" s="17">
        <v>0</v>
      </c>
      <c r="G104" s="17">
        <v>0</v>
      </c>
      <c r="H104" s="18">
        <v>184</v>
      </c>
      <c r="P104">
        <v>103</v>
      </c>
      <c r="Q104">
        <f t="shared" si="2"/>
        <v>2.7954324909270788E-4</v>
      </c>
      <c r="R104">
        <f t="shared" si="3"/>
        <v>2.8792954656548912E-2</v>
      </c>
    </row>
    <row r="105" spans="1:18" ht="14.4" x14ac:dyDescent="0.3">
      <c r="A105" s="17">
        <v>2</v>
      </c>
      <c r="B105" s="9" t="s">
        <v>27</v>
      </c>
      <c r="C105" s="17">
        <v>2</v>
      </c>
      <c r="D105" s="17">
        <v>1982</v>
      </c>
      <c r="E105" s="17">
        <v>1</v>
      </c>
      <c r="F105" s="17">
        <v>0</v>
      </c>
      <c r="G105" s="17">
        <v>0</v>
      </c>
      <c r="H105" s="18">
        <v>199</v>
      </c>
      <c r="P105">
        <v>104</v>
      </c>
      <c r="Q105">
        <f t="shared" si="2"/>
        <v>2.7767412201509334E-4</v>
      </c>
      <c r="R105">
        <f t="shared" si="3"/>
        <v>2.8878108689569706E-2</v>
      </c>
    </row>
    <row r="106" spans="1:18" ht="14.4" x14ac:dyDescent="0.3">
      <c r="A106" s="17">
        <v>6</v>
      </c>
      <c r="B106" s="9" t="s">
        <v>12</v>
      </c>
      <c r="C106" s="17">
        <v>3</v>
      </c>
      <c r="D106" s="17">
        <v>1975</v>
      </c>
      <c r="E106" s="17">
        <v>1</v>
      </c>
      <c r="F106" s="17">
        <v>0</v>
      </c>
      <c r="G106" s="17">
        <v>0</v>
      </c>
      <c r="H106" s="18">
        <v>208</v>
      </c>
      <c r="P106">
        <v>105</v>
      </c>
      <c r="Q106">
        <f t="shared" si="2"/>
        <v>2.7583519275934136E-4</v>
      </c>
      <c r="R106">
        <f t="shared" si="3"/>
        <v>2.8962695239730843E-2</v>
      </c>
    </row>
    <row r="107" spans="1:18" ht="14.4" x14ac:dyDescent="0.3">
      <c r="A107" s="17">
        <v>3</v>
      </c>
      <c r="B107" s="9" t="s">
        <v>12</v>
      </c>
      <c r="C107" s="17">
        <v>3</v>
      </c>
      <c r="D107" s="17">
        <v>1975</v>
      </c>
      <c r="E107" s="17">
        <v>1</v>
      </c>
      <c r="F107" s="17">
        <v>0</v>
      </c>
      <c r="G107" s="17">
        <v>0</v>
      </c>
      <c r="H107" s="18">
        <v>208</v>
      </c>
      <c r="P107">
        <v>106</v>
      </c>
      <c r="Q107">
        <f t="shared" si="2"/>
        <v>2.740256927321188E-4</v>
      </c>
      <c r="R107">
        <f t="shared" si="3"/>
        <v>2.9046723429604591E-2</v>
      </c>
    </row>
    <row r="108" spans="1:18" ht="14.4" x14ac:dyDescent="0.3">
      <c r="A108" s="17">
        <v>5</v>
      </c>
      <c r="B108" s="9" t="s">
        <v>27</v>
      </c>
      <c r="C108" s="17">
        <v>2</v>
      </c>
      <c r="D108" s="17">
        <v>1982</v>
      </c>
      <c r="E108" s="17">
        <v>1</v>
      </c>
      <c r="F108" s="17">
        <v>0</v>
      </c>
      <c r="G108" s="17">
        <v>0</v>
      </c>
      <c r="H108" s="18">
        <v>212</v>
      </c>
      <c r="P108">
        <v>107</v>
      </c>
      <c r="Q108">
        <f t="shared" si="2"/>
        <v>2.7224487991287015E-4</v>
      </c>
      <c r="R108">
        <f t="shared" si="3"/>
        <v>2.9130202150677107E-2</v>
      </c>
    </row>
    <row r="109" spans="1:18" ht="14.4" x14ac:dyDescent="0.3">
      <c r="A109" s="17">
        <v>2</v>
      </c>
      <c r="B109" s="9" t="s">
        <v>12</v>
      </c>
      <c r="C109" s="17">
        <v>3</v>
      </c>
      <c r="D109" s="17">
        <v>1975</v>
      </c>
      <c r="E109" s="17">
        <v>1</v>
      </c>
      <c r="F109" s="17">
        <v>0</v>
      </c>
      <c r="G109" s="17">
        <v>0</v>
      </c>
      <c r="H109" s="18">
        <v>219</v>
      </c>
      <c r="P109">
        <v>108</v>
      </c>
      <c r="Q109">
        <f t="shared" si="2"/>
        <v>2.7049203769722788E-4</v>
      </c>
      <c r="R109">
        <f t="shared" si="3"/>
        <v>2.921314007130061E-2</v>
      </c>
    </row>
    <row r="110" spans="1:18" ht="14.4" x14ac:dyDescent="0.3">
      <c r="A110" s="17">
        <v>5</v>
      </c>
      <c r="B110" s="9" t="s">
        <v>12</v>
      </c>
      <c r="C110" s="17">
        <v>3</v>
      </c>
      <c r="D110" s="17">
        <v>1975</v>
      </c>
      <c r="E110" s="17">
        <v>1</v>
      </c>
      <c r="F110" s="17">
        <v>0</v>
      </c>
      <c r="G110" s="17">
        <v>0</v>
      </c>
      <c r="H110" s="18">
        <v>219</v>
      </c>
      <c r="P110">
        <v>109</v>
      </c>
      <c r="Q110">
        <f t="shared" si="2"/>
        <v>2.6876647380092816E-4</v>
      </c>
      <c r="R110">
        <f t="shared" si="3"/>
        <v>2.9295545644301171E-2</v>
      </c>
    </row>
    <row r="111" spans="1:18" ht="14.4" x14ac:dyDescent="0.3">
      <c r="A111" s="17">
        <v>1</v>
      </c>
      <c r="B111" s="9" t="s">
        <v>27</v>
      </c>
      <c r="C111" s="17">
        <v>2</v>
      </c>
      <c r="D111" s="17">
        <v>1982</v>
      </c>
      <c r="E111" s="17">
        <v>1</v>
      </c>
      <c r="F111" s="17">
        <v>0</v>
      </c>
      <c r="G111" s="17">
        <v>0</v>
      </c>
      <c r="H111" s="18">
        <v>226</v>
      </c>
      <c r="P111">
        <v>110</v>
      </c>
      <c r="Q111">
        <f t="shared" si="2"/>
        <v>2.6706751922054211E-4</v>
      </c>
      <c r="R111">
        <f t="shared" si="3"/>
        <v>2.9377427114259634E-2</v>
      </c>
    </row>
    <row r="112" spans="1:18" ht="14.4" x14ac:dyDescent="0.3">
      <c r="A112" s="17">
        <v>3</v>
      </c>
      <c r="B112" s="9" t="s">
        <v>27</v>
      </c>
      <c r="C112" s="17">
        <v>2</v>
      </c>
      <c r="D112" s="17">
        <v>1982</v>
      </c>
      <c r="E112" s="17">
        <v>1</v>
      </c>
      <c r="F112" s="17">
        <v>0</v>
      </c>
      <c r="G112" s="17">
        <v>0</v>
      </c>
      <c r="H112" s="18">
        <v>227</v>
      </c>
      <c r="P112">
        <v>111</v>
      </c>
      <c r="Q112">
        <f t="shared" si="2"/>
        <v>2.6539452724759586E-4</v>
      </c>
      <c r="R112">
        <f t="shared" si="3"/>
        <v>2.9458792524483138E-2</v>
      </c>
    </row>
    <row r="113" spans="1:18" ht="14.4" x14ac:dyDescent="0.3">
      <c r="A113" s="17">
        <v>1</v>
      </c>
      <c r="B113" s="9" t="s">
        <v>12</v>
      </c>
      <c r="C113" s="17">
        <v>3</v>
      </c>
      <c r="D113" s="17">
        <v>1975</v>
      </c>
      <c r="E113" s="17">
        <v>1</v>
      </c>
      <c r="F113" s="17">
        <v>0</v>
      </c>
      <c r="G113" s="17">
        <v>0</v>
      </c>
      <c r="H113" s="18">
        <v>230</v>
      </c>
      <c r="P113">
        <v>112</v>
      </c>
      <c r="Q113">
        <f t="shared" si="2"/>
        <v>2.6374687253287958E-4</v>
      </c>
      <c r="R113">
        <f t="shared" si="3"/>
        <v>2.9539649723682514E-2</v>
      </c>
    </row>
    <row r="114" spans="1:18" ht="14.4" x14ac:dyDescent="0.3">
      <c r="A114" s="17">
        <v>4</v>
      </c>
      <c r="B114" s="9" t="s">
        <v>27</v>
      </c>
      <c r="C114" s="17">
        <v>2</v>
      </c>
      <c r="D114" s="17">
        <v>1982</v>
      </c>
      <c r="E114" s="17">
        <v>1</v>
      </c>
      <c r="F114" s="17">
        <v>0</v>
      </c>
      <c r="G114" s="17">
        <v>0</v>
      </c>
      <c r="H114" s="18">
        <v>232</v>
      </c>
      <c r="P114">
        <v>113</v>
      </c>
      <c r="Q114">
        <f t="shared" si="2"/>
        <v>2.6212395019797018E-4</v>
      </c>
      <c r="R114">
        <f t="shared" si="3"/>
        <v>2.9620006372370632E-2</v>
      </c>
    </row>
    <row r="115" spans="1:18" ht="14.4" x14ac:dyDescent="0.3">
      <c r="A115" s="17">
        <v>5</v>
      </c>
      <c r="B115" s="9" t="s">
        <v>43</v>
      </c>
      <c r="C115" s="17">
        <v>2</v>
      </c>
      <c r="D115" s="17">
        <v>1974</v>
      </c>
      <c r="E115" s="17">
        <v>1</v>
      </c>
      <c r="F115" s="17">
        <v>0</v>
      </c>
      <c r="G115" s="17">
        <v>0</v>
      </c>
      <c r="H115" s="18">
        <v>320</v>
      </c>
      <c r="P115">
        <v>114</v>
      </c>
      <c r="Q115">
        <f t="shared" si="2"/>
        <v>2.6052517499119271E-4</v>
      </c>
      <c r="R115">
        <f t="shared" si="3"/>
        <v>2.9699869948995969E-2</v>
      </c>
    </row>
    <row r="116" spans="1:18" ht="14.4" x14ac:dyDescent="0.3">
      <c r="A116" s="17">
        <v>3</v>
      </c>
      <c r="B116" s="9" t="s">
        <v>43</v>
      </c>
      <c r="C116" s="17">
        <v>2</v>
      </c>
      <c r="D116" s="17">
        <v>1974</v>
      </c>
      <c r="E116" s="17">
        <v>1</v>
      </c>
      <c r="F116" s="17">
        <v>0</v>
      </c>
      <c r="G116" s="17">
        <v>0</v>
      </c>
      <c r="H116" s="18">
        <v>332</v>
      </c>
      <c r="P116">
        <v>115</v>
      </c>
      <c r="Q116">
        <f t="shared" si="2"/>
        <v>2.589499804854286E-4</v>
      </c>
      <c r="R116">
        <f t="shared" si="3"/>
        <v>2.9779247755824287E-2</v>
      </c>
    </row>
    <row r="117" spans="1:18" ht="14.4" x14ac:dyDescent="0.3">
      <c r="A117" s="17">
        <v>4</v>
      </c>
      <c r="B117" s="9" t="s">
        <v>43</v>
      </c>
      <c r="C117" s="17">
        <v>2</v>
      </c>
      <c r="D117" s="17">
        <v>1974</v>
      </c>
      <c r="E117" s="17">
        <v>1</v>
      </c>
      <c r="F117" s="17">
        <v>0</v>
      </c>
      <c r="G117" s="17">
        <v>0</v>
      </c>
      <c r="H117" s="18">
        <v>338</v>
      </c>
      <c r="P117">
        <v>116</v>
      </c>
      <c r="Q117">
        <f t="shared" si="2"/>
        <v>2.573978183153523E-4</v>
      </c>
      <c r="R117">
        <f t="shared" si="3"/>
        <v>2.9858146924580869E-2</v>
      </c>
    </row>
    <row r="118" spans="1:18" ht="14.4" x14ac:dyDescent="0.3">
      <c r="A118" s="17">
        <v>1</v>
      </c>
      <c r="B118" s="9" t="s">
        <v>42</v>
      </c>
      <c r="C118" s="17">
        <v>3</v>
      </c>
      <c r="D118" s="17">
        <v>1973</v>
      </c>
      <c r="E118" s="17">
        <v>1</v>
      </c>
      <c r="F118" s="17">
        <v>0</v>
      </c>
      <c r="G118" s="17">
        <v>0</v>
      </c>
      <c r="H118" s="18">
        <v>358</v>
      </c>
      <c r="P118">
        <v>117</v>
      </c>
      <c r="Q118">
        <f t="shared" si="2"/>
        <v>2.5586815745183962E-4</v>
      </c>
      <c r="R118">
        <f t="shared" si="3"/>
        <v>2.9936574421865234E-2</v>
      </c>
    </row>
    <row r="119" spans="1:18" ht="14.4" x14ac:dyDescent="0.3">
      <c r="A119" s="17">
        <v>5</v>
      </c>
      <c r="B119" s="9" t="s">
        <v>10</v>
      </c>
      <c r="C119" s="17">
        <v>4</v>
      </c>
      <c r="D119" s="17">
        <v>1980</v>
      </c>
      <c r="E119" s="17">
        <v>1</v>
      </c>
      <c r="F119" s="17">
        <v>0</v>
      </c>
      <c r="G119" s="17">
        <v>0</v>
      </c>
      <c r="H119" s="18">
        <v>378</v>
      </c>
      <c r="P119">
        <v>118</v>
      </c>
      <c r="Q119">
        <f t="shared" si="2"/>
        <v>2.5436048351143399E-4</v>
      </c>
      <c r="R119">
        <f t="shared" si="3"/>
        <v>3.001453705434921E-2</v>
      </c>
    </row>
    <row r="120" spans="1:18" ht="14.4" x14ac:dyDescent="0.3">
      <c r="A120" s="17">
        <v>3</v>
      </c>
      <c r="B120" s="9" t="s">
        <v>10</v>
      </c>
      <c r="C120" s="17">
        <v>4</v>
      </c>
      <c r="D120" s="17">
        <v>1980</v>
      </c>
      <c r="E120" s="17">
        <v>1</v>
      </c>
      <c r="F120" s="17">
        <v>0</v>
      </c>
      <c r="G120" s="17">
        <v>0</v>
      </c>
      <c r="H120" s="18">
        <v>380</v>
      </c>
      <c r="P120">
        <v>119</v>
      </c>
      <c r="Q120">
        <f t="shared" si="2"/>
        <v>2.528742980988975E-4</v>
      </c>
      <c r="R120">
        <f t="shared" si="3"/>
        <v>3.0092041473768802E-2</v>
      </c>
    </row>
    <row r="121" spans="1:18" ht="14.4" x14ac:dyDescent="0.3">
      <c r="A121" s="17">
        <v>3</v>
      </c>
      <c r="B121" s="9" t="s">
        <v>42</v>
      </c>
      <c r="C121" s="17">
        <v>3</v>
      </c>
      <c r="D121" s="17">
        <v>1973</v>
      </c>
      <c r="E121" s="17">
        <v>1</v>
      </c>
      <c r="F121" s="17">
        <v>0</v>
      </c>
      <c r="G121" s="17">
        <v>0</v>
      </c>
      <c r="H121" s="18">
        <v>381</v>
      </c>
      <c r="P121">
        <v>120</v>
      </c>
      <c r="Q121">
        <f t="shared" si="2"/>
        <v>2.5140911818099788E-4</v>
      </c>
      <c r="R121">
        <f t="shared" si="3"/>
        <v>3.0169094181719747E-2</v>
      </c>
    </row>
    <row r="122" spans="1:18" ht="14.4" x14ac:dyDescent="0.3">
      <c r="A122" s="17">
        <v>1</v>
      </c>
      <c r="B122" s="9" t="s">
        <v>10</v>
      </c>
      <c r="C122" s="17">
        <v>4</v>
      </c>
      <c r="D122" s="17">
        <v>1980</v>
      </c>
      <c r="E122" s="17">
        <v>1</v>
      </c>
      <c r="F122" s="17">
        <v>0</v>
      </c>
      <c r="G122" s="17">
        <v>0</v>
      </c>
      <c r="H122" s="18">
        <v>381</v>
      </c>
      <c r="P122">
        <v>121</v>
      </c>
      <c r="Q122">
        <f t="shared" si="2"/>
        <v>2.4996447548980208E-4</v>
      </c>
      <c r="R122">
        <f t="shared" si="3"/>
        <v>3.0245701534266051E-2</v>
      </c>
    </row>
    <row r="123" spans="1:18" ht="14.4" x14ac:dyDescent="0.3">
      <c r="A123" s="17">
        <v>4</v>
      </c>
      <c r="B123" s="9" t="s">
        <v>42</v>
      </c>
      <c r="C123" s="17">
        <v>3</v>
      </c>
      <c r="D123" s="17">
        <v>1973</v>
      </c>
      <c r="E123" s="17">
        <v>1</v>
      </c>
      <c r="F123" s="17">
        <v>0</v>
      </c>
      <c r="G123" s="17">
        <v>0</v>
      </c>
      <c r="H123" s="18">
        <v>383</v>
      </c>
      <c r="P123">
        <v>122</v>
      </c>
      <c r="Q123">
        <f t="shared" si="2"/>
        <v>2.4853991595385366E-4</v>
      </c>
      <c r="R123">
        <f t="shared" si="3"/>
        <v>3.0321869746370148E-2</v>
      </c>
    </row>
    <row r="124" spans="1:18" ht="14.4" x14ac:dyDescent="0.3">
      <c r="A124" s="17">
        <v>4</v>
      </c>
      <c r="B124" s="9" t="s">
        <v>10</v>
      </c>
      <c r="C124" s="17">
        <v>4</v>
      </c>
      <c r="D124" s="17">
        <v>1980</v>
      </c>
      <c r="E124" s="17">
        <v>1</v>
      </c>
      <c r="F124" s="17">
        <v>0</v>
      </c>
      <c r="G124" s="17">
        <v>0</v>
      </c>
      <c r="H124" s="18">
        <v>394</v>
      </c>
      <c r="P124">
        <v>123</v>
      </c>
      <c r="Q124">
        <f t="shared" si="2"/>
        <v>2.4713499915571718E-4</v>
      </c>
      <c r="R124">
        <f t="shared" si="3"/>
        <v>3.0397604896153212E-2</v>
      </c>
    </row>
    <row r="125" spans="1:18" ht="14.4" x14ac:dyDescent="0.3">
      <c r="A125" s="17">
        <v>3</v>
      </c>
      <c r="B125" s="9" t="s">
        <v>25</v>
      </c>
      <c r="C125" s="17">
        <v>3</v>
      </c>
      <c r="D125" s="17">
        <v>1960</v>
      </c>
      <c r="E125" s="17">
        <v>1</v>
      </c>
      <c r="F125" s="17">
        <v>0</v>
      </c>
      <c r="G125" s="17">
        <v>0</v>
      </c>
      <c r="H125" s="18">
        <v>396</v>
      </c>
      <c r="P125">
        <v>124</v>
      </c>
      <c r="Q125">
        <f t="shared" si="2"/>
        <v>2.4574929781446192E-4</v>
      </c>
      <c r="R125">
        <f t="shared" si="3"/>
        <v>3.0472912928993276E-2</v>
      </c>
    </row>
    <row r="126" spans="1:18" ht="14.4" x14ac:dyDescent="0.3">
      <c r="A126" s="17">
        <v>3</v>
      </c>
      <c r="B126" s="9" t="s">
        <v>23</v>
      </c>
      <c r="C126" s="17">
        <v>3</v>
      </c>
      <c r="D126" s="17">
        <v>1960</v>
      </c>
      <c r="E126" s="17">
        <v>1</v>
      </c>
      <c r="F126" s="17">
        <v>0</v>
      </c>
      <c r="G126" s="17">
        <v>0</v>
      </c>
      <c r="H126" s="18">
        <v>401</v>
      </c>
      <c r="P126">
        <v>125</v>
      </c>
      <c r="Q126">
        <f t="shared" si="2"/>
        <v>2.4438239729174867E-4</v>
      </c>
      <c r="R126">
        <f t="shared" si="3"/>
        <v>3.0547799661468585E-2</v>
      </c>
    </row>
    <row r="127" spans="1:18" ht="14.4" x14ac:dyDescent="0.3">
      <c r="A127" s="17">
        <v>3</v>
      </c>
      <c r="B127" s="9" t="s">
        <v>23</v>
      </c>
      <c r="C127" s="17">
        <v>4</v>
      </c>
      <c r="D127" s="17">
        <v>1960</v>
      </c>
      <c r="E127" s="17">
        <v>1</v>
      </c>
      <c r="F127" s="17">
        <v>0</v>
      </c>
      <c r="G127" s="17">
        <v>0</v>
      </c>
      <c r="H127" s="18">
        <v>401</v>
      </c>
      <c r="P127">
        <v>126</v>
      </c>
      <c r="Q127">
        <f t="shared" si="2"/>
        <v>2.4303389512026521E-4</v>
      </c>
      <c r="R127">
        <f t="shared" si="3"/>
        <v>3.0622270785153418E-2</v>
      </c>
    </row>
    <row r="128" spans="1:18" ht="14.4" x14ac:dyDescent="0.3">
      <c r="A128" s="17">
        <v>1</v>
      </c>
      <c r="B128" s="9" t="s">
        <v>10</v>
      </c>
      <c r="C128" s="17">
        <v>1</v>
      </c>
      <c r="D128" s="17">
        <v>1985</v>
      </c>
      <c r="E128" s="17">
        <v>1</v>
      </c>
      <c r="F128" s="17">
        <v>0</v>
      </c>
      <c r="G128" s="17">
        <v>0</v>
      </c>
      <c r="H128" s="18">
        <v>401</v>
      </c>
      <c r="P128">
        <v>127</v>
      </c>
      <c r="Q128">
        <f t="shared" si="2"/>
        <v>2.4170340055332923E-4</v>
      </c>
      <c r="R128">
        <f t="shared" si="3"/>
        <v>3.0696331870272812E-2</v>
      </c>
    </row>
    <row r="129" spans="1:18" ht="14.4" x14ac:dyDescent="0.3">
      <c r="A129" s="17">
        <v>4</v>
      </c>
      <c r="B129" s="9" t="s">
        <v>42</v>
      </c>
      <c r="C129" s="17">
        <v>3</v>
      </c>
      <c r="D129" s="17">
        <v>1973</v>
      </c>
      <c r="E129" s="17">
        <v>1</v>
      </c>
      <c r="F129" s="17">
        <v>0</v>
      </c>
      <c r="G129" s="17">
        <v>0</v>
      </c>
      <c r="H129" s="18">
        <v>413</v>
      </c>
      <c r="P129">
        <v>128</v>
      </c>
      <c r="Q129">
        <f t="shared" si="2"/>
        <v>2.4039053413455055E-4</v>
      </c>
      <c r="R129">
        <f t="shared" si="3"/>
        <v>3.076998836922247E-2</v>
      </c>
    </row>
    <row r="130" spans="1:18" ht="14.4" x14ac:dyDescent="0.3">
      <c r="A130" s="17">
        <v>5</v>
      </c>
      <c r="B130" s="9" t="s">
        <v>42</v>
      </c>
      <c r="C130" s="17">
        <v>3</v>
      </c>
      <c r="D130" s="17">
        <v>1973</v>
      </c>
      <c r="E130" s="17">
        <v>1</v>
      </c>
      <c r="F130" s="17">
        <v>0</v>
      </c>
      <c r="G130" s="17">
        <v>0</v>
      </c>
      <c r="H130" s="18">
        <v>418</v>
      </c>
      <c r="P130">
        <v>129</v>
      </c>
      <c r="Q130">
        <f t="shared" si="2"/>
        <v>2.3909492728651274E-4</v>
      </c>
      <c r="R130">
        <f t="shared" si="3"/>
        <v>3.0843245619960144E-2</v>
      </c>
    </row>
    <row r="131" spans="1:18" ht="14.4" x14ac:dyDescent="0.3">
      <c r="A131" s="17">
        <v>3</v>
      </c>
      <c r="B131" s="9" t="s">
        <v>23</v>
      </c>
      <c r="C131" s="17">
        <v>2</v>
      </c>
      <c r="D131" s="17">
        <v>1969</v>
      </c>
      <c r="E131" s="17">
        <v>1</v>
      </c>
      <c r="F131" s="17">
        <v>0</v>
      </c>
      <c r="G131" s="17">
        <v>0</v>
      </c>
      <c r="H131" s="18">
        <v>423</v>
      </c>
      <c r="P131">
        <v>130</v>
      </c>
      <c r="Q131">
        <f t="shared" ref="Q131:Q194" si="4">_xlfn.GAMMA.DIST(P131,$K$7,$K$8,FALSE)</f>
        <v>2.3781622191749023E-4</v>
      </c>
      <c r="R131">
        <f t="shared" ref="R131:R194" si="5">P131*Q131</f>
        <v>3.0916108849273729E-2</v>
      </c>
    </row>
    <row r="132" spans="1:18" ht="14.4" x14ac:dyDescent="0.3">
      <c r="A132" s="17">
        <v>3</v>
      </c>
      <c r="B132" s="9" t="s">
        <v>35</v>
      </c>
      <c r="C132" s="17">
        <v>3</v>
      </c>
      <c r="D132" s="17">
        <v>1960</v>
      </c>
      <c r="E132" s="17">
        <v>1</v>
      </c>
      <c r="F132" s="17">
        <v>0</v>
      </c>
      <c r="G132" s="17">
        <v>0</v>
      </c>
      <c r="H132" s="18">
        <v>435</v>
      </c>
      <c r="P132">
        <v>131</v>
      </c>
      <c r="Q132">
        <f t="shared" si="4"/>
        <v>2.3655407004528165E-4</v>
      </c>
      <c r="R132">
        <f t="shared" si="5"/>
        <v>3.0988583175931898E-2</v>
      </c>
    </row>
    <row r="133" spans="1:18" ht="14.4" x14ac:dyDescent="0.3">
      <c r="A133" s="17">
        <v>5</v>
      </c>
      <c r="B133" s="9" t="s">
        <v>42</v>
      </c>
      <c r="C133" s="17">
        <v>3</v>
      </c>
      <c r="D133" s="17">
        <v>1973</v>
      </c>
      <c r="E133" s="17">
        <v>1</v>
      </c>
      <c r="F133" s="17">
        <v>0</v>
      </c>
      <c r="G133" s="17">
        <v>0</v>
      </c>
      <c r="H133" s="18">
        <v>448</v>
      </c>
      <c r="P133">
        <v>132</v>
      </c>
      <c r="Q133">
        <f t="shared" si="4"/>
        <v>2.3530813343728647E-4</v>
      </c>
      <c r="R133">
        <f t="shared" si="5"/>
        <v>3.1060673613721813E-2</v>
      </c>
    </row>
    <row r="134" spans="1:18" ht="14.4" x14ac:dyDescent="0.3">
      <c r="A134" s="17">
        <v>3</v>
      </c>
      <c r="B134" s="9" t="s">
        <v>42</v>
      </c>
      <c r="C134" s="17">
        <v>3</v>
      </c>
      <c r="D134" s="17">
        <v>1973</v>
      </c>
      <c r="E134" s="17">
        <v>1</v>
      </c>
      <c r="F134" s="17">
        <v>0</v>
      </c>
      <c r="G134" s="17">
        <v>0</v>
      </c>
      <c r="H134" s="18">
        <v>460</v>
      </c>
      <c r="P134">
        <v>133</v>
      </c>
      <c r="Q134">
        <f t="shared" si="4"/>
        <v>2.3407808326601103E-4</v>
      </c>
      <c r="R134">
        <f t="shared" si="5"/>
        <v>3.1132385074379466E-2</v>
      </c>
    </row>
    <row r="135" spans="1:18" ht="14.4" x14ac:dyDescent="0.3">
      <c r="A135" s="17">
        <v>1</v>
      </c>
      <c r="B135" s="9" t="s">
        <v>10</v>
      </c>
      <c r="C135" s="17">
        <v>1</v>
      </c>
      <c r="D135" s="17">
        <v>1981</v>
      </c>
      <c r="E135" s="17">
        <v>1</v>
      </c>
      <c r="F135" s="17">
        <v>0</v>
      </c>
      <c r="G135" s="17">
        <v>0</v>
      </c>
      <c r="H135" s="18">
        <v>460</v>
      </c>
      <c r="P135">
        <v>134</v>
      </c>
      <c r="Q135">
        <f t="shared" si="4"/>
        <v>2.3286359977922863E-4</v>
      </c>
      <c r="R135">
        <f t="shared" si="5"/>
        <v>3.1203722370416635E-2</v>
      </c>
    </row>
    <row r="136" spans="1:18" ht="14.4" x14ac:dyDescent="0.3">
      <c r="A136" s="17">
        <v>1</v>
      </c>
      <c r="B136" s="9" t="s">
        <v>10</v>
      </c>
      <c r="C136" s="17">
        <v>4</v>
      </c>
      <c r="D136" s="17">
        <v>1973</v>
      </c>
      <c r="E136" s="17">
        <v>1</v>
      </c>
      <c r="F136" s="17">
        <v>0</v>
      </c>
      <c r="G136" s="17">
        <v>0</v>
      </c>
      <c r="H136" s="18">
        <v>541</v>
      </c>
      <c r="P136">
        <v>135</v>
      </c>
      <c r="Q136">
        <f t="shared" si="4"/>
        <v>2.3166437198406716E-4</v>
      </c>
      <c r="R136">
        <f t="shared" si="5"/>
        <v>3.1274690217849066E-2</v>
      </c>
    </row>
    <row r="137" spans="1:18" ht="14.4" x14ac:dyDescent="0.3">
      <c r="A137" s="17">
        <v>4</v>
      </c>
      <c r="B137" s="9" t="s">
        <v>25</v>
      </c>
      <c r="C137" s="17">
        <v>1</v>
      </c>
      <c r="D137" s="17">
        <v>1974</v>
      </c>
      <c r="E137" s="17">
        <v>1</v>
      </c>
      <c r="F137" s="17">
        <v>0</v>
      </c>
      <c r="G137" s="17">
        <v>0</v>
      </c>
      <c r="H137" s="18">
        <v>596</v>
      </c>
      <c r="P137">
        <v>136</v>
      </c>
      <c r="Q137">
        <f t="shared" si="4"/>
        <v>2.3048009734433927E-4</v>
      </c>
      <c r="R137">
        <f t="shared" si="5"/>
        <v>3.1345293238830139E-2</v>
      </c>
    </row>
    <row r="138" spans="1:18" ht="14.4" x14ac:dyDescent="0.3">
      <c r="A138" s="17">
        <v>6</v>
      </c>
      <c r="B138" s="9" t="s">
        <v>25</v>
      </c>
      <c r="C138" s="17">
        <v>1</v>
      </c>
      <c r="D138" s="17">
        <v>1974</v>
      </c>
      <c r="E138" s="17">
        <v>1</v>
      </c>
      <c r="F138" s="17">
        <v>0</v>
      </c>
      <c r="G138" s="17">
        <v>0</v>
      </c>
      <c r="H138" s="18">
        <v>601</v>
      </c>
      <c r="P138">
        <v>137</v>
      </c>
      <c r="Q138">
        <f t="shared" si="4"/>
        <v>2.2931048149046589E-4</v>
      </c>
      <c r="R138">
        <f t="shared" si="5"/>
        <v>3.141553596419383E-2</v>
      </c>
    </row>
    <row r="139" spans="1:18" ht="14.4" x14ac:dyDescent="0.3">
      <c r="A139" s="17">
        <v>3</v>
      </c>
      <c r="B139" s="9" t="s">
        <v>25</v>
      </c>
      <c r="C139" s="17">
        <v>1</v>
      </c>
      <c r="D139" s="17">
        <v>1974</v>
      </c>
      <c r="E139" s="17">
        <v>1</v>
      </c>
      <c r="F139" s="17">
        <v>0</v>
      </c>
      <c r="G139" s="17">
        <v>0</v>
      </c>
      <c r="H139" s="18">
        <v>623</v>
      </c>
      <c r="P139">
        <v>138</v>
      </c>
      <c r="Q139">
        <f t="shared" si="4"/>
        <v>2.28155237941382E-4</v>
      </c>
      <c r="R139">
        <f t="shared" si="5"/>
        <v>3.1485422835910715E-2</v>
      </c>
    </row>
    <row r="140" spans="1:18" ht="14.4" x14ac:dyDescent="0.3">
      <c r="A140" s="17">
        <v>1</v>
      </c>
      <c r="B140" s="9" t="s">
        <v>25</v>
      </c>
      <c r="C140" s="17">
        <v>4</v>
      </c>
      <c r="D140" s="17">
        <v>1977</v>
      </c>
      <c r="E140" s="17">
        <v>1</v>
      </c>
      <c r="F140" s="17">
        <v>0</v>
      </c>
      <c r="G140" s="17">
        <v>0</v>
      </c>
      <c r="H140" s="18">
        <v>642</v>
      </c>
      <c r="P140">
        <v>139</v>
      </c>
      <c r="Q140">
        <f t="shared" si="4"/>
        <v>2.2701408783784666E-4</v>
      </c>
      <c r="R140">
        <f t="shared" si="5"/>
        <v>3.1554958209460686E-2</v>
      </c>
    </row>
    <row r="141" spans="1:18" ht="14.4" x14ac:dyDescent="0.3">
      <c r="A141" s="17">
        <v>2</v>
      </c>
      <c r="B141" s="9" t="s">
        <v>10</v>
      </c>
      <c r="C141" s="17">
        <v>4</v>
      </c>
      <c r="D141" s="17">
        <v>1980</v>
      </c>
      <c r="E141" s="17">
        <v>3</v>
      </c>
      <c r="F141" s="17">
        <v>0</v>
      </c>
      <c r="G141" s="17">
        <v>0</v>
      </c>
      <c r="H141" s="18">
        <v>686</v>
      </c>
      <c r="P141">
        <v>140</v>
      </c>
      <c r="Q141">
        <f t="shared" si="4"/>
        <v>2.2588675968661227E-4</v>
      </c>
      <c r="R141">
        <f t="shared" si="5"/>
        <v>3.1624146356125718E-2</v>
      </c>
    </row>
    <row r="142" spans="1:18" ht="14.4" x14ac:dyDescent="0.3">
      <c r="A142" s="17">
        <v>1</v>
      </c>
      <c r="B142" s="9" t="s">
        <v>23</v>
      </c>
      <c r="C142" s="17">
        <v>2</v>
      </c>
      <c r="D142" s="17">
        <v>1986</v>
      </c>
      <c r="E142" s="17">
        <v>1</v>
      </c>
      <c r="F142" s="17">
        <v>0</v>
      </c>
      <c r="G142" s="17">
        <v>0</v>
      </c>
      <c r="H142" s="18">
        <v>714</v>
      </c>
      <c r="P142">
        <v>141</v>
      </c>
      <c r="Q142">
        <f t="shared" si="4"/>
        <v>2.2477298911493634E-4</v>
      </c>
      <c r="R142">
        <f t="shared" si="5"/>
        <v>3.1692991465206023E-2</v>
      </c>
    </row>
    <row r="143" spans="1:18" ht="14.4" x14ac:dyDescent="0.3">
      <c r="A143" s="17">
        <v>1</v>
      </c>
      <c r="B143" s="9" t="s">
        <v>12</v>
      </c>
      <c r="C143" s="17">
        <v>2</v>
      </c>
      <c r="D143" s="17">
        <v>1991</v>
      </c>
      <c r="E143" s="17">
        <v>1</v>
      </c>
      <c r="F143" s="17">
        <v>0</v>
      </c>
      <c r="G143" s="17">
        <v>0</v>
      </c>
      <c r="H143" s="18">
        <v>722</v>
      </c>
      <c r="P143">
        <v>142</v>
      </c>
      <c r="Q143">
        <f t="shared" si="4"/>
        <v>2.2367251863494698E-4</v>
      </c>
      <c r="R143">
        <f t="shared" si="5"/>
        <v>3.176149764616247E-2</v>
      </c>
    </row>
    <row r="144" spans="1:18" ht="14.4" x14ac:dyDescent="0.3">
      <c r="A144" s="17">
        <v>1</v>
      </c>
      <c r="B144" s="9" t="s">
        <v>17</v>
      </c>
      <c r="C144" s="17">
        <v>4</v>
      </c>
      <c r="D144" s="17">
        <v>1965</v>
      </c>
      <c r="E144" s="17">
        <v>1</v>
      </c>
      <c r="F144" s="17">
        <v>0</v>
      </c>
      <c r="G144" s="17">
        <v>0</v>
      </c>
      <c r="H144" s="18">
        <v>725</v>
      </c>
      <c r="P144">
        <v>143</v>
      </c>
      <c r="Q144">
        <f t="shared" si="4"/>
        <v>2.2258509741740197E-4</v>
      </c>
      <c r="R144">
        <f t="shared" si="5"/>
        <v>3.1829668930688483E-2</v>
      </c>
    </row>
    <row r="145" spans="1:18" ht="14.4" x14ac:dyDescent="0.3">
      <c r="A145" s="17">
        <v>3</v>
      </c>
      <c r="B145" s="9" t="s">
        <v>23</v>
      </c>
      <c r="C145" s="17">
        <v>3</v>
      </c>
      <c r="D145" s="17">
        <v>1986</v>
      </c>
      <c r="E145" s="17">
        <v>1</v>
      </c>
      <c r="F145" s="17">
        <v>0</v>
      </c>
      <c r="G145" s="17">
        <v>0</v>
      </c>
      <c r="H145" s="18">
        <v>729</v>
      </c>
      <c r="P145">
        <v>144</v>
      </c>
      <c r="Q145">
        <f t="shared" si="4"/>
        <v>2.2151048107440298E-4</v>
      </c>
      <c r="R145">
        <f t="shared" si="5"/>
        <v>3.1897509274714027E-2</v>
      </c>
    </row>
    <row r="146" spans="1:18" ht="14.4" x14ac:dyDescent="0.3">
      <c r="A146" s="17">
        <v>2</v>
      </c>
      <c r="B146" s="9" t="s">
        <v>23</v>
      </c>
      <c r="C146" s="17">
        <v>3</v>
      </c>
      <c r="D146" s="17">
        <v>1960</v>
      </c>
      <c r="E146" s="17">
        <v>1</v>
      </c>
      <c r="F146" s="17">
        <v>0</v>
      </c>
      <c r="G146" s="17">
        <v>0</v>
      </c>
      <c r="H146" s="18">
        <v>730</v>
      </c>
      <c r="P146">
        <v>145</v>
      </c>
      <c r="Q146">
        <f t="shared" si="4"/>
        <v>2.2044843145065129E-4</v>
      </c>
      <c r="R146">
        <f t="shared" si="5"/>
        <v>3.196502256034444E-2</v>
      </c>
    </row>
    <row r="147" spans="1:18" ht="14.4" x14ac:dyDescent="0.3">
      <c r="A147" s="17">
        <v>4</v>
      </c>
      <c r="B147" s="9" t="s">
        <v>23</v>
      </c>
      <c r="C147" s="17">
        <v>3</v>
      </c>
      <c r="D147" s="17">
        <v>1985</v>
      </c>
      <c r="E147" s="17">
        <v>1</v>
      </c>
      <c r="F147" s="17">
        <v>0</v>
      </c>
      <c r="G147" s="17">
        <v>0</v>
      </c>
      <c r="H147" s="18">
        <v>730</v>
      </c>
      <c r="P147">
        <v>146</v>
      </c>
      <c r="Q147">
        <f t="shared" si="4"/>
        <v>2.19398716422854E-4</v>
      </c>
      <c r="R147">
        <f t="shared" si="5"/>
        <v>3.2032212597736684E-2</v>
      </c>
    </row>
    <row r="148" spans="1:18" ht="14.4" x14ac:dyDescent="0.3">
      <c r="A148" s="17">
        <v>2</v>
      </c>
      <c r="B148" s="9" t="s">
        <v>17</v>
      </c>
      <c r="C148" s="17">
        <v>1</v>
      </c>
      <c r="D148" s="17">
        <v>1985</v>
      </c>
      <c r="E148" s="17">
        <v>1</v>
      </c>
      <c r="F148" s="17">
        <v>0</v>
      </c>
      <c r="G148" s="17">
        <v>0</v>
      </c>
      <c r="H148" s="18">
        <v>731</v>
      </c>
      <c r="P148">
        <v>147</v>
      </c>
      <c r="Q148">
        <f t="shared" si="4"/>
        <v>2.1836110970690711E-4</v>
      </c>
      <c r="R148">
        <f t="shared" si="5"/>
        <v>3.2099083126915347E-2</v>
      </c>
    </row>
    <row r="149" spans="1:18" ht="14.4" x14ac:dyDescent="0.3">
      <c r="A149" s="17">
        <v>3</v>
      </c>
      <c r="B149" s="9" t="s">
        <v>17</v>
      </c>
      <c r="C149" s="17">
        <v>2</v>
      </c>
      <c r="D149" s="17">
        <v>1988</v>
      </c>
      <c r="E149" s="17">
        <v>1</v>
      </c>
      <c r="F149" s="17">
        <v>0</v>
      </c>
      <c r="G149" s="17">
        <v>0</v>
      </c>
      <c r="H149" s="18">
        <v>733</v>
      </c>
      <c r="P149">
        <v>148</v>
      </c>
      <c r="Q149">
        <f t="shared" si="4"/>
        <v>2.1733539067250542E-4</v>
      </c>
      <c r="R149">
        <f t="shared" si="5"/>
        <v>3.2165637819530801E-2</v>
      </c>
    </row>
    <row r="150" spans="1:18" ht="14.4" x14ac:dyDescent="0.3">
      <c r="A150" s="17">
        <v>3</v>
      </c>
      <c r="B150" s="9" t="s">
        <v>17</v>
      </c>
      <c r="C150" s="17">
        <v>2</v>
      </c>
      <c r="D150" s="17">
        <v>1988</v>
      </c>
      <c r="E150" s="17">
        <v>1</v>
      </c>
      <c r="F150" s="17">
        <v>0</v>
      </c>
      <c r="G150" s="17">
        <v>0</v>
      </c>
      <c r="H150" s="18">
        <v>733</v>
      </c>
      <c r="P150">
        <v>149</v>
      </c>
      <c r="Q150">
        <f t="shared" si="4"/>
        <v>2.163213441648449E-4</v>
      </c>
      <c r="R150">
        <f t="shared" si="5"/>
        <v>3.2231880280561891E-2</v>
      </c>
    </row>
    <row r="151" spans="1:18" ht="14.4" x14ac:dyDescent="0.3">
      <c r="A151" s="17">
        <v>4</v>
      </c>
      <c r="B151" s="9" t="s">
        <v>33</v>
      </c>
      <c r="C151" s="17">
        <v>3</v>
      </c>
      <c r="D151" s="17">
        <v>1982</v>
      </c>
      <c r="E151" s="17">
        <v>1</v>
      </c>
      <c r="F151" s="17">
        <v>0</v>
      </c>
      <c r="G151" s="17">
        <v>0</v>
      </c>
      <c r="H151" s="18">
        <v>737</v>
      </c>
      <c r="P151">
        <v>150</v>
      </c>
      <c r="Q151">
        <f t="shared" si="4"/>
        <v>2.1531876033309882E-4</v>
      </c>
      <c r="R151">
        <f t="shared" si="5"/>
        <v>3.2297814049964825E-2</v>
      </c>
    </row>
    <row r="152" spans="1:18" ht="14.4" x14ac:dyDescent="0.3">
      <c r="A152" s="17">
        <v>4</v>
      </c>
      <c r="B152" s="9" t="s">
        <v>33</v>
      </c>
      <c r="C152" s="17">
        <v>1</v>
      </c>
      <c r="D152" s="17">
        <v>1961</v>
      </c>
      <c r="E152" s="17">
        <v>1</v>
      </c>
      <c r="F152" s="17">
        <v>0</v>
      </c>
      <c r="G152" s="17">
        <v>0</v>
      </c>
      <c r="H152" s="18">
        <v>738</v>
      </c>
      <c r="P152">
        <v>151</v>
      </c>
      <c r="Q152">
        <f t="shared" si="4"/>
        <v>2.1432743446536949E-4</v>
      </c>
      <c r="R152">
        <f t="shared" si="5"/>
        <v>3.2363442604270792E-2</v>
      </c>
    </row>
    <row r="153" spans="1:18" ht="14.4" x14ac:dyDescent="0.3">
      <c r="A153" s="17">
        <v>1</v>
      </c>
      <c r="B153" s="9" t="s">
        <v>23</v>
      </c>
      <c r="C153" s="17">
        <v>4</v>
      </c>
      <c r="D153" s="17">
        <v>1988</v>
      </c>
      <c r="E153" s="17">
        <v>1</v>
      </c>
      <c r="F153" s="17">
        <v>0</v>
      </c>
      <c r="G153" s="17">
        <v>0</v>
      </c>
      <c r="H153" s="18">
        <v>738</v>
      </c>
      <c r="P153">
        <v>152</v>
      </c>
      <c r="Q153">
        <f t="shared" si="4"/>
        <v>2.1334716682982902E-4</v>
      </c>
      <c r="R153">
        <f t="shared" si="5"/>
        <v>3.2428769358134012E-2</v>
      </c>
    </row>
    <row r="154" spans="1:18" ht="14.4" x14ac:dyDescent="0.3">
      <c r="A154" s="17">
        <v>2</v>
      </c>
      <c r="B154" s="9" t="s">
        <v>30</v>
      </c>
      <c r="C154" s="17">
        <v>2</v>
      </c>
      <c r="D154" s="17">
        <v>1977</v>
      </c>
      <c r="E154" s="17">
        <v>1</v>
      </c>
      <c r="F154" s="17">
        <v>0</v>
      </c>
      <c r="G154" s="17">
        <v>0</v>
      </c>
      <c r="H154" s="18">
        <v>739</v>
      </c>
      <c r="P154">
        <v>153</v>
      </c>
      <c r="Q154">
        <f t="shared" si="4"/>
        <v>2.1237776252177736E-4</v>
      </c>
      <c r="R154">
        <f t="shared" si="5"/>
        <v>3.2493797665831936E-2</v>
      </c>
    </row>
    <row r="155" spans="1:18" ht="14.4" x14ac:dyDescent="0.3">
      <c r="A155" s="17">
        <v>3</v>
      </c>
      <c r="B155" s="9" t="s">
        <v>19</v>
      </c>
      <c r="C155" s="17">
        <v>3</v>
      </c>
      <c r="D155" s="17">
        <v>1986</v>
      </c>
      <c r="E155" s="17">
        <v>1</v>
      </c>
      <c r="F155" s="17">
        <v>0</v>
      </c>
      <c r="G155" s="17">
        <v>0</v>
      </c>
      <c r="H155" s="18">
        <v>741</v>
      </c>
      <c r="P155">
        <v>154</v>
      </c>
      <c r="Q155">
        <f t="shared" si="4"/>
        <v>2.1141903131636239E-4</v>
      </c>
      <c r="R155">
        <f t="shared" si="5"/>
        <v>3.2558530822719811E-2</v>
      </c>
    </row>
    <row r="156" spans="1:18" ht="14.4" x14ac:dyDescent="0.3">
      <c r="A156" s="17">
        <v>1</v>
      </c>
      <c r="B156" s="9" t="s">
        <v>42</v>
      </c>
      <c r="C156" s="17">
        <v>3</v>
      </c>
      <c r="D156" s="17">
        <v>1993</v>
      </c>
      <c r="E156" s="17">
        <v>1</v>
      </c>
      <c r="F156" s="17">
        <v>0</v>
      </c>
      <c r="G156" s="17">
        <v>0</v>
      </c>
      <c r="H156" s="18">
        <v>742</v>
      </c>
      <c r="P156">
        <v>155</v>
      </c>
      <c r="Q156">
        <f t="shared" si="4"/>
        <v>2.1047078752671369E-4</v>
      </c>
      <c r="R156">
        <f t="shared" si="5"/>
        <v>3.2622972066640624E-2</v>
      </c>
    </row>
    <row r="157" spans="1:18" ht="14.4" x14ac:dyDescent="0.3">
      <c r="A157" s="17">
        <v>2</v>
      </c>
      <c r="B157" s="9" t="s">
        <v>12</v>
      </c>
      <c r="C157" s="17">
        <v>4</v>
      </c>
      <c r="D157" s="17">
        <v>1988</v>
      </c>
      <c r="E157" s="17">
        <v>1</v>
      </c>
      <c r="F157" s="17">
        <v>0</v>
      </c>
      <c r="G157" s="17">
        <v>0</v>
      </c>
      <c r="H157" s="18">
        <v>746</v>
      </c>
      <c r="P157">
        <v>156</v>
      </c>
      <c r="Q157">
        <f t="shared" si="4"/>
        <v>2.0953284986726157E-4</v>
      </c>
      <c r="R157">
        <f t="shared" si="5"/>
        <v>3.2687124579292806E-2</v>
      </c>
    </row>
    <row r="158" spans="1:18" ht="14.4" x14ac:dyDescent="0.3">
      <c r="A158" s="17">
        <v>2</v>
      </c>
      <c r="B158" s="9" t="s">
        <v>33</v>
      </c>
      <c r="C158" s="17">
        <v>3</v>
      </c>
      <c r="D158" s="17">
        <v>1968</v>
      </c>
      <c r="E158" s="17">
        <v>1</v>
      </c>
      <c r="F158" s="17">
        <v>0</v>
      </c>
      <c r="G158" s="17">
        <v>0</v>
      </c>
      <c r="H158" s="18">
        <v>748</v>
      </c>
      <c r="P158">
        <v>157</v>
      </c>
      <c r="Q158">
        <f t="shared" si="4"/>
        <v>2.0860504132201731E-4</v>
      </c>
      <c r="R158">
        <f t="shared" si="5"/>
        <v>3.2750991487556717E-2</v>
      </c>
    </row>
    <row r="159" spans="1:18" ht="14.4" x14ac:dyDescent="0.3">
      <c r="A159" s="17">
        <v>3</v>
      </c>
      <c r="B159" s="9" t="s">
        <v>17</v>
      </c>
      <c r="C159" s="17">
        <v>2</v>
      </c>
      <c r="D159" s="17">
        <v>1987</v>
      </c>
      <c r="E159" s="17">
        <v>1</v>
      </c>
      <c r="F159" s="17">
        <v>0</v>
      </c>
      <c r="G159" s="17">
        <v>0</v>
      </c>
      <c r="H159" s="18">
        <v>750</v>
      </c>
      <c r="P159">
        <v>158</v>
      </c>
      <c r="Q159">
        <f t="shared" si="4"/>
        <v>2.0768718901760389E-4</v>
      </c>
      <c r="R159">
        <f t="shared" si="5"/>
        <v>3.2814575864781412E-2</v>
      </c>
    </row>
    <row r="160" spans="1:18" ht="14.4" x14ac:dyDescent="0.3">
      <c r="A160" s="17">
        <v>1</v>
      </c>
      <c r="B160" s="9" t="s">
        <v>17</v>
      </c>
      <c r="C160" s="17">
        <v>2</v>
      </c>
      <c r="D160" s="17">
        <v>1988</v>
      </c>
      <c r="E160" s="17">
        <v>1</v>
      </c>
      <c r="F160" s="17">
        <v>0</v>
      </c>
      <c r="G160" s="17">
        <v>0</v>
      </c>
      <c r="H160" s="18">
        <v>751</v>
      </c>
      <c r="P160">
        <v>159</v>
      </c>
      <c r="Q160">
        <f t="shared" si="4"/>
        <v>2.0677912410084032E-4</v>
      </c>
      <c r="R160">
        <f t="shared" si="5"/>
        <v>3.2877880732033612E-2</v>
      </c>
    </row>
    <row r="161" spans="1:18" ht="14.4" x14ac:dyDescent="0.3">
      <c r="A161" s="17">
        <v>1</v>
      </c>
      <c r="B161" s="9" t="s">
        <v>17</v>
      </c>
      <c r="C161" s="17">
        <v>2</v>
      </c>
      <c r="D161" s="17">
        <v>1986</v>
      </c>
      <c r="E161" s="17">
        <v>1</v>
      </c>
      <c r="F161" s="17">
        <v>0</v>
      </c>
      <c r="G161" s="17">
        <v>0</v>
      </c>
      <c r="H161" s="18">
        <v>759</v>
      </c>
      <c r="P161">
        <v>160</v>
      </c>
      <c r="Q161">
        <f t="shared" si="4"/>
        <v>2.0588068162068467E-4</v>
      </c>
      <c r="R161">
        <f t="shared" si="5"/>
        <v>3.2940909059309548E-2</v>
      </c>
    </row>
    <row r="162" spans="1:18" ht="14.4" x14ac:dyDescent="0.3">
      <c r="A162" s="17">
        <v>3</v>
      </c>
      <c r="B162" s="9" t="s">
        <v>17</v>
      </c>
      <c r="C162" s="17">
        <v>2</v>
      </c>
      <c r="D162" s="17">
        <v>1984</v>
      </c>
      <c r="E162" s="17">
        <v>1</v>
      </c>
      <c r="F162" s="17">
        <v>0</v>
      </c>
      <c r="G162" s="17">
        <v>0</v>
      </c>
      <c r="H162" s="18">
        <v>761</v>
      </c>
      <c r="P162">
        <v>161</v>
      </c>
      <c r="Q162">
        <f t="shared" si="4"/>
        <v>2.049917004143572E-4</v>
      </c>
      <c r="R162">
        <f t="shared" si="5"/>
        <v>3.3003663766711509E-2</v>
      </c>
    </row>
    <row r="163" spans="1:18" ht="14.4" x14ac:dyDescent="0.3">
      <c r="A163" s="17">
        <v>4</v>
      </c>
      <c r="B163" s="9" t="s">
        <v>17</v>
      </c>
      <c r="C163" s="17">
        <v>2</v>
      </c>
      <c r="D163" s="17">
        <v>1987</v>
      </c>
      <c r="E163" s="17">
        <v>1</v>
      </c>
      <c r="F163" s="17">
        <v>0</v>
      </c>
      <c r="G163" s="17">
        <v>0</v>
      </c>
      <c r="H163" s="18">
        <v>761</v>
      </c>
      <c r="P163">
        <v>162</v>
      </c>
      <c r="Q163">
        <f t="shared" si="4"/>
        <v>2.0411202299746976E-4</v>
      </c>
      <c r="R163">
        <f t="shared" si="5"/>
        <v>3.3066147725590099E-2</v>
      </c>
    </row>
    <row r="164" spans="1:18" ht="14.4" x14ac:dyDescent="0.3">
      <c r="A164" s="17">
        <v>1</v>
      </c>
      <c r="B164" s="9" t="s">
        <v>27</v>
      </c>
      <c r="C164" s="17">
        <v>1</v>
      </c>
      <c r="D164" s="17">
        <v>1993</v>
      </c>
      <c r="E164" s="17">
        <v>1</v>
      </c>
      <c r="F164" s="17">
        <v>0</v>
      </c>
      <c r="G164" s="17">
        <v>0</v>
      </c>
      <c r="H164" s="18">
        <v>762</v>
      </c>
      <c r="P164">
        <v>163</v>
      </c>
      <c r="Q164">
        <f t="shared" si="4"/>
        <v>2.0324149545799714E-4</v>
      </c>
      <c r="R164">
        <f t="shared" si="5"/>
        <v>3.3128363759653535E-2</v>
      </c>
    </row>
    <row r="165" spans="1:18" ht="14.4" x14ac:dyDescent="0.3">
      <c r="A165" s="17">
        <v>6</v>
      </c>
      <c r="B165" s="9" t="s">
        <v>23</v>
      </c>
      <c r="C165" s="17">
        <v>2</v>
      </c>
      <c r="D165" s="17">
        <v>1969</v>
      </c>
      <c r="E165" s="17">
        <v>1</v>
      </c>
      <c r="F165" s="17">
        <v>0</v>
      </c>
      <c r="G165" s="17">
        <v>0</v>
      </c>
      <c r="H165" s="18">
        <v>763</v>
      </c>
      <c r="P165">
        <v>164</v>
      </c>
      <c r="Q165">
        <f t="shared" si="4"/>
        <v>2.0237996735393262E-4</v>
      </c>
      <c r="R165">
        <f t="shared" si="5"/>
        <v>3.3190314646044952E-2</v>
      </c>
    </row>
    <row r="166" spans="1:18" ht="14.4" x14ac:dyDescent="0.3">
      <c r="A166" s="17">
        <v>2</v>
      </c>
      <c r="B166" s="9" t="s">
        <v>19</v>
      </c>
      <c r="C166" s="17">
        <v>3</v>
      </c>
      <c r="D166" s="17">
        <v>1988</v>
      </c>
      <c r="E166" s="17">
        <v>1</v>
      </c>
      <c r="F166" s="17">
        <v>0</v>
      </c>
      <c r="G166" s="17">
        <v>0</v>
      </c>
      <c r="H166" s="18">
        <v>766</v>
      </c>
      <c r="P166">
        <v>165</v>
      </c>
      <c r="Q166">
        <f t="shared" si="4"/>
        <v>2.015272916144791E-4</v>
      </c>
      <c r="R166">
        <f t="shared" si="5"/>
        <v>3.3252003116389053E-2</v>
      </c>
    </row>
    <row r="167" spans="1:18" ht="14.4" x14ac:dyDescent="0.3">
      <c r="A167" s="17">
        <v>1</v>
      </c>
      <c r="B167" s="9" t="s">
        <v>25</v>
      </c>
      <c r="C167" s="17">
        <v>3</v>
      </c>
      <c r="D167" s="17">
        <v>1992</v>
      </c>
      <c r="E167" s="17">
        <v>1</v>
      </c>
      <c r="F167" s="17">
        <v>0</v>
      </c>
      <c r="G167" s="17">
        <v>0</v>
      </c>
      <c r="H167" s="18">
        <v>766</v>
      </c>
      <c r="P167">
        <v>166</v>
      </c>
      <c r="Q167">
        <f t="shared" si="4"/>
        <v>2.006833244446324E-4</v>
      </c>
      <c r="R167">
        <f t="shared" si="5"/>
        <v>3.3313431857808981E-2</v>
      </c>
    </row>
    <row r="168" spans="1:18" ht="14.4" x14ac:dyDescent="0.3">
      <c r="A168" s="17">
        <v>1</v>
      </c>
      <c r="B168" s="9" t="s">
        <v>14</v>
      </c>
      <c r="C168" s="17">
        <v>2</v>
      </c>
      <c r="D168" s="17">
        <v>1988</v>
      </c>
      <c r="E168" s="17">
        <v>1</v>
      </c>
      <c r="F168" s="17">
        <v>0</v>
      </c>
      <c r="G168" s="17">
        <v>0</v>
      </c>
      <c r="H168" s="18">
        <v>767</v>
      </c>
      <c r="P168">
        <v>167</v>
      </c>
      <c r="Q168">
        <f t="shared" si="4"/>
        <v>1.9984792523302094E-4</v>
      </c>
      <c r="R168">
        <f t="shared" si="5"/>
        <v>3.3374603513914497E-2</v>
      </c>
    </row>
    <row r="169" spans="1:18" ht="14.4" x14ac:dyDescent="0.3">
      <c r="A169" s="17">
        <v>1</v>
      </c>
      <c r="B169" s="9" t="s">
        <v>17</v>
      </c>
      <c r="C169" s="17">
        <v>2</v>
      </c>
      <c r="D169" s="17">
        <v>1982</v>
      </c>
      <c r="E169" s="17">
        <v>1</v>
      </c>
      <c r="F169" s="17">
        <v>0</v>
      </c>
      <c r="G169" s="17">
        <v>0</v>
      </c>
      <c r="H169" s="18">
        <v>769</v>
      </c>
      <c r="P169">
        <v>168</v>
      </c>
      <c r="Q169">
        <f t="shared" si="4"/>
        <v>1.9902095646287201E-4</v>
      </c>
      <c r="R169">
        <f t="shared" si="5"/>
        <v>3.3435520685762499E-2</v>
      </c>
    </row>
    <row r="170" spans="1:18" ht="14.4" x14ac:dyDescent="0.3">
      <c r="A170" s="17">
        <v>2</v>
      </c>
      <c r="B170" s="9" t="s">
        <v>10</v>
      </c>
      <c r="C170" s="17">
        <v>1</v>
      </c>
      <c r="D170" s="17">
        <v>1989</v>
      </c>
      <c r="E170" s="17">
        <v>1</v>
      </c>
      <c r="F170" s="17">
        <v>0</v>
      </c>
      <c r="G170" s="17">
        <v>0</v>
      </c>
      <c r="H170" s="18">
        <v>771</v>
      </c>
      <c r="P170">
        <v>169</v>
      </c>
      <c r="Q170">
        <f t="shared" si="4"/>
        <v>1.9820228362598045E-4</v>
      </c>
      <c r="R170">
        <f t="shared" si="5"/>
        <v>3.3496185932790697E-2</v>
      </c>
    </row>
    <row r="171" spans="1:18" ht="14.4" x14ac:dyDescent="0.3">
      <c r="A171" s="17">
        <v>1</v>
      </c>
      <c r="B171" s="9" t="s">
        <v>12</v>
      </c>
      <c r="C171" s="17">
        <v>2</v>
      </c>
      <c r="D171" s="17">
        <v>1987</v>
      </c>
      <c r="E171" s="17">
        <v>1</v>
      </c>
      <c r="F171" s="17">
        <v>0</v>
      </c>
      <c r="G171" s="17">
        <v>0</v>
      </c>
      <c r="H171" s="18">
        <v>778</v>
      </c>
      <c r="P171">
        <v>170</v>
      </c>
      <c r="Q171">
        <f t="shared" si="4"/>
        <v>1.9739177513956128E-4</v>
      </c>
      <c r="R171">
        <f t="shared" si="5"/>
        <v>3.3556601773725415E-2</v>
      </c>
    </row>
    <row r="172" spans="1:18" ht="14.4" x14ac:dyDescent="0.3">
      <c r="A172" s="17">
        <v>1</v>
      </c>
      <c r="B172" s="9" t="s">
        <v>12</v>
      </c>
      <c r="C172" s="17">
        <v>3</v>
      </c>
      <c r="D172" s="17">
        <v>1987</v>
      </c>
      <c r="E172" s="17">
        <v>1</v>
      </c>
      <c r="F172" s="17">
        <v>0</v>
      </c>
      <c r="G172" s="17">
        <v>0</v>
      </c>
      <c r="H172" s="18">
        <v>778</v>
      </c>
      <c r="P172">
        <v>171</v>
      </c>
      <c r="Q172">
        <f t="shared" si="4"/>
        <v>1.9658930226587368E-4</v>
      </c>
      <c r="R172">
        <f t="shared" si="5"/>
        <v>3.3616770687464402E-2</v>
      </c>
    </row>
    <row r="173" spans="1:18" ht="14.4" x14ac:dyDescent="0.3">
      <c r="A173" s="17">
        <v>2</v>
      </c>
      <c r="B173" s="9" t="s">
        <v>23</v>
      </c>
      <c r="C173" s="17">
        <v>1</v>
      </c>
      <c r="D173" s="17">
        <v>1989</v>
      </c>
      <c r="E173" s="17">
        <v>1</v>
      </c>
      <c r="F173" s="17">
        <v>0</v>
      </c>
      <c r="G173" s="17">
        <v>0</v>
      </c>
      <c r="H173" s="18">
        <v>779</v>
      </c>
      <c r="P173">
        <v>172</v>
      </c>
      <c r="Q173">
        <f t="shared" si="4"/>
        <v>1.957947390345084E-4</v>
      </c>
      <c r="R173">
        <f t="shared" si="5"/>
        <v>3.3676695113935444E-2</v>
      </c>
    </row>
    <row r="174" spans="1:18" ht="14.4" x14ac:dyDescent="0.3">
      <c r="A174" s="17">
        <v>3</v>
      </c>
      <c r="B174" s="9" t="s">
        <v>17</v>
      </c>
      <c r="C174" s="17">
        <v>2</v>
      </c>
      <c r="D174" s="17">
        <v>1988</v>
      </c>
      <c r="E174" s="17">
        <v>1</v>
      </c>
      <c r="F174" s="17">
        <v>0</v>
      </c>
      <c r="G174" s="17">
        <v>0</v>
      </c>
      <c r="H174" s="18">
        <v>784</v>
      </c>
      <c r="P174">
        <v>173</v>
      </c>
      <c r="Q174">
        <f t="shared" si="4"/>
        <v>1.9500796216723464E-4</v>
      </c>
      <c r="R174">
        <f t="shared" si="5"/>
        <v>3.373637745493159E-2</v>
      </c>
    </row>
    <row r="175" spans="1:18" ht="14.4" x14ac:dyDescent="0.3">
      <c r="A175" s="17">
        <v>4</v>
      </c>
      <c r="B175" s="9" t="s">
        <v>17</v>
      </c>
      <c r="C175" s="17">
        <v>3</v>
      </c>
      <c r="D175" s="17">
        <v>1985</v>
      </c>
      <c r="E175" s="17">
        <v>1</v>
      </c>
      <c r="F175" s="17">
        <v>0</v>
      </c>
      <c r="G175" s="17">
        <v>0</v>
      </c>
      <c r="H175" s="18">
        <v>788</v>
      </c>
      <c r="P175">
        <v>174</v>
      </c>
      <c r="Q175">
        <f t="shared" si="4"/>
        <v>1.9422885100530934E-4</v>
      </c>
      <c r="R175">
        <f t="shared" si="5"/>
        <v>3.3795820074923821E-2</v>
      </c>
    </row>
    <row r="176" spans="1:18" ht="14.4" x14ac:dyDescent="0.3">
      <c r="A176" s="17">
        <v>3</v>
      </c>
      <c r="B176" s="9" t="s">
        <v>23</v>
      </c>
      <c r="C176" s="17">
        <v>1</v>
      </c>
      <c r="D176" s="17">
        <v>1960</v>
      </c>
      <c r="E176" s="17">
        <v>1</v>
      </c>
      <c r="F176" s="17">
        <v>0</v>
      </c>
      <c r="G176" s="17">
        <v>0</v>
      </c>
      <c r="H176" s="18">
        <v>789</v>
      </c>
      <c r="P176">
        <v>175</v>
      </c>
      <c r="Q176">
        <f t="shared" si="4"/>
        <v>1.9345728743915271E-4</v>
      </c>
      <c r="R176">
        <f t="shared" si="5"/>
        <v>3.3855025301851721E-2</v>
      </c>
    </row>
    <row r="177" spans="1:18" ht="14.4" x14ac:dyDescent="0.3">
      <c r="A177" s="17">
        <v>3</v>
      </c>
      <c r="B177" s="9" t="s">
        <v>17</v>
      </c>
      <c r="C177" s="17">
        <v>3</v>
      </c>
      <c r="D177" s="17">
        <v>1987</v>
      </c>
      <c r="E177" s="17">
        <v>1</v>
      </c>
      <c r="F177" s="17">
        <v>0</v>
      </c>
      <c r="G177" s="17">
        <v>0</v>
      </c>
      <c r="H177" s="18">
        <v>790</v>
      </c>
      <c r="P177">
        <v>176</v>
      </c>
      <c r="Q177">
        <f t="shared" si="4"/>
        <v>1.9269315584030157E-4</v>
      </c>
      <c r="R177">
        <f t="shared" si="5"/>
        <v>3.3913995427893077E-2</v>
      </c>
    </row>
    <row r="178" spans="1:18" ht="14.4" x14ac:dyDescent="0.3">
      <c r="A178" s="17">
        <v>3</v>
      </c>
      <c r="B178" s="9" t="s">
        <v>17</v>
      </c>
      <c r="C178" s="17">
        <v>2</v>
      </c>
      <c r="D178" s="17">
        <v>1988</v>
      </c>
      <c r="E178" s="17">
        <v>1</v>
      </c>
      <c r="F178" s="17">
        <v>0</v>
      </c>
      <c r="G178" s="17">
        <v>0</v>
      </c>
      <c r="H178" s="18">
        <v>795</v>
      </c>
      <c r="P178">
        <v>177</v>
      </c>
      <c r="Q178">
        <f t="shared" si="4"/>
        <v>1.9193634299555332E-4</v>
      </c>
      <c r="R178">
        <f t="shared" si="5"/>
        <v>3.3972732710212936E-2</v>
      </c>
    </row>
    <row r="179" spans="1:18" ht="14.4" x14ac:dyDescent="0.3">
      <c r="A179" s="17">
        <v>4</v>
      </c>
      <c r="B179" s="9" t="s">
        <v>17</v>
      </c>
      <c r="C179" s="17">
        <v>2</v>
      </c>
      <c r="D179" s="17">
        <v>1987</v>
      </c>
      <c r="E179" s="17">
        <v>1</v>
      </c>
      <c r="F179" s="17">
        <v>0</v>
      </c>
      <c r="G179" s="17">
        <v>0</v>
      </c>
      <c r="H179" s="18">
        <v>799</v>
      </c>
      <c r="P179">
        <v>178</v>
      </c>
      <c r="Q179">
        <f t="shared" si="4"/>
        <v>1.9118673804321856E-4</v>
      </c>
      <c r="R179">
        <f t="shared" si="5"/>
        <v>3.4031239371692903E-2</v>
      </c>
    </row>
    <row r="180" spans="1:18" ht="14.4" x14ac:dyDescent="0.3">
      <c r="A180" s="17">
        <v>5</v>
      </c>
      <c r="B180" s="9" t="s">
        <v>12</v>
      </c>
      <c r="C180" s="17">
        <v>3</v>
      </c>
      <c r="D180" s="17">
        <v>1986</v>
      </c>
      <c r="E180" s="17">
        <v>1</v>
      </c>
      <c r="F180" s="17">
        <v>0</v>
      </c>
      <c r="G180" s="17">
        <v>0</v>
      </c>
      <c r="H180" s="18">
        <v>800</v>
      </c>
      <c r="P180">
        <v>179</v>
      </c>
      <c r="Q180">
        <f t="shared" si="4"/>
        <v>1.9044423241140325E-4</v>
      </c>
      <c r="R180">
        <f t="shared" si="5"/>
        <v>3.4089517601641181E-2</v>
      </c>
    </row>
    <row r="181" spans="1:18" ht="14.4" x14ac:dyDescent="0.3">
      <c r="A181" s="17">
        <v>1</v>
      </c>
      <c r="B181" s="9" t="s">
        <v>58</v>
      </c>
      <c r="C181" s="17">
        <v>3</v>
      </c>
      <c r="D181" s="17">
        <v>1966</v>
      </c>
      <c r="E181" s="17">
        <v>1</v>
      </c>
      <c r="F181" s="17">
        <v>0</v>
      </c>
      <c r="G181" s="17">
        <v>0</v>
      </c>
      <c r="H181" s="18">
        <v>801</v>
      </c>
      <c r="P181">
        <v>180</v>
      </c>
      <c r="Q181">
        <f t="shared" si="4"/>
        <v>1.8970871975824489E-4</v>
      </c>
      <c r="R181">
        <f t="shared" si="5"/>
        <v>3.4147569556484077E-2</v>
      </c>
    </row>
    <row r="182" spans="1:18" ht="14.4" x14ac:dyDescent="0.3">
      <c r="A182" s="17">
        <v>5</v>
      </c>
      <c r="B182" s="9" t="s">
        <v>17</v>
      </c>
      <c r="C182" s="17">
        <v>2</v>
      </c>
      <c r="D182" s="17">
        <v>1986</v>
      </c>
      <c r="E182" s="17">
        <v>1</v>
      </c>
      <c r="F182" s="17">
        <v>0</v>
      </c>
      <c r="G182" s="17">
        <v>0</v>
      </c>
      <c r="H182" s="18">
        <v>801</v>
      </c>
      <c r="P182">
        <v>181</v>
      </c>
      <c r="Q182">
        <f t="shared" si="4"/>
        <v>1.8898009591403005E-4</v>
      </c>
      <c r="R182">
        <f t="shared" si="5"/>
        <v>3.4205397360439441E-2</v>
      </c>
    </row>
    <row r="183" spans="1:18" ht="14.4" x14ac:dyDescent="0.3">
      <c r="A183" s="17">
        <v>4</v>
      </c>
      <c r="B183" s="9" t="s">
        <v>23</v>
      </c>
      <c r="C183" s="17">
        <v>2</v>
      </c>
      <c r="D183" s="17">
        <v>1986</v>
      </c>
      <c r="E183" s="17">
        <v>1</v>
      </c>
      <c r="F183" s="17">
        <v>0</v>
      </c>
      <c r="G183" s="17">
        <v>0</v>
      </c>
      <c r="H183" s="18">
        <v>802</v>
      </c>
      <c r="P183">
        <v>182</v>
      </c>
      <c r="Q183">
        <f t="shared" si="4"/>
        <v>1.88258258825125E-4</v>
      </c>
      <c r="R183">
        <f t="shared" si="5"/>
        <v>3.4263003106172751E-2</v>
      </c>
    </row>
    <row r="184" spans="1:18" ht="14.4" x14ac:dyDescent="0.3">
      <c r="A184" s="17">
        <v>1</v>
      </c>
      <c r="B184" s="9" t="s">
        <v>27</v>
      </c>
      <c r="C184" s="17">
        <v>3</v>
      </c>
      <c r="D184" s="17">
        <v>1993</v>
      </c>
      <c r="E184" s="17">
        <v>1</v>
      </c>
      <c r="F184" s="17">
        <v>0</v>
      </c>
      <c r="G184" s="17">
        <v>0</v>
      </c>
      <c r="H184" s="18">
        <v>802</v>
      </c>
      <c r="P184">
        <v>183</v>
      </c>
      <c r="Q184">
        <f t="shared" si="4"/>
        <v>1.8754310849965178E-4</v>
      </c>
      <c r="R184">
        <f t="shared" si="5"/>
        <v>3.4320388855436278E-2</v>
      </c>
    </row>
    <row r="185" spans="1:18" ht="14.4" x14ac:dyDescent="0.3">
      <c r="A185" s="17">
        <v>5</v>
      </c>
      <c r="B185" s="9" t="s">
        <v>14</v>
      </c>
      <c r="C185" s="17">
        <v>3</v>
      </c>
      <c r="D185" s="17">
        <v>1987</v>
      </c>
      <c r="E185" s="17">
        <v>1</v>
      </c>
      <c r="F185" s="17">
        <v>0</v>
      </c>
      <c r="G185" s="17">
        <v>0</v>
      </c>
      <c r="H185" s="18">
        <v>808</v>
      </c>
      <c r="P185">
        <v>184</v>
      </c>
      <c r="Q185">
        <f t="shared" si="4"/>
        <v>1.8683454695484717E-4</v>
      </c>
      <c r="R185">
        <f t="shared" si="5"/>
        <v>3.4377556639691879E-2</v>
      </c>
    </row>
    <row r="186" spans="1:18" ht="14.4" x14ac:dyDescent="0.3">
      <c r="A186" s="17">
        <v>1</v>
      </c>
      <c r="B186" s="9" t="s">
        <v>14</v>
      </c>
      <c r="C186" s="17">
        <v>2</v>
      </c>
      <c r="D186" s="17">
        <v>1988</v>
      </c>
      <c r="E186" s="17">
        <v>1</v>
      </c>
      <c r="F186" s="17">
        <v>0</v>
      </c>
      <c r="G186" s="17">
        <v>0</v>
      </c>
      <c r="H186" s="18">
        <v>808</v>
      </c>
      <c r="P186">
        <v>185</v>
      </c>
      <c r="Q186">
        <f t="shared" si="4"/>
        <v>1.8613247816604288E-4</v>
      </c>
      <c r="R186">
        <f t="shared" si="5"/>
        <v>3.4434508460717932E-2</v>
      </c>
    </row>
    <row r="187" spans="1:18" ht="14.4" x14ac:dyDescent="0.3">
      <c r="A187" s="17">
        <v>5</v>
      </c>
      <c r="B187" s="9" t="s">
        <v>12</v>
      </c>
      <c r="C187" s="17">
        <v>2</v>
      </c>
      <c r="D187" s="17">
        <v>1988</v>
      </c>
      <c r="E187" s="17">
        <v>1</v>
      </c>
      <c r="F187" s="17">
        <v>0</v>
      </c>
      <c r="G187" s="17">
        <v>0</v>
      </c>
      <c r="H187" s="18">
        <v>809</v>
      </c>
      <c r="P187">
        <v>186</v>
      </c>
      <c r="Q187">
        <f t="shared" si="4"/>
        <v>1.8543680801720905E-4</v>
      </c>
      <c r="R187">
        <f t="shared" si="5"/>
        <v>3.4491246291200886E-2</v>
      </c>
    </row>
    <row r="188" spans="1:18" ht="14.4" x14ac:dyDescent="0.3">
      <c r="A188" s="17">
        <v>5</v>
      </c>
      <c r="B188" s="9" t="s">
        <v>33</v>
      </c>
      <c r="C188" s="17">
        <v>3</v>
      </c>
      <c r="D188" s="17">
        <v>1971</v>
      </c>
      <c r="E188" s="17">
        <v>1</v>
      </c>
      <c r="F188" s="17">
        <v>0</v>
      </c>
      <c r="G188" s="17">
        <v>0</v>
      </c>
      <c r="H188" s="18">
        <v>811</v>
      </c>
      <c r="P188">
        <v>187</v>
      </c>
      <c r="Q188">
        <f t="shared" si="4"/>
        <v>1.8474744425300539E-4</v>
      </c>
      <c r="R188">
        <f t="shared" si="5"/>
        <v>3.4547772075312011E-2</v>
      </c>
    </row>
    <row r="189" spans="1:18" ht="14.4" x14ac:dyDescent="0.3">
      <c r="A189" s="17">
        <v>1</v>
      </c>
      <c r="B189" s="9" t="s">
        <v>23</v>
      </c>
      <c r="C189" s="17">
        <v>2</v>
      </c>
      <c r="D189" s="17">
        <v>1986</v>
      </c>
      <c r="E189" s="17">
        <v>1</v>
      </c>
      <c r="F189" s="17">
        <v>0</v>
      </c>
      <c r="G189" s="17">
        <v>0</v>
      </c>
      <c r="H189" s="18">
        <v>811</v>
      </c>
      <c r="P189">
        <v>188</v>
      </c>
      <c r="Q189">
        <f t="shared" si="4"/>
        <v>1.8406429643228462E-4</v>
      </c>
      <c r="R189">
        <f t="shared" si="5"/>
        <v>3.4604087729269511E-2</v>
      </c>
    </row>
    <row r="190" spans="1:18" ht="14.4" x14ac:dyDescent="0.3">
      <c r="A190" s="17">
        <v>2</v>
      </c>
      <c r="B190" s="9" t="s">
        <v>12</v>
      </c>
      <c r="C190" s="17">
        <v>1</v>
      </c>
      <c r="D190" s="17">
        <v>1989</v>
      </c>
      <c r="E190" s="17">
        <v>1</v>
      </c>
      <c r="F190" s="17">
        <v>0</v>
      </c>
      <c r="G190" s="17">
        <v>0</v>
      </c>
      <c r="H190" s="18">
        <v>815</v>
      </c>
      <c r="P190">
        <v>189</v>
      </c>
      <c r="Q190">
        <f t="shared" si="4"/>
        <v>1.8338727588299901E-4</v>
      </c>
      <c r="R190">
        <f t="shared" si="5"/>
        <v>3.4660195141886813E-2</v>
      </c>
    </row>
    <row r="191" spans="1:18" ht="14.4" x14ac:dyDescent="0.3">
      <c r="A191" s="17">
        <v>2</v>
      </c>
      <c r="B191" s="9" t="s">
        <v>14</v>
      </c>
      <c r="C191" s="17">
        <v>2</v>
      </c>
      <c r="D191" s="17">
        <v>1988</v>
      </c>
      <c r="E191" s="17">
        <v>1</v>
      </c>
      <c r="F191" s="17">
        <v>0</v>
      </c>
      <c r="G191" s="17">
        <v>0</v>
      </c>
      <c r="H191" s="18">
        <v>817</v>
      </c>
      <c r="P191">
        <v>190</v>
      </c>
      <c r="Q191">
        <f t="shared" si="4"/>
        <v>1.8271629565845882E-4</v>
      </c>
      <c r="R191">
        <f t="shared" si="5"/>
        <v>3.4716096175107174E-2</v>
      </c>
    </row>
    <row r="192" spans="1:18" ht="14.4" x14ac:dyDescent="0.3">
      <c r="A192" s="17">
        <v>1</v>
      </c>
      <c r="B192" s="9" t="s">
        <v>25</v>
      </c>
      <c r="C192" s="17">
        <v>2</v>
      </c>
      <c r="D192" s="17">
        <v>1968</v>
      </c>
      <c r="E192" s="17">
        <v>1</v>
      </c>
      <c r="F192" s="17">
        <v>0</v>
      </c>
      <c r="G192" s="17">
        <v>12</v>
      </c>
      <c r="H192" s="18">
        <v>823</v>
      </c>
      <c r="P192">
        <v>191</v>
      </c>
      <c r="Q192">
        <f t="shared" si="4"/>
        <v>1.8205127049489555E-4</v>
      </c>
      <c r="R192">
        <f t="shared" si="5"/>
        <v>3.4771792664525049E-2</v>
      </c>
    </row>
    <row r="193" spans="1:18" ht="14.4" x14ac:dyDescent="0.3">
      <c r="A193" s="17">
        <v>1</v>
      </c>
      <c r="B193" s="9" t="s">
        <v>10</v>
      </c>
      <c r="C193" s="17">
        <v>4</v>
      </c>
      <c r="D193" s="17">
        <v>1986</v>
      </c>
      <c r="E193" s="17">
        <v>1</v>
      </c>
      <c r="F193" s="17">
        <v>0</v>
      </c>
      <c r="G193" s="17">
        <v>0</v>
      </c>
      <c r="H193" s="18">
        <v>823</v>
      </c>
      <c r="P193">
        <v>192</v>
      </c>
      <c r="Q193">
        <f t="shared" si="4"/>
        <v>1.8139211677028585E-4</v>
      </c>
      <c r="R193">
        <f t="shared" si="5"/>
        <v>3.4827286419894882E-2</v>
      </c>
    </row>
    <row r="194" spans="1:18" ht="14.4" x14ac:dyDescent="0.3">
      <c r="A194" s="17">
        <v>1</v>
      </c>
      <c r="B194" s="9" t="s">
        <v>23</v>
      </c>
      <c r="C194" s="17">
        <v>1</v>
      </c>
      <c r="D194" s="17">
        <v>1989</v>
      </c>
      <c r="E194" s="17">
        <v>1</v>
      </c>
      <c r="F194" s="17">
        <v>0</v>
      </c>
      <c r="G194" s="17">
        <v>0</v>
      </c>
      <c r="H194" s="18">
        <v>830</v>
      </c>
      <c r="P194">
        <v>193</v>
      </c>
      <c r="Q194">
        <f t="shared" si="4"/>
        <v>1.8073875246438938E-4</v>
      </c>
      <c r="R194">
        <f t="shared" si="5"/>
        <v>3.4882579225627153E-2</v>
      </c>
    </row>
    <row r="195" spans="1:18" ht="14.4" x14ac:dyDescent="0.3">
      <c r="A195" s="17">
        <v>2</v>
      </c>
      <c r="B195" s="9" t="s">
        <v>30</v>
      </c>
      <c r="C195" s="17">
        <v>2</v>
      </c>
      <c r="D195" s="17">
        <v>1974</v>
      </c>
      <c r="E195" s="17">
        <v>1</v>
      </c>
      <c r="F195" s="17">
        <v>0</v>
      </c>
      <c r="G195" s="17">
        <v>0</v>
      </c>
      <c r="H195" s="18">
        <v>831</v>
      </c>
      <c r="P195">
        <v>194</v>
      </c>
      <c r="Q195">
        <f t="shared" ref="Q195:Q258" si="6">_xlfn.GAMMA.DIST(P195,$K$7,$K$8,FALSE)</f>
        <v>1.8009109711996239E-4</v>
      </c>
      <c r="R195">
        <f t="shared" ref="R195:R258" si="7">P195*Q195</f>
        <v>3.49376728412727E-2</v>
      </c>
    </row>
    <row r="196" spans="1:18" ht="14.4" x14ac:dyDescent="0.3">
      <c r="A196" s="17">
        <v>1</v>
      </c>
      <c r="B196" s="9" t="s">
        <v>14</v>
      </c>
      <c r="C196" s="17">
        <v>3</v>
      </c>
      <c r="D196" s="17">
        <v>1965</v>
      </c>
      <c r="E196" s="17">
        <v>1</v>
      </c>
      <c r="F196" s="17">
        <v>0</v>
      </c>
      <c r="G196" s="17">
        <v>12</v>
      </c>
      <c r="H196" s="18">
        <v>838</v>
      </c>
      <c r="P196">
        <v>195</v>
      </c>
      <c r="Q196">
        <f t="shared" si="6"/>
        <v>1.7944907180510348E-4</v>
      </c>
      <c r="R196">
        <f t="shared" si="7"/>
        <v>3.4992569001995183E-2</v>
      </c>
    </row>
    <row r="197" spans="1:18" ht="14.4" x14ac:dyDescent="0.3">
      <c r="A197" s="17">
        <v>1</v>
      </c>
      <c r="B197" s="9" t="s">
        <v>23</v>
      </c>
      <c r="C197" s="17">
        <v>3</v>
      </c>
      <c r="D197" s="17">
        <v>1986</v>
      </c>
      <c r="E197" s="17">
        <v>1</v>
      </c>
      <c r="F197" s="17">
        <v>0</v>
      </c>
      <c r="G197" s="17">
        <v>0</v>
      </c>
      <c r="H197" s="18">
        <v>838</v>
      </c>
      <c r="P197">
        <v>196</v>
      </c>
      <c r="Q197">
        <f t="shared" si="6"/>
        <v>1.7881259907669478E-4</v>
      </c>
      <c r="R197">
        <f t="shared" si="7"/>
        <v>3.5047269419032176E-2</v>
      </c>
    </row>
    <row r="198" spans="1:18" ht="14.4" x14ac:dyDescent="0.3">
      <c r="A198" s="17">
        <v>3</v>
      </c>
      <c r="B198" s="9" t="s">
        <v>23</v>
      </c>
      <c r="C198" s="17">
        <v>3</v>
      </c>
      <c r="D198" s="17">
        <v>1986</v>
      </c>
      <c r="E198" s="17">
        <v>1</v>
      </c>
      <c r="F198" s="17">
        <v>0</v>
      </c>
      <c r="G198" s="17">
        <v>0</v>
      </c>
      <c r="H198" s="18">
        <v>839</v>
      </c>
      <c r="P198">
        <v>197</v>
      </c>
      <c r="Q198">
        <f t="shared" si="6"/>
        <v>1.781816029449E-4</v>
      </c>
      <c r="R198">
        <f t="shared" si="7"/>
        <v>3.5101775780145297E-2</v>
      </c>
    </row>
    <row r="199" spans="1:18" ht="14.4" x14ac:dyDescent="0.3">
      <c r="A199" s="17">
        <v>1</v>
      </c>
      <c r="B199" s="9" t="s">
        <v>17</v>
      </c>
      <c r="C199" s="17">
        <v>2</v>
      </c>
      <c r="D199" s="17">
        <v>1986</v>
      </c>
      <c r="E199" s="17">
        <v>1</v>
      </c>
      <c r="F199" s="17">
        <v>0</v>
      </c>
      <c r="G199" s="17">
        <v>0</v>
      </c>
      <c r="H199" s="18">
        <v>840</v>
      </c>
      <c r="P199">
        <v>198</v>
      </c>
      <c r="Q199">
        <f t="shared" si="6"/>
        <v>1.7755600883868517E-4</v>
      </c>
      <c r="R199">
        <f t="shared" si="7"/>
        <v>3.5156089750059662E-2</v>
      </c>
    </row>
    <row r="200" spans="1:18" ht="14.4" x14ac:dyDescent="0.3">
      <c r="A200" s="17">
        <v>1</v>
      </c>
      <c r="B200" s="9" t="s">
        <v>17</v>
      </c>
      <c r="C200" s="17">
        <v>4</v>
      </c>
      <c r="D200" s="17">
        <v>1960</v>
      </c>
      <c r="E200" s="17">
        <v>1</v>
      </c>
      <c r="F200" s="17">
        <v>0</v>
      </c>
      <c r="G200" s="17">
        <v>0</v>
      </c>
      <c r="H200" s="18">
        <v>842</v>
      </c>
      <c r="P200">
        <v>199</v>
      </c>
      <c r="Q200">
        <f t="shared" si="6"/>
        <v>1.76935743572326E-4</v>
      </c>
      <c r="R200">
        <f t="shared" si="7"/>
        <v>3.5210212970892871E-2</v>
      </c>
    </row>
    <row r="201" spans="1:18" ht="14.4" x14ac:dyDescent="0.3">
      <c r="A201" s="17">
        <v>6</v>
      </c>
      <c r="B201" s="9" t="s">
        <v>17</v>
      </c>
      <c r="C201" s="17">
        <v>4</v>
      </c>
      <c r="D201" s="17">
        <v>1965</v>
      </c>
      <c r="E201" s="17">
        <v>1</v>
      </c>
      <c r="F201" s="17">
        <v>0</v>
      </c>
      <c r="G201" s="17">
        <v>0</v>
      </c>
      <c r="H201" s="18">
        <v>842</v>
      </c>
      <c r="P201">
        <v>200</v>
      </c>
      <c r="Q201">
        <f t="shared" si="6"/>
        <v>1.7632073531286926E-4</v>
      </c>
      <c r="R201">
        <f t="shared" si="7"/>
        <v>3.5264147062573852E-2</v>
      </c>
    </row>
    <row r="202" spans="1:18" ht="14.4" x14ac:dyDescent="0.3">
      <c r="A202" s="17">
        <v>4</v>
      </c>
      <c r="B202" s="9" t="s">
        <v>33</v>
      </c>
      <c r="C202" s="17">
        <v>2</v>
      </c>
      <c r="D202" s="17">
        <v>1964</v>
      </c>
      <c r="E202" s="17">
        <v>1</v>
      </c>
      <c r="F202" s="17">
        <v>0</v>
      </c>
      <c r="G202" s="17">
        <v>0</v>
      </c>
      <c r="H202" s="18">
        <v>844</v>
      </c>
      <c r="P202">
        <v>201</v>
      </c>
      <c r="Q202">
        <f t="shared" si="6"/>
        <v>1.7571091354851747E-4</v>
      </c>
      <c r="R202">
        <f t="shared" si="7"/>
        <v>3.5317893623252009E-2</v>
      </c>
    </row>
    <row r="203" spans="1:18" ht="14.4" x14ac:dyDescent="0.3">
      <c r="A203" s="17">
        <v>4</v>
      </c>
      <c r="B203" s="9" t="s">
        <v>17</v>
      </c>
      <c r="C203" s="17">
        <v>3</v>
      </c>
      <c r="D203" s="17">
        <v>1987</v>
      </c>
      <c r="E203" s="17">
        <v>1</v>
      </c>
      <c r="F203" s="17">
        <v>0</v>
      </c>
      <c r="G203" s="17">
        <v>0</v>
      </c>
      <c r="H203" s="18">
        <v>850</v>
      </c>
      <c r="P203">
        <v>202</v>
      </c>
      <c r="Q203">
        <f t="shared" si="6"/>
        <v>1.7510620905790503E-4</v>
      </c>
      <c r="R203">
        <f t="shared" si="7"/>
        <v>3.5371454229696814E-2</v>
      </c>
    </row>
    <row r="204" spans="1:18" ht="14.4" x14ac:dyDescent="0.3">
      <c r="A204" s="17">
        <v>5</v>
      </c>
      <c r="B204" s="9" t="s">
        <v>33</v>
      </c>
      <c r="C204" s="17">
        <v>3</v>
      </c>
      <c r="D204" s="17">
        <v>1979</v>
      </c>
      <c r="E204" s="17">
        <v>1</v>
      </c>
      <c r="F204" s="17">
        <v>0</v>
      </c>
      <c r="G204" s="17">
        <v>0</v>
      </c>
      <c r="H204" s="18">
        <v>851</v>
      </c>
      <c r="P204">
        <v>203</v>
      </c>
      <c r="Q204">
        <f t="shared" si="6"/>
        <v>1.7450655388023662E-4</v>
      </c>
      <c r="R204">
        <f t="shared" si="7"/>
        <v>3.5424830437688036E-2</v>
      </c>
    </row>
    <row r="205" spans="1:18" ht="14.4" x14ac:dyDescent="0.3">
      <c r="A205" s="17">
        <v>5</v>
      </c>
      <c r="B205" s="9" t="s">
        <v>17</v>
      </c>
      <c r="C205" s="17">
        <v>2</v>
      </c>
      <c r="D205" s="17">
        <v>1987</v>
      </c>
      <c r="E205" s="17">
        <v>1</v>
      </c>
      <c r="F205" s="17">
        <v>0</v>
      </c>
      <c r="G205" s="17">
        <v>0</v>
      </c>
      <c r="H205" s="18">
        <v>851</v>
      </c>
      <c r="P205">
        <v>204</v>
      </c>
      <c r="Q205">
        <f t="shared" si="6"/>
        <v>1.7391188128625985E-4</v>
      </c>
      <c r="R205">
        <f t="shared" si="7"/>
        <v>3.5478023782397013E-2</v>
      </c>
    </row>
    <row r="206" spans="1:18" ht="14.4" x14ac:dyDescent="0.3">
      <c r="A206" s="17">
        <v>2</v>
      </c>
      <c r="B206" s="9" t="s">
        <v>33</v>
      </c>
      <c r="C206" s="17">
        <v>1</v>
      </c>
      <c r="D206" s="17">
        <v>1968</v>
      </c>
      <c r="E206" s="17">
        <v>1</v>
      </c>
      <c r="F206" s="17">
        <v>0</v>
      </c>
      <c r="G206" s="17">
        <v>0</v>
      </c>
      <c r="H206" s="18">
        <v>854</v>
      </c>
      <c r="P206">
        <v>205</v>
      </c>
      <c r="Q206">
        <f t="shared" si="6"/>
        <v>1.7332212575004512E-4</v>
      </c>
      <c r="R206">
        <f t="shared" si="7"/>
        <v>3.5531035778759247E-2</v>
      </c>
    </row>
    <row r="207" spans="1:18" ht="14.4" x14ac:dyDescent="0.3">
      <c r="A207" s="17">
        <v>3</v>
      </c>
      <c r="B207" s="9" t="s">
        <v>17</v>
      </c>
      <c r="C207" s="17">
        <v>2</v>
      </c>
      <c r="D207" s="17">
        <v>1976</v>
      </c>
      <c r="E207" s="17">
        <v>1</v>
      </c>
      <c r="F207" s="17">
        <v>0</v>
      </c>
      <c r="G207" s="17">
        <v>0</v>
      </c>
      <c r="H207" s="18">
        <v>857</v>
      </c>
      <c r="P207">
        <v>206</v>
      </c>
      <c r="Q207">
        <f t="shared" si="6"/>
        <v>1.7273722292154514E-4</v>
      </c>
      <c r="R207">
        <f t="shared" si="7"/>
        <v>3.5583867921838298E-2</v>
      </c>
    </row>
    <row r="208" spans="1:18" ht="14.4" x14ac:dyDescent="0.3">
      <c r="A208" s="17">
        <v>5</v>
      </c>
      <c r="B208" s="9" t="s">
        <v>23</v>
      </c>
      <c r="C208" s="17">
        <v>3</v>
      </c>
      <c r="D208" s="17">
        <v>1986</v>
      </c>
      <c r="E208" s="17">
        <v>1</v>
      </c>
      <c r="F208" s="17">
        <v>0</v>
      </c>
      <c r="G208" s="17">
        <v>0</v>
      </c>
      <c r="H208" s="18">
        <v>857</v>
      </c>
      <c r="P208">
        <v>207</v>
      </c>
      <c r="Q208">
        <f t="shared" si="6"/>
        <v>1.7215710959991111E-4</v>
      </c>
      <c r="R208">
        <f t="shared" si="7"/>
        <v>3.5636521687181601E-2</v>
      </c>
    </row>
    <row r="209" spans="1:18" ht="14.4" x14ac:dyDescent="0.3">
      <c r="A209" s="17">
        <v>5</v>
      </c>
      <c r="B209" s="9" t="s">
        <v>12</v>
      </c>
      <c r="C209" s="17">
        <v>2</v>
      </c>
      <c r="D209" s="17">
        <v>1988</v>
      </c>
      <c r="E209" s="17">
        <v>1</v>
      </c>
      <c r="F209" s="17">
        <v>0</v>
      </c>
      <c r="G209" s="17">
        <v>0</v>
      </c>
      <c r="H209" s="18">
        <v>857</v>
      </c>
      <c r="P209">
        <v>208</v>
      </c>
      <c r="Q209">
        <f t="shared" si="6"/>
        <v>1.715817237075388E-4</v>
      </c>
      <c r="R209">
        <f t="shared" si="7"/>
        <v>3.5688998531168067E-2</v>
      </c>
    </row>
    <row r="210" spans="1:18" ht="14.4" x14ac:dyDescent="0.3">
      <c r="A210" s="17">
        <v>3</v>
      </c>
      <c r="B210" s="9" t="s">
        <v>23</v>
      </c>
      <c r="C210" s="17">
        <v>2</v>
      </c>
      <c r="D210" s="17">
        <v>1986</v>
      </c>
      <c r="E210" s="17">
        <v>1</v>
      </c>
      <c r="F210" s="17">
        <v>0</v>
      </c>
      <c r="G210" s="17">
        <v>0</v>
      </c>
      <c r="H210" s="18">
        <v>861</v>
      </c>
      <c r="P210">
        <v>209</v>
      </c>
      <c r="Q210">
        <f t="shared" si="6"/>
        <v>1.7101100426482308E-4</v>
      </c>
      <c r="R210">
        <f t="shared" si="7"/>
        <v>3.574129989134802E-2</v>
      </c>
    </row>
    <row r="211" spans="1:18" ht="14.4" x14ac:dyDescent="0.3">
      <c r="A211" s="17">
        <v>3</v>
      </c>
      <c r="B211" s="9" t="s">
        <v>17</v>
      </c>
      <c r="C211" s="17">
        <v>3</v>
      </c>
      <c r="D211" s="17">
        <v>1986</v>
      </c>
      <c r="E211" s="17">
        <v>1</v>
      </c>
      <c r="F211" s="17">
        <v>0</v>
      </c>
      <c r="G211" s="17">
        <v>0</v>
      </c>
      <c r="H211" s="18">
        <v>861</v>
      </c>
      <c r="P211">
        <v>210</v>
      </c>
      <c r="Q211">
        <f t="shared" si="6"/>
        <v>1.7044489136559677E-4</v>
      </c>
      <c r="R211">
        <f t="shared" si="7"/>
        <v>3.579342718677532E-2</v>
      </c>
    </row>
    <row r="212" spans="1:18" ht="14.4" x14ac:dyDescent="0.3">
      <c r="A212" s="17">
        <v>1</v>
      </c>
      <c r="B212" s="9" t="s">
        <v>12</v>
      </c>
      <c r="C212" s="17">
        <v>3</v>
      </c>
      <c r="D212" s="17">
        <v>1988</v>
      </c>
      <c r="E212" s="17">
        <v>1</v>
      </c>
      <c r="F212" s="17">
        <v>0</v>
      </c>
      <c r="G212" s="17">
        <v>0</v>
      </c>
      <c r="H212" s="18">
        <v>862</v>
      </c>
      <c r="P212">
        <v>211</v>
      </c>
      <c r="Q212">
        <f t="shared" si="6"/>
        <v>1.6988332615323302E-4</v>
      </c>
      <c r="R212">
        <f t="shared" si="7"/>
        <v>3.5845381818332168E-2</v>
      </c>
    </row>
    <row r="213" spans="1:18" ht="14.4" x14ac:dyDescent="0.3">
      <c r="A213" s="17">
        <v>3</v>
      </c>
      <c r="B213" s="9" t="s">
        <v>12</v>
      </c>
      <c r="C213" s="17">
        <v>2</v>
      </c>
      <c r="D213" s="17">
        <v>1988</v>
      </c>
      <c r="E213" s="17">
        <v>1</v>
      </c>
      <c r="F213" s="17">
        <v>0</v>
      </c>
      <c r="G213" s="17">
        <v>0</v>
      </c>
      <c r="H213" s="18">
        <v>864</v>
      </c>
      <c r="P213">
        <v>212</v>
      </c>
      <c r="Q213">
        <f t="shared" si="6"/>
        <v>1.6932625079739053E-4</v>
      </c>
      <c r="R213">
        <f t="shared" si="7"/>
        <v>3.5897165169046792E-2</v>
      </c>
    </row>
    <row r="214" spans="1:18" ht="14.4" x14ac:dyDescent="0.3">
      <c r="A214" s="17">
        <v>1</v>
      </c>
      <c r="B214" s="9" t="s">
        <v>12</v>
      </c>
      <c r="C214" s="17">
        <v>3</v>
      </c>
      <c r="D214" s="17">
        <v>1987</v>
      </c>
      <c r="E214" s="17">
        <v>1</v>
      </c>
      <c r="F214" s="17">
        <v>0</v>
      </c>
      <c r="G214" s="17">
        <v>0</v>
      </c>
      <c r="H214" s="18">
        <v>865</v>
      </c>
      <c r="P214">
        <v>213</v>
      </c>
      <c r="Q214">
        <f t="shared" si="6"/>
        <v>1.6877360847138002E-4</v>
      </c>
      <c r="R214">
        <f t="shared" si="7"/>
        <v>3.5948778604403944E-2</v>
      </c>
    </row>
    <row r="215" spans="1:18" ht="14.4" x14ac:dyDescent="0.3">
      <c r="A215" s="17">
        <v>3</v>
      </c>
      <c r="B215" s="9" t="s">
        <v>17</v>
      </c>
      <c r="C215" s="17">
        <v>2</v>
      </c>
      <c r="D215" s="17">
        <v>1988</v>
      </c>
      <c r="E215" s="17">
        <v>1</v>
      </c>
      <c r="F215" s="17">
        <v>0</v>
      </c>
      <c r="G215" s="17">
        <v>0</v>
      </c>
      <c r="H215" s="18">
        <v>868</v>
      </c>
      <c r="P215">
        <v>214</v>
      </c>
      <c r="Q215">
        <f t="shared" si="6"/>
        <v>1.6822534333013359E-4</v>
      </c>
      <c r="R215">
        <f t="shared" si="7"/>
        <v>3.6000223472648592E-2</v>
      </c>
    </row>
    <row r="216" spans="1:18" ht="14.4" x14ac:dyDescent="0.3">
      <c r="A216" s="17">
        <v>4</v>
      </c>
      <c r="B216" s="9" t="s">
        <v>23</v>
      </c>
      <c r="C216" s="17">
        <v>1</v>
      </c>
      <c r="D216" s="17">
        <v>1989</v>
      </c>
      <c r="E216" s="17">
        <v>1</v>
      </c>
      <c r="F216" s="17">
        <v>0</v>
      </c>
      <c r="G216" s="17">
        <v>0</v>
      </c>
      <c r="H216" s="18">
        <v>869</v>
      </c>
      <c r="P216">
        <v>215</v>
      </c>
      <c r="Q216">
        <f t="shared" si="6"/>
        <v>1.6768140048875903E-4</v>
      </c>
      <c r="R216">
        <f t="shared" si="7"/>
        <v>3.6051501105083192E-2</v>
      </c>
    </row>
    <row r="217" spans="1:18" ht="14.4" x14ac:dyDescent="0.3">
      <c r="A217" s="17">
        <v>1</v>
      </c>
      <c r="B217" s="9" t="s">
        <v>10</v>
      </c>
      <c r="C217" s="17">
        <v>4</v>
      </c>
      <c r="D217" s="17">
        <v>1990</v>
      </c>
      <c r="E217" s="17">
        <v>2</v>
      </c>
      <c r="F217" s="17">
        <v>0</v>
      </c>
      <c r="G217" s="17">
        <v>0</v>
      </c>
      <c r="H217" s="18">
        <v>944</v>
      </c>
      <c r="P217">
        <v>216</v>
      </c>
      <c r="Q217">
        <f t="shared" si="6"/>
        <v>1.6714172600165755E-4</v>
      </c>
      <c r="R217">
        <f t="shared" si="7"/>
        <v>3.6102612816358029E-2</v>
      </c>
    </row>
    <row r="218" spans="1:18" ht="14.4" x14ac:dyDescent="0.3">
      <c r="A218" s="17">
        <v>4</v>
      </c>
      <c r="B218" s="9" t="s">
        <v>30</v>
      </c>
      <c r="C218" s="17">
        <v>2</v>
      </c>
      <c r="D218" s="17">
        <v>1981</v>
      </c>
      <c r="E218" s="17">
        <v>1</v>
      </c>
      <c r="F218" s="17">
        <v>0</v>
      </c>
      <c r="G218" s="17">
        <v>0</v>
      </c>
      <c r="H218" s="18">
        <v>1098</v>
      </c>
      <c r="P218">
        <v>217</v>
      </c>
      <c r="Q218">
        <f t="shared" si="6"/>
        <v>1.6660626684219249E-4</v>
      </c>
      <c r="R218">
        <f t="shared" si="7"/>
        <v>3.6153559904755772E-2</v>
      </c>
    </row>
    <row r="219" spans="1:18" ht="14.4" x14ac:dyDescent="0.3">
      <c r="A219" s="17">
        <v>2</v>
      </c>
      <c r="B219" s="9" t="s">
        <v>29</v>
      </c>
      <c r="C219" s="17">
        <v>1</v>
      </c>
      <c r="D219" s="17">
        <v>1985</v>
      </c>
      <c r="E219" s="17">
        <v>31</v>
      </c>
      <c r="F219" s="17">
        <v>0</v>
      </c>
      <c r="G219" s="17">
        <v>0</v>
      </c>
      <c r="H219" s="18">
        <v>1144</v>
      </c>
      <c r="P219">
        <v>218</v>
      </c>
      <c r="Q219">
        <f t="shared" si="6"/>
        <v>1.6607497088288773E-4</v>
      </c>
      <c r="R219">
        <f t="shared" si="7"/>
        <v>3.6204343652469523E-2</v>
      </c>
    </row>
    <row r="220" spans="1:18" ht="14.4" x14ac:dyDescent="0.3">
      <c r="A220" s="17">
        <v>1</v>
      </c>
      <c r="B220" s="9" t="s">
        <v>10</v>
      </c>
      <c r="C220" s="17">
        <v>4</v>
      </c>
      <c r="D220" s="17">
        <v>1982</v>
      </c>
      <c r="E220" s="17">
        <v>1</v>
      </c>
      <c r="F220" s="17">
        <v>0</v>
      </c>
      <c r="G220" s="17">
        <v>0</v>
      </c>
      <c r="H220" s="18">
        <v>1230</v>
      </c>
      <c r="P220">
        <v>219</v>
      </c>
      <c r="Q220">
        <f t="shared" si="6"/>
        <v>1.6554778687614168E-4</v>
      </c>
      <c r="R220">
        <f t="shared" si="7"/>
        <v>3.6254965325875028E-2</v>
      </c>
    </row>
    <row r="221" spans="1:18" ht="14.4" x14ac:dyDescent="0.3">
      <c r="A221" s="17">
        <v>1</v>
      </c>
      <c r="B221" s="9" t="s">
        <v>10</v>
      </c>
      <c r="C221" s="17">
        <v>1</v>
      </c>
      <c r="D221" s="17">
        <v>1987</v>
      </c>
      <c r="E221" s="17">
        <v>1</v>
      </c>
      <c r="F221" s="17">
        <v>0</v>
      </c>
      <c r="G221" s="17">
        <v>0</v>
      </c>
      <c r="H221" s="18">
        <v>1236</v>
      </c>
      <c r="P221">
        <v>220</v>
      </c>
      <c r="Q221">
        <f t="shared" si="6"/>
        <v>1.6502466443544077E-4</v>
      </c>
      <c r="R221">
        <f t="shared" si="7"/>
        <v>3.6305426175796969E-2</v>
      </c>
    </row>
    <row r="222" spans="1:18" ht="14.4" x14ac:dyDescent="0.3">
      <c r="A222" s="17">
        <v>1</v>
      </c>
      <c r="B222" s="9" t="s">
        <v>25</v>
      </c>
      <c r="C222" s="17">
        <v>1</v>
      </c>
      <c r="D222" s="17">
        <v>1984</v>
      </c>
      <c r="E222" s="17">
        <v>2</v>
      </c>
      <c r="F222" s="17">
        <v>0</v>
      </c>
      <c r="G222" s="17">
        <v>0</v>
      </c>
      <c r="H222" s="18">
        <v>1367</v>
      </c>
      <c r="P222">
        <v>221</v>
      </c>
      <c r="Q222">
        <f t="shared" si="6"/>
        <v>1.6450555401705777E-4</v>
      </c>
      <c r="R222">
        <f t="shared" si="7"/>
        <v>3.6355727437769769E-2</v>
      </c>
    </row>
    <row r="223" spans="1:18" ht="14.4" x14ac:dyDescent="0.3">
      <c r="A223" s="17">
        <v>1</v>
      </c>
      <c r="B223" s="9" t="s">
        <v>19</v>
      </c>
      <c r="C223" s="17">
        <v>4</v>
      </c>
      <c r="D223" s="17">
        <v>1973</v>
      </c>
      <c r="E223" s="17">
        <v>1</v>
      </c>
      <c r="F223" s="17">
        <v>0</v>
      </c>
      <c r="G223" s="17">
        <v>0</v>
      </c>
      <c r="H223" s="18">
        <v>1386</v>
      </c>
      <c r="P223">
        <v>222</v>
      </c>
      <c r="Q223">
        <f t="shared" si="6"/>
        <v>1.6399040690221934E-4</v>
      </c>
      <c r="R223">
        <f t="shared" si="7"/>
        <v>3.6405870332292693E-2</v>
      </c>
    </row>
    <row r="224" spans="1:18" ht="14.4" x14ac:dyDescent="0.3">
      <c r="A224" s="17">
        <v>1</v>
      </c>
      <c r="B224" s="9" t="s">
        <v>10</v>
      </c>
      <c r="C224" s="17">
        <v>4</v>
      </c>
      <c r="D224" s="17">
        <v>1984</v>
      </c>
      <c r="E224" s="17">
        <v>2</v>
      </c>
      <c r="F224" s="17">
        <v>0</v>
      </c>
      <c r="G224" s="17">
        <v>0</v>
      </c>
      <c r="H224" s="18">
        <v>1389</v>
      </c>
      <c r="P224">
        <v>223</v>
      </c>
      <c r="Q224">
        <f t="shared" si="6"/>
        <v>1.6347917517972932E-4</v>
      </c>
      <c r="R224">
        <f t="shared" si="7"/>
        <v>3.6455856065079638E-2</v>
      </c>
    </row>
    <row r="225" spans="1:18" ht="14.4" x14ac:dyDescent="0.3">
      <c r="A225" s="17">
        <v>3</v>
      </c>
      <c r="B225" s="9" t="s">
        <v>19</v>
      </c>
      <c r="C225" s="17">
        <v>2</v>
      </c>
      <c r="D225" s="17">
        <v>2020</v>
      </c>
      <c r="E225" s="17">
        <v>1</v>
      </c>
      <c r="F225" s="17">
        <v>0</v>
      </c>
      <c r="G225" s="17">
        <v>0</v>
      </c>
      <c r="H225" s="18">
        <v>1429</v>
      </c>
      <c r="P225">
        <v>224</v>
      </c>
      <c r="Q225">
        <f t="shared" si="6"/>
        <v>1.6297181172903374E-4</v>
      </c>
      <c r="R225">
        <f t="shared" si="7"/>
        <v>3.6505685827303555E-2</v>
      </c>
    </row>
    <row r="226" spans="1:18" ht="14.4" x14ac:dyDescent="0.3">
      <c r="A226" s="17">
        <v>3</v>
      </c>
      <c r="B226" s="9" t="s">
        <v>19</v>
      </c>
      <c r="C226" s="17">
        <v>2</v>
      </c>
      <c r="D226" s="17">
        <v>2017</v>
      </c>
      <c r="E226" s="17">
        <v>1</v>
      </c>
      <c r="F226" s="17">
        <v>0</v>
      </c>
      <c r="G226" s="17">
        <v>0</v>
      </c>
      <c r="H226" s="18">
        <v>1433</v>
      </c>
      <c r="P226">
        <v>225</v>
      </c>
      <c r="Q226">
        <f t="shared" si="6"/>
        <v>1.6246827020371588E-4</v>
      </c>
      <c r="R226">
        <f t="shared" si="7"/>
        <v>3.6555360795836073E-2</v>
      </c>
    </row>
    <row r="227" spans="1:18" ht="14.4" x14ac:dyDescent="0.3">
      <c r="A227" s="17">
        <v>3</v>
      </c>
      <c r="B227" s="9" t="s">
        <v>19</v>
      </c>
      <c r="C227" s="17">
        <v>2</v>
      </c>
      <c r="D227" s="17">
        <v>2017</v>
      </c>
      <c r="E227" s="17">
        <v>1</v>
      </c>
      <c r="F227" s="17">
        <v>0</v>
      </c>
      <c r="G227" s="17">
        <v>0</v>
      </c>
      <c r="H227" s="18">
        <v>1434</v>
      </c>
      <c r="P227">
        <v>226</v>
      </c>
      <c r="Q227">
        <f t="shared" si="6"/>
        <v>1.6196850501540581E-4</v>
      </c>
      <c r="R227">
        <f t="shared" si="7"/>
        <v>3.6604882133481717E-2</v>
      </c>
    </row>
    <row r="228" spans="1:18" ht="14.4" x14ac:dyDescent="0.3">
      <c r="A228" s="17">
        <v>5</v>
      </c>
      <c r="B228" s="9" t="s">
        <v>12</v>
      </c>
      <c r="C228" s="17">
        <v>2</v>
      </c>
      <c r="D228" s="17">
        <v>2019</v>
      </c>
      <c r="E228" s="17">
        <v>1</v>
      </c>
      <c r="F228" s="17">
        <v>0</v>
      </c>
      <c r="G228" s="17">
        <v>0</v>
      </c>
      <c r="H228" s="18">
        <v>1436</v>
      </c>
      <c r="P228">
        <v>227</v>
      </c>
      <c r="Q228">
        <f t="shared" si="6"/>
        <v>1.6147247131809486E-4</v>
      </c>
      <c r="R228">
        <f t="shared" si="7"/>
        <v>3.6654250989207535E-2</v>
      </c>
    </row>
    <row r="229" spans="1:18" ht="14.4" x14ac:dyDescent="0.3">
      <c r="A229" s="17">
        <v>3</v>
      </c>
      <c r="B229" s="9" t="s">
        <v>12</v>
      </c>
      <c r="C229" s="17">
        <v>2</v>
      </c>
      <c r="D229" s="17">
        <v>2019</v>
      </c>
      <c r="E229" s="17">
        <v>1</v>
      </c>
      <c r="F229" s="17">
        <v>0</v>
      </c>
      <c r="G229" s="17">
        <v>0</v>
      </c>
      <c r="H229" s="18">
        <v>1441</v>
      </c>
      <c r="P229">
        <v>228</v>
      </c>
      <c r="Q229">
        <f t="shared" si="6"/>
        <v>1.6098012499284194E-4</v>
      </c>
      <c r="R229">
        <f t="shared" si="7"/>
        <v>3.6703468498367961E-2</v>
      </c>
    </row>
    <row r="230" spans="1:18" ht="14.4" x14ac:dyDescent="0.3">
      <c r="A230" s="17">
        <v>6</v>
      </c>
      <c r="B230" s="9" t="s">
        <v>25</v>
      </c>
      <c r="C230" s="17">
        <v>3</v>
      </c>
      <c r="D230" s="17">
        <v>2017</v>
      </c>
      <c r="E230" s="17">
        <v>1</v>
      </c>
      <c r="F230" s="17">
        <v>0</v>
      </c>
      <c r="G230" s="17">
        <v>0</v>
      </c>
      <c r="H230" s="18">
        <v>1443</v>
      </c>
      <c r="P230">
        <v>229</v>
      </c>
      <c r="Q230">
        <f t="shared" si="6"/>
        <v>1.6049142263286029E-4</v>
      </c>
      <c r="R230">
        <f t="shared" si="7"/>
        <v>3.6752535782925005E-2</v>
      </c>
    </row>
    <row r="231" spans="1:18" ht="14.4" x14ac:dyDescent="0.3">
      <c r="A231" s="17">
        <v>4</v>
      </c>
      <c r="B231" s="9" t="s">
        <v>12</v>
      </c>
      <c r="C231" s="17">
        <v>2</v>
      </c>
      <c r="D231" s="17">
        <v>2019</v>
      </c>
      <c r="E231" s="17">
        <v>1</v>
      </c>
      <c r="F231" s="17">
        <v>0</v>
      </c>
      <c r="G231" s="17">
        <v>0</v>
      </c>
      <c r="H231" s="18">
        <v>1451</v>
      </c>
      <c r="P231">
        <v>230</v>
      </c>
      <c r="Q231">
        <f t="shared" si="6"/>
        <v>1.6000632152897329E-4</v>
      </c>
      <c r="R231">
        <f t="shared" si="7"/>
        <v>3.6801453951663857E-2</v>
      </c>
    </row>
    <row r="232" spans="1:18" ht="14.4" x14ac:dyDescent="0.3">
      <c r="A232" s="17">
        <v>3</v>
      </c>
      <c r="B232" s="9" t="s">
        <v>19</v>
      </c>
      <c r="C232" s="17">
        <v>2</v>
      </c>
      <c r="D232" s="17">
        <v>2017</v>
      </c>
      <c r="E232" s="17">
        <v>1</v>
      </c>
      <c r="F232" s="17">
        <v>0</v>
      </c>
      <c r="G232" s="17">
        <v>0</v>
      </c>
      <c r="H232" s="18">
        <v>1455</v>
      </c>
      <c r="P232">
        <v>231</v>
      </c>
      <c r="Q232">
        <f t="shared" si="6"/>
        <v>1.5952477965542973E-4</v>
      </c>
      <c r="R232">
        <f t="shared" si="7"/>
        <v>3.6850224100404269E-2</v>
      </c>
    </row>
    <row r="233" spans="1:18" ht="14.4" x14ac:dyDescent="0.3">
      <c r="A233" s="17">
        <v>3</v>
      </c>
      <c r="B233" s="9" t="s">
        <v>19</v>
      </c>
      <c r="C233" s="17">
        <v>2</v>
      </c>
      <c r="D233" s="17">
        <v>2017</v>
      </c>
      <c r="E233" s="17">
        <v>1</v>
      </c>
      <c r="F233" s="17">
        <v>0</v>
      </c>
      <c r="G233" s="17">
        <v>0</v>
      </c>
      <c r="H233" s="18">
        <v>1459</v>
      </c>
      <c r="P233">
        <v>232</v>
      </c>
      <c r="Q233">
        <f t="shared" si="6"/>
        <v>1.59046755656067E-4</v>
      </c>
      <c r="R233">
        <f t="shared" si="7"/>
        <v>3.6898847312207543E-2</v>
      </c>
    </row>
    <row r="234" spans="1:18" ht="14.4" x14ac:dyDescent="0.3">
      <c r="A234" s="17">
        <v>2</v>
      </c>
      <c r="B234" s="9" t="s">
        <v>17</v>
      </c>
      <c r="C234" s="17">
        <v>3</v>
      </c>
      <c r="D234" s="17">
        <v>2014</v>
      </c>
      <c r="E234" s="17">
        <v>1</v>
      </c>
      <c r="F234" s="17">
        <v>0</v>
      </c>
      <c r="G234" s="17">
        <v>0</v>
      </c>
      <c r="H234" s="18">
        <v>1463</v>
      </c>
      <c r="P234">
        <v>233</v>
      </c>
      <c r="Q234">
        <f t="shared" si="6"/>
        <v>1.5857220883081297E-4</v>
      </c>
      <c r="R234">
        <f t="shared" si="7"/>
        <v>3.6947324657579418E-2</v>
      </c>
    </row>
    <row r="235" spans="1:18" ht="14.4" x14ac:dyDescent="0.3">
      <c r="A235" s="17">
        <v>3</v>
      </c>
      <c r="B235" s="9" t="s">
        <v>25</v>
      </c>
      <c r="C235" s="17">
        <v>2</v>
      </c>
      <c r="D235" s="17">
        <v>2017</v>
      </c>
      <c r="E235" s="17">
        <v>2</v>
      </c>
      <c r="F235" s="17">
        <v>0</v>
      </c>
      <c r="G235" s="17">
        <v>0</v>
      </c>
      <c r="H235" s="18">
        <v>1480</v>
      </c>
      <c r="P235">
        <v>234</v>
      </c>
      <c r="Q235">
        <f t="shared" si="6"/>
        <v>1.5810109912251563E-4</v>
      </c>
      <c r="R235">
        <f t="shared" si="7"/>
        <v>3.6995657194668657E-2</v>
      </c>
    </row>
    <row r="236" spans="1:18" ht="14.4" x14ac:dyDescent="0.3">
      <c r="A236" s="17">
        <v>4</v>
      </c>
      <c r="B236" s="9" t="s">
        <v>19</v>
      </c>
      <c r="C236" s="17">
        <v>2</v>
      </c>
      <c r="D236" s="17">
        <v>2018</v>
      </c>
      <c r="E236" s="17">
        <v>1</v>
      </c>
      <c r="F236" s="17">
        <v>0</v>
      </c>
      <c r="G236" s="17">
        <v>0</v>
      </c>
      <c r="H236" s="18">
        <v>1486</v>
      </c>
      <c r="P236">
        <v>235</v>
      </c>
      <c r="Q236">
        <f t="shared" si="6"/>
        <v>1.5763338710409359E-4</v>
      </c>
      <c r="R236">
        <f t="shared" si="7"/>
        <v>3.7043845969461996E-2</v>
      </c>
    </row>
    <row r="237" spans="1:18" ht="14.4" x14ac:dyDescent="0.3">
      <c r="A237" s="17">
        <v>3</v>
      </c>
      <c r="B237" s="9" t="s">
        <v>19</v>
      </c>
      <c r="C237" s="17">
        <v>3</v>
      </c>
      <c r="D237" s="17">
        <v>2017</v>
      </c>
      <c r="E237" s="17">
        <v>1</v>
      </c>
      <c r="F237" s="17">
        <v>0</v>
      </c>
      <c r="G237" s="17">
        <v>0</v>
      </c>
      <c r="H237" s="18">
        <v>1489</v>
      </c>
      <c r="P237">
        <v>236</v>
      </c>
      <c r="Q237">
        <f t="shared" si="6"/>
        <v>1.5716903396599543E-4</v>
      </c>
      <c r="R237">
        <f t="shared" si="7"/>
        <v>3.7091892015974924E-2</v>
      </c>
    </row>
    <row r="238" spans="1:18" ht="14.4" x14ac:dyDescent="0.3">
      <c r="A238" s="17">
        <v>3</v>
      </c>
      <c r="B238" s="9" t="s">
        <v>12</v>
      </c>
      <c r="C238" s="17">
        <v>1</v>
      </c>
      <c r="D238" s="17">
        <v>2018</v>
      </c>
      <c r="E238" s="17">
        <v>1</v>
      </c>
      <c r="F238" s="17">
        <v>0</v>
      </c>
      <c r="G238" s="17">
        <v>0</v>
      </c>
      <c r="H238" s="18">
        <v>1489</v>
      </c>
      <c r="P238">
        <v>237</v>
      </c>
      <c r="Q238">
        <f t="shared" si="6"/>
        <v>1.5670800150396108E-4</v>
      </c>
      <c r="R238">
        <f t="shared" si="7"/>
        <v>3.7139796356438777E-2</v>
      </c>
    </row>
    <row r="239" spans="1:18" ht="14.4" x14ac:dyDescent="0.3">
      <c r="A239" s="17">
        <v>3</v>
      </c>
      <c r="B239" s="9" t="s">
        <v>19</v>
      </c>
      <c r="C239" s="17">
        <v>2</v>
      </c>
      <c r="D239" s="17">
        <v>2020</v>
      </c>
      <c r="E239" s="17">
        <v>1</v>
      </c>
      <c r="F239" s="17">
        <v>0</v>
      </c>
      <c r="G239" s="17">
        <v>0</v>
      </c>
      <c r="H239" s="18">
        <v>1489</v>
      </c>
      <c r="P239">
        <v>238</v>
      </c>
      <c r="Q239">
        <f t="shared" si="6"/>
        <v>1.562502521070764E-4</v>
      </c>
      <c r="R239">
        <f t="shared" si="7"/>
        <v>3.7187560001484182E-2</v>
      </c>
    </row>
    <row r="240" spans="1:18" ht="14.4" x14ac:dyDescent="0.3">
      <c r="A240" s="17">
        <v>4</v>
      </c>
      <c r="B240" s="9" t="s">
        <v>19</v>
      </c>
      <c r="C240" s="17">
        <v>2</v>
      </c>
      <c r="D240" s="17">
        <v>2018</v>
      </c>
      <c r="E240" s="17">
        <v>1</v>
      </c>
      <c r="F240" s="17">
        <v>0</v>
      </c>
      <c r="G240" s="17">
        <v>0</v>
      </c>
      <c r="H240" s="18">
        <v>1490</v>
      </c>
      <c r="P240">
        <v>239</v>
      </c>
      <c r="Q240">
        <f t="shared" si="6"/>
        <v>1.5579574874611214E-4</v>
      </c>
      <c r="R240">
        <f t="shared" si="7"/>
        <v>3.7235183950320799E-2</v>
      </c>
    </row>
    <row r="241" spans="1:18" ht="14.4" x14ac:dyDescent="0.3">
      <c r="A241" s="17">
        <v>4</v>
      </c>
      <c r="B241" s="9" t="s">
        <v>17</v>
      </c>
      <c r="C241" s="17">
        <v>3</v>
      </c>
      <c r="D241" s="17">
        <v>2017</v>
      </c>
      <c r="E241" s="17">
        <v>1</v>
      </c>
      <c r="F241" s="17">
        <v>0</v>
      </c>
      <c r="G241" s="17">
        <v>0</v>
      </c>
      <c r="H241" s="18">
        <v>1491</v>
      </c>
      <c r="P241">
        <v>240</v>
      </c>
      <c r="Q241">
        <f t="shared" si="6"/>
        <v>1.5534445496213984E-4</v>
      </c>
      <c r="R241">
        <f t="shared" si="7"/>
        <v>3.728266919091356E-2</v>
      </c>
    </row>
    <row r="242" spans="1:18" ht="14.4" x14ac:dyDescent="0.3">
      <c r="A242" s="17">
        <v>3</v>
      </c>
      <c r="B242" s="9" t="s">
        <v>17</v>
      </c>
      <c r="C242" s="17">
        <v>3</v>
      </c>
      <c r="D242" s="17">
        <v>2018</v>
      </c>
      <c r="E242" s="17">
        <v>1</v>
      </c>
      <c r="F242" s="17">
        <v>0</v>
      </c>
      <c r="G242" s="17">
        <v>0</v>
      </c>
      <c r="H242" s="18">
        <v>1491</v>
      </c>
      <c r="P242">
        <v>241</v>
      </c>
      <c r="Q242">
        <f t="shared" si="6"/>
        <v>1.5489633485541725E-4</v>
      </c>
      <c r="R242">
        <f t="shared" si="7"/>
        <v>3.7330016700155559E-2</v>
      </c>
    </row>
    <row r="243" spans="1:18" ht="14.4" x14ac:dyDescent="0.3">
      <c r="A243" s="17">
        <v>3</v>
      </c>
      <c r="B243" s="9" t="s">
        <v>17</v>
      </c>
      <c r="C243" s="17">
        <v>2</v>
      </c>
      <c r="D243" s="17">
        <v>2018</v>
      </c>
      <c r="E243" s="17">
        <v>1</v>
      </c>
      <c r="F243" s="17">
        <v>0</v>
      </c>
      <c r="G243" s="17">
        <v>0</v>
      </c>
      <c r="H243" s="18">
        <v>1495</v>
      </c>
      <c r="P243">
        <v>242</v>
      </c>
      <c r="Q243">
        <f t="shared" si="6"/>
        <v>1.5445135307453473E-4</v>
      </c>
      <c r="R243">
        <f t="shared" si="7"/>
        <v>3.7377227444037403E-2</v>
      </c>
    </row>
    <row r="244" spans="1:18" ht="14.4" x14ac:dyDescent="0.3">
      <c r="A244" s="17">
        <v>3</v>
      </c>
      <c r="B244" s="9" t="s">
        <v>19</v>
      </c>
      <c r="C244" s="17">
        <v>2</v>
      </c>
      <c r="D244" s="17">
        <v>2017</v>
      </c>
      <c r="E244" s="17">
        <v>1</v>
      </c>
      <c r="F244" s="17">
        <v>0</v>
      </c>
      <c r="G244" s="17">
        <v>0</v>
      </c>
      <c r="H244" s="18">
        <v>1500</v>
      </c>
      <c r="P244">
        <v>243</v>
      </c>
      <c r="Q244">
        <f t="shared" si="6"/>
        <v>1.5400947480581658E-4</v>
      </c>
      <c r="R244">
        <f t="shared" si="7"/>
        <v>3.7424302377813426E-2</v>
      </c>
    </row>
    <row r="245" spans="1:18" ht="14.4" x14ac:dyDescent="0.3">
      <c r="A245" s="17">
        <v>3</v>
      </c>
      <c r="B245" s="9" t="s">
        <v>19</v>
      </c>
      <c r="C245" s="17">
        <v>2</v>
      </c>
      <c r="D245" s="17">
        <v>2020</v>
      </c>
      <c r="E245" s="17">
        <v>1</v>
      </c>
      <c r="F245" s="17">
        <v>0</v>
      </c>
      <c r="G245" s="17">
        <v>0</v>
      </c>
      <c r="H245" s="18">
        <v>1503</v>
      </c>
      <c r="P245">
        <v>244</v>
      </c>
      <c r="Q245">
        <f t="shared" si="6"/>
        <v>1.5357066576296996E-4</v>
      </c>
      <c r="R245">
        <f t="shared" si="7"/>
        <v>3.747124244616467E-2</v>
      </c>
    </row>
    <row r="246" spans="1:18" ht="14.4" x14ac:dyDescent="0.3">
      <c r="A246" s="17">
        <v>4</v>
      </c>
      <c r="B246" s="9" t="s">
        <v>17</v>
      </c>
      <c r="C246" s="17">
        <v>2</v>
      </c>
      <c r="D246" s="17">
        <v>2017</v>
      </c>
      <c r="E246" s="17">
        <v>1</v>
      </c>
      <c r="F246" s="17">
        <v>0</v>
      </c>
      <c r="G246" s="17">
        <v>0</v>
      </c>
      <c r="H246" s="18">
        <v>1504</v>
      </c>
      <c r="P246">
        <v>245</v>
      </c>
      <c r="Q246">
        <f t="shared" si="6"/>
        <v>1.5313489217697436E-4</v>
      </c>
      <c r="R246">
        <f t="shared" si="7"/>
        <v>3.7518048583358721E-2</v>
      </c>
    </row>
    <row r="247" spans="1:18" ht="14.4" x14ac:dyDescent="0.3">
      <c r="A247" s="17">
        <v>5</v>
      </c>
      <c r="B247" s="9" t="s">
        <v>17</v>
      </c>
      <c r="C247" s="17">
        <v>3</v>
      </c>
      <c r="D247" s="17">
        <v>2016</v>
      </c>
      <c r="E247" s="17">
        <v>1</v>
      </c>
      <c r="F247" s="17">
        <v>0</v>
      </c>
      <c r="G247" s="17">
        <v>0</v>
      </c>
      <c r="H247" s="18">
        <v>1509</v>
      </c>
      <c r="P247">
        <v>246</v>
      </c>
      <c r="Q247">
        <f t="shared" si="6"/>
        <v>1.5270212078620499E-4</v>
      </c>
      <c r="R247">
        <f t="shared" si="7"/>
        <v>3.7564721713406427E-2</v>
      </c>
    </row>
    <row r="248" spans="1:18" ht="14.4" x14ac:dyDescent="0.3">
      <c r="A248" s="17">
        <v>3</v>
      </c>
      <c r="B248" s="9" t="s">
        <v>19</v>
      </c>
      <c r="C248" s="17">
        <v>2</v>
      </c>
      <c r="D248" s="17">
        <v>2017</v>
      </c>
      <c r="E248" s="17">
        <v>1</v>
      </c>
      <c r="F248" s="17">
        <v>0</v>
      </c>
      <c r="G248" s="17">
        <v>0</v>
      </c>
      <c r="H248" s="18">
        <v>1509</v>
      </c>
      <c r="P248">
        <v>247</v>
      </c>
      <c r="Q248">
        <f t="shared" si="6"/>
        <v>1.5227231882678437E-4</v>
      </c>
      <c r="R248">
        <f t="shared" si="7"/>
        <v>3.7611262750215743E-2</v>
      </c>
    </row>
    <row r="249" spans="1:18" ht="14.4" x14ac:dyDescent="0.3">
      <c r="A249" s="17">
        <v>3</v>
      </c>
      <c r="B249" s="9" t="s">
        <v>14</v>
      </c>
      <c r="C249" s="17">
        <v>3</v>
      </c>
      <c r="D249" s="17">
        <v>2018</v>
      </c>
      <c r="E249" s="17">
        <v>1</v>
      </c>
      <c r="F249" s="17">
        <v>0</v>
      </c>
      <c r="G249" s="17">
        <v>0</v>
      </c>
      <c r="H249" s="18">
        <v>1509</v>
      </c>
      <c r="P249">
        <v>248</v>
      </c>
      <c r="Q249">
        <f t="shared" si="6"/>
        <v>1.5184545402315572E-4</v>
      </c>
      <c r="R249">
        <f t="shared" si="7"/>
        <v>3.7657672597742622E-2</v>
      </c>
    </row>
    <row r="250" spans="1:18" ht="14.4" x14ac:dyDescent="0.3">
      <c r="A250" s="17">
        <v>3</v>
      </c>
      <c r="B250" s="9" t="s">
        <v>12</v>
      </c>
      <c r="C250" s="17">
        <v>2</v>
      </c>
      <c r="D250" s="17">
        <v>2019</v>
      </c>
      <c r="E250" s="17">
        <v>1</v>
      </c>
      <c r="F250" s="17">
        <v>0</v>
      </c>
      <c r="G250" s="17">
        <v>0</v>
      </c>
      <c r="H250" s="18">
        <v>1516</v>
      </c>
      <c r="P250">
        <v>249</v>
      </c>
      <c r="Q250">
        <f t="shared" si="6"/>
        <v>1.5142149457887116E-4</v>
      </c>
      <c r="R250">
        <f t="shared" si="7"/>
        <v>3.7703952150138921E-2</v>
      </c>
    </row>
    <row r="251" spans="1:18" ht="14.4" x14ac:dyDescent="0.3">
      <c r="A251" s="17">
        <v>3</v>
      </c>
      <c r="B251" s="9" t="s">
        <v>12</v>
      </c>
      <c r="C251" s="17">
        <v>2</v>
      </c>
      <c r="D251" s="17">
        <v>2019</v>
      </c>
      <c r="E251" s="17">
        <v>1</v>
      </c>
      <c r="F251" s="17">
        <v>0</v>
      </c>
      <c r="G251" s="17">
        <v>0</v>
      </c>
      <c r="H251" s="18">
        <v>1518</v>
      </c>
      <c r="P251">
        <v>250</v>
      </c>
      <c r="Q251">
        <f t="shared" si="6"/>
        <v>1.5100040916759123E-4</v>
      </c>
      <c r="R251">
        <f t="shared" si="7"/>
        <v>3.7750102291897805E-2</v>
      </c>
    </row>
    <row r="252" spans="1:18" ht="14.4" x14ac:dyDescent="0.3">
      <c r="A252" s="17">
        <v>3</v>
      </c>
      <c r="B252" s="9" t="s">
        <v>12</v>
      </c>
      <c r="C252" s="17">
        <v>2</v>
      </c>
      <c r="D252" s="17">
        <v>2019</v>
      </c>
      <c r="E252" s="17">
        <v>1</v>
      </c>
      <c r="F252" s="17">
        <v>0</v>
      </c>
      <c r="G252" s="17">
        <v>0</v>
      </c>
      <c r="H252" s="18">
        <v>1520</v>
      </c>
      <c r="P252">
        <v>251</v>
      </c>
      <c r="Q252">
        <f t="shared" si="6"/>
        <v>1.5058216692428715E-4</v>
      </c>
      <c r="R252">
        <f t="shared" si="7"/>
        <v>3.7796123897996074E-2</v>
      </c>
    </row>
    <row r="253" spans="1:18" ht="14.4" x14ac:dyDescent="0.3">
      <c r="A253" s="17">
        <v>3</v>
      </c>
      <c r="B253" s="9" t="s">
        <v>17</v>
      </c>
      <c r="C253" s="17">
        <v>2</v>
      </c>
      <c r="D253" s="17">
        <v>2019</v>
      </c>
      <c r="E253" s="17">
        <v>1</v>
      </c>
      <c r="F253" s="17">
        <v>0</v>
      </c>
      <c r="G253" s="17">
        <v>0</v>
      </c>
      <c r="H253" s="18">
        <v>1523</v>
      </c>
      <c r="P253">
        <v>252</v>
      </c>
      <c r="Q253">
        <f t="shared" si="6"/>
        <v>1.5016673743664346E-4</v>
      </c>
      <c r="R253">
        <f t="shared" si="7"/>
        <v>3.7842017834034153E-2</v>
      </c>
    </row>
    <row r="254" spans="1:18" ht="14.4" x14ac:dyDescent="0.3">
      <c r="A254" s="17">
        <v>3</v>
      </c>
      <c r="B254" s="9" t="s">
        <v>19</v>
      </c>
      <c r="C254" s="17">
        <v>2</v>
      </c>
      <c r="D254" s="17">
        <v>2017</v>
      </c>
      <c r="E254" s="17">
        <v>1</v>
      </c>
      <c r="F254" s="17">
        <v>0</v>
      </c>
      <c r="G254" s="17">
        <v>0</v>
      </c>
      <c r="H254" s="18">
        <v>1524</v>
      </c>
      <c r="P254">
        <v>253</v>
      </c>
      <c r="Q254">
        <f t="shared" si="6"/>
        <v>1.4975409073665334E-4</v>
      </c>
      <c r="R254">
        <f t="shared" si="7"/>
        <v>3.7887784956373294E-2</v>
      </c>
    </row>
    <row r="255" spans="1:18" ht="14.4" x14ac:dyDescent="0.3">
      <c r="A255" s="17">
        <v>5</v>
      </c>
      <c r="B255" s="9" t="s">
        <v>25</v>
      </c>
      <c r="C255" s="17">
        <v>2</v>
      </c>
      <c r="D255" s="17">
        <v>2017</v>
      </c>
      <c r="E255" s="17">
        <v>1</v>
      </c>
      <c r="F255" s="17">
        <v>0</v>
      </c>
      <c r="G255" s="17">
        <v>0</v>
      </c>
      <c r="H255" s="18">
        <v>1524</v>
      </c>
      <c r="P255">
        <v>254</v>
      </c>
      <c r="Q255">
        <f t="shared" si="6"/>
        <v>1.4934419729240229E-4</v>
      </c>
      <c r="R255">
        <f t="shared" si="7"/>
        <v>3.7933426112270179E-2</v>
      </c>
    </row>
    <row r="256" spans="1:18" ht="14.4" x14ac:dyDescent="0.3">
      <c r="A256" s="17">
        <v>4</v>
      </c>
      <c r="B256" s="9" t="s">
        <v>19</v>
      </c>
      <c r="C256" s="17">
        <v>2</v>
      </c>
      <c r="D256" s="17">
        <v>2017</v>
      </c>
      <c r="E256" s="17">
        <v>1</v>
      </c>
      <c r="F256" s="17">
        <v>0</v>
      </c>
      <c r="G256" s="17">
        <v>0</v>
      </c>
      <c r="H256" s="18">
        <v>1530</v>
      </c>
      <c r="P256">
        <v>255</v>
      </c>
      <c r="Q256">
        <f t="shared" si="6"/>
        <v>1.489370280000367E-4</v>
      </c>
      <c r="R256">
        <f t="shared" si="7"/>
        <v>3.797894214000936E-2</v>
      </c>
    </row>
    <row r="257" spans="1:18" ht="14.4" x14ac:dyDescent="0.3">
      <c r="A257" s="17">
        <v>3</v>
      </c>
      <c r="B257" s="9" t="s">
        <v>25</v>
      </c>
      <c r="C257" s="17">
        <v>3</v>
      </c>
      <c r="D257" s="17">
        <v>2017</v>
      </c>
      <c r="E257" s="17">
        <v>1</v>
      </c>
      <c r="F257" s="17">
        <v>0</v>
      </c>
      <c r="G257" s="17">
        <v>0</v>
      </c>
      <c r="H257" s="18">
        <v>1530</v>
      </c>
      <c r="P257">
        <v>256</v>
      </c>
      <c r="Q257">
        <f t="shared" si="6"/>
        <v>1.4853255417590942E-4</v>
      </c>
      <c r="R257">
        <f t="shared" si="7"/>
        <v>3.8024333869032811E-2</v>
      </c>
    </row>
    <row r="258" spans="1:18" ht="14.4" x14ac:dyDescent="0.3">
      <c r="A258" s="17">
        <v>2</v>
      </c>
      <c r="B258" s="9" t="s">
        <v>17</v>
      </c>
      <c r="C258" s="17">
        <v>2</v>
      </c>
      <c r="D258" s="17">
        <v>2014</v>
      </c>
      <c r="E258" s="17">
        <v>1</v>
      </c>
      <c r="F258" s="17">
        <v>0</v>
      </c>
      <c r="G258" s="17">
        <v>0</v>
      </c>
      <c r="H258" s="18">
        <v>1537</v>
      </c>
      <c r="P258">
        <v>257</v>
      </c>
      <c r="Q258">
        <f t="shared" si="6"/>
        <v>1.481307475489008E-4</v>
      </c>
      <c r="R258">
        <f t="shared" si="7"/>
        <v>3.8069602120067506E-2</v>
      </c>
    </row>
    <row r="259" spans="1:18" ht="14.4" x14ac:dyDescent="0.3">
      <c r="A259" s="17">
        <v>3</v>
      </c>
      <c r="B259" s="9" t="s">
        <v>19</v>
      </c>
      <c r="C259" s="17">
        <v>2</v>
      </c>
      <c r="D259" s="17">
        <v>2017</v>
      </c>
      <c r="E259" s="17">
        <v>1</v>
      </c>
      <c r="F259" s="17">
        <v>0</v>
      </c>
      <c r="G259" s="17">
        <v>0</v>
      </c>
      <c r="H259" s="18">
        <v>1539</v>
      </c>
      <c r="P259">
        <v>258</v>
      </c>
      <c r="Q259">
        <f t="shared" ref="Q259:Q322" si="8">_xlfn.GAMMA.DIST(P259,$K$7,$K$8,FALSE)</f>
        <v>1.4773158025290861E-4</v>
      </c>
      <c r="R259">
        <f t="shared" ref="R259:R322" si="9">P259*Q259</f>
        <v>3.8114747705250425E-2</v>
      </c>
    </row>
    <row r="260" spans="1:18" ht="14.4" x14ac:dyDescent="0.3">
      <c r="A260" s="17">
        <v>3</v>
      </c>
      <c r="B260" s="9" t="s">
        <v>25</v>
      </c>
      <c r="C260" s="17">
        <v>2</v>
      </c>
      <c r="D260" s="17">
        <v>2017</v>
      </c>
      <c r="E260" s="17">
        <v>2</v>
      </c>
      <c r="F260" s="17">
        <v>0</v>
      </c>
      <c r="G260" s="17">
        <v>0</v>
      </c>
      <c r="H260" s="18">
        <v>1542</v>
      </c>
      <c r="P260">
        <v>259</v>
      </c>
      <c r="Q260">
        <f t="shared" si="8"/>
        <v>1.473350248195034E-4</v>
      </c>
      <c r="R260">
        <f t="shared" si="9"/>
        <v>3.8159771428251381E-2</v>
      </c>
    </row>
    <row r="261" spans="1:18" ht="14.4" x14ac:dyDescent="0.3">
      <c r="A261" s="17">
        <v>5</v>
      </c>
      <c r="B261" s="9" t="s">
        <v>19</v>
      </c>
      <c r="C261" s="17">
        <v>3</v>
      </c>
      <c r="D261" s="17">
        <v>2018</v>
      </c>
      <c r="E261" s="17">
        <v>1</v>
      </c>
      <c r="F261" s="17">
        <v>0</v>
      </c>
      <c r="G261" s="17">
        <v>0</v>
      </c>
      <c r="H261" s="18">
        <v>1542</v>
      </c>
      <c r="P261">
        <v>260</v>
      </c>
      <c r="Q261">
        <f t="shared" si="8"/>
        <v>1.4694105417074462E-4</v>
      </c>
      <c r="R261">
        <f t="shared" si="9"/>
        <v>3.8204674084393604E-2</v>
      </c>
    </row>
    <row r="262" spans="1:18" ht="14.4" x14ac:dyDescent="0.3">
      <c r="A262" s="17">
        <v>3</v>
      </c>
      <c r="B262" s="9" t="s">
        <v>19</v>
      </c>
      <c r="C262" s="17">
        <v>3</v>
      </c>
      <c r="D262" s="17">
        <v>2017</v>
      </c>
      <c r="E262" s="17">
        <v>1</v>
      </c>
      <c r="F262" s="17">
        <v>0</v>
      </c>
      <c r="G262" s="17">
        <v>0</v>
      </c>
      <c r="H262" s="18">
        <v>1546</v>
      </c>
      <c r="P262">
        <v>261</v>
      </c>
      <c r="Q262">
        <f t="shared" si="8"/>
        <v>1.4654964161215424E-4</v>
      </c>
      <c r="R262">
        <f t="shared" si="9"/>
        <v>3.8249456460772255E-2</v>
      </c>
    </row>
    <row r="263" spans="1:18" ht="14.4" x14ac:dyDescent="0.3">
      <c r="A263" s="17">
        <v>1</v>
      </c>
      <c r="B263" s="9" t="s">
        <v>44</v>
      </c>
      <c r="C263" s="17">
        <v>3</v>
      </c>
      <c r="D263" s="17">
        <v>1965</v>
      </c>
      <c r="E263" s="17">
        <v>1</v>
      </c>
      <c r="F263" s="17">
        <v>0</v>
      </c>
      <c r="G263" s="17">
        <v>0</v>
      </c>
      <c r="H263" s="18">
        <v>1547</v>
      </c>
      <c r="P263">
        <v>262</v>
      </c>
      <c r="Q263">
        <f t="shared" si="8"/>
        <v>1.4616076082584167E-4</v>
      </c>
      <c r="R263">
        <f t="shared" si="9"/>
        <v>3.8294119336370516E-2</v>
      </c>
    </row>
    <row r="264" spans="1:18" ht="14.4" x14ac:dyDescent="0.3">
      <c r="A264" s="17">
        <v>6</v>
      </c>
      <c r="B264" s="9" t="s">
        <v>37</v>
      </c>
      <c r="C264" s="17">
        <v>2</v>
      </c>
      <c r="D264" s="17">
        <v>1985</v>
      </c>
      <c r="E264" s="17">
        <v>30</v>
      </c>
      <c r="F264" s="17">
        <v>0</v>
      </c>
      <c r="G264" s="17">
        <v>0</v>
      </c>
      <c r="H264" s="18">
        <v>1549</v>
      </c>
      <c r="P264">
        <v>263</v>
      </c>
      <c r="Q264">
        <f t="shared" si="8"/>
        <v>1.4577438586377961E-4</v>
      </c>
      <c r="R264">
        <f t="shared" si="9"/>
        <v>3.8338663482174039E-2</v>
      </c>
    </row>
    <row r="265" spans="1:18" ht="14.4" x14ac:dyDescent="0.3">
      <c r="A265" s="17">
        <v>3</v>
      </c>
      <c r="B265" s="9" t="s">
        <v>24</v>
      </c>
      <c r="C265" s="17">
        <v>2</v>
      </c>
      <c r="D265" s="17">
        <v>1972</v>
      </c>
      <c r="E265" s="17">
        <v>2</v>
      </c>
      <c r="F265" s="17">
        <v>0</v>
      </c>
      <c r="G265" s="17">
        <v>0</v>
      </c>
      <c r="H265" s="18">
        <v>1552</v>
      </c>
      <c r="P265">
        <v>264</v>
      </c>
      <c r="Q265">
        <f t="shared" si="8"/>
        <v>1.4539049114122308E-4</v>
      </c>
      <c r="R265">
        <f t="shared" si="9"/>
        <v>3.8383089661282892E-2</v>
      </c>
    </row>
    <row r="266" spans="1:18" ht="14.4" x14ac:dyDescent="0.3">
      <c r="A266" s="17">
        <v>1</v>
      </c>
      <c r="B266" s="9" t="s">
        <v>19</v>
      </c>
      <c r="C266" s="17">
        <v>1</v>
      </c>
      <c r="D266" s="17">
        <v>1964</v>
      </c>
      <c r="E266" s="17">
        <v>31</v>
      </c>
      <c r="F266" s="17">
        <v>0</v>
      </c>
      <c r="G266" s="17">
        <v>0</v>
      </c>
      <c r="H266" s="18">
        <v>1552</v>
      </c>
      <c r="P266">
        <v>265</v>
      </c>
      <c r="Q266">
        <f t="shared" si="8"/>
        <v>1.4500905143027148E-4</v>
      </c>
      <c r="R266">
        <f t="shared" si="9"/>
        <v>3.842739862902194E-2</v>
      </c>
    </row>
    <row r="267" spans="1:18" ht="14.4" x14ac:dyDescent="0.3">
      <c r="A267" s="17">
        <v>4</v>
      </c>
      <c r="B267" s="9" t="s">
        <v>26</v>
      </c>
      <c r="C267" s="17">
        <v>4</v>
      </c>
      <c r="D267" s="17">
        <v>1978</v>
      </c>
      <c r="E267" s="17">
        <v>31</v>
      </c>
      <c r="F267" s="17">
        <v>0</v>
      </c>
      <c r="G267" s="17">
        <v>0</v>
      </c>
      <c r="H267" s="18">
        <v>1553</v>
      </c>
      <c r="P267">
        <v>266</v>
      </c>
      <c r="Q267">
        <f t="shared" si="8"/>
        <v>1.446300418535676E-4</v>
      </c>
      <c r="R267">
        <f t="shared" si="9"/>
        <v>3.8471591133048981E-2</v>
      </c>
    </row>
    <row r="268" spans="1:18" ht="14.4" x14ac:dyDescent="0.3">
      <c r="A268" s="17">
        <v>3</v>
      </c>
      <c r="B268" s="9" t="s">
        <v>17</v>
      </c>
      <c r="C268" s="17">
        <v>2</v>
      </c>
      <c r="D268" s="17">
        <v>2018</v>
      </c>
      <c r="E268" s="17">
        <v>1</v>
      </c>
      <c r="F268" s="17">
        <v>0</v>
      </c>
      <c r="G268" s="17">
        <v>0</v>
      </c>
      <c r="H268" s="18">
        <v>1553</v>
      </c>
      <c r="P268">
        <v>267</v>
      </c>
      <c r="Q268">
        <f t="shared" si="8"/>
        <v>1.4425343787813116E-4</v>
      </c>
      <c r="R268">
        <f t="shared" si="9"/>
        <v>3.8515667913461019E-2</v>
      </c>
    </row>
    <row r="269" spans="1:18" ht="14.4" x14ac:dyDescent="0.3">
      <c r="A269" s="17">
        <v>5</v>
      </c>
      <c r="B269" s="9" t="s">
        <v>19</v>
      </c>
      <c r="C269" s="17">
        <v>3</v>
      </c>
      <c r="D269" s="17">
        <v>2018</v>
      </c>
      <c r="E269" s="17">
        <v>1</v>
      </c>
      <c r="F269" s="17">
        <v>0</v>
      </c>
      <c r="G269" s="17">
        <v>0</v>
      </c>
      <c r="H269" s="18">
        <v>1556</v>
      </c>
      <c r="P269">
        <v>268</v>
      </c>
      <c r="Q269">
        <f t="shared" si="8"/>
        <v>1.4387921530932408E-4</v>
      </c>
      <c r="R269">
        <f t="shared" si="9"/>
        <v>3.8559629702898855E-2</v>
      </c>
    </row>
    <row r="270" spans="1:18" ht="14.4" x14ac:dyDescent="0.3">
      <c r="A270" s="17">
        <v>1</v>
      </c>
      <c r="B270" s="9" t="s">
        <v>10</v>
      </c>
      <c r="C270" s="17">
        <v>1</v>
      </c>
      <c r="D270" s="17">
        <v>1977</v>
      </c>
      <c r="E270" s="17">
        <v>31</v>
      </c>
      <c r="F270" s="17">
        <v>0</v>
      </c>
      <c r="G270" s="17">
        <v>0</v>
      </c>
      <c r="H270" s="18">
        <v>1557</v>
      </c>
      <c r="P270">
        <v>269</v>
      </c>
      <c r="Q270">
        <f t="shared" si="8"/>
        <v>1.4350735028494273E-4</v>
      </c>
      <c r="R270">
        <f t="shared" si="9"/>
        <v>3.8603477226649592E-2</v>
      </c>
    </row>
    <row r="271" spans="1:18" ht="14.4" x14ac:dyDescent="0.3">
      <c r="A271" s="17">
        <v>5</v>
      </c>
      <c r="B271" s="9" t="s">
        <v>24</v>
      </c>
      <c r="C271" s="17">
        <v>2</v>
      </c>
      <c r="D271" s="17">
        <v>1968</v>
      </c>
      <c r="E271" s="17">
        <v>2</v>
      </c>
      <c r="F271" s="17">
        <v>0</v>
      </c>
      <c r="G271" s="17">
        <v>0</v>
      </c>
      <c r="H271" s="18">
        <v>1559</v>
      </c>
      <c r="P271">
        <v>270</v>
      </c>
      <c r="Q271">
        <f t="shared" si="8"/>
        <v>1.4313781926943557E-4</v>
      </c>
      <c r="R271">
        <f t="shared" si="9"/>
        <v>3.8647211202747604E-2</v>
      </c>
    </row>
    <row r="272" spans="1:18" ht="14.4" x14ac:dyDescent="0.3">
      <c r="A272" s="17">
        <v>3</v>
      </c>
      <c r="B272" s="9" t="s">
        <v>19</v>
      </c>
      <c r="C272" s="17">
        <v>3</v>
      </c>
      <c r="D272" s="17">
        <v>2017</v>
      </c>
      <c r="E272" s="17">
        <v>1</v>
      </c>
      <c r="F272" s="17">
        <v>0</v>
      </c>
      <c r="G272" s="17">
        <v>0</v>
      </c>
      <c r="H272" s="18">
        <v>1561</v>
      </c>
      <c r="P272">
        <v>271</v>
      </c>
      <c r="Q272">
        <f t="shared" si="8"/>
        <v>1.427705990482418E-4</v>
      </c>
      <c r="R272">
        <f t="shared" si="9"/>
        <v>3.8690832342073531E-2</v>
      </c>
    </row>
    <row r="273" spans="1:18" ht="14.4" x14ac:dyDescent="0.3">
      <c r="A273" s="17">
        <v>1</v>
      </c>
      <c r="B273" s="9" t="s">
        <v>12</v>
      </c>
      <c r="C273" s="17">
        <v>3</v>
      </c>
      <c r="D273" s="17">
        <v>1977</v>
      </c>
      <c r="E273" s="17">
        <v>1</v>
      </c>
      <c r="F273" s="17">
        <v>0</v>
      </c>
      <c r="G273" s="17">
        <v>0</v>
      </c>
      <c r="H273" s="18">
        <v>1562</v>
      </c>
      <c r="P273">
        <v>272</v>
      </c>
      <c r="Q273">
        <f t="shared" si="8"/>
        <v>1.4240566672224872E-4</v>
      </c>
      <c r="R273">
        <f t="shared" si="9"/>
        <v>3.8734341348451648E-2</v>
      </c>
    </row>
    <row r="274" spans="1:18" ht="14.4" x14ac:dyDescent="0.3">
      <c r="A274" s="17">
        <v>3</v>
      </c>
      <c r="B274" s="9" t="s">
        <v>19</v>
      </c>
      <c r="C274" s="17">
        <v>2</v>
      </c>
      <c r="D274" s="17">
        <v>2017</v>
      </c>
      <c r="E274" s="17">
        <v>1</v>
      </c>
      <c r="F274" s="17">
        <v>0</v>
      </c>
      <c r="G274" s="17">
        <v>0</v>
      </c>
      <c r="H274" s="18">
        <v>1562</v>
      </c>
      <c r="P274">
        <v>273</v>
      </c>
      <c r="Q274">
        <f t="shared" si="8"/>
        <v>1.4204299970236529E-4</v>
      </c>
      <c r="R274">
        <f t="shared" si="9"/>
        <v>3.8777738918745724E-2</v>
      </c>
    </row>
    <row r="275" spans="1:18" ht="14.4" x14ac:dyDescent="0.3">
      <c r="A275" s="17">
        <v>6</v>
      </c>
      <c r="B275" s="9" t="s">
        <v>27</v>
      </c>
      <c r="C275" s="17">
        <v>3</v>
      </c>
      <c r="D275" s="17">
        <v>1965</v>
      </c>
      <c r="E275" s="17">
        <v>31</v>
      </c>
      <c r="F275" s="17">
        <v>0</v>
      </c>
      <c r="G275" s="17">
        <v>0</v>
      </c>
      <c r="H275" s="18">
        <v>1567</v>
      </c>
      <c r="P275">
        <v>274</v>
      </c>
      <c r="Q275">
        <f t="shared" si="8"/>
        <v>1.4168257570420739E-4</v>
      </c>
      <c r="R275">
        <f t="shared" si="9"/>
        <v>3.8821025742952826E-2</v>
      </c>
    </row>
    <row r="276" spans="1:18" ht="14.4" x14ac:dyDescent="0.3">
      <c r="A276" s="17">
        <v>5</v>
      </c>
      <c r="B276" s="9" t="s">
        <v>12</v>
      </c>
      <c r="C276" s="17">
        <v>1</v>
      </c>
      <c r="D276" s="17">
        <v>1966</v>
      </c>
      <c r="E276" s="17">
        <v>1</v>
      </c>
      <c r="F276" s="17">
        <v>0</v>
      </c>
      <c r="G276" s="17">
        <v>0</v>
      </c>
      <c r="H276" s="18">
        <v>1570</v>
      </c>
      <c r="P276">
        <v>275</v>
      </c>
      <c r="Q276">
        <f t="shared" si="8"/>
        <v>1.4132437274289465E-4</v>
      </c>
      <c r="R276">
        <f t="shared" si="9"/>
        <v>3.8864202504296029E-2</v>
      </c>
    </row>
    <row r="277" spans="1:18" ht="14.4" x14ac:dyDescent="0.3">
      <c r="A277" s="17">
        <v>2</v>
      </c>
      <c r="B277" s="9" t="s">
        <v>14</v>
      </c>
      <c r="C277" s="17">
        <v>3</v>
      </c>
      <c r="D277" s="17">
        <v>1965</v>
      </c>
      <c r="E277" s="17">
        <v>1</v>
      </c>
      <c r="F277" s="17">
        <v>0</v>
      </c>
      <c r="G277" s="17">
        <v>0</v>
      </c>
      <c r="H277" s="18">
        <v>1571</v>
      </c>
      <c r="P277">
        <v>276</v>
      </c>
      <c r="Q277">
        <f t="shared" si="8"/>
        <v>1.4096836912795305E-4</v>
      </c>
      <c r="R277">
        <f t="shared" si="9"/>
        <v>3.8907269879315046E-2</v>
      </c>
    </row>
    <row r="278" spans="1:18" ht="14.4" x14ac:dyDescent="0.3">
      <c r="A278" s="17">
        <v>2</v>
      </c>
      <c r="B278" s="9" t="s">
        <v>24</v>
      </c>
      <c r="C278" s="17">
        <v>3</v>
      </c>
      <c r="D278" s="17">
        <v>1964</v>
      </c>
      <c r="E278" s="17">
        <v>2</v>
      </c>
      <c r="F278" s="17">
        <v>0</v>
      </c>
      <c r="G278" s="17">
        <v>0</v>
      </c>
      <c r="H278" s="18">
        <v>1571</v>
      </c>
      <c r="P278">
        <v>277</v>
      </c>
      <c r="Q278">
        <f t="shared" si="8"/>
        <v>1.40614543458324E-4</v>
      </c>
      <c r="R278">
        <f t="shared" si="9"/>
        <v>3.8950228537955746E-2</v>
      </c>
    </row>
    <row r="279" spans="1:18" ht="14.4" x14ac:dyDescent="0.3">
      <c r="A279" s="17">
        <v>2</v>
      </c>
      <c r="B279" s="9" t="s">
        <v>24</v>
      </c>
      <c r="C279" s="17">
        <v>2</v>
      </c>
      <c r="D279" s="17">
        <v>1972</v>
      </c>
      <c r="E279" s="17">
        <v>2</v>
      </c>
      <c r="F279" s="17">
        <v>0</v>
      </c>
      <c r="G279" s="17">
        <v>0</v>
      </c>
      <c r="H279" s="18">
        <v>1574</v>
      </c>
      <c r="P279">
        <v>278</v>
      </c>
      <c r="Q279">
        <f t="shared" si="8"/>
        <v>1.402628746174746E-4</v>
      </c>
      <c r="R279">
        <f t="shared" si="9"/>
        <v>3.899307914365794E-2</v>
      </c>
    </row>
    <row r="280" spans="1:18" ht="14.4" x14ac:dyDescent="0.3">
      <c r="A280" s="17">
        <v>4</v>
      </c>
      <c r="B280" s="9" t="s">
        <v>23</v>
      </c>
      <c r="C280" s="17">
        <v>2</v>
      </c>
      <c r="D280" s="17">
        <v>1977</v>
      </c>
      <c r="E280" s="17">
        <v>1</v>
      </c>
      <c r="F280" s="17">
        <v>0</v>
      </c>
      <c r="G280" s="17">
        <v>0</v>
      </c>
      <c r="H280" s="18">
        <v>1575</v>
      </c>
      <c r="P280">
        <v>279</v>
      </c>
      <c r="Q280">
        <f t="shared" si="8"/>
        <v>1.399133417686078E-4</v>
      </c>
      <c r="R280">
        <f t="shared" si="9"/>
        <v>3.9035822353441579E-2</v>
      </c>
    </row>
    <row r="281" spans="1:18" ht="14.4" x14ac:dyDescent="0.3">
      <c r="A281" s="17">
        <v>5</v>
      </c>
      <c r="B281" s="9" t="s">
        <v>39</v>
      </c>
      <c r="C281" s="17">
        <v>1</v>
      </c>
      <c r="D281" s="17">
        <v>1983</v>
      </c>
      <c r="E281" s="17">
        <v>1</v>
      </c>
      <c r="F281" s="17">
        <v>0</v>
      </c>
      <c r="G281" s="17">
        <v>0</v>
      </c>
      <c r="H281" s="18">
        <v>1575</v>
      </c>
      <c r="P281">
        <v>280</v>
      </c>
      <c r="Q281">
        <f t="shared" si="8"/>
        <v>1.3956592434997061E-4</v>
      </c>
      <c r="R281">
        <f t="shared" si="9"/>
        <v>3.9078458817991768E-2</v>
      </c>
    </row>
    <row r="282" spans="1:18" ht="14.4" x14ac:dyDescent="0.3">
      <c r="A282" s="17">
        <v>5</v>
      </c>
      <c r="B282" s="9" t="s">
        <v>12</v>
      </c>
      <c r="C282" s="17">
        <v>2</v>
      </c>
      <c r="D282" s="17">
        <v>2019</v>
      </c>
      <c r="E282" s="17">
        <v>1</v>
      </c>
      <c r="F282" s="17">
        <v>0</v>
      </c>
      <c r="G282" s="17">
        <v>0</v>
      </c>
      <c r="H282" s="18">
        <v>1576</v>
      </c>
      <c r="P282">
        <v>281</v>
      </c>
      <c r="Q282">
        <f t="shared" si="8"/>
        <v>1.3922060207025727E-4</v>
      </c>
      <c r="R282">
        <f t="shared" si="9"/>
        <v>3.912098918174229E-2</v>
      </c>
    </row>
    <row r="283" spans="1:18" ht="14.4" x14ac:dyDescent="0.3">
      <c r="A283" s="17">
        <v>3</v>
      </c>
      <c r="B283" s="9" t="s">
        <v>12</v>
      </c>
      <c r="C283" s="17">
        <v>2</v>
      </c>
      <c r="D283" s="17">
        <v>2018</v>
      </c>
      <c r="E283" s="17">
        <v>1</v>
      </c>
      <c r="F283" s="17">
        <v>0</v>
      </c>
      <c r="G283" s="17">
        <v>0</v>
      </c>
      <c r="H283" s="18">
        <v>1577</v>
      </c>
      <c r="P283">
        <v>282</v>
      </c>
      <c r="Q283">
        <f t="shared" si="8"/>
        <v>1.3887735490410432E-4</v>
      </c>
      <c r="R283">
        <f t="shared" si="9"/>
        <v>3.9163414082957419E-2</v>
      </c>
    </row>
    <row r="284" spans="1:18" ht="14.4" x14ac:dyDescent="0.3">
      <c r="A284" s="17">
        <v>5</v>
      </c>
      <c r="B284" s="9" t="s">
        <v>12</v>
      </c>
      <c r="C284" s="17">
        <v>2</v>
      </c>
      <c r="D284" s="17">
        <v>2019</v>
      </c>
      <c r="E284" s="17">
        <v>1</v>
      </c>
      <c r="F284" s="17">
        <v>0</v>
      </c>
      <c r="G284" s="17">
        <v>0</v>
      </c>
      <c r="H284" s="18">
        <v>1578</v>
      </c>
      <c r="P284">
        <v>283</v>
      </c>
      <c r="Q284">
        <f t="shared" si="8"/>
        <v>1.3853616308767821E-4</v>
      </c>
      <c r="R284">
        <f t="shared" si="9"/>
        <v>3.9205734153812934E-2</v>
      </c>
    </row>
    <row r="285" spans="1:18" ht="14.4" x14ac:dyDescent="0.3">
      <c r="A285" s="17">
        <v>4</v>
      </c>
      <c r="B285" s="9" t="s">
        <v>39</v>
      </c>
      <c r="C285" s="17">
        <v>1</v>
      </c>
      <c r="D285" s="17">
        <v>1983</v>
      </c>
      <c r="E285" s="17">
        <v>1</v>
      </c>
      <c r="F285" s="17">
        <v>0</v>
      </c>
      <c r="G285" s="17">
        <v>0</v>
      </c>
      <c r="H285" s="18">
        <v>1579</v>
      </c>
      <c r="P285">
        <v>284</v>
      </c>
      <c r="Q285">
        <f t="shared" si="8"/>
        <v>1.381970071143497E-4</v>
      </c>
      <c r="R285">
        <f t="shared" si="9"/>
        <v>3.9247950020475313E-2</v>
      </c>
    </row>
    <row r="286" spans="1:18" ht="14.4" x14ac:dyDescent="0.3">
      <c r="A286" s="17">
        <v>3</v>
      </c>
      <c r="B286" s="9" t="s">
        <v>17</v>
      </c>
      <c r="C286" s="17">
        <v>3</v>
      </c>
      <c r="D286" s="17">
        <v>2017</v>
      </c>
      <c r="E286" s="17">
        <v>1</v>
      </c>
      <c r="F286" s="17">
        <v>0</v>
      </c>
      <c r="G286" s="17">
        <v>0</v>
      </c>
      <c r="H286" s="18">
        <v>1579</v>
      </c>
      <c r="P286">
        <v>285</v>
      </c>
      <c r="Q286">
        <f t="shared" si="8"/>
        <v>1.3785986773045541E-4</v>
      </c>
      <c r="R286">
        <f t="shared" si="9"/>
        <v>3.9290062303179794E-2</v>
      </c>
    </row>
    <row r="287" spans="1:18" ht="14.4" x14ac:dyDescent="0.3">
      <c r="A287" s="17">
        <v>3</v>
      </c>
      <c r="B287" s="9" t="s">
        <v>19</v>
      </c>
      <c r="C287" s="17">
        <v>4</v>
      </c>
      <c r="D287" s="17">
        <v>2018</v>
      </c>
      <c r="E287" s="17">
        <v>2</v>
      </c>
      <c r="F287" s="17">
        <v>0</v>
      </c>
      <c r="G287" s="17">
        <v>0</v>
      </c>
      <c r="H287" s="18">
        <v>1579</v>
      </c>
      <c r="P287">
        <v>286</v>
      </c>
      <c r="Q287">
        <f t="shared" si="8"/>
        <v>1.3752472593114411E-4</v>
      </c>
      <c r="R287">
        <f t="shared" si="9"/>
        <v>3.9332071616307217E-2</v>
      </c>
    </row>
    <row r="288" spans="1:18" ht="14.4" x14ac:dyDescent="0.3">
      <c r="A288" s="17">
        <v>3</v>
      </c>
      <c r="B288" s="9" t="s">
        <v>24</v>
      </c>
      <c r="C288" s="17">
        <v>2</v>
      </c>
      <c r="D288" s="17">
        <v>1968</v>
      </c>
      <c r="E288" s="17">
        <v>2</v>
      </c>
      <c r="F288" s="17">
        <v>0</v>
      </c>
      <c r="G288" s="17">
        <v>0</v>
      </c>
      <c r="H288" s="18">
        <v>1580</v>
      </c>
      <c r="P288">
        <v>287</v>
      </c>
      <c r="Q288">
        <f t="shared" si="8"/>
        <v>1.3719156295630505E-4</v>
      </c>
      <c r="R288">
        <f t="shared" si="9"/>
        <v>3.9373978568459547E-2</v>
      </c>
    </row>
    <row r="289" spans="1:18" ht="14.4" x14ac:dyDescent="0.3">
      <c r="A289" s="17">
        <v>3</v>
      </c>
      <c r="B289" s="9" t="s">
        <v>19</v>
      </c>
      <c r="C289" s="17">
        <v>3</v>
      </c>
      <c r="D289" s="17">
        <v>2017</v>
      </c>
      <c r="E289" s="17">
        <v>1</v>
      </c>
      <c r="F289" s="17">
        <v>0</v>
      </c>
      <c r="G289" s="17">
        <v>0</v>
      </c>
      <c r="H289" s="18">
        <v>1587</v>
      </c>
      <c r="P289">
        <v>288</v>
      </c>
      <c r="Q289">
        <f t="shared" si="8"/>
        <v>1.3686036028657655E-4</v>
      </c>
      <c r="R289">
        <f t="shared" si="9"/>
        <v>3.9415783762534046E-2</v>
      </c>
    </row>
    <row r="290" spans="1:18" ht="14.4" x14ac:dyDescent="0.3">
      <c r="A290" s="17">
        <v>5</v>
      </c>
      <c r="B290" s="9" t="s">
        <v>17</v>
      </c>
      <c r="C290" s="17">
        <v>2</v>
      </c>
      <c r="D290" s="17">
        <v>2017</v>
      </c>
      <c r="E290" s="17">
        <v>1</v>
      </c>
      <c r="F290" s="17">
        <v>0</v>
      </c>
      <c r="G290" s="17">
        <v>0</v>
      </c>
      <c r="H290" s="18">
        <v>1588</v>
      </c>
      <c r="P290">
        <v>289</v>
      </c>
      <c r="Q290">
        <f t="shared" si="8"/>
        <v>1.3653109963943419E-4</v>
      </c>
      <c r="R290">
        <f t="shared" si="9"/>
        <v>3.9457487795796484E-2</v>
      </c>
    </row>
    <row r="291" spans="1:18" ht="14.4" x14ac:dyDescent="0.3">
      <c r="A291" s="17">
        <v>3</v>
      </c>
      <c r="B291" s="9" t="s">
        <v>19</v>
      </c>
      <c r="C291" s="17">
        <v>3</v>
      </c>
      <c r="D291" s="17">
        <v>2017</v>
      </c>
      <c r="E291" s="17">
        <v>1</v>
      </c>
      <c r="F291" s="17">
        <v>0</v>
      </c>
      <c r="G291" s="17">
        <v>0</v>
      </c>
      <c r="H291" s="18">
        <v>1588</v>
      </c>
      <c r="P291">
        <v>290</v>
      </c>
      <c r="Q291">
        <f t="shared" si="8"/>
        <v>1.362037629653549E-4</v>
      </c>
      <c r="R291">
        <f t="shared" si="9"/>
        <v>3.949909125995292E-2</v>
      </c>
    </row>
    <row r="292" spans="1:18" ht="14.4" x14ac:dyDescent="0.3">
      <c r="A292" s="17">
        <v>3</v>
      </c>
      <c r="B292" s="9" t="s">
        <v>19</v>
      </c>
      <c r="C292" s="17">
        <v>4</v>
      </c>
      <c r="D292" s="17">
        <v>2019</v>
      </c>
      <c r="E292" s="17">
        <v>1</v>
      </c>
      <c r="F292" s="17">
        <v>0</v>
      </c>
      <c r="G292" s="17">
        <v>0</v>
      </c>
      <c r="H292" s="18">
        <v>1588</v>
      </c>
      <c r="P292">
        <v>291</v>
      </c>
      <c r="Q292">
        <f t="shared" si="8"/>
        <v>1.3587833244405701E-4</v>
      </c>
      <c r="R292">
        <f t="shared" si="9"/>
        <v>3.954059474122059E-2</v>
      </c>
    </row>
    <row r="293" spans="1:18" ht="14.4" x14ac:dyDescent="0.3">
      <c r="A293" s="17">
        <v>5</v>
      </c>
      <c r="B293" s="9" t="s">
        <v>26</v>
      </c>
      <c r="C293" s="17">
        <v>4</v>
      </c>
      <c r="D293" s="17">
        <v>1978</v>
      </c>
      <c r="E293" s="17">
        <v>31</v>
      </c>
      <c r="F293" s="17">
        <v>0</v>
      </c>
      <c r="G293" s="17">
        <v>0</v>
      </c>
      <c r="H293" s="18">
        <v>1589</v>
      </c>
      <c r="P293">
        <v>292</v>
      </c>
      <c r="Q293">
        <f t="shared" si="8"/>
        <v>1.3555479048081242E-4</v>
      </c>
      <c r="R293">
        <f t="shared" si="9"/>
        <v>3.9581998820397229E-2</v>
      </c>
    </row>
    <row r="294" spans="1:18" ht="14.4" x14ac:dyDescent="0.3">
      <c r="A294" s="17">
        <v>3</v>
      </c>
      <c r="B294" s="9" t="s">
        <v>19</v>
      </c>
      <c r="C294" s="17">
        <v>2</v>
      </c>
      <c r="D294" s="17">
        <v>2017</v>
      </c>
      <c r="E294" s="17">
        <v>1</v>
      </c>
      <c r="F294" s="17">
        <v>0</v>
      </c>
      <c r="G294" s="17">
        <v>0</v>
      </c>
      <c r="H294" s="18">
        <v>1592</v>
      </c>
      <c r="P294">
        <v>293</v>
      </c>
      <c r="Q294">
        <f t="shared" si="8"/>
        <v>1.3523311970283205E-4</v>
      </c>
      <c r="R294">
        <f t="shared" si="9"/>
        <v>3.9623304072929792E-2</v>
      </c>
    </row>
    <row r="295" spans="1:18" ht="14.4" x14ac:dyDescent="0.3">
      <c r="A295" s="17">
        <v>1</v>
      </c>
      <c r="B295" s="9" t="s">
        <v>23</v>
      </c>
      <c r="C295" s="17">
        <v>4</v>
      </c>
      <c r="D295" s="17">
        <v>1984</v>
      </c>
      <c r="E295" s="17">
        <v>1</v>
      </c>
      <c r="F295" s="17">
        <v>0</v>
      </c>
      <c r="G295" s="17">
        <v>0</v>
      </c>
      <c r="H295" s="18">
        <v>1593</v>
      </c>
      <c r="P295">
        <v>294</v>
      </c>
      <c r="Q295">
        <f t="shared" si="8"/>
        <v>1.3491330295572018E-4</v>
      </c>
      <c r="R295">
        <f t="shared" si="9"/>
        <v>3.966451106898173E-2</v>
      </c>
    </row>
    <row r="296" spans="1:18" ht="14.4" x14ac:dyDescent="0.3">
      <c r="A296" s="17">
        <v>4</v>
      </c>
      <c r="B296" s="9" t="s">
        <v>19</v>
      </c>
      <c r="C296" s="17">
        <v>1</v>
      </c>
      <c r="D296" s="17">
        <v>1964</v>
      </c>
      <c r="E296" s="17">
        <v>31</v>
      </c>
      <c r="F296" s="17">
        <v>0</v>
      </c>
      <c r="G296" s="17">
        <v>0</v>
      </c>
      <c r="H296" s="18">
        <v>1596</v>
      </c>
      <c r="P296">
        <v>295</v>
      </c>
      <c r="Q296">
        <f t="shared" si="8"/>
        <v>1.3459532329999755E-4</v>
      </c>
      <c r="R296">
        <f t="shared" si="9"/>
        <v>3.9705620373499277E-2</v>
      </c>
    </row>
    <row r="297" spans="1:18" ht="14.4" x14ac:dyDescent="0.3">
      <c r="A297" s="17">
        <v>4</v>
      </c>
      <c r="B297" s="9" t="s">
        <v>22</v>
      </c>
      <c r="C297" s="17">
        <v>1</v>
      </c>
      <c r="D297" s="17">
        <v>1976</v>
      </c>
      <c r="E297" s="17">
        <v>29</v>
      </c>
      <c r="F297" s="17">
        <v>0</v>
      </c>
      <c r="G297" s="17">
        <v>0</v>
      </c>
      <c r="H297" s="18">
        <v>1596</v>
      </c>
      <c r="P297">
        <v>296</v>
      </c>
      <c r="Q297">
        <f t="shared" si="8"/>
        <v>1.3427916400769152E-4</v>
      </c>
      <c r="R297">
        <f t="shared" si="9"/>
        <v>3.9746632546276688E-2</v>
      </c>
    </row>
    <row r="298" spans="1:18" ht="14.4" x14ac:dyDescent="0.3">
      <c r="A298" s="17">
        <v>5</v>
      </c>
      <c r="B298" s="9" t="s">
        <v>44</v>
      </c>
      <c r="C298" s="17">
        <v>2</v>
      </c>
      <c r="D298" s="17">
        <v>1977</v>
      </c>
      <c r="E298" s="17">
        <v>1</v>
      </c>
      <c r="F298" s="17">
        <v>0</v>
      </c>
      <c r="G298" s="17">
        <v>0</v>
      </c>
      <c r="H298" s="18">
        <v>1596</v>
      </c>
      <c r="P298">
        <v>297</v>
      </c>
      <c r="Q298">
        <f t="shared" si="8"/>
        <v>1.3396480855899166E-4</v>
      </c>
      <c r="R298">
        <f t="shared" si="9"/>
        <v>3.9787548142020519E-2</v>
      </c>
    </row>
    <row r="299" spans="1:18" ht="14.4" x14ac:dyDescent="0.3">
      <c r="A299" s="17">
        <v>1</v>
      </c>
      <c r="B299" s="9" t="s">
        <v>10</v>
      </c>
      <c r="C299" s="17">
        <v>1</v>
      </c>
      <c r="D299" s="17">
        <v>1988</v>
      </c>
      <c r="E299" s="17">
        <v>4</v>
      </c>
      <c r="F299" s="17">
        <v>0</v>
      </c>
      <c r="G299" s="17">
        <v>0</v>
      </c>
      <c r="H299" s="18">
        <v>1596</v>
      </c>
      <c r="P299">
        <v>298</v>
      </c>
      <c r="Q299">
        <f t="shared" si="8"/>
        <v>1.3365224063896912E-4</v>
      </c>
      <c r="R299">
        <f t="shared" si="9"/>
        <v>3.9828367710412795E-2</v>
      </c>
    </row>
    <row r="300" spans="1:18" ht="14.4" x14ac:dyDescent="0.3">
      <c r="A300" s="17">
        <v>4</v>
      </c>
      <c r="B300" s="9" t="s">
        <v>24</v>
      </c>
      <c r="C300" s="17">
        <v>2</v>
      </c>
      <c r="D300" s="17">
        <v>1972</v>
      </c>
      <c r="E300" s="17">
        <v>2</v>
      </c>
      <c r="F300" s="17">
        <v>0</v>
      </c>
      <c r="G300" s="17">
        <v>0</v>
      </c>
      <c r="H300" s="18">
        <v>1598</v>
      </c>
      <c r="P300">
        <v>299</v>
      </c>
      <c r="Q300">
        <f t="shared" si="8"/>
        <v>1.3334144413435831E-4</v>
      </c>
      <c r="R300">
        <f t="shared" si="9"/>
        <v>3.9869091796173137E-2</v>
      </c>
    </row>
    <row r="301" spans="1:18" ht="14.4" x14ac:dyDescent="0.3">
      <c r="A301" s="17">
        <v>5</v>
      </c>
      <c r="B301" s="9" t="s">
        <v>23</v>
      </c>
      <c r="C301" s="17">
        <v>4</v>
      </c>
      <c r="D301" s="17">
        <v>1961</v>
      </c>
      <c r="E301" s="17">
        <v>1</v>
      </c>
      <c r="F301" s="17">
        <v>0</v>
      </c>
      <c r="G301" s="17">
        <v>0</v>
      </c>
      <c r="H301" s="18">
        <v>1598</v>
      </c>
      <c r="P301">
        <v>300</v>
      </c>
      <c r="Q301">
        <f t="shared" si="8"/>
        <v>1.3303240313040048E-4</v>
      </c>
      <c r="R301">
        <f t="shared" si="9"/>
        <v>3.9909720939120145E-2</v>
      </c>
    </row>
    <row r="302" spans="1:18" ht="14.4" x14ac:dyDescent="0.3">
      <c r="A302" s="17">
        <v>3</v>
      </c>
      <c r="B302" s="9" t="s">
        <v>10</v>
      </c>
      <c r="C302" s="17">
        <v>1</v>
      </c>
      <c r="D302" s="17">
        <v>1977</v>
      </c>
      <c r="E302" s="17">
        <v>31</v>
      </c>
      <c r="F302" s="17">
        <v>0</v>
      </c>
      <c r="G302" s="17">
        <v>0</v>
      </c>
      <c r="H302" s="18">
        <v>1599</v>
      </c>
      <c r="P302">
        <v>301</v>
      </c>
      <c r="Q302">
        <f t="shared" si="8"/>
        <v>1.3272510190774593E-4</v>
      </c>
      <c r="R302">
        <f t="shared" si="9"/>
        <v>3.9950255674231522E-2</v>
      </c>
    </row>
    <row r="303" spans="1:18" ht="14.4" x14ac:dyDescent="0.3">
      <c r="A303" s="17">
        <v>3</v>
      </c>
      <c r="B303" s="9" t="s">
        <v>19</v>
      </c>
      <c r="C303" s="17">
        <v>3</v>
      </c>
      <c r="D303" s="17">
        <v>2017</v>
      </c>
      <c r="E303" s="17">
        <v>1</v>
      </c>
      <c r="F303" s="17">
        <v>0</v>
      </c>
      <c r="G303" s="17">
        <v>0</v>
      </c>
      <c r="H303" s="18">
        <v>1600</v>
      </c>
      <c r="P303">
        <v>302</v>
      </c>
      <c r="Q303">
        <f t="shared" si="8"/>
        <v>1.3241952493941561E-4</v>
      </c>
      <c r="R303">
        <f t="shared" si="9"/>
        <v>3.9990696531703514E-2</v>
      </c>
    </row>
    <row r="304" spans="1:18" ht="14.4" x14ac:dyDescent="0.3">
      <c r="A304" s="17">
        <v>2</v>
      </c>
      <c r="B304" s="9" t="s">
        <v>12</v>
      </c>
      <c r="C304" s="17">
        <v>1</v>
      </c>
      <c r="D304" s="17">
        <v>1966</v>
      </c>
      <c r="E304" s="17">
        <v>1</v>
      </c>
      <c r="F304" s="17">
        <v>0</v>
      </c>
      <c r="G304" s="17">
        <v>0</v>
      </c>
      <c r="H304" s="18">
        <v>1602</v>
      </c>
      <c r="P304">
        <v>303</v>
      </c>
      <c r="Q304">
        <f t="shared" si="8"/>
        <v>1.321156568878194E-4</v>
      </c>
      <c r="R304">
        <f t="shared" si="9"/>
        <v>4.0031044037009279E-2</v>
      </c>
    </row>
    <row r="305" spans="1:18" ht="14.4" x14ac:dyDescent="0.3">
      <c r="A305" s="17">
        <v>4</v>
      </c>
      <c r="B305" s="9" t="s">
        <v>19</v>
      </c>
      <c r="C305" s="17">
        <v>2</v>
      </c>
      <c r="D305" s="17">
        <v>2017</v>
      </c>
      <c r="E305" s="17">
        <v>1</v>
      </c>
      <c r="F305" s="17">
        <v>0</v>
      </c>
      <c r="G305" s="17">
        <v>0</v>
      </c>
      <c r="H305" s="18">
        <v>1602</v>
      </c>
      <c r="P305">
        <v>304</v>
      </c>
      <c r="Q305">
        <f t="shared" si="8"/>
        <v>1.3181348260183026E-4</v>
      </c>
      <c r="R305">
        <f t="shared" si="9"/>
        <v>4.0071298710956403E-2</v>
      </c>
    </row>
    <row r="306" spans="1:18" ht="14.4" x14ac:dyDescent="0.3">
      <c r="A306" s="17">
        <v>3</v>
      </c>
      <c r="B306" s="9" t="s">
        <v>19</v>
      </c>
      <c r="C306" s="17">
        <v>3</v>
      </c>
      <c r="D306" s="17">
        <v>2017</v>
      </c>
      <c r="E306" s="17">
        <v>1</v>
      </c>
      <c r="F306" s="17">
        <v>0</v>
      </c>
      <c r="G306" s="17">
        <v>0</v>
      </c>
      <c r="H306" s="18">
        <v>1604</v>
      </c>
      <c r="P306">
        <v>305</v>
      </c>
      <c r="Q306">
        <f t="shared" si="8"/>
        <v>1.3151298711391293E-4</v>
      </c>
      <c r="R306">
        <f t="shared" si="9"/>
        <v>4.0111461069743441E-2</v>
      </c>
    </row>
    <row r="307" spans="1:18" ht="14.4" x14ac:dyDescent="0.3">
      <c r="A307" s="17">
        <v>5</v>
      </c>
      <c r="B307" s="9" t="s">
        <v>37</v>
      </c>
      <c r="C307" s="17">
        <v>2</v>
      </c>
      <c r="D307" s="17">
        <v>1985</v>
      </c>
      <c r="E307" s="17">
        <v>30</v>
      </c>
      <c r="F307" s="17">
        <v>0</v>
      </c>
      <c r="G307" s="17">
        <v>0</v>
      </c>
      <c r="H307" s="18">
        <v>1605</v>
      </c>
      <c r="P307">
        <v>306</v>
      </c>
      <c r="Q307">
        <f t="shared" si="8"/>
        <v>1.3121415563730696E-4</v>
      </c>
      <c r="R307">
        <f t="shared" si="9"/>
        <v>4.0151531625015932E-2</v>
      </c>
    </row>
    <row r="308" spans="1:18" ht="14.4" x14ac:dyDescent="0.3">
      <c r="A308" s="17">
        <v>6</v>
      </c>
      <c r="B308" s="9" t="s">
        <v>10</v>
      </c>
      <c r="C308" s="17">
        <v>1</v>
      </c>
      <c r="D308" s="17">
        <v>1970</v>
      </c>
      <c r="E308" s="17">
        <v>2</v>
      </c>
      <c r="F308" s="17">
        <v>0</v>
      </c>
      <c r="G308" s="17">
        <v>0</v>
      </c>
      <c r="H308" s="18">
        <v>1605</v>
      </c>
      <c r="P308">
        <v>307</v>
      </c>
      <c r="Q308">
        <f t="shared" si="8"/>
        <v>1.3091697356326027E-4</v>
      </c>
      <c r="R308">
        <f t="shared" si="9"/>
        <v>4.0191510883920901E-2</v>
      </c>
    </row>
    <row r="309" spans="1:18" ht="14.4" x14ac:dyDescent="0.3">
      <c r="A309" s="17">
        <v>3</v>
      </c>
      <c r="B309" s="9" t="s">
        <v>24</v>
      </c>
      <c r="C309" s="17">
        <v>3</v>
      </c>
      <c r="D309" s="17">
        <v>1964</v>
      </c>
      <c r="E309" s="17">
        <v>2</v>
      </c>
      <c r="F309" s="17">
        <v>0</v>
      </c>
      <c r="G309" s="17">
        <v>0</v>
      </c>
      <c r="H309" s="18">
        <v>1608</v>
      </c>
      <c r="P309">
        <v>308</v>
      </c>
      <c r="Q309">
        <f t="shared" si="8"/>
        <v>1.3062142645831588E-4</v>
      </c>
      <c r="R309">
        <f t="shared" si="9"/>
        <v>4.0231399349161291E-2</v>
      </c>
    </row>
    <row r="310" spans="1:18" ht="14.4" x14ac:dyDescent="0.3">
      <c r="A310" s="17">
        <v>5</v>
      </c>
      <c r="B310" s="9" t="s">
        <v>12</v>
      </c>
      <c r="C310" s="17">
        <v>3</v>
      </c>
      <c r="D310" s="17">
        <v>1977</v>
      </c>
      <c r="E310" s="17">
        <v>1</v>
      </c>
      <c r="F310" s="17">
        <v>0</v>
      </c>
      <c r="G310" s="17">
        <v>0</v>
      </c>
      <c r="H310" s="18">
        <v>1608</v>
      </c>
      <c r="P310">
        <v>309</v>
      </c>
      <c r="Q310">
        <f t="shared" si="8"/>
        <v>1.3032750006164711E-4</v>
      </c>
      <c r="R310">
        <f t="shared" si="9"/>
        <v>4.0271197519048958E-2</v>
      </c>
    </row>
    <row r="311" spans="1:18" ht="14.4" x14ac:dyDescent="0.3">
      <c r="A311" s="17">
        <v>1</v>
      </c>
      <c r="B311" s="9" t="s">
        <v>23</v>
      </c>
      <c r="C311" s="17">
        <v>4</v>
      </c>
      <c r="D311" s="17">
        <v>1975</v>
      </c>
      <c r="E311" s="17">
        <v>1</v>
      </c>
      <c r="F311" s="17">
        <v>0</v>
      </c>
      <c r="G311" s="17">
        <v>0</v>
      </c>
      <c r="H311" s="18">
        <v>1609</v>
      </c>
      <c r="P311">
        <v>310</v>
      </c>
      <c r="Q311">
        <f t="shared" si="8"/>
        <v>1.3003518028244251E-4</v>
      </c>
      <c r="R311">
        <f t="shared" si="9"/>
        <v>4.0310905887557175E-2</v>
      </c>
    </row>
    <row r="312" spans="1:18" ht="14.4" x14ac:dyDescent="0.3">
      <c r="A312" s="17">
        <v>3</v>
      </c>
      <c r="B312" s="9" t="s">
        <v>25</v>
      </c>
      <c r="C312" s="17">
        <v>2</v>
      </c>
      <c r="D312" s="17">
        <v>2017</v>
      </c>
      <c r="E312" s="17">
        <v>2</v>
      </c>
      <c r="F312" s="17">
        <v>0</v>
      </c>
      <c r="G312" s="17">
        <v>0</v>
      </c>
      <c r="H312" s="18">
        <v>1609</v>
      </c>
      <c r="P312">
        <v>311</v>
      </c>
      <c r="Q312">
        <f t="shared" si="8"/>
        <v>1.2974445319733868E-4</v>
      </c>
      <c r="R312">
        <f t="shared" si="9"/>
        <v>4.0350524944372329E-2</v>
      </c>
    </row>
    <row r="313" spans="1:18" ht="14.4" x14ac:dyDescent="0.3">
      <c r="A313" s="17">
        <v>3</v>
      </c>
      <c r="B313" s="9" t="s">
        <v>19</v>
      </c>
      <c r="C313" s="17">
        <v>2</v>
      </c>
      <c r="D313" s="17">
        <v>2020</v>
      </c>
      <c r="E313" s="17">
        <v>1</v>
      </c>
      <c r="F313" s="17">
        <v>0</v>
      </c>
      <c r="G313" s="17">
        <v>0</v>
      </c>
      <c r="H313" s="18">
        <v>1611</v>
      </c>
      <c r="P313">
        <v>312</v>
      </c>
      <c r="Q313">
        <f t="shared" si="8"/>
        <v>1.294553050478997E-4</v>
      </c>
      <c r="R313">
        <f t="shared" si="9"/>
        <v>4.0390055174944706E-2</v>
      </c>
    </row>
    <row r="314" spans="1:18" ht="14.4" x14ac:dyDescent="0.3">
      <c r="A314" s="17">
        <v>5</v>
      </c>
      <c r="B314" s="9" t="s">
        <v>22</v>
      </c>
      <c r="C314" s="17">
        <v>1</v>
      </c>
      <c r="D314" s="17">
        <v>1976</v>
      </c>
      <c r="E314" s="17">
        <v>29</v>
      </c>
      <c r="F314" s="17">
        <v>0</v>
      </c>
      <c r="G314" s="17">
        <v>0</v>
      </c>
      <c r="H314" s="18">
        <v>1612</v>
      </c>
      <c r="P314">
        <v>313</v>
      </c>
      <c r="Q314">
        <f t="shared" si="8"/>
        <v>1.2916772223814244E-4</v>
      </c>
      <c r="R314">
        <f t="shared" si="9"/>
        <v>4.0429497060538583E-2</v>
      </c>
    </row>
    <row r="315" spans="1:18" ht="14.4" x14ac:dyDescent="0.3">
      <c r="A315" s="17">
        <v>6</v>
      </c>
      <c r="B315" s="9" t="s">
        <v>39</v>
      </c>
      <c r="C315" s="17">
        <v>1</v>
      </c>
      <c r="D315" s="17">
        <v>1983</v>
      </c>
      <c r="E315" s="17">
        <v>1</v>
      </c>
      <c r="F315" s="17">
        <v>0</v>
      </c>
      <c r="G315" s="17">
        <v>0</v>
      </c>
      <c r="H315" s="18">
        <v>1613</v>
      </c>
      <c r="P315">
        <v>314</v>
      </c>
      <c r="Q315">
        <f t="shared" si="8"/>
        <v>1.28881691332107E-4</v>
      </c>
      <c r="R315">
        <f t="shared" si="9"/>
        <v>4.0468851078281597E-2</v>
      </c>
    </row>
    <row r="316" spans="1:18" ht="14.4" x14ac:dyDescent="0.3">
      <c r="A316" s="17">
        <v>5</v>
      </c>
      <c r="B316" s="9" t="s">
        <v>10</v>
      </c>
      <c r="C316" s="17">
        <v>1</v>
      </c>
      <c r="D316" s="17">
        <v>1961</v>
      </c>
      <c r="E316" s="17">
        <v>2</v>
      </c>
      <c r="F316" s="17">
        <v>0</v>
      </c>
      <c r="G316" s="17">
        <v>0</v>
      </c>
      <c r="H316" s="18">
        <v>1614</v>
      </c>
      <c r="P316">
        <v>315</v>
      </c>
      <c r="Q316">
        <f t="shared" si="8"/>
        <v>1.2859719905147096E-4</v>
      </c>
      <c r="R316">
        <f t="shared" si="9"/>
        <v>4.0508117701213354E-2</v>
      </c>
    </row>
    <row r="317" spans="1:18" ht="14.4" x14ac:dyDescent="0.3">
      <c r="A317" s="17">
        <v>4</v>
      </c>
      <c r="B317" s="9" t="s">
        <v>10</v>
      </c>
      <c r="C317" s="17">
        <v>1</v>
      </c>
      <c r="D317" s="17">
        <v>1977</v>
      </c>
      <c r="E317" s="17">
        <v>31</v>
      </c>
      <c r="F317" s="17">
        <v>0</v>
      </c>
      <c r="G317" s="17">
        <v>0</v>
      </c>
      <c r="H317" s="18">
        <v>1619</v>
      </c>
      <c r="P317">
        <v>316</v>
      </c>
      <c r="Q317">
        <f t="shared" si="8"/>
        <v>1.2831423227320653E-4</v>
      </c>
      <c r="R317">
        <f t="shared" si="9"/>
        <v>4.0547297398333265E-2</v>
      </c>
    </row>
    <row r="318" spans="1:18" ht="14.4" x14ac:dyDescent="0.3">
      <c r="A318" s="17">
        <v>3</v>
      </c>
      <c r="B318" s="9" t="s">
        <v>12</v>
      </c>
      <c r="C318" s="17">
        <v>2</v>
      </c>
      <c r="D318" s="17">
        <v>2019</v>
      </c>
      <c r="E318" s="17">
        <v>1</v>
      </c>
      <c r="F318" s="17">
        <v>0</v>
      </c>
      <c r="G318" s="17">
        <v>0</v>
      </c>
      <c r="H318" s="18">
        <v>1619</v>
      </c>
      <c r="P318">
        <v>317</v>
      </c>
      <c r="Q318">
        <f t="shared" si="8"/>
        <v>1.2803277802728014E-4</v>
      </c>
      <c r="R318">
        <f t="shared" si="9"/>
        <v>4.0586390634647806E-2</v>
      </c>
    </row>
    <row r="319" spans="1:18" ht="14.4" x14ac:dyDescent="0.3">
      <c r="A319" s="17">
        <v>4</v>
      </c>
      <c r="B319" s="9" t="s">
        <v>24</v>
      </c>
      <c r="C319" s="17">
        <v>2</v>
      </c>
      <c r="D319" s="17">
        <v>1968</v>
      </c>
      <c r="E319" s="17">
        <v>2</v>
      </c>
      <c r="F319" s="17">
        <v>0</v>
      </c>
      <c r="G319" s="17">
        <v>0</v>
      </c>
      <c r="H319" s="18">
        <v>1620</v>
      </c>
      <c r="P319">
        <v>318</v>
      </c>
      <c r="Q319">
        <f t="shared" si="8"/>
        <v>1.2775282349439279E-4</v>
      </c>
      <c r="R319">
        <f t="shared" si="9"/>
        <v>4.0625397871216905E-2</v>
      </c>
    </row>
    <row r="320" spans="1:18" ht="14.4" x14ac:dyDescent="0.3">
      <c r="A320" s="17">
        <v>6</v>
      </c>
      <c r="B320" s="9" t="s">
        <v>10</v>
      </c>
      <c r="C320" s="17">
        <v>4</v>
      </c>
      <c r="D320" s="17">
        <v>1985</v>
      </c>
      <c r="E320" s="17">
        <v>1</v>
      </c>
      <c r="F320" s="17">
        <v>0</v>
      </c>
      <c r="G320" s="17">
        <v>0</v>
      </c>
      <c r="H320" s="18">
        <v>1620</v>
      </c>
      <c r="P320">
        <v>319</v>
      </c>
      <c r="Q320">
        <f t="shared" si="8"/>
        <v>1.2747435600376117E-4</v>
      </c>
      <c r="R320">
        <f t="shared" si="9"/>
        <v>4.0664319565199815E-2</v>
      </c>
    </row>
    <row r="321" spans="1:18" ht="14.4" x14ac:dyDescent="0.3">
      <c r="A321" s="17">
        <v>3</v>
      </c>
      <c r="B321" s="9" t="s">
        <v>23</v>
      </c>
      <c r="C321" s="17">
        <v>1</v>
      </c>
      <c r="D321" s="17">
        <v>1961</v>
      </c>
      <c r="E321" s="17">
        <v>1</v>
      </c>
      <c r="F321" s="17">
        <v>0</v>
      </c>
      <c r="G321" s="17">
        <v>0</v>
      </c>
      <c r="H321" s="18">
        <v>1621</v>
      </c>
      <c r="P321">
        <v>320</v>
      </c>
      <c r="Q321">
        <f t="shared" si="8"/>
        <v>1.2719736303093781E-4</v>
      </c>
      <c r="R321">
        <f t="shared" si="9"/>
        <v>4.0703156169900098E-2</v>
      </c>
    </row>
    <row r="322" spans="1:18" ht="14.4" x14ac:dyDescent="0.3">
      <c r="A322" s="17">
        <v>5</v>
      </c>
      <c r="B322" s="9" t="s">
        <v>10</v>
      </c>
      <c r="C322" s="17">
        <v>1</v>
      </c>
      <c r="D322" s="17">
        <v>1977</v>
      </c>
      <c r="E322" s="17">
        <v>31</v>
      </c>
      <c r="F322" s="17">
        <v>0</v>
      </c>
      <c r="G322" s="17">
        <v>0</v>
      </c>
      <c r="H322" s="18">
        <v>1621</v>
      </c>
      <c r="P322">
        <v>321</v>
      </c>
      <c r="Q322">
        <f t="shared" si="8"/>
        <v>1.2692183219567056E-4</v>
      </c>
      <c r="R322">
        <f t="shared" si="9"/>
        <v>4.0741908134810247E-2</v>
      </c>
    </row>
    <row r="323" spans="1:18" ht="14.4" x14ac:dyDescent="0.3">
      <c r="A323" s="17">
        <v>4</v>
      </c>
      <c r="B323" s="9" t="s">
        <v>17</v>
      </c>
      <c r="C323" s="17">
        <v>2</v>
      </c>
      <c r="D323" s="17">
        <v>2017</v>
      </c>
      <c r="E323" s="17">
        <v>1</v>
      </c>
      <c r="F323" s="17">
        <v>0</v>
      </c>
      <c r="G323" s="17">
        <v>0</v>
      </c>
      <c r="H323" s="18">
        <v>1621</v>
      </c>
      <c r="P323">
        <v>322</v>
      </c>
      <c r="Q323">
        <f t="shared" ref="Q323:Q386" si="10">_xlfn.GAMMA.DIST(P323,$K$7,$K$8,FALSE)</f>
        <v>1.2664775125979937E-4</v>
      </c>
      <c r="R323">
        <f t="shared" ref="R323:R386" si="11">P323*Q323</f>
        <v>4.0780575905655397E-2</v>
      </c>
    </row>
    <row r="324" spans="1:18" ht="14.4" x14ac:dyDescent="0.3">
      <c r="A324" s="17">
        <v>4</v>
      </c>
      <c r="B324" s="9" t="s">
        <v>12</v>
      </c>
      <c r="C324" s="17">
        <v>2</v>
      </c>
      <c r="D324" s="17">
        <v>2019</v>
      </c>
      <c r="E324" s="17">
        <v>1</v>
      </c>
      <c r="F324" s="17">
        <v>0</v>
      </c>
      <c r="G324" s="17">
        <v>0</v>
      </c>
      <c r="H324" s="18">
        <v>1622</v>
      </c>
      <c r="P324">
        <v>323</v>
      </c>
      <c r="Q324">
        <f t="shared" si="10"/>
        <v>1.2637510812519014E-4</v>
      </c>
      <c r="R324">
        <f t="shared" si="11"/>
        <v>4.0819159924436417E-2</v>
      </c>
    </row>
    <row r="325" spans="1:18" ht="14.4" x14ac:dyDescent="0.3">
      <c r="A325" s="17">
        <v>1</v>
      </c>
      <c r="B325" s="9" t="s">
        <v>10</v>
      </c>
      <c r="C325" s="17">
        <v>1</v>
      </c>
      <c r="D325" s="17">
        <v>1977</v>
      </c>
      <c r="E325" s="17">
        <v>31</v>
      </c>
      <c r="F325" s="17">
        <v>0</v>
      </c>
      <c r="G325" s="17">
        <v>0</v>
      </c>
      <c r="H325" s="18">
        <v>1623</v>
      </c>
      <c r="P325">
        <v>324</v>
      </c>
      <c r="Q325">
        <f t="shared" si="10"/>
        <v>1.2610389083170581E-4</v>
      </c>
      <c r="R325">
        <f t="shared" si="11"/>
        <v>4.0857660629472686E-2</v>
      </c>
    </row>
    <row r="326" spans="1:18" ht="14.4" x14ac:dyDescent="0.3">
      <c r="A326" s="17">
        <v>3</v>
      </c>
      <c r="B326" s="9" t="s">
        <v>19</v>
      </c>
      <c r="C326" s="17">
        <v>2</v>
      </c>
      <c r="D326" s="17">
        <v>2017</v>
      </c>
      <c r="E326" s="17">
        <v>1</v>
      </c>
      <c r="F326" s="17">
        <v>0</v>
      </c>
      <c r="G326" s="17">
        <v>0</v>
      </c>
      <c r="H326" s="18">
        <v>1623</v>
      </c>
      <c r="P326">
        <v>325</v>
      </c>
      <c r="Q326">
        <f t="shared" si="10"/>
        <v>1.2583408755521141E-4</v>
      </c>
      <c r="R326">
        <f t="shared" si="11"/>
        <v>4.0896078455443713E-2</v>
      </c>
    </row>
    <row r="327" spans="1:18" ht="14.4" x14ac:dyDescent="0.3">
      <c r="A327" s="17">
        <v>5</v>
      </c>
      <c r="B327" s="9" t="s">
        <v>24</v>
      </c>
      <c r="C327" s="17">
        <v>2</v>
      </c>
      <c r="D327" s="17">
        <v>1972</v>
      </c>
      <c r="E327" s="17">
        <v>2</v>
      </c>
      <c r="F327" s="17">
        <v>0</v>
      </c>
      <c r="G327" s="17">
        <v>0</v>
      </c>
      <c r="H327" s="18">
        <v>1626</v>
      </c>
      <c r="P327">
        <v>326</v>
      </c>
      <c r="Q327">
        <f t="shared" si="10"/>
        <v>1.2556568660561588E-4</v>
      </c>
      <c r="R327">
        <f t="shared" si="11"/>
        <v>4.0934413833430779E-2</v>
      </c>
    </row>
    <row r="328" spans="1:18" ht="14.4" x14ac:dyDescent="0.3">
      <c r="A328" s="17">
        <v>3</v>
      </c>
      <c r="B328" s="9" t="s">
        <v>19</v>
      </c>
      <c r="C328" s="17">
        <v>3</v>
      </c>
      <c r="D328" s="17">
        <v>2017</v>
      </c>
      <c r="E328" s="17">
        <v>1</v>
      </c>
      <c r="F328" s="17">
        <v>0</v>
      </c>
      <c r="G328" s="17">
        <v>0</v>
      </c>
      <c r="H328" s="18">
        <v>1626</v>
      </c>
      <c r="P328">
        <v>327</v>
      </c>
      <c r="Q328">
        <f t="shared" si="10"/>
        <v>1.2529867642494606E-4</v>
      </c>
      <c r="R328">
        <f t="shared" si="11"/>
        <v>4.0972667190957365E-2</v>
      </c>
    </row>
    <row r="329" spans="1:18" ht="14.4" x14ac:dyDescent="0.3">
      <c r="A329" s="17">
        <v>1</v>
      </c>
      <c r="B329" s="9" t="s">
        <v>23</v>
      </c>
      <c r="C329" s="17">
        <v>1</v>
      </c>
      <c r="D329" s="17">
        <v>1964</v>
      </c>
      <c r="E329" s="17">
        <v>1</v>
      </c>
      <c r="F329" s="17">
        <v>0</v>
      </c>
      <c r="G329" s="17">
        <v>3</v>
      </c>
      <c r="H329" s="18">
        <v>1627</v>
      </c>
      <c r="P329">
        <v>328</v>
      </c>
      <c r="Q329">
        <f t="shared" si="10"/>
        <v>1.250330455854558E-4</v>
      </c>
      <c r="R329">
        <f t="shared" si="11"/>
        <v>4.1010838952029505E-2</v>
      </c>
    </row>
    <row r="330" spans="1:18" ht="14.4" x14ac:dyDescent="0.3">
      <c r="A330" s="17">
        <v>6</v>
      </c>
      <c r="B330" s="9" t="s">
        <v>23</v>
      </c>
      <c r="C330" s="17">
        <v>4</v>
      </c>
      <c r="D330" s="17">
        <v>1975</v>
      </c>
      <c r="E330" s="17">
        <v>1</v>
      </c>
      <c r="F330" s="17">
        <v>0</v>
      </c>
      <c r="G330" s="17">
        <v>0</v>
      </c>
      <c r="H330" s="18">
        <v>1632</v>
      </c>
      <c r="P330">
        <v>329</v>
      </c>
      <c r="Q330">
        <f t="shared" si="10"/>
        <v>1.2476878278776683E-4</v>
      </c>
      <c r="R330">
        <f t="shared" si="11"/>
        <v>4.1048929537175288E-2</v>
      </c>
    </row>
    <row r="331" spans="1:18" ht="14.4" x14ac:dyDescent="0.3">
      <c r="A331" s="17">
        <v>3</v>
      </c>
      <c r="B331" s="9" t="s">
        <v>19</v>
      </c>
      <c r="C331" s="17">
        <v>3</v>
      </c>
      <c r="D331" s="17">
        <v>2017</v>
      </c>
      <c r="E331" s="17">
        <v>1</v>
      </c>
      <c r="F331" s="17">
        <v>0</v>
      </c>
      <c r="G331" s="17">
        <v>0</v>
      </c>
      <c r="H331" s="18">
        <v>1633</v>
      </c>
      <c r="P331">
        <v>330</v>
      </c>
      <c r="Q331">
        <f t="shared" si="10"/>
        <v>1.245058768590418E-4</v>
      </c>
      <c r="R331">
        <f t="shared" si="11"/>
        <v>4.1086939363483795E-2</v>
      </c>
    </row>
    <row r="332" spans="1:18" ht="14.4" x14ac:dyDescent="0.3">
      <c r="A332" s="17">
        <v>1</v>
      </c>
      <c r="B332" s="9" t="s">
        <v>26</v>
      </c>
      <c r="C332" s="17">
        <v>4</v>
      </c>
      <c r="D332" s="17">
        <v>1978</v>
      </c>
      <c r="E332" s="17">
        <v>31</v>
      </c>
      <c r="F332" s="17">
        <v>0</v>
      </c>
      <c r="G332" s="17">
        <v>0</v>
      </c>
      <c r="H332" s="18">
        <v>1635</v>
      </c>
      <c r="P332">
        <v>331</v>
      </c>
      <c r="Q332">
        <f t="shared" si="10"/>
        <v>1.2424431675118932E-4</v>
      </c>
      <c r="R332">
        <f t="shared" si="11"/>
        <v>4.1124868844643662E-2</v>
      </c>
    </row>
    <row r="333" spans="1:18" ht="14.4" x14ac:dyDescent="0.3">
      <c r="A333" s="17">
        <v>3</v>
      </c>
      <c r="B333" s="9" t="s">
        <v>25</v>
      </c>
      <c r="C333" s="17">
        <v>3</v>
      </c>
      <c r="D333" s="17">
        <v>2017</v>
      </c>
      <c r="E333" s="17">
        <v>1</v>
      </c>
      <c r="F333" s="17">
        <v>0</v>
      </c>
      <c r="G333" s="17">
        <v>0</v>
      </c>
      <c r="H333" s="18">
        <v>1635</v>
      </c>
      <c r="P333">
        <v>332</v>
      </c>
      <c r="Q333">
        <f t="shared" si="10"/>
        <v>1.2398409153909919E-4</v>
      </c>
      <c r="R333">
        <f t="shared" si="11"/>
        <v>4.1162718390980929E-2</v>
      </c>
    </row>
    <row r="334" spans="1:18" ht="14.4" x14ac:dyDescent="0.3">
      <c r="A334" s="17">
        <v>3</v>
      </c>
      <c r="B334" s="9" t="s">
        <v>19</v>
      </c>
      <c r="C334" s="17">
        <v>2</v>
      </c>
      <c r="D334" s="17">
        <v>2020</v>
      </c>
      <c r="E334" s="17">
        <v>1</v>
      </c>
      <c r="F334" s="17">
        <v>0</v>
      </c>
      <c r="G334" s="17">
        <v>0</v>
      </c>
      <c r="H334" s="18">
        <v>1636</v>
      </c>
      <c r="P334">
        <v>333</v>
      </c>
      <c r="Q334">
        <f t="shared" si="10"/>
        <v>1.2372519041890803E-4</v>
      </c>
      <c r="R334">
        <f t="shared" si="11"/>
        <v>4.1200488409496375E-2</v>
      </c>
    </row>
    <row r="335" spans="1:18" ht="14.4" x14ac:dyDescent="0.3">
      <c r="A335" s="17">
        <v>5</v>
      </c>
      <c r="B335" s="9" t="s">
        <v>14</v>
      </c>
      <c r="C335" s="17">
        <v>3</v>
      </c>
      <c r="D335" s="17">
        <v>1965</v>
      </c>
      <c r="E335" s="17">
        <v>1</v>
      </c>
      <c r="F335" s="17">
        <v>0</v>
      </c>
      <c r="G335" s="17">
        <v>0</v>
      </c>
      <c r="H335" s="18">
        <v>1637</v>
      </c>
      <c r="P335">
        <v>334</v>
      </c>
      <c r="Q335">
        <f t="shared" si="10"/>
        <v>1.2346760270629491E-4</v>
      </c>
      <c r="R335">
        <f t="shared" si="11"/>
        <v>4.12381793039025E-2</v>
      </c>
    </row>
    <row r="336" spans="1:18" ht="14.4" x14ac:dyDescent="0.3">
      <c r="A336" s="17">
        <v>3</v>
      </c>
      <c r="B336" s="9" t="s">
        <v>25</v>
      </c>
      <c r="C336" s="17">
        <v>3</v>
      </c>
      <c r="D336" s="17">
        <v>2017</v>
      </c>
      <c r="E336" s="17">
        <v>1</v>
      </c>
      <c r="F336" s="17">
        <v>0</v>
      </c>
      <c r="G336" s="17">
        <v>0</v>
      </c>
      <c r="H336" s="18">
        <v>1637</v>
      </c>
      <c r="P336">
        <v>335</v>
      </c>
      <c r="Q336">
        <f t="shared" si="10"/>
        <v>1.2321131783480489E-4</v>
      </c>
      <c r="R336">
        <f t="shared" si="11"/>
        <v>4.1275791474659637E-2</v>
      </c>
    </row>
    <row r="337" spans="1:18" ht="14.4" x14ac:dyDescent="0.3">
      <c r="A337" s="17">
        <v>5</v>
      </c>
      <c r="B337" s="9" t="s">
        <v>23</v>
      </c>
      <c r="C337" s="17">
        <v>1</v>
      </c>
      <c r="D337" s="17">
        <v>1984</v>
      </c>
      <c r="E337" s="17">
        <v>1</v>
      </c>
      <c r="F337" s="17">
        <v>0</v>
      </c>
      <c r="G337" s="17">
        <v>0</v>
      </c>
      <c r="H337" s="18">
        <v>1641</v>
      </c>
      <c r="P337">
        <v>336</v>
      </c>
      <c r="Q337">
        <f t="shared" si="10"/>
        <v>1.2295632535420226E-4</v>
      </c>
      <c r="R337">
        <f t="shared" si="11"/>
        <v>4.1313325319011961E-2</v>
      </c>
    </row>
    <row r="338" spans="1:18" ht="14.4" x14ac:dyDescent="0.3">
      <c r="A338" s="17">
        <v>3</v>
      </c>
      <c r="B338" s="9" t="s">
        <v>12</v>
      </c>
      <c r="C338" s="17">
        <v>2</v>
      </c>
      <c r="D338" s="17">
        <v>2019</v>
      </c>
      <c r="E338" s="17">
        <v>1</v>
      </c>
      <c r="F338" s="17">
        <v>0</v>
      </c>
      <c r="G338" s="17">
        <v>0</v>
      </c>
      <c r="H338" s="18">
        <v>1642</v>
      </c>
      <c r="P338">
        <v>337</v>
      </c>
      <c r="Q338">
        <f t="shared" si="10"/>
        <v>1.2270261492885082E-4</v>
      </c>
      <c r="R338">
        <f t="shared" si="11"/>
        <v>4.1350781231022725E-2</v>
      </c>
    </row>
    <row r="339" spans="1:18" ht="14.4" x14ac:dyDescent="0.3">
      <c r="A339" s="17">
        <v>3</v>
      </c>
      <c r="B339" s="9" t="s">
        <v>12</v>
      </c>
      <c r="C339" s="17">
        <v>1</v>
      </c>
      <c r="D339" s="17">
        <v>2018</v>
      </c>
      <c r="E339" s="17">
        <v>1</v>
      </c>
      <c r="F339" s="17">
        <v>0</v>
      </c>
      <c r="G339" s="17">
        <v>0</v>
      </c>
      <c r="H339" s="18">
        <v>1644</v>
      </c>
      <c r="P339">
        <v>338</v>
      </c>
      <c r="Q339">
        <f t="shared" si="10"/>
        <v>1.2245017633612153E-4</v>
      </c>
      <c r="R339">
        <f t="shared" si="11"/>
        <v>4.1388159601609076E-2</v>
      </c>
    </row>
    <row r="340" spans="1:18" ht="14.4" x14ac:dyDescent="0.3">
      <c r="A340" s="17">
        <v>4</v>
      </c>
      <c r="B340" s="9" t="s">
        <v>24</v>
      </c>
      <c r="C340" s="17">
        <v>3</v>
      </c>
      <c r="D340" s="17">
        <v>1964</v>
      </c>
      <c r="E340" s="17">
        <v>2</v>
      </c>
      <c r="F340" s="17">
        <v>0</v>
      </c>
      <c r="G340" s="17">
        <v>0</v>
      </c>
      <c r="H340" s="18">
        <v>1646</v>
      </c>
      <c r="P340">
        <v>339</v>
      </c>
      <c r="Q340">
        <f t="shared" si="10"/>
        <v>1.2219899946482726E-4</v>
      </c>
      <c r="R340">
        <f t="shared" si="11"/>
        <v>4.142546081857644E-2</v>
      </c>
    </row>
    <row r="341" spans="1:18" ht="14.4" x14ac:dyDescent="0.3">
      <c r="A341" s="17">
        <v>3</v>
      </c>
      <c r="B341" s="9" t="s">
        <v>19</v>
      </c>
      <c r="C341" s="17">
        <v>2</v>
      </c>
      <c r="D341" s="17">
        <v>2020</v>
      </c>
      <c r="E341" s="17">
        <v>1</v>
      </c>
      <c r="F341" s="17">
        <v>0</v>
      </c>
      <c r="G341" s="17">
        <v>0</v>
      </c>
      <c r="H341" s="18">
        <v>1646</v>
      </c>
      <c r="P341">
        <v>340</v>
      </c>
      <c r="Q341">
        <f t="shared" si="10"/>
        <v>1.219490743136835E-4</v>
      </c>
      <c r="R341">
        <f t="shared" si="11"/>
        <v>4.1462685266652387E-2</v>
      </c>
    </row>
    <row r="342" spans="1:18" ht="14.4" x14ac:dyDescent="0.3">
      <c r="A342" s="17">
        <v>4</v>
      </c>
      <c r="B342" s="9" t="s">
        <v>29</v>
      </c>
      <c r="C342" s="17">
        <v>3</v>
      </c>
      <c r="D342" s="17">
        <v>1988</v>
      </c>
      <c r="E342" s="17">
        <v>31</v>
      </c>
      <c r="F342" s="17">
        <v>0</v>
      </c>
      <c r="G342" s="17">
        <v>0</v>
      </c>
      <c r="H342" s="18">
        <v>1647</v>
      </c>
      <c r="P342">
        <v>341</v>
      </c>
      <c r="Q342">
        <f t="shared" si="10"/>
        <v>1.2170039098979476E-4</v>
      </c>
      <c r="R342">
        <f t="shared" si="11"/>
        <v>4.1499833327520011E-2</v>
      </c>
    </row>
    <row r="343" spans="1:18" ht="14.4" x14ac:dyDescent="0.3">
      <c r="A343" s="17">
        <v>5</v>
      </c>
      <c r="B343" s="9" t="s">
        <v>10</v>
      </c>
      <c r="C343" s="17">
        <v>4</v>
      </c>
      <c r="D343" s="17">
        <v>1985</v>
      </c>
      <c r="E343" s="17">
        <v>1</v>
      </c>
      <c r="F343" s="17">
        <v>0</v>
      </c>
      <c r="G343" s="17">
        <v>0</v>
      </c>
      <c r="H343" s="18">
        <v>1649</v>
      </c>
      <c r="P343">
        <v>342</v>
      </c>
      <c r="Q343">
        <f t="shared" si="10"/>
        <v>1.2145293970716629E-4</v>
      </c>
      <c r="R343">
        <f t="shared" si="11"/>
        <v>4.1536905379850872E-2</v>
      </c>
    </row>
    <row r="344" spans="1:18" ht="14.4" x14ac:dyDescent="0.3">
      <c r="A344" s="17">
        <v>5</v>
      </c>
      <c r="B344" s="9" t="s">
        <v>27</v>
      </c>
      <c r="C344" s="17">
        <v>3</v>
      </c>
      <c r="D344" s="17">
        <v>1965</v>
      </c>
      <c r="E344" s="17">
        <v>31</v>
      </c>
      <c r="F344" s="17">
        <v>0</v>
      </c>
      <c r="G344" s="17">
        <v>0</v>
      </c>
      <c r="H344" s="18">
        <v>1650</v>
      </c>
      <c r="P344">
        <v>343</v>
      </c>
      <c r="Q344">
        <f t="shared" si="10"/>
        <v>1.2120671078524051E-4</v>
      </c>
      <c r="R344">
        <f t="shared" si="11"/>
        <v>4.1573901799337495E-2</v>
      </c>
    </row>
    <row r="345" spans="1:18" ht="14.4" x14ac:dyDescent="0.3">
      <c r="A345" s="17">
        <v>2</v>
      </c>
      <c r="B345" s="9" t="s">
        <v>10</v>
      </c>
      <c r="C345" s="17">
        <v>1</v>
      </c>
      <c r="D345" s="17">
        <v>1988</v>
      </c>
      <c r="E345" s="17">
        <v>4</v>
      </c>
      <c r="F345" s="17">
        <v>0</v>
      </c>
      <c r="G345" s="17">
        <v>0</v>
      </c>
      <c r="H345" s="18">
        <v>1650</v>
      </c>
      <c r="P345">
        <v>344</v>
      </c>
      <c r="Q345">
        <f t="shared" si="10"/>
        <v>1.2096169464745757E-4</v>
      </c>
      <c r="R345">
        <f t="shared" si="11"/>
        <v>4.1610822958725403E-2</v>
      </c>
    </row>
    <row r="346" spans="1:18" ht="14.4" x14ac:dyDescent="0.3">
      <c r="A346" s="17">
        <v>5</v>
      </c>
      <c r="B346" s="9" t="s">
        <v>44</v>
      </c>
      <c r="C346" s="17">
        <v>3</v>
      </c>
      <c r="D346" s="17">
        <v>1965</v>
      </c>
      <c r="E346" s="17">
        <v>1</v>
      </c>
      <c r="F346" s="17">
        <v>0</v>
      </c>
      <c r="G346" s="17">
        <v>0</v>
      </c>
      <c r="H346" s="18">
        <v>1652</v>
      </c>
      <c r="P346">
        <v>345</v>
      </c>
      <c r="Q346">
        <f t="shared" si="10"/>
        <v>1.2071788181984004E-4</v>
      </c>
      <c r="R346">
        <f t="shared" si="11"/>
        <v>4.1647669227844811E-2</v>
      </c>
    </row>
    <row r="347" spans="1:18" ht="14.4" x14ac:dyDescent="0.3">
      <c r="A347" s="17">
        <v>2</v>
      </c>
      <c r="B347" s="9" t="s">
        <v>24</v>
      </c>
      <c r="C347" s="17">
        <v>2</v>
      </c>
      <c r="D347" s="17">
        <v>1968</v>
      </c>
      <c r="E347" s="17">
        <v>2</v>
      </c>
      <c r="F347" s="17">
        <v>0</v>
      </c>
      <c r="G347" s="17">
        <v>0</v>
      </c>
      <c r="H347" s="18">
        <v>1652</v>
      </c>
      <c r="P347">
        <v>346</v>
      </c>
      <c r="Q347">
        <f t="shared" si="10"/>
        <v>1.2047526292960013E-4</v>
      </c>
      <c r="R347">
        <f t="shared" si="11"/>
        <v>4.1684440973641643E-2</v>
      </c>
    </row>
    <row r="348" spans="1:18" ht="14.4" x14ac:dyDescent="0.3">
      <c r="A348" s="17">
        <v>3</v>
      </c>
      <c r="B348" s="9" t="s">
        <v>19</v>
      </c>
      <c r="C348" s="17">
        <v>3</v>
      </c>
      <c r="D348" s="17">
        <v>2017</v>
      </c>
      <c r="E348" s="17">
        <v>1</v>
      </c>
      <c r="F348" s="17">
        <v>0</v>
      </c>
      <c r="G348" s="17">
        <v>0</v>
      </c>
      <c r="H348" s="18">
        <v>1653</v>
      </c>
      <c r="P348">
        <v>347</v>
      </c>
      <c r="Q348">
        <f t="shared" si="10"/>
        <v>1.2023382870377072E-4</v>
      </c>
      <c r="R348">
        <f t="shared" si="11"/>
        <v>4.172113856020844E-2</v>
      </c>
    </row>
    <row r="349" spans="1:18" ht="14.4" x14ac:dyDescent="0.3">
      <c r="A349" s="17">
        <v>3</v>
      </c>
      <c r="B349" s="9" t="s">
        <v>12</v>
      </c>
      <c r="C349" s="17">
        <v>1</v>
      </c>
      <c r="D349" s="17">
        <v>1971</v>
      </c>
      <c r="E349" s="17">
        <v>1</v>
      </c>
      <c r="F349" s="17">
        <v>0</v>
      </c>
      <c r="G349" s="17">
        <v>0</v>
      </c>
      <c r="H349" s="18">
        <v>1654</v>
      </c>
      <c r="P349">
        <v>348</v>
      </c>
      <c r="Q349">
        <f t="shared" si="10"/>
        <v>1.1999356996785827E-4</v>
      </c>
      <c r="R349">
        <f t="shared" si="11"/>
        <v>4.1757762348814675E-2</v>
      </c>
    </row>
    <row r="350" spans="1:18" ht="14.4" x14ac:dyDescent="0.3">
      <c r="A350" s="17">
        <v>4</v>
      </c>
      <c r="B350" s="9" t="s">
        <v>12</v>
      </c>
      <c r="C350" s="17">
        <v>2</v>
      </c>
      <c r="D350" s="17">
        <v>2019</v>
      </c>
      <c r="E350" s="17">
        <v>1</v>
      </c>
      <c r="F350" s="17">
        <v>0</v>
      </c>
      <c r="G350" s="17">
        <v>0</v>
      </c>
      <c r="H350" s="18">
        <v>1654</v>
      </c>
      <c r="P350">
        <v>349</v>
      </c>
      <c r="Q350">
        <f t="shared" si="10"/>
        <v>1.197544776445175E-4</v>
      </c>
      <c r="R350">
        <f t="shared" si="11"/>
        <v>4.1794312697936611E-2</v>
      </c>
    </row>
    <row r="351" spans="1:18" ht="14.4" x14ac:dyDescent="0.3">
      <c r="A351" s="17">
        <v>4</v>
      </c>
      <c r="B351" s="9" t="s">
        <v>12</v>
      </c>
      <c r="C351" s="17">
        <v>2</v>
      </c>
      <c r="D351" s="17">
        <v>2020</v>
      </c>
      <c r="E351" s="17">
        <v>1</v>
      </c>
      <c r="F351" s="17">
        <v>0</v>
      </c>
      <c r="G351" s="17">
        <v>0</v>
      </c>
      <c r="H351" s="18">
        <v>1654</v>
      </c>
      <c r="P351">
        <v>350</v>
      </c>
      <c r="Q351">
        <f t="shared" si="10"/>
        <v>1.1951654275224821E-4</v>
      </c>
      <c r="R351">
        <f t="shared" si="11"/>
        <v>4.1830789963286874E-2</v>
      </c>
    </row>
    <row r="352" spans="1:18" ht="14.4" x14ac:dyDescent="0.3">
      <c r="A352" s="17">
        <v>3</v>
      </c>
      <c r="B352" s="9" t="s">
        <v>10</v>
      </c>
      <c r="C352" s="17">
        <v>1</v>
      </c>
      <c r="D352" s="17">
        <v>1970</v>
      </c>
      <c r="E352" s="17">
        <v>2</v>
      </c>
      <c r="F352" s="17">
        <v>0</v>
      </c>
      <c r="G352" s="17">
        <v>0</v>
      </c>
      <c r="H352" s="18">
        <v>1655</v>
      </c>
      <c r="P352">
        <v>351</v>
      </c>
      <c r="Q352">
        <f t="shared" si="10"/>
        <v>1.1927975640411296E-4</v>
      </c>
      <c r="R352">
        <f t="shared" si="11"/>
        <v>4.1867194497843652E-2</v>
      </c>
    </row>
    <row r="353" spans="1:18" ht="14.4" x14ac:dyDescent="0.3">
      <c r="A353" s="17">
        <v>5</v>
      </c>
      <c r="B353" s="9" t="s">
        <v>44</v>
      </c>
      <c r="C353" s="17">
        <v>2</v>
      </c>
      <c r="D353" s="17">
        <v>1974</v>
      </c>
      <c r="E353" s="17">
        <v>1</v>
      </c>
      <c r="F353" s="17">
        <v>0</v>
      </c>
      <c r="G353" s="17">
        <v>0</v>
      </c>
      <c r="H353" s="18">
        <v>1655</v>
      </c>
      <c r="P353">
        <v>352</v>
      </c>
      <c r="Q353">
        <f t="shared" si="10"/>
        <v>1.1904410980647533E-4</v>
      </c>
      <c r="R353">
        <f t="shared" si="11"/>
        <v>4.1903526651879318E-2</v>
      </c>
    </row>
    <row r="354" spans="1:18" ht="14.4" x14ac:dyDescent="0.3">
      <c r="A354" s="17">
        <v>1</v>
      </c>
      <c r="B354" s="9" t="s">
        <v>27</v>
      </c>
      <c r="C354" s="17">
        <v>3</v>
      </c>
      <c r="D354" s="17">
        <v>1965</v>
      </c>
      <c r="E354" s="17">
        <v>31</v>
      </c>
      <c r="F354" s="17">
        <v>0</v>
      </c>
      <c r="G354" s="17">
        <v>0</v>
      </c>
      <c r="H354" s="18">
        <v>1659</v>
      </c>
      <c r="P354">
        <v>353</v>
      </c>
      <c r="Q354">
        <f t="shared" si="10"/>
        <v>1.1880959425775891E-4</v>
      </c>
      <c r="R354">
        <f t="shared" si="11"/>
        <v>4.1939786772988895E-2</v>
      </c>
    </row>
    <row r="355" spans="1:18" ht="14.4" x14ac:dyDescent="0.3">
      <c r="A355" s="17">
        <v>2</v>
      </c>
      <c r="B355" s="9" t="s">
        <v>23</v>
      </c>
      <c r="C355" s="17">
        <v>1</v>
      </c>
      <c r="D355" s="17">
        <v>1984</v>
      </c>
      <c r="E355" s="17">
        <v>1</v>
      </c>
      <c r="F355" s="17">
        <v>0</v>
      </c>
      <c r="G355" s="17">
        <v>0</v>
      </c>
      <c r="H355" s="18">
        <v>1659</v>
      </c>
      <c r="P355">
        <v>354</v>
      </c>
      <c r="Q355">
        <f t="shared" si="10"/>
        <v>1.185762011472261E-4</v>
      </c>
      <c r="R355">
        <f t="shared" si="11"/>
        <v>4.1975975206118038E-2</v>
      </c>
    </row>
    <row r="356" spans="1:18" ht="14.4" x14ac:dyDescent="0.3">
      <c r="A356" s="17">
        <v>4</v>
      </c>
      <c r="B356" s="9" t="s">
        <v>37</v>
      </c>
      <c r="C356" s="17">
        <v>2</v>
      </c>
      <c r="D356" s="17">
        <v>1985</v>
      </c>
      <c r="E356" s="17">
        <v>30</v>
      </c>
      <c r="F356" s="17">
        <v>0</v>
      </c>
      <c r="G356" s="17">
        <v>0</v>
      </c>
      <c r="H356" s="18">
        <v>1662</v>
      </c>
      <c r="P356">
        <v>355</v>
      </c>
      <c r="Q356">
        <f t="shared" si="10"/>
        <v>1.1834392195377622E-4</v>
      </c>
      <c r="R356">
        <f t="shared" si="11"/>
        <v>4.2012092293590562E-2</v>
      </c>
    </row>
    <row r="357" spans="1:18" ht="14.4" x14ac:dyDescent="0.3">
      <c r="A357" s="17">
        <v>1</v>
      </c>
      <c r="B357" s="9" t="s">
        <v>23</v>
      </c>
      <c r="C357" s="17">
        <v>4</v>
      </c>
      <c r="D357" s="17">
        <v>1961</v>
      </c>
      <c r="E357" s="17">
        <v>1</v>
      </c>
      <c r="F357" s="17">
        <v>0</v>
      </c>
      <c r="G357" s="17">
        <v>0</v>
      </c>
      <c r="H357" s="18">
        <v>1665</v>
      </c>
      <c r="P357">
        <v>356</v>
      </c>
      <c r="Q357">
        <f t="shared" si="10"/>
        <v>1.1811274824476343E-4</v>
      </c>
      <c r="R357">
        <f t="shared" si="11"/>
        <v>4.2048138375135782E-2</v>
      </c>
    </row>
    <row r="358" spans="1:18" ht="14.4" x14ac:dyDescent="0.3">
      <c r="A358" s="17">
        <v>3</v>
      </c>
      <c r="B358" s="9" t="s">
        <v>25</v>
      </c>
      <c r="C358" s="17">
        <v>3</v>
      </c>
      <c r="D358" s="17">
        <v>2017</v>
      </c>
      <c r="E358" s="17">
        <v>1</v>
      </c>
      <c r="F358" s="17">
        <v>0</v>
      </c>
      <c r="G358" s="17">
        <v>0</v>
      </c>
      <c r="H358" s="18">
        <v>1667</v>
      </c>
      <c r="P358">
        <v>357</v>
      </c>
      <c r="Q358">
        <f t="shared" si="10"/>
        <v>1.1788267167483306E-4</v>
      </c>
      <c r="R358">
        <f t="shared" si="11"/>
        <v>4.2084113787915399E-2</v>
      </c>
    </row>
    <row r="359" spans="1:18" ht="14.4" x14ac:dyDescent="0.3">
      <c r="A359" s="17">
        <v>3</v>
      </c>
      <c r="B359" s="9" t="s">
        <v>37</v>
      </c>
      <c r="C359" s="17">
        <v>2</v>
      </c>
      <c r="D359" s="17">
        <v>1985</v>
      </c>
      <c r="E359" s="17">
        <v>30</v>
      </c>
      <c r="F359" s="17">
        <v>0</v>
      </c>
      <c r="G359" s="17">
        <v>0</v>
      </c>
      <c r="H359" s="18">
        <v>1669</v>
      </c>
      <c r="P359">
        <v>358</v>
      </c>
      <c r="Q359">
        <f t="shared" si="10"/>
        <v>1.1765368398477635E-4</v>
      </c>
      <c r="R359">
        <f t="shared" si="11"/>
        <v>4.2120018866549931E-2</v>
      </c>
    </row>
    <row r="360" spans="1:18" ht="14.4" x14ac:dyDescent="0.3">
      <c r="A360" s="17">
        <v>2</v>
      </c>
      <c r="B360" s="9" t="s">
        <v>10</v>
      </c>
      <c r="C360" s="17">
        <v>1</v>
      </c>
      <c r="D360" s="17">
        <v>1977</v>
      </c>
      <c r="E360" s="17">
        <v>31</v>
      </c>
      <c r="F360" s="17">
        <v>0</v>
      </c>
      <c r="G360" s="17">
        <v>0</v>
      </c>
      <c r="H360" s="18">
        <v>1670</v>
      </c>
      <c r="P360">
        <v>359</v>
      </c>
      <c r="Q360">
        <f t="shared" si="10"/>
        <v>1.1742577700040418E-4</v>
      </c>
      <c r="R360">
        <f t="shared" si="11"/>
        <v>4.2155853943145104E-2</v>
      </c>
    </row>
    <row r="361" spans="1:18" ht="14.4" x14ac:dyDescent="0.3">
      <c r="A361" s="17">
        <v>5</v>
      </c>
      <c r="B361" s="9" t="s">
        <v>23</v>
      </c>
      <c r="C361" s="17">
        <v>2</v>
      </c>
      <c r="D361" s="17">
        <v>1977</v>
      </c>
      <c r="E361" s="17">
        <v>1</v>
      </c>
      <c r="F361" s="17">
        <v>0</v>
      </c>
      <c r="G361" s="17">
        <v>0</v>
      </c>
      <c r="H361" s="18">
        <v>1670</v>
      </c>
      <c r="P361">
        <v>360</v>
      </c>
      <c r="Q361">
        <f t="shared" si="10"/>
        <v>1.1719894263143753E-4</v>
      </c>
      <c r="R361">
        <f t="shared" si="11"/>
        <v>4.2191619347317508E-2</v>
      </c>
    </row>
    <row r="362" spans="1:18" ht="14.4" x14ac:dyDescent="0.3">
      <c r="A362" s="17">
        <v>4</v>
      </c>
      <c r="B362" s="9" t="s">
        <v>19</v>
      </c>
      <c r="C362" s="17">
        <v>3</v>
      </c>
      <c r="D362" s="17">
        <v>2017</v>
      </c>
      <c r="E362" s="17">
        <v>1</v>
      </c>
      <c r="F362" s="17">
        <v>0</v>
      </c>
      <c r="G362" s="17">
        <v>0</v>
      </c>
      <c r="H362" s="18">
        <v>1673</v>
      </c>
      <c r="P362">
        <v>361</v>
      </c>
      <c r="Q362">
        <f t="shared" si="10"/>
        <v>1.1697317287041604E-4</v>
      </c>
      <c r="R362">
        <f t="shared" si="11"/>
        <v>4.2227315406220191E-2</v>
      </c>
    </row>
    <row r="363" spans="1:18" ht="14.4" x14ac:dyDescent="0.3">
      <c r="A363" s="17">
        <v>3</v>
      </c>
      <c r="B363" s="9" t="s">
        <v>12</v>
      </c>
      <c r="C363" s="17">
        <v>3</v>
      </c>
      <c r="D363" s="17">
        <v>2017</v>
      </c>
      <c r="E363" s="17">
        <v>1</v>
      </c>
      <c r="F363" s="17">
        <v>0</v>
      </c>
      <c r="G363" s="17">
        <v>0</v>
      </c>
      <c r="H363" s="18">
        <v>1673</v>
      </c>
      <c r="P363">
        <v>362</v>
      </c>
      <c r="Q363">
        <f t="shared" si="10"/>
        <v>1.1674845979162401E-4</v>
      </c>
      <c r="R363">
        <f t="shared" si="11"/>
        <v>4.2262942444567887E-2</v>
      </c>
    </row>
    <row r="364" spans="1:18" ht="14.4" x14ac:dyDescent="0.3">
      <c r="A364" s="17">
        <v>4</v>
      </c>
      <c r="B364" s="9" t="s">
        <v>14</v>
      </c>
      <c r="C364" s="17">
        <v>3</v>
      </c>
      <c r="D364" s="17">
        <v>1965</v>
      </c>
      <c r="E364" s="17">
        <v>1</v>
      </c>
      <c r="F364" s="17">
        <v>0</v>
      </c>
      <c r="G364" s="17">
        <v>0</v>
      </c>
      <c r="H364" s="18">
        <v>1674</v>
      </c>
      <c r="P364">
        <v>363</v>
      </c>
      <c r="Q364">
        <f t="shared" si="10"/>
        <v>1.1652479555003241E-4</v>
      </c>
      <c r="R364">
        <f t="shared" si="11"/>
        <v>4.2298500784661762E-2</v>
      </c>
    </row>
    <row r="365" spans="1:18" ht="14.4" x14ac:dyDescent="0.3">
      <c r="A365" s="17">
        <v>4</v>
      </c>
      <c r="B365" s="9" t="s">
        <v>10</v>
      </c>
      <c r="C365" s="17">
        <v>1</v>
      </c>
      <c r="D365" s="17">
        <v>1982</v>
      </c>
      <c r="E365" s="17">
        <v>1</v>
      </c>
      <c r="F365" s="17">
        <v>0</v>
      </c>
      <c r="G365" s="17">
        <v>1</v>
      </c>
      <c r="H365" s="18">
        <v>1676</v>
      </c>
      <c r="P365">
        <v>364</v>
      </c>
      <c r="Q365">
        <f t="shared" si="10"/>
        <v>1.1630217238025842E-4</v>
      </c>
      <c r="R365">
        <f t="shared" si="11"/>
        <v>4.2333990746414064E-2</v>
      </c>
    </row>
    <row r="366" spans="1:18" ht="14.4" x14ac:dyDescent="0.3">
      <c r="A366" s="17">
        <v>5</v>
      </c>
      <c r="B366" s="9" t="s">
        <v>23</v>
      </c>
      <c r="C366" s="17">
        <v>4</v>
      </c>
      <c r="D366" s="17">
        <v>1975</v>
      </c>
      <c r="E366" s="17">
        <v>1</v>
      </c>
      <c r="F366" s="17">
        <v>0</v>
      </c>
      <c r="G366" s="17">
        <v>0</v>
      </c>
      <c r="H366" s="18">
        <v>1676</v>
      </c>
      <c r="P366">
        <v>365</v>
      </c>
      <c r="Q366">
        <f t="shared" si="10"/>
        <v>1.1608058259554035E-4</v>
      </c>
      <c r="R366">
        <f t="shared" si="11"/>
        <v>4.2369412647372227E-2</v>
      </c>
    </row>
    <row r="367" spans="1:18" ht="14.4" x14ac:dyDescent="0.3">
      <c r="A367" s="17">
        <v>2</v>
      </c>
      <c r="B367" s="9" t="s">
        <v>10</v>
      </c>
      <c r="C367" s="17">
        <v>1</v>
      </c>
      <c r="D367" s="17">
        <v>1961</v>
      </c>
      <c r="E367" s="17">
        <v>2</v>
      </c>
      <c r="F367" s="17">
        <v>0</v>
      </c>
      <c r="G367" s="17">
        <v>0</v>
      </c>
      <c r="H367" s="18">
        <v>1677</v>
      </c>
      <c r="P367">
        <v>366</v>
      </c>
      <c r="Q367">
        <f t="shared" si="10"/>
        <v>1.1586001858672919E-4</v>
      </c>
      <c r="R367">
        <f t="shared" si="11"/>
        <v>4.2404766802742883E-2</v>
      </c>
    </row>
    <row r="368" spans="1:18" ht="14.4" x14ac:dyDescent="0.3">
      <c r="A368" s="17">
        <v>3</v>
      </c>
      <c r="B368" s="9" t="s">
        <v>12</v>
      </c>
      <c r="C368" s="17">
        <v>2</v>
      </c>
      <c r="D368" s="17">
        <v>2019</v>
      </c>
      <c r="E368" s="17">
        <v>1</v>
      </c>
      <c r="F368" s="17">
        <v>0</v>
      </c>
      <c r="G368" s="17">
        <v>0</v>
      </c>
      <c r="H368" s="18">
        <v>1680</v>
      </c>
      <c r="P368">
        <v>367</v>
      </c>
      <c r="Q368">
        <f t="shared" si="10"/>
        <v>1.1564047282129542E-4</v>
      </c>
      <c r="R368">
        <f t="shared" si="11"/>
        <v>4.2440053525415418E-2</v>
      </c>
    </row>
    <row r="369" spans="1:18" ht="14.4" x14ac:dyDescent="0.3">
      <c r="A369" s="17">
        <v>3</v>
      </c>
      <c r="B369" s="9" t="s">
        <v>19</v>
      </c>
      <c r="C369" s="17">
        <v>3</v>
      </c>
      <c r="D369" s="17">
        <v>2017</v>
      </c>
      <c r="E369" s="17">
        <v>1</v>
      </c>
      <c r="F369" s="17">
        <v>0</v>
      </c>
      <c r="G369" s="17">
        <v>0</v>
      </c>
      <c r="H369" s="18">
        <v>1681</v>
      </c>
      <c r="P369">
        <v>368</v>
      </c>
      <c r="Q369">
        <f t="shared" si="10"/>
        <v>1.1542193784235104E-4</v>
      </c>
      <c r="R369">
        <f t="shared" si="11"/>
        <v>4.2475273125985182E-2</v>
      </c>
    </row>
    <row r="370" spans="1:18" ht="14.4" x14ac:dyDescent="0.3">
      <c r="A370" s="17">
        <v>4</v>
      </c>
      <c r="B370" s="9" t="s">
        <v>19</v>
      </c>
      <c r="C370" s="17">
        <v>2</v>
      </c>
      <c r="D370" s="17">
        <v>2017</v>
      </c>
      <c r="E370" s="17">
        <v>1</v>
      </c>
      <c r="F370" s="17">
        <v>0</v>
      </c>
      <c r="G370" s="17">
        <v>0</v>
      </c>
      <c r="H370" s="18">
        <v>1681</v>
      </c>
      <c r="P370">
        <v>369</v>
      </c>
      <c r="Q370">
        <f t="shared" si="10"/>
        <v>1.1520440626768752E-4</v>
      </c>
      <c r="R370">
        <f t="shared" si="11"/>
        <v>4.2510425912776692E-2</v>
      </c>
    </row>
    <row r="371" spans="1:18" ht="14.4" x14ac:dyDescent="0.3">
      <c r="A371" s="17">
        <v>1</v>
      </c>
      <c r="B371" s="9" t="s">
        <v>10</v>
      </c>
      <c r="C371" s="17">
        <v>1</v>
      </c>
      <c r="D371" s="17">
        <v>1980</v>
      </c>
      <c r="E371" s="17">
        <v>1</v>
      </c>
      <c r="F371" s="17">
        <v>0</v>
      </c>
      <c r="G371" s="17">
        <v>0</v>
      </c>
      <c r="H371" s="18">
        <v>1682</v>
      </c>
      <c r="P371">
        <v>370</v>
      </c>
      <c r="Q371">
        <f t="shared" si="10"/>
        <v>1.1498787078882752E-4</v>
      </c>
      <c r="R371">
        <f t="shared" si="11"/>
        <v>4.2545512191866183E-2</v>
      </c>
    </row>
    <row r="372" spans="1:18" ht="14.4" x14ac:dyDescent="0.3">
      <c r="A372" s="17">
        <v>5</v>
      </c>
      <c r="B372" s="9" t="s">
        <v>12</v>
      </c>
      <c r="C372" s="17">
        <v>1</v>
      </c>
      <c r="D372" s="17">
        <v>1971</v>
      </c>
      <c r="E372" s="17">
        <v>1</v>
      </c>
      <c r="F372" s="17">
        <v>0</v>
      </c>
      <c r="G372" s="17">
        <v>0</v>
      </c>
      <c r="H372" s="18">
        <v>1684</v>
      </c>
      <c r="P372">
        <v>371</v>
      </c>
      <c r="Q372">
        <f t="shared" si="10"/>
        <v>1.1477232417009176E-4</v>
      </c>
      <c r="R372">
        <f t="shared" si="11"/>
        <v>4.2580532267104045E-2</v>
      </c>
    </row>
    <row r="373" spans="1:18" ht="14.4" x14ac:dyDescent="0.3">
      <c r="A373" s="17">
        <v>3</v>
      </c>
      <c r="B373" s="9" t="s">
        <v>19</v>
      </c>
      <c r="C373" s="17">
        <v>3</v>
      </c>
      <c r="D373" s="17">
        <v>2017</v>
      </c>
      <c r="E373" s="17">
        <v>1</v>
      </c>
      <c r="F373" s="17">
        <v>0</v>
      </c>
      <c r="G373" s="17">
        <v>0</v>
      </c>
      <c r="H373" s="18">
        <v>1684</v>
      </c>
      <c r="P373">
        <v>372</v>
      </c>
      <c r="Q373">
        <f t="shared" si="10"/>
        <v>1.1455775924768022E-4</v>
      </c>
      <c r="R373">
        <f t="shared" si="11"/>
        <v>4.2615486440137046E-2</v>
      </c>
    </row>
    <row r="374" spans="1:18" ht="14.4" x14ac:dyDescent="0.3">
      <c r="A374" s="17">
        <v>3</v>
      </c>
      <c r="B374" s="9" t="s">
        <v>12</v>
      </c>
      <c r="C374" s="17">
        <v>3</v>
      </c>
      <c r="D374" s="17">
        <v>2018</v>
      </c>
      <c r="E374" s="17">
        <v>1</v>
      </c>
      <c r="F374" s="17">
        <v>0</v>
      </c>
      <c r="G374" s="17">
        <v>0</v>
      </c>
      <c r="H374" s="18">
        <v>1684</v>
      </c>
      <c r="P374">
        <v>373</v>
      </c>
      <c r="Q374">
        <f t="shared" si="10"/>
        <v>1.1434416892876688E-4</v>
      </c>
      <c r="R374">
        <f t="shared" si="11"/>
        <v>4.2650375010430043E-2</v>
      </c>
    </row>
    <row r="375" spans="1:18" ht="14.4" x14ac:dyDescent="0.3">
      <c r="A375" s="17">
        <v>4</v>
      </c>
      <c r="B375" s="9" t="s">
        <v>10</v>
      </c>
      <c r="C375" s="17">
        <v>1</v>
      </c>
      <c r="D375" s="17">
        <v>1970</v>
      </c>
      <c r="E375" s="17">
        <v>2</v>
      </c>
      <c r="F375" s="17">
        <v>11</v>
      </c>
      <c r="G375" s="17">
        <v>0</v>
      </c>
      <c r="H375" s="18">
        <v>1685</v>
      </c>
      <c r="P375">
        <v>374</v>
      </c>
      <c r="Q375">
        <f t="shared" si="10"/>
        <v>1.1413154619060901E-4</v>
      </c>
      <c r="R375">
        <f t="shared" si="11"/>
        <v>4.2685198275287772E-2</v>
      </c>
    </row>
    <row r="376" spans="1:18" ht="14.4" x14ac:dyDescent="0.3">
      <c r="A376" s="17">
        <v>3</v>
      </c>
      <c r="B376" s="9" t="s">
        <v>25</v>
      </c>
      <c r="C376" s="17">
        <v>3</v>
      </c>
      <c r="D376" s="17">
        <v>2017</v>
      </c>
      <c r="E376" s="17">
        <v>1</v>
      </c>
      <c r="F376" s="17">
        <v>0</v>
      </c>
      <c r="G376" s="17">
        <v>0</v>
      </c>
      <c r="H376" s="18">
        <v>1688</v>
      </c>
      <c r="P376">
        <v>375</v>
      </c>
      <c r="Q376">
        <f t="shared" si="10"/>
        <v>1.139198840796693E-4</v>
      </c>
      <c r="R376">
        <f t="shared" si="11"/>
        <v>4.2719956529875987E-2</v>
      </c>
    </row>
    <row r="377" spans="1:18" ht="14.4" x14ac:dyDescent="0.3">
      <c r="A377" s="17">
        <v>4</v>
      </c>
      <c r="B377" s="9" t="s">
        <v>17</v>
      </c>
      <c r="C377" s="17">
        <v>3</v>
      </c>
      <c r="D377" s="17">
        <v>2017</v>
      </c>
      <c r="E377" s="17">
        <v>1</v>
      </c>
      <c r="F377" s="17">
        <v>0</v>
      </c>
      <c r="G377" s="17">
        <v>0</v>
      </c>
      <c r="H377" s="18">
        <v>1689</v>
      </c>
      <c r="P377">
        <v>376</v>
      </c>
      <c r="Q377">
        <f t="shared" si="10"/>
        <v>1.1370917571075156E-4</v>
      </c>
      <c r="R377">
        <f t="shared" si="11"/>
        <v>4.2754650067242585E-2</v>
      </c>
    </row>
    <row r="378" spans="1:18" ht="14.4" x14ac:dyDescent="0.3">
      <c r="A378" s="17">
        <v>1</v>
      </c>
      <c r="B378" s="9" t="s">
        <v>10</v>
      </c>
      <c r="C378" s="17">
        <v>1</v>
      </c>
      <c r="D378" s="17">
        <v>1970</v>
      </c>
      <c r="E378" s="17">
        <v>2</v>
      </c>
      <c r="F378" s="17">
        <v>23</v>
      </c>
      <c r="G378" s="17">
        <v>0</v>
      </c>
      <c r="H378" s="18">
        <v>1690</v>
      </c>
      <c r="P378">
        <v>377</v>
      </c>
      <c r="Q378">
        <f t="shared" si="10"/>
        <v>1.1349941426614952E-4</v>
      </c>
      <c r="R378">
        <f t="shared" si="11"/>
        <v>4.2789279178338371E-2</v>
      </c>
    </row>
    <row r="379" spans="1:18" ht="14.4" x14ac:dyDescent="0.3">
      <c r="A379" s="17">
        <v>3</v>
      </c>
      <c r="B379" s="9" t="s">
        <v>19</v>
      </c>
      <c r="C379" s="17">
        <v>3</v>
      </c>
      <c r="D379" s="17">
        <v>2017</v>
      </c>
      <c r="E379" s="17">
        <v>1</v>
      </c>
      <c r="F379" s="17">
        <v>0</v>
      </c>
      <c r="G379" s="17">
        <v>0</v>
      </c>
      <c r="H379" s="18">
        <v>1691</v>
      </c>
      <c r="P379">
        <v>378</v>
      </c>
      <c r="Q379">
        <f t="shared" si="10"/>
        <v>1.1329059299480844E-4</v>
      </c>
      <c r="R379">
        <f t="shared" si="11"/>
        <v>4.2823844152037591E-2</v>
      </c>
    </row>
    <row r="380" spans="1:18" ht="14.4" x14ac:dyDescent="0.3">
      <c r="A380" s="17">
        <v>2</v>
      </c>
      <c r="B380" s="9" t="s">
        <v>23</v>
      </c>
      <c r="C380" s="17">
        <v>4</v>
      </c>
      <c r="D380" s="17">
        <v>1961</v>
      </c>
      <c r="E380" s="17">
        <v>1</v>
      </c>
      <c r="F380" s="17">
        <v>0</v>
      </c>
      <c r="G380" s="17">
        <v>0</v>
      </c>
      <c r="H380" s="18">
        <v>1692</v>
      </c>
      <c r="P380">
        <v>379</v>
      </c>
      <c r="Q380">
        <f t="shared" si="10"/>
        <v>1.1308270521149925E-4</v>
      </c>
      <c r="R380">
        <f t="shared" si="11"/>
        <v>4.2858345275158215E-2</v>
      </c>
    </row>
    <row r="381" spans="1:18" ht="14.4" x14ac:dyDescent="0.3">
      <c r="A381" s="17">
        <v>3</v>
      </c>
      <c r="B381" s="9" t="s">
        <v>23</v>
      </c>
      <c r="C381" s="17">
        <v>4</v>
      </c>
      <c r="D381" s="17">
        <v>1975</v>
      </c>
      <c r="E381" s="17">
        <v>1</v>
      </c>
      <c r="F381" s="17">
        <v>0</v>
      </c>
      <c r="G381" s="17">
        <v>0</v>
      </c>
      <c r="H381" s="18">
        <v>1692</v>
      </c>
      <c r="P381">
        <v>380</v>
      </c>
      <c r="Q381">
        <f t="shared" si="10"/>
        <v>1.1287574429600512E-4</v>
      </c>
      <c r="R381">
        <f t="shared" si="11"/>
        <v>4.2892782832481949E-2</v>
      </c>
    </row>
    <row r="382" spans="1:18" ht="14.4" x14ac:dyDescent="0.3">
      <c r="A382" s="17">
        <v>4</v>
      </c>
      <c r="B382" s="9" t="s">
        <v>19</v>
      </c>
      <c r="C382" s="17">
        <v>2</v>
      </c>
      <c r="D382" s="17">
        <v>2018</v>
      </c>
      <c r="E382" s="17">
        <v>1</v>
      </c>
      <c r="F382" s="17">
        <v>0</v>
      </c>
      <c r="G382" s="17">
        <v>0</v>
      </c>
      <c r="H382" s="18">
        <v>1693</v>
      </c>
      <c r="P382">
        <v>381</v>
      </c>
      <c r="Q382">
        <f t="shared" si="10"/>
        <v>1.1266970369232006E-4</v>
      </c>
      <c r="R382">
        <f t="shared" si="11"/>
        <v>4.2927157106773944E-2</v>
      </c>
    </row>
    <row r="383" spans="1:18" ht="14.4" x14ac:dyDescent="0.3">
      <c r="A383" s="17">
        <v>1</v>
      </c>
      <c r="B383" s="9" t="s">
        <v>24</v>
      </c>
      <c r="C383" s="17">
        <v>2</v>
      </c>
      <c r="D383" s="17">
        <v>1972</v>
      </c>
      <c r="E383" s="17">
        <v>2</v>
      </c>
      <c r="F383" s="17">
        <v>0</v>
      </c>
      <c r="G383" s="17">
        <v>0</v>
      </c>
      <c r="H383" s="18">
        <v>1694</v>
      </c>
      <c r="P383">
        <v>382</v>
      </c>
      <c r="Q383">
        <f t="shared" si="10"/>
        <v>1.124645769078599E-4</v>
      </c>
      <c r="R383">
        <f t="shared" si="11"/>
        <v>4.2961468378802485E-2</v>
      </c>
    </row>
    <row r="384" spans="1:18" ht="14.4" x14ac:dyDescent="0.3">
      <c r="A384" s="17">
        <v>2</v>
      </c>
      <c r="B384" s="9" t="s">
        <v>19</v>
      </c>
      <c r="C384" s="17">
        <v>1</v>
      </c>
      <c r="D384" s="17">
        <v>1964</v>
      </c>
      <c r="E384" s="17">
        <v>31</v>
      </c>
      <c r="F384" s="17">
        <v>0</v>
      </c>
      <c r="G384" s="17">
        <v>0</v>
      </c>
      <c r="H384" s="18">
        <v>1701</v>
      </c>
      <c r="P384">
        <v>383</v>
      </c>
      <c r="Q384">
        <f t="shared" si="10"/>
        <v>1.1226035751268435E-4</v>
      </c>
      <c r="R384">
        <f t="shared" si="11"/>
        <v>4.2995716927358103E-2</v>
      </c>
    </row>
    <row r="385" spans="1:18" ht="14.4" x14ac:dyDescent="0.3">
      <c r="A385" s="17">
        <v>3</v>
      </c>
      <c r="B385" s="9" t="s">
        <v>23</v>
      </c>
      <c r="C385" s="17">
        <v>4</v>
      </c>
      <c r="D385" s="17">
        <v>1961</v>
      </c>
      <c r="E385" s="17">
        <v>1</v>
      </c>
      <c r="F385" s="17">
        <v>0</v>
      </c>
      <c r="G385" s="17">
        <v>0</v>
      </c>
      <c r="H385" s="18">
        <v>1704</v>
      </c>
      <c r="P385">
        <v>384</v>
      </c>
      <c r="Q385">
        <f t="shared" si="10"/>
        <v>1.120570391387312E-4</v>
      </c>
      <c r="R385">
        <f t="shared" si="11"/>
        <v>4.302990302927278E-2</v>
      </c>
    </row>
    <row r="386" spans="1:18" ht="14.4" x14ac:dyDescent="0.3">
      <c r="A386" s="17">
        <v>6</v>
      </c>
      <c r="B386" s="9" t="s">
        <v>24</v>
      </c>
      <c r="C386" s="17">
        <v>2</v>
      </c>
      <c r="D386" s="17">
        <v>1968</v>
      </c>
      <c r="E386" s="17">
        <v>2</v>
      </c>
      <c r="F386" s="17">
        <v>0</v>
      </c>
      <c r="G386" s="17">
        <v>0</v>
      </c>
      <c r="H386" s="18">
        <v>1705</v>
      </c>
      <c r="P386">
        <v>385</v>
      </c>
      <c r="Q386">
        <f t="shared" si="10"/>
        <v>1.1185461547906144E-4</v>
      </c>
      <c r="R386">
        <f t="shared" si="11"/>
        <v>4.3064026959438652E-2</v>
      </c>
    </row>
    <row r="387" spans="1:18" ht="14.4" x14ac:dyDescent="0.3">
      <c r="A387" s="17">
        <v>6</v>
      </c>
      <c r="B387" s="9" t="s">
        <v>23</v>
      </c>
      <c r="C387" s="17">
        <v>2</v>
      </c>
      <c r="D387" s="17">
        <v>1977</v>
      </c>
      <c r="E387" s="17">
        <v>1</v>
      </c>
      <c r="F387" s="17">
        <v>0</v>
      </c>
      <c r="G387" s="17">
        <v>0</v>
      </c>
      <c r="H387" s="18">
        <v>1705</v>
      </c>
      <c r="P387">
        <v>386</v>
      </c>
      <c r="Q387">
        <f t="shared" ref="Q387:Q450" si="12">_xlfn.GAMMA.DIST(P387,$K$7,$K$8,FALSE)</f>
        <v>1.116530802871157E-4</v>
      </c>
      <c r="R387">
        <f t="shared" ref="R387:R450" si="13">P387*Q387</f>
        <v>4.3098088990826657E-2</v>
      </c>
    </row>
    <row r="388" spans="1:18" ht="14.4" x14ac:dyDescent="0.3">
      <c r="A388" s="17">
        <v>5</v>
      </c>
      <c r="B388" s="9" t="s">
        <v>19</v>
      </c>
      <c r="C388" s="17">
        <v>2</v>
      </c>
      <c r="D388" s="17">
        <v>2020</v>
      </c>
      <c r="E388" s="17">
        <v>1</v>
      </c>
      <c r="F388" s="17">
        <v>0</v>
      </c>
      <c r="G388" s="17">
        <v>0</v>
      </c>
      <c r="H388" s="18">
        <v>1710</v>
      </c>
      <c r="P388">
        <v>387</v>
      </c>
      <c r="Q388">
        <f t="shared" si="12"/>
        <v>1.1145242737598184E-4</v>
      </c>
      <c r="R388">
        <f t="shared" si="13"/>
        <v>4.3132089394504976E-2</v>
      </c>
    </row>
    <row r="389" spans="1:18" ht="14.4" x14ac:dyDescent="0.3">
      <c r="A389" s="17">
        <v>5</v>
      </c>
      <c r="B389" s="9" t="s">
        <v>23</v>
      </c>
      <c r="C389" s="17">
        <v>3</v>
      </c>
      <c r="D389" s="17">
        <v>2017</v>
      </c>
      <c r="E389" s="17">
        <v>1</v>
      </c>
      <c r="F389" s="17">
        <v>0</v>
      </c>
      <c r="G389" s="17">
        <v>0</v>
      </c>
      <c r="H389" s="18">
        <v>1711</v>
      </c>
      <c r="P389">
        <v>388</v>
      </c>
      <c r="Q389">
        <f t="shared" si="12"/>
        <v>1.1125265061767257E-4</v>
      </c>
      <c r="R389">
        <f t="shared" si="13"/>
        <v>4.3166028439656959E-2</v>
      </c>
    </row>
    <row r="390" spans="1:18" ht="14.4" x14ac:dyDescent="0.3">
      <c r="A390" s="17">
        <v>4</v>
      </c>
      <c r="B390" s="9" t="s">
        <v>17</v>
      </c>
      <c r="C390" s="17">
        <v>2</v>
      </c>
      <c r="D390" s="17">
        <v>2017</v>
      </c>
      <c r="E390" s="17">
        <v>1</v>
      </c>
      <c r="F390" s="17">
        <v>0</v>
      </c>
      <c r="G390" s="17">
        <v>0</v>
      </c>
      <c r="H390" s="18">
        <v>1713</v>
      </c>
      <c r="P390">
        <v>389</v>
      </c>
      <c r="Q390">
        <f t="shared" si="12"/>
        <v>1.1105374394241462E-4</v>
      </c>
      <c r="R390">
        <f t="shared" si="13"/>
        <v>4.3199906393599288E-2</v>
      </c>
    </row>
    <row r="391" spans="1:18" ht="14.4" x14ac:dyDescent="0.3">
      <c r="A391" s="17">
        <v>3</v>
      </c>
      <c r="B391" s="9" t="s">
        <v>25</v>
      </c>
      <c r="C391" s="17">
        <v>3</v>
      </c>
      <c r="D391" s="17">
        <v>2017</v>
      </c>
      <c r="E391" s="17">
        <v>1</v>
      </c>
      <c r="F391" s="17">
        <v>0</v>
      </c>
      <c r="G391" s="17">
        <v>0</v>
      </c>
      <c r="H391" s="18">
        <v>1713</v>
      </c>
      <c r="P391">
        <v>390</v>
      </c>
      <c r="Q391">
        <f t="shared" si="12"/>
        <v>1.1085570133794766E-4</v>
      </c>
      <c r="R391">
        <f t="shared" si="13"/>
        <v>4.3233723521799584E-2</v>
      </c>
    </row>
    <row r="392" spans="1:18" ht="14.4" x14ac:dyDescent="0.3">
      <c r="A392" s="17">
        <v>6</v>
      </c>
      <c r="B392" s="9" t="s">
        <v>23</v>
      </c>
      <c r="C392" s="17">
        <v>1</v>
      </c>
      <c r="D392" s="17">
        <v>1964</v>
      </c>
      <c r="E392" s="17">
        <v>1</v>
      </c>
      <c r="F392" s="17">
        <v>0</v>
      </c>
      <c r="G392" s="17">
        <v>0</v>
      </c>
      <c r="H392" s="18">
        <v>1715</v>
      </c>
      <c r="P392">
        <v>391</v>
      </c>
      <c r="Q392">
        <f t="shared" si="12"/>
        <v>1.1065851684883346E-4</v>
      </c>
      <c r="R392">
        <f t="shared" si="13"/>
        <v>4.3267480087893884E-2</v>
      </c>
    </row>
    <row r="393" spans="1:18" ht="14.4" x14ac:dyDescent="0.3">
      <c r="A393" s="17">
        <v>1</v>
      </c>
      <c r="B393" s="9" t="s">
        <v>10</v>
      </c>
      <c r="C393" s="17">
        <v>1</v>
      </c>
      <c r="D393" s="17">
        <v>1982</v>
      </c>
      <c r="E393" s="17">
        <v>1</v>
      </c>
      <c r="F393" s="17">
        <v>0</v>
      </c>
      <c r="G393" s="17">
        <v>1</v>
      </c>
      <c r="H393" s="18">
        <v>1722</v>
      </c>
      <c r="P393">
        <v>392</v>
      </c>
      <c r="Q393">
        <f t="shared" si="12"/>
        <v>1.1046218457577536E-4</v>
      </c>
      <c r="R393">
        <f t="shared" si="13"/>
        <v>4.3301176353703938E-2</v>
      </c>
    </row>
    <row r="394" spans="1:18" ht="14.4" x14ac:dyDescent="0.3">
      <c r="A394" s="17">
        <v>2</v>
      </c>
      <c r="B394" s="9" t="s">
        <v>44</v>
      </c>
      <c r="C394" s="17">
        <v>2</v>
      </c>
      <c r="D394" s="17">
        <v>1977</v>
      </c>
      <c r="E394" s="17">
        <v>1</v>
      </c>
      <c r="F394" s="17">
        <v>0</v>
      </c>
      <c r="G394" s="17">
        <v>0</v>
      </c>
      <c r="H394" s="18">
        <v>1722</v>
      </c>
      <c r="P394">
        <v>393</v>
      </c>
      <c r="Q394">
        <f t="shared" si="12"/>
        <v>1.1026669867494733E-4</v>
      </c>
      <c r="R394">
        <f t="shared" si="13"/>
        <v>4.3334812579254298E-2</v>
      </c>
    </row>
    <row r="395" spans="1:18" ht="14.4" x14ac:dyDescent="0.3">
      <c r="A395" s="17">
        <v>2</v>
      </c>
      <c r="B395" s="9" t="s">
        <v>12</v>
      </c>
      <c r="C395" s="17">
        <v>3</v>
      </c>
      <c r="D395" s="17">
        <v>1977</v>
      </c>
      <c r="E395" s="17">
        <v>1</v>
      </c>
      <c r="F395" s="17">
        <v>0</v>
      </c>
      <c r="G395" s="17">
        <v>0</v>
      </c>
      <c r="H395" s="18">
        <v>1724</v>
      </c>
      <c r="P395">
        <v>394</v>
      </c>
      <c r="Q395">
        <f t="shared" si="12"/>
        <v>1.1007205335733313E-4</v>
      </c>
      <c r="R395">
        <f t="shared" si="13"/>
        <v>4.3368389022789257E-2</v>
      </c>
    </row>
    <row r="396" spans="1:18" ht="14.4" x14ac:dyDescent="0.3">
      <c r="A396" s="17">
        <v>3</v>
      </c>
      <c r="B396" s="9" t="s">
        <v>19</v>
      </c>
      <c r="C396" s="17">
        <v>2</v>
      </c>
      <c r="D396" s="17">
        <v>2017</v>
      </c>
      <c r="E396" s="17">
        <v>1</v>
      </c>
      <c r="F396" s="17">
        <v>0</v>
      </c>
      <c r="G396" s="17">
        <v>0</v>
      </c>
      <c r="H396" s="18">
        <v>1724</v>
      </c>
      <c r="P396">
        <v>395</v>
      </c>
      <c r="Q396">
        <f t="shared" si="12"/>
        <v>1.0987824288807439E-4</v>
      </c>
      <c r="R396">
        <f t="shared" si="13"/>
        <v>4.3401905940789388E-2</v>
      </c>
    </row>
    <row r="397" spans="1:18" ht="14.4" x14ac:dyDescent="0.3">
      <c r="A397" s="17">
        <v>4</v>
      </c>
      <c r="B397" s="9" t="s">
        <v>23</v>
      </c>
      <c r="C397" s="17">
        <v>3</v>
      </c>
      <c r="D397" s="17">
        <v>2017</v>
      </c>
      <c r="E397" s="17">
        <v>1</v>
      </c>
      <c r="F397" s="17">
        <v>0</v>
      </c>
      <c r="G397" s="17">
        <v>0</v>
      </c>
      <c r="H397" s="18">
        <v>1725</v>
      </c>
      <c r="P397">
        <v>396</v>
      </c>
      <c r="Q397">
        <f t="shared" si="12"/>
        <v>1.096852615858286E-4</v>
      </c>
      <c r="R397">
        <f t="shared" si="13"/>
        <v>4.3435363587988128E-2</v>
      </c>
    </row>
    <row r="398" spans="1:18" ht="14.4" x14ac:dyDescent="0.3">
      <c r="A398" s="17">
        <v>3</v>
      </c>
      <c r="B398" s="9" t="s">
        <v>19</v>
      </c>
      <c r="C398" s="17">
        <v>2</v>
      </c>
      <c r="D398" s="17">
        <v>2017</v>
      </c>
      <c r="E398" s="17">
        <v>1</v>
      </c>
      <c r="F398" s="17">
        <v>0</v>
      </c>
      <c r="G398" s="17">
        <v>0</v>
      </c>
      <c r="H398" s="18">
        <v>1729</v>
      </c>
      <c r="P398">
        <v>397</v>
      </c>
      <c r="Q398">
        <f t="shared" si="12"/>
        <v>1.0949310382213607E-4</v>
      </c>
      <c r="R398">
        <f t="shared" si="13"/>
        <v>4.3468762217388018E-2</v>
      </c>
    </row>
    <row r="399" spans="1:18" ht="14.4" x14ac:dyDescent="0.3">
      <c r="A399" s="17">
        <v>3</v>
      </c>
      <c r="B399" s="9" t="s">
        <v>17</v>
      </c>
      <c r="C399" s="17">
        <v>3</v>
      </c>
      <c r="D399" s="17">
        <v>2017</v>
      </c>
      <c r="E399" s="17">
        <v>1</v>
      </c>
      <c r="F399" s="17">
        <v>0</v>
      </c>
      <c r="G399" s="17">
        <v>0</v>
      </c>
      <c r="H399" s="18">
        <v>1729</v>
      </c>
      <c r="P399">
        <v>398</v>
      </c>
      <c r="Q399">
        <f t="shared" si="12"/>
        <v>1.0930176402079601E-4</v>
      </c>
      <c r="R399">
        <f t="shared" si="13"/>
        <v>4.3502102080276814E-2</v>
      </c>
    </row>
    <row r="400" spans="1:18" ht="14.4" x14ac:dyDescent="0.3">
      <c r="A400" s="17">
        <v>2</v>
      </c>
      <c r="B400" s="9" t="s">
        <v>29</v>
      </c>
      <c r="C400" s="17">
        <v>3</v>
      </c>
      <c r="D400" s="17">
        <v>1988</v>
      </c>
      <c r="E400" s="17">
        <v>31</v>
      </c>
      <c r="F400" s="17">
        <v>0</v>
      </c>
      <c r="G400" s="17">
        <v>0</v>
      </c>
      <c r="H400" s="18">
        <v>1730</v>
      </c>
      <c r="P400">
        <v>399</v>
      </c>
      <c r="Q400">
        <f t="shared" si="12"/>
        <v>1.0911123665725151E-4</v>
      </c>
      <c r="R400">
        <f t="shared" si="13"/>
        <v>4.3535383426243357E-2</v>
      </c>
    </row>
    <row r="401" spans="1:18" ht="14.4" x14ac:dyDescent="0.3">
      <c r="A401" s="17">
        <v>4</v>
      </c>
      <c r="B401" s="9" t="s">
        <v>23</v>
      </c>
      <c r="C401" s="17">
        <v>4</v>
      </c>
      <c r="D401" s="17">
        <v>1961</v>
      </c>
      <c r="E401" s="17">
        <v>1</v>
      </c>
      <c r="F401" s="17">
        <v>0</v>
      </c>
      <c r="G401" s="17">
        <v>0</v>
      </c>
      <c r="H401" s="18">
        <v>1730</v>
      </c>
      <c r="P401">
        <v>400</v>
      </c>
      <c r="Q401">
        <f t="shared" si="12"/>
        <v>1.089215162579833E-4</v>
      </c>
      <c r="R401">
        <f t="shared" si="13"/>
        <v>4.3568606503193316E-2</v>
      </c>
    </row>
    <row r="402" spans="1:18" ht="14.4" x14ac:dyDescent="0.3">
      <c r="A402" s="17">
        <v>4</v>
      </c>
      <c r="B402" s="9" t="s">
        <v>44</v>
      </c>
      <c r="C402" s="17">
        <v>3</v>
      </c>
      <c r="D402" s="17">
        <v>1965</v>
      </c>
      <c r="E402" s="17">
        <v>1</v>
      </c>
      <c r="F402" s="17">
        <v>0</v>
      </c>
      <c r="G402" s="17">
        <v>0</v>
      </c>
      <c r="H402" s="18">
        <v>1731</v>
      </c>
      <c r="P402">
        <v>401</v>
      </c>
      <c r="Q402">
        <f t="shared" si="12"/>
        <v>1.0873259739991192E-4</v>
      </c>
      <c r="R402">
        <f t="shared" si="13"/>
        <v>4.360177155736468E-2</v>
      </c>
    </row>
    <row r="403" spans="1:18" ht="14.4" x14ac:dyDescent="0.3">
      <c r="A403" s="17">
        <v>5</v>
      </c>
      <c r="B403" s="9" t="s">
        <v>17</v>
      </c>
      <c r="C403" s="17">
        <v>2</v>
      </c>
      <c r="D403" s="17">
        <v>2018</v>
      </c>
      <c r="E403" s="17">
        <v>1</v>
      </c>
      <c r="F403" s="17">
        <v>0</v>
      </c>
      <c r="G403" s="17">
        <v>0</v>
      </c>
      <c r="H403" s="18">
        <v>1731</v>
      </c>
      <c r="P403">
        <v>402</v>
      </c>
      <c r="Q403">
        <f t="shared" si="12"/>
        <v>1.0854447470980883E-4</v>
      </c>
      <c r="R403">
        <f t="shared" si="13"/>
        <v>4.3634878833343146E-2</v>
      </c>
    </row>
    <row r="404" spans="1:18" ht="14.4" x14ac:dyDescent="0.3">
      <c r="A404" s="17">
        <v>5</v>
      </c>
      <c r="B404" s="9" t="s">
        <v>10</v>
      </c>
      <c r="C404" s="17">
        <v>1</v>
      </c>
      <c r="D404" s="17">
        <v>1977</v>
      </c>
      <c r="E404" s="17">
        <v>31</v>
      </c>
      <c r="F404" s="17">
        <v>0</v>
      </c>
      <c r="G404" s="17">
        <v>0</v>
      </c>
      <c r="H404" s="18">
        <v>1733</v>
      </c>
      <c r="P404">
        <v>403</v>
      </c>
      <c r="Q404">
        <f t="shared" si="12"/>
        <v>1.0835714286371532E-4</v>
      </c>
      <c r="R404">
        <f t="shared" si="13"/>
        <v>4.3667928574077274E-2</v>
      </c>
    </row>
    <row r="405" spans="1:18" ht="14.4" x14ac:dyDescent="0.3">
      <c r="A405" s="17">
        <v>1</v>
      </c>
      <c r="B405" s="9" t="s">
        <v>23</v>
      </c>
      <c r="C405" s="17">
        <v>1</v>
      </c>
      <c r="D405" s="17">
        <v>1984</v>
      </c>
      <c r="E405" s="17">
        <v>1</v>
      </c>
      <c r="F405" s="17">
        <v>0</v>
      </c>
      <c r="G405" s="17">
        <v>0</v>
      </c>
      <c r="H405" s="18">
        <v>1734</v>
      </c>
      <c r="P405">
        <v>404</v>
      </c>
      <c r="Q405">
        <f t="shared" si="12"/>
        <v>1.0817059658636992E-4</v>
      </c>
      <c r="R405">
        <f t="shared" si="13"/>
        <v>4.370092102089345E-2</v>
      </c>
    </row>
    <row r="406" spans="1:18" ht="14.4" x14ac:dyDescent="0.3">
      <c r="A406" s="17">
        <v>5</v>
      </c>
      <c r="B406" s="9" t="s">
        <v>29</v>
      </c>
      <c r="C406" s="17">
        <v>3</v>
      </c>
      <c r="D406" s="17">
        <v>1988</v>
      </c>
      <c r="E406" s="17">
        <v>31</v>
      </c>
      <c r="F406" s="17">
        <v>0</v>
      </c>
      <c r="G406" s="17">
        <v>0</v>
      </c>
      <c r="H406" s="18">
        <v>1736</v>
      </c>
      <c r="P406">
        <v>405</v>
      </c>
      <c r="Q406">
        <f t="shared" si="12"/>
        <v>1.0798483065064388E-4</v>
      </c>
      <c r="R406">
        <f t="shared" si="13"/>
        <v>4.3733856413510769E-2</v>
      </c>
    </row>
    <row r="407" spans="1:18" ht="14.4" x14ac:dyDescent="0.3">
      <c r="A407" s="17">
        <v>2</v>
      </c>
      <c r="B407" s="9" t="s">
        <v>23</v>
      </c>
      <c r="C407" s="17">
        <v>1</v>
      </c>
      <c r="D407" s="17">
        <v>1961</v>
      </c>
      <c r="E407" s="17">
        <v>1</v>
      </c>
      <c r="F407" s="17">
        <v>0</v>
      </c>
      <c r="G407" s="17">
        <v>0</v>
      </c>
      <c r="H407" s="18">
        <v>1736</v>
      </c>
      <c r="P407">
        <v>406</v>
      </c>
      <c r="Q407">
        <f t="shared" si="12"/>
        <v>1.0779983987698411E-4</v>
      </c>
      <c r="R407">
        <f t="shared" si="13"/>
        <v>4.3766734990055546E-2</v>
      </c>
    </row>
    <row r="408" spans="1:18" ht="14.4" x14ac:dyDescent="0.3">
      <c r="A408" s="17">
        <v>5</v>
      </c>
      <c r="B408" s="9" t="s">
        <v>12</v>
      </c>
      <c r="C408" s="17">
        <v>1</v>
      </c>
      <c r="D408" s="17">
        <v>2018</v>
      </c>
      <c r="E408" s="17">
        <v>1</v>
      </c>
      <c r="F408" s="17">
        <v>0</v>
      </c>
      <c r="G408" s="17">
        <v>0</v>
      </c>
      <c r="H408" s="18">
        <v>1738</v>
      </c>
      <c r="P408">
        <v>407</v>
      </c>
      <c r="Q408">
        <f t="shared" si="12"/>
        <v>1.076156191328649E-4</v>
      </c>
      <c r="R408">
        <f t="shared" si="13"/>
        <v>4.3799556987076015E-2</v>
      </c>
    </row>
    <row r="409" spans="1:18" ht="14.4" x14ac:dyDescent="0.3">
      <c r="A409" s="17">
        <v>3</v>
      </c>
      <c r="B409" s="9" t="s">
        <v>10</v>
      </c>
      <c r="C409" s="17">
        <v>1</v>
      </c>
      <c r="D409" s="17">
        <v>1982</v>
      </c>
      <c r="E409" s="17">
        <v>1</v>
      </c>
      <c r="F409" s="17">
        <v>12</v>
      </c>
      <c r="G409" s="17">
        <v>1</v>
      </c>
      <c r="H409" s="18">
        <v>1740</v>
      </c>
      <c r="P409">
        <v>408</v>
      </c>
      <c r="Q409">
        <f t="shared" si="12"/>
        <v>1.0743216333224607E-4</v>
      </c>
      <c r="R409">
        <f t="shared" si="13"/>
        <v>4.3832322639556394E-2</v>
      </c>
    </row>
    <row r="410" spans="1:18" ht="14.4" x14ac:dyDescent="0.3">
      <c r="A410" s="17">
        <v>1</v>
      </c>
      <c r="B410" s="9" t="s">
        <v>23</v>
      </c>
      <c r="C410" s="17">
        <v>1</v>
      </c>
      <c r="D410" s="17">
        <v>1961</v>
      </c>
      <c r="E410" s="17">
        <v>1</v>
      </c>
      <c r="F410" s="17">
        <v>0</v>
      </c>
      <c r="G410" s="17">
        <v>0</v>
      </c>
      <c r="H410" s="18">
        <v>1741</v>
      </c>
      <c r="P410">
        <v>409</v>
      </c>
      <c r="Q410">
        <f t="shared" si="12"/>
        <v>1.0724946743503964E-4</v>
      </c>
      <c r="R410">
        <f t="shared" si="13"/>
        <v>4.3865032180931213E-2</v>
      </c>
    </row>
    <row r="411" spans="1:18" ht="14.4" x14ac:dyDescent="0.3">
      <c r="A411" s="17">
        <v>2</v>
      </c>
      <c r="B411" s="9" t="s">
        <v>22</v>
      </c>
      <c r="C411" s="17">
        <v>1</v>
      </c>
      <c r="D411" s="17">
        <v>1976</v>
      </c>
      <c r="E411" s="17">
        <v>29</v>
      </c>
      <c r="F411" s="17">
        <v>0</v>
      </c>
      <c r="G411" s="17">
        <v>0</v>
      </c>
      <c r="H411" s="18">
        <v>1743</v>
      </c>
      <c r="P411">
        <v>410</v>
      </c>
      <c r="Q411">
        <f t="shared" si="12"/>
        <v>1.0706752644658343E-4</v>
      </c>
      <c r="R411">
        <f t="shared" si="13"/>
        <v>4.3897685843099207E-2</v>
      </c>
    </row>
    <row r="412" spans="1:18" ht="14.4" x14ac:dyDescent="0.3">
      <c r="A412" s="17">
        <v>6</v>
      </c>
      <c r="B412" s="9" t="s">
        <v>24</v>
      </c>
      <c r="C412" s="17">
        <v>3</v>
      </c>
      <c r="D412" s="17">
        <v>1964</v>
      </c>
      <c r="E412" s="17">
        <v>2</v>
      </c>
      <c r="F412" s="17">
        <v>0</v>
      </c>
      <c r="G412" s="17">
        <v>0</v>
      </c>
      <c r="H412" s="18">
        <v>1744</v>
      </c>
      <c r="P412">
        <v>411</v>
      </c>
      <c r="Q412">
        <f t="shared" si="12"/>
        <v>1.0688633541712199E-4</v>
      </c>
      <c r="R412">
        <f t="shared" si="13"/>
        <v>4.3930283856437137E-2</v>
      </c>
    </row>
    <row r="413" spans="1:18" ht="14.4" x14ac:dyDescent="0.3">
      <c r="A413" s="17">
        <v>5</v>
      </c>
      <c r="B413" s="9" t="s">
        <v>25</v>
      </c>
      <c r="C413" s="17">
        <v>1</v>
      </c>
      <c r="D413" s="17">
        <v>1975</v>
      </c>
      <c r="E413" s="17">
        <v>1</v>
      </c>
      <c r="F413" s="17">
        <v>0</v>
      </c>
      <c r="G413" s="17">
        <v>0</v>
      </c>
      <c r="H413" s="18">
        <v>1745</v>
      </c>
      <c r="P413">
        <v>412</v>
      </c>
      <c r="Q413">
        <f t="shared" si="12"/>
        <v>1.0670588944129502E-4</v>
      </c>
      <c r="R413">
        <f t="shared" si="13"/>
        <v>4.3962826449813551E-2</v>
      </c>
    </row>
    <row r="414" spans="1:18" ht="14.4" x14ac:dyDescent="0.3">
      <c r="A414" s="17">
        <v>1</v>
      </c>
      <c r="B414" s="9" t="s">
        <v>12</v>
      </c>
      <c r="C414" s="17">
        <v>1</v>
      </c>
      <c r="D414" s="17">
        <v>1966</v>
      </c>
      <c r="E414" s="17">
        <v>1</v>
      </c>
      <c r="F414" s="17">
        <v>0</v>
      </c>
      <c r="G414" s="17">
        <v>0</v>
      </c>
      <c r="H414" s="18">
        <v>1748</v>
      </c>
      <c r="P414">
        <v>413</v>
      </c>
      <c r="Q414">
        <f t="shared" si="12"/>
        <v>1.0652618365763225E-4</v>
      </c>
      <c r="R414">
        <f t="shared" si="13"/>
        <v>4.3995313850602118E-2</v>
      </c>
    </row>
    <row r="415" spans="1:18" ht="14.4" x14ac:dyDescent="0.3">
      <c r="A415" s="17">
        <v>1</v>
      </c>
      <c r="B415" s="9" t="s">
        <v>23</v>
      </c>
      <c r="C415" s="17">
        <v>2</v>
      </c>
      <c r="D415" s="17">
        <v>1977</v>
      </c>
      <c r="E415" s="17">
        <v>1</v>
      </c>
      <c r="F415" s="17">
        <v>0</v>
      </c>
      <c r="G415" s="17">
        <v>0</v>
      </c>
      <c r="H415" s="18">
        <v>1752</v>
      </c>
      <c r="P415">
        <v>414</v>
      </c>
      <c r="Q415">
        <f t="shared" si="12"/>
        <v>1.0634721324805603E-4</v>
      </c>
      <c r="R415">
        <f t="shared" si="13"/>
        <v>4.4027746284695198E-2</v>
      </c>
    </row>
    <row r="416" spans="1:18" ht="14.4" x14ac:dyDescent="0.3">
      <c r="A416" s="17">
        <v>3</v>
      </c>
      <c r="B416" s="9" t="s">
        <v>23</v>
      </c>
      <c r="C416" s="17">
        <v>1</v>
      </c>
      <c r="D416" s="17">
        <v>1984</v>
      </c>
      <c r="E416" s="17">
        <v>1</v>
      </c>
      <c r="F416" s="17">
        <v>0</v>
      </c>
      <c r="G416" s="17">
        <v>0</v>
      </c>
      <c r="H416" s="18">
        <v>1752</v>
      </c>
      <c r="P416">
        <v>415</v>
      </c>
      <c r="Q416">
        <f t="shared" si="12"/>
        <v>1.0616897343739004E-4</v>
      </c>
      <c r="R416">
        <f t="shared" si="13"/>
        <v>4.4060123976516867E-2</v>
      </c>
    </row>
    <row r="417" spans="1:18" ht="14.4" x14ac:dyDescent="0.3">
      <c r="A417" s="17">
        <v>6</v>
      </c>
      <c r="B417" s="9" t="s">
        <v>23</v>
      </c>
      <c r="C417" s="17">
        <v>1</v>
      </c>
      <c r="D417" s="17">
        <v>1984</v>
      </c>
      <c r="E417" s="17">
        <v>1</v>
      </c>
      <c r="F417" s="17">
        <v>0</v>
      </c>
      <c r="G417" s="17">
        <v>0</v>
      </c>
      <c r="H417" s="18">
        <v>1757</v>
      </c>
      <c r="P417">
        <v>416</v>
      </c>
      <c r="Q417">
        <f t="shared" si="12"/>
        <v>1.0599145949287509E-4</v>
      </c>
      <c r="R417">
        <f t="shared" si="13"/>
        <v>4.4092447149036033E-2</v>
      </c>
    </row>
    <row r="418" spans="1:18" ht="14.4" x14ac:dyDescent="0.3">
      <c r="A418" s="17">
        <v>1</v>
      </c>
      <c r="B418" s="9" t="s">
        <v>25</v>
      </c>
      <c r="C418" s="17">
        <v>1</v>
      </c>
      <c r="D418" s="17">
        <v>1975</v>
      </c>
      <c r="E418" s="17">
        <v>1</v>
      </c>
      <c r="F418" s="17">
        <v>0</v>
      </c>
      <c r="G418" s="17">
        <v>0</v>
      </c>
      <c r="H418" s="18">
        <v>1760</v>
      </c>
      <c r="P418">
        <v>417</v>
      </c>
      <c r="Q418">
        <f t="shared" si="12"/>
        <v>1.0581466672369173E-4</v>
      </c>
      <c r="R418">
        <f t="shared" si="13"/>
        <v>4.4124716023779452E-2</v>
      </c>
    </row>
    <row r="419" spans="1:18" ht="14.4" x14ac:dyDescent="0.3">
      <c r="A419" s="17">
        <v>6</v>
      </c>
      <c r="B419" s="9" t="s">
        <v>10</v>
      </c>
      <c r="C419" s="17">
        <v>1</v>
      </c>
      <c r="D419" s="17">
        <v>1977</v>
      </c>
      <c r="E419" s="17">
        <v>31</v>
      </c>
      <c r="F419" s="17">
        <v>0</v>
      </c>
      <c r="G419" s="17">
        <v>0</v>
      </c>
      <c r="H419" s="18">
        <v>1761</v>
      </c>
      <c r="P419">
        <v>418</v>
      </c>
      <c r="Q419">
        <f t="shared" si="12"/>
        <v>1.0563859048048869E-4</v>
      </c>
      <c r="R419">
        <f t="shared" si="13"/>
        <v>4.4156930820844272E-2</v>
      </c>
    </row>
    <row r="420" spans="1:18" ht="14.4" x14ac:dyDescent="0.3">
      <c r="A420" s="17">
        <v>2</v>
      </c>
      <c r="B420" s="9" t="s">
        <v>26</v>
      </c>
      <c r="C420" s="17">
        <v>4</v>
      </c>
      <c r="D420" s="17">
        <v>1978</v>
      </c>
      <c r="E420" s="17">
        <v>31</v>
      </c>
      <c r="F420" s="17">
        <v>0</v>
      </c>
      <c r="G420" s="17">
        <v>0</v>
      </c>
      <c r="H420" s="18">
        <v>1762</v>
      </c>
      <c r="P420">
        <v>419</v>
      </c>
      <c r="Q420">
        <f t="shared" si="12"/>
        <v>1.0546322615491855E-4</v>
      </c>
      <c r="R420">
        <f t="shared" si="13"/>
        <v>4.4189091758910871E-2</v>
      </c>
    </row>
    <row r="421" spans="1:18" ht="14.4" x14ac:dyDescent="0.3">
      <c r="A421" s="17">
        <v>6</v>
      </c>
      <c r="B421" s="9" t="s">
        <v>10</v>
      </c>
      <c r="C421" s="17">
        <v>1</v>
      </c>
      <c r="D421" s="17">
        <v>1988</v>
      </c>
      <c r="E421" s="17">
        <v>4</v>
      </c>
      <c r="F421" s="17">
        <v>0</v>
      </c>
      <c r="G421" s="17">
        <v>0</v>
      </c>
      <c r="H421" s="18">
        <v>1762</v>
      </c>
      <c r="P421">
        <v>420</v>
      </c>
      <c r="Q421">
        <f t="shared" si="12"/>
        <v>1.0528856917917913E-4</v>
      </c>
      <c r="R421">
        <f t="shared" si="13"/>
        <v>4.4221199055255234E-2</v>
      </c>
    </row>
    <row r="422" spans="1:18" ht="14.4" x14ac:dyDescent="0.3">
      <c r="A422" s="17">
        <v>3</v>
      </c>
      <c r="B422" s="9" t="s">
        <v>12</v>
      </c>
      <c r="C422" s="17">
        <v>3</v>
      </c>
      <c r="D422" s="17">
        <v>1977</v>
      </c>
      <c r="E422" s="17">
        <v>1</v>
      </c>
      <c r="F422" s="17">
        <v>0</v>
      </c>
      <c r="G422" s="17">
        <v>0</v>
      </c>
      <c r="H422" s="18">
        <v>1764</v>
      </c>
      <c r="P422">
        <v>421</v>
      </c>
      <c r="Q422">
        <f t="shared" si="12"/>
        <v>1.0511461502556109E-4</v>
      </c>
      <c r="R422">
        <f t="shared" si="13"/>
        <v>4.4253252925761218E-2</v>
      </c>
    </row>
    <row r="423" spans="1:18" ht="14.4" x14ac:dyDescent="0.3">
      <c r="A423" s="17">
        <v>1</v>
      </c>
      <c r="B423" s="9" t="s">
        <v>10</v>
      </c>
      <c r="C423" s="17">
        <v>4</v>
      </c>
      <c r="D423" s="17">
        <v>1985</v>
      </c>
      <c r="E423" s="17">
        <v>1</v>
      </c>
      <c r="F423" s="17">
        <v>0</v>
      </c>
      <c r="G423" s="17">
        <v>0</v>
      </c>
      <c r="H423" s="18">
        <v>1764</v>
      </c>
      <c r="P423">
        <v>422</v>
      </c>
      <c r="Q423">
        <f t="shared" si="12"/>
        <v>1.0494135920600215E-4</v>
      </c>
      <c r="R423">
        <f t="shared" si="13"/>
        <v>4.4285253584932911E-2</v>
      </c>
    </row>
    <row r="424" spans="1:18" ht="14.4" x14ac:dyDescent="0.3">
      <c r="A424" s="17">
        <v>3</v>
      </c>
      <c r="B424" s="9" t="s">
        <v>23</v>
      </c>
      <c r="C424" s="17">
        <v>1</v>
      </c>
      <c r="D424" s="17">
        <v>1964</v>
      </c>
      <c r="E424" s="17">
        <v>1</v>
      </c>
      <c r="F424" s="17">
        <v>0</v>
      </c>
      <c r="G424" s="17">
        <v>0</v>
      </c>
      <c r="H424" s="18">
        <v>1766</v>
      </c>
      <c r="P424">
        <v>423</v>
      </c>
      <c r="Q424">
        <f t="shared" si="12"/>
        <v>1.0476879727164689E-4</v>
      </c>
      <c r="R424">
        <f t="shared" si="13"/>
        <v>4.4317201245906636E-2</v>
      </c>
    </row>
    <row r="425" spans="1:18" ht="14.4" x14ac:dyDescent="0.3">
      <c r="A425" s="17">
        <v>4</v>
      </c>
      <c r="B425" s="9" t="s">
        <v>27</v>
      </c>
      <c r="C425" s="17">
        <v>3</v>
      </c>
      <c r="D425" s="17">
        <v>1965</v>
      </c>
      <c r="E425" s="17">
        <v>31</v>
      </c>
      <c r="F425" s="17">
        <v>0</v>
      </c>
      <c r="G425" s="17">
        <v>0</v>
      </c>
      <c r="H425" s="18">
        <v>1768</v>
      </c>
      <c r="P425">
        <v>424</v>
      </c>
      <c r="Q425">
        <f t="shared" si="12"/>
        <v>1.0459692481241229E-4</v>
      </c>
      <c r="R425">
        <f t="shared" si="13"/>
        <v>4.4349096120462811E-2</v>
      </c>
    </row>
    <row r="426" spans="1:18" ht="14.4" x14ac:dyDescent="0.3">
      <c r="A426" s="17">
        <v>4</v>
      </c>
      <c r="B426" s="9" t="s">
        <v>10</v>
      </c>
      <c r="C426" s="17">
        <v>1</v>
      </c>
      <c r="D426" s="17">
        <v>1961</v>
      </c>
      <c r="E426" s="17">
        <v>2</v>
      </c>
      <c r="F426" s="17">
        <v>0</v>
      </c>
      <c r="G426" s="17">
        <v>0</v>
      </c>
      <c r="H426" s="18">
        <v>1769</v>
      </c>
      <c r="P426">
        <v>425</v>
      </c>
      <c r="Q426">
        <f t="shared" si="12"/>
        <v>1.044257374565598E-4</v>
      </c>
      <c r="R426">
        <f t="shared" si="13"/>
        <v>4.4380938419037917E-2</v>
      </c>
    </row>
    <row r="427" spans="1:18" ht="14.4" x14ac:dyDescent="0.3">
      <c r="A427" s="17">
        <v>1</v>
      </c>
      <c r="B427" s="9" t="s">
        <v>37</v>
      </c>
      <c r="C427" s="17">
        <v>2</v>
      </c>
      <c r="D427" s="17">
        <v>1985</v>
      </c>
      <c r="E427" s="17">
        <v>30</v>
      </c>
      <c r="F427" s="17">
        <v>0</v>
      </c>
      <c r="G427" s="17">
        <v>0</v>
      </c>
      <c r="H427" s="18">
        <v>1770</v>
      </c>
      <c r="P427">
        <v>426</v>
      </c>
      <c r="Q427">
        <f t="shared" si="12"/>
        <v>1.0425523087027216E-4</v>
      </c>
      <c r="R427">
        <f t="shared" si="13"/>
        <v>4.4412728350735939E-2</v>
      </c>
    </row>
    <row r="428" spans="1:18" ht="14.4" x14ac:dyDescent="0.3">
      <c r="A428" s="17">
        <v>2</v>
      </c>
      <c r="B428" s="9" t="s">
        <v>27</v>
      </c>
      <c r="C428" s="17">
        <v>3</v>
      </c>
      <c r="D428" s="17">
        <v>1965</v>
      </c>
      <c r="E428" s="17">
        <v>31</v>
      </c>
      <c r="F428" s="17">
        <v>0</v>
      </c>
      <c r="G428" s="17">
        <v>0</v>
      </c>
      <c r="H428" s="18">
        <v>1772</v>
      </c>
      <c r="P428">
        <v>427</v>
      </c>
      <c r="Q428">
        <f t="shared" si="12"/>
        <v>1.0408540075723677E-4</v>
      </c>
      <c r="R428">
        <f t="shared" si="13"/>
        <v>4.4444466123340097E-2</v>
      </c>
    </row>
    <row r="429" spans="1:18" ht="14.4" x14ac:dyDescent="0.3">
      <c r="A429" s="17">
        <v>1</v>
      </c>
      <c r="B429" s="9" t="s">
        <v>24</v>
      </c>
      <c r="C429" s="17">
        <v>3</v>
      </c>
      <c r="D429" s="17">
        <v>1964</v>
      </c>
      <c r="E429" s="17">
        <v>2</v>
      </c>
      <c r="F429" s="17">
        <v>0</v>
      </c>
      <c r="G429" s="17">
        <v>0</v>
      </c>
      <c r="H429" s="18">
        <v>1775</v>
      </c>
      <c r="P429">
        <v>428</v>
      </c>
      <c r="Q429">
        <f t="shared" si="12"/>
        <v>1.0391624285823415E-4</v>
      </c>
      <c r="R429">
        <f t="shared" si="13"/>
        <v>4.4476151943324216E-2</v>
      </c>
    </row>
    <row r="430" spans="1:18" ht="14.4" x14ac:dyDescent="0.3">
      <c r="A430" s="17">
        <v>6</v>
      </c>
      <c r="B430" s="9" t="s">
        <v>24</v>
      </c>
      <c r="C430" s="17">
        <v>2</v>
      </c>
      <c r="D430" s="17">
        <v>1972</v>
      </c>
      <c r="E430" s="17">
        <v>2</v>
      </c>
      <c r="F430" s="17">
        <v>0</v>
      </c>
      <c r="G430" s="17">
        <v>0</v>
      </c>
      <c r="H430" s="18">
        <v>1777</v>
      </c>
      <c r="P430">
        <v>429</v>
      </c>
      <c r="Q430">
        <f t="shared" si="12"/>
        <v>1.0374775295073188E-4</v>
      </c>
      <c r="R430">
        <f t="shared" si="13"/>
        <v>4.4507786015863977E-2</v>
      </c>
    </row>
    <row r="431" spans="1:18" ht="14.4" x14ac:dyDescent="0.3">
      <c r="A431" s="17">
        <v>3</v>
      </c>
      <c r="B431" s="9" t="s">
        <v>12</v>
      </c>
      <c r="C431" s="17">
        <v>1</v>
      </c>
      <c r="D431" s="17">
        <v>1966</v>
      </c>
      <c r="E431" s="17">
        <v>1</v>
      </c>
      <c r="F431" s="17">
        <v>0</v>
      </c>
      <c r="G431" s="17">
        <v>0</v>
      </c>
      <c r="H431" s="18">
        <v>1780</v>
      </c>
      <c r="P431">
        <v>430</v>
      </c>
      <c r="Q431">
        <f t="shared" si="12"/>
        <v>1.0357992684848397E-4</v>
      </c>
      <c r="R431">
        <f t="shared" si="13"/>
        <v>4.4539368544848107E-2</v>
      </c>
    </row>
    <row r="432" spans="1:18" ht="14.4" x14ac:dyDescent="0.3">
      <c r="A432" s="17">
        <v>2</v>
      </c>
      <c r="B432" s="9" t="s">
        <v>10</v>
      </c>
      <c r="C432" s="17">
        <v>1</v>
      </c>
      <c r="D432" s="17">
        <v>1977</v>
      </c>
      <c r="E432" s="17">
        <v>31</v>
      </c>
      <c r="F432" s="17">
        <v>0</v>
      </c>
      <c r="G432" s="17">
        <v>0</v>
      </c>
      <c r="H432" s="18">
        <v>1781</v>
      </c>
      <c r="P432">
        <v>431</v>
      </c>
      <c r="Q432">
        <f t="shared" si="12"/>
        <v>1.0341276040113543E-4</v>
      </c>
      <c r="R432">
        <f t="shared" si="13"/>
        <v>4.4570899732889371E-2</v>
      </c>
    </row>
    <row r="433" spans="1:18" ht="14.4" x14ac:dyDescent="0.3">
      <c r="A433" s="17">
        <v>2</v>
      </c>
      <c r="B433" s="9" t="s">
        <v>37</v>
      </c>
      <c r="C433" s="17">
        <v>2</v>
      </c>
      <c r="D433" s="17">
        <v>1985</v>
      </c>
      <c r="E433" s="17">
        <v>30</v>
      </c>
      <c r="F433" s="17">
        <v>0</v>
      </c>
      <c r="G433" s="17">
        <v>0</v>
      </c>
      <c r="H433" s="18">
        <v>1782</v>
      </c>
      <c r="P433">
        <v>432</v>
      </c>
      <c r="Q433">
        <f t="shared" si="12"/>
        <v>1.032462494938326E-4</v>
      </c>
      <c r="R433">
        <f t="shared" si="13"/>
        <v>4.4602379781335681E-2</v>
      </c>
    </row>
    <row r="434" spans="1:18" ht="14.4" x14ac:dyDescent="0.3">
      <c r="A434" s="17">
        <v>1</v>
      </c>
      <c r="B434" s="9" t="s">
        <v>12</v>
      </c>
      <c r="C434" s="17">
        <v>1</v>
      </c>
      <c r="D434" s="17">
        <v>1971</v>
      </c>
      <c r="E434" s="17">
        <v>1</v>
      </c>
      <c r="F434" s="17">
        <v>0</v>
      </c>
      <c r="G434" s="17">
        <v>0</v>
      </c>
      <c r="H434" s="18">
        <v>1782</v>
      </c>
      <c r="P434">
        <v>433</v>
      </c>
      <c r="Q434">
        <f t="shared" si="12"/>
        <v>1.0308039004683749E-4</v>
      </c>
      <c r="R434">
        <f t="shared" si="13"/>
        <v>4.4633808890280631E-2</v>
      </c>
    </row>
    <row r="435" spans="1:18" ht="14.4" x14ac:dyDescent="0.3">
      <c r="A435" s="17">
        <v>4</v>
      </c>
      <c r="B435" s="9" t="s">
        <v>10</v>
      </c>
      <c r="C435" s="17">
        <v>1</v>
      </c>
      <c r="D435" s="17">
        <v>1988</v>
      </c>
      <c r="E435" s="17">
        <v>4</v>
      </c>
      <c r="F435" s="17">
        <v>0</v>
      </c>
      <c r="G435" s="17">
        <v>0</v>
      </c>
      <c r="H435" s="18">
        <v>1782</v>
      </c>
      <c r="P435">
        <v>434</v>
      </c>
      <c r="Q435">
        <f t="shared" si="12"/>
        <v>1.0291517801514838E-4</v>
      </c>
      <c r="R435">
        <f t="shared" si="13"/>
        <v>4.46651872585744E-2</v>
      </c>
    </row>
    <row r="436" spans="1:18" ht="14.4" x14ac:dyDescent="0.3">
      <c r="A436" s="17">
        <v>4</v>
      </c>
      <c r="B436" s="9" t="s">
        <v>10</v>
      </c>
      <c r="C436" s="17">
        <v>4</v>
      </c>
      <c r="D436" s="17">
        <v>1985</v>
      </c>
      <c r="E436" s="17">
        <v>1</v>
      </c>
      <c r="F436" s="17">
        <v>0</v>
      </c>
      <c r="G436" s="17">
        <v>0</v>
      </c>
      <c r="H436" s="18">
        <v>1783</v>
      </c>
      <c r="P436">
        <v>435</v>
      </c>
      <c r="Q436">
        <f t="shared" si="12"/>
        <v>1.0275060938812471E-4</v>
      </c>
      <c r="R436">
        <f t="shared" si="13"/>
        <v>4.4696515083834251E-2</v>
      </c>
    </row>
    <row r="437" spans="1:18" ht="14.4" x14ac:dyDescent="0.3">
      <c r="A437" s="17">
        <v>1</v>
      </c>
      <c r="B437" s="9" t="s">
        <v>10</v>
      </c>
      <c r="C437" s="17">
        <v>1</v>
      </c>
      <c r="D437" s="17">
        <v>1985</v>
      </c>
      <c r="E437" s="17">
        <v>1</v>
      </c>
      <c r="F437" s="17">
        <v>0</v>
      </c>
      <c r="G437" s="17">
        <v>0</v>
      </c>
      <c r="H437" s="18">
        <v>1787</v>
      </c>
      <c r="P437">
        <v>436</v>
      </c>
      <c r="Q437">
        <f t="shared" si="12"/>
        <v>1.0258668018911686E-4</v>
      </c>
      <c r="R437">
        <f t="shared" si="13"/>
        <v>4.4727792562454953E-2</v>
      </c>
    </row>
    <row r="438" spans="1:18" ht="14.4" x14ac:dyDescent="0.3">
      <c r="A438" s="17">
        <v>6</v>
      </c>
      <c r="B438" s="9" t="s">
        <v>44</v>
      </c>
      <c r="C438" s="17">
        <v>3</v>
      </c>
      <c r="D438" s="17">
        <v>1965</v>
      </c>
      <c r="E438" s="17">
        <v>1</v>
      </c>
      <c r="F438" s="17">
        <v>0</v>
      </c>
      <c r="G438" s="17">
        <v>0</v>
      </c>
      <c r="H438" s="18">
        <v>1788</v>
      </c>
      <c r="P438">
        <v>437</v>
      </c>
      <c r="Q438">
        <f t="shared" si="12"/>
        <v>1.0242338647510118E-4</v>
      </c>
      <c r="R438">
        <f t="shared" si="13"/>
        <v>4.4759019889619216E-2</v>
      </c>
    </row>
    <row r="439" spans="1:18" ht="14.4" x14ac:dyDescent="0.3">
      <c r="A439" s="17">
        <v>2</v>
      </c>
      <c r="B439" s="9" t="s">
        <v>12</v>
      </c>
      <c r="C439" s="17">
        <v>1</v>
      </c>
      <c r="D439" s="17">
        <v>1971</v>
      </c>
      <c r="E439" s="17">
        <v>1</v>
      </c>
      <c r="F439" s="17">
        <v>0</v>
      </c>
      <c r="G439" s="17">
        <v>0</v>
      </c>
      <c r="H439" s="18">
        <v>1788</v>
      </c>
      <c r="P439">
        <v>438</v>
      </c>
      <c r="Q439">
        <f t="shared" si="12"/>
        <v>1.022607243363193E-4</v>
      </c>
      <c r="R439">
        <f t="shared" si="13"/>
        <v>4.4790197259307857E-2</v>
      </c>
    </row>
    <row r="440" spans="1:18" ht="14.4" x14ac:dyDescent="0.3">
      <c r="A440" s="17">
        <v>2</v>
      </c>
      <c r="B440" s="9" t="s">
        <v>44</v>
      </c>
      <c r="C440" s="17">
        <v>3</v>
      </c>
      <c r="D440" s="17">
        <v>1965</v>
      </c>
      <c r="E440" s="17">
        <v>1</v>
      </c>
      <c r="F440" s="17">
        <v>0</v>
      </c>
      <c r="G440" s="17">
        <v>0</v>
      </c>
      <c r="H440" s="18">
        <v>1793</v>
      </c>
      <c r="P440">
        <v>439</v>
      </c>
      <c r="Q440">
        <f t="shared" si="12"/>
        <v>1.0209868989592232E-4</v>
      </c>
      <c r="R440">
        <f t="shared" si="13"/>
        <v>4.4821324864309897E-2</v>
      </c>
    </row>
    <row r="441" spans="1:18" ht="14.4" x14ac:dyDescent="0.3">
      <c r="A441" s="17">
        <v>5</v>
      </c>
      <c r="B441" s="9" t="s">
        <v>19</v>
      </c>
      <c r="C441" s="17">
        <v>1</v>
      </c>
      <c r="D441" s="17">
        <v>1964</v>
      </c>
      <c r="E441" s="17">
        <v>31</v>
      </c>
      <c r="F441" s="17">
        <v>0</v>
      </c>
      <c r="G441" s="17">
        <v>0</v>
      </c>
      <c r="H441" s="18">
        <v>1794</v>
      </c>
      <c r="P441">
        <v>440</v>
      </c>
      <c r="Q441">
        <f t="shared" si="12"/>
        <v>1.0193727930961984E-4</v>
      </c>
      <c r="R441">
        <f t="shared" si="13"/>
        <v>4.4852402896232726E-2</v>
      </c>
    </row>
    <row r="442" spans="1:18" ht="14.4" x14ac:dyDescent="0.3">
      <c r="A442" s="17">
        <v>3</v>
      </c>
      <c r="B442" s="9" t="s">
        <v>26</v>
      </c>
      <c r="C442" s="17">
        <v>4</v>
      </c>
      <c r="D442" s="17">
        <v>1978</v>
      </c>
      <c r="E442" s="17">
        <v>31</v>
      </c>
      <c r="F442" s="17">
        <v>0</v>
      </c>
      <c r="G442" s="17">
        <v>0</v>
      </c>
      <c r="H442" s="18">
        <v>1796</v>
      </c>
      <c r="P442">
        <v>441</v>
      </c>
      <c r="Q442">
        <f t="shared" si="12"/>
        <v>1.01776488765333E-4</v>
      </c>
      <c r="R442">
        <f t="shared" si="13"/>
        <v>4.4883431545511852E-2</v>
      </c>
    </row>
    <row r="443" spans="1:18" ht="14.4" x14ac:dyDescent="0.3">
      <c r="A443" s="17">
        <v>4</v>
      </c>
      <c r="B443" s="9" t="s">
        <v>23</v>
      </c>
      <c r="C443" s="17">
        <v>1</v>
      </c>
      <c r="D443" s="17">
        <v>1984</v>
      </c>
      <c r="E443" s="17">
        <v>1</v>
      </c>
      <c r="F443" s="17">
        <v>0</v>
      </c>
      <c r="G443" s="17">
        <v>0</v>
      </c>
      <c r="H443" s="18">
        <v>1801</v>
      </c>
      <c r="P443">
        <v>442</v>
      </c>
      <c r="Q443">
        <f t="shared" si="12"/>
        <v>1.0161631448285249E-4</v>
      </c>
      <c r="R443">
        <f t="shared" si="13"/>
        <v>4.4914411001420802E-2</v>
      </c>
    </row>
    <row r="444" spans="1:18" ht="14.4" x14ac:dyDescent="0.3">
      <c r="A444" s="17">
        <v>6</v>
      </c>
      <c r="B444" s="9" t="s">
        <v>12</v>
      </c>
      <c r="C444" s="17">
        <v>3</v>
      </c>
      <c r="D444" s="17">
        <v>1977</v>
      </c>
      <c r="E444" s="17">
        <v>1</v>
      </c>
      <c r="F444" s="17">
        <v>0</v>
      </c>
      <c r="G444" s="17">
        <v>0</v>
      </c>
      <c r="H444" s="18">
        <v>1802</v>
      </c>
      <c r="P444">
        <v>443</v>
      </c>
      <c r="Q444">
        <f t="shared" si="12"/>
        <v>1.0145675271350071E-4</v>
      </c>
      <c r="R444">
        <f t="shared" si="13"/>
        <v>4.4945341452080817E-2</v>
      </c>
    </row>
    <row r="445" spans="1:18" ht="14.4" x14ac:dyDescent="0.3">
      <c r="A445" s="17">
        <v>4</v>
      </c>
      <c r="B445" s="9" t="s">
        <v>12</v>
      </c>
      <c r="C445" s="17">
        <v>1</v>
      </c>
      <c r="D445" s="17">
        <v>1971</v>
      </c>
      <c r="E445" s="17">
        <v>1</v>
      </c>
      <c r="F445" s="17">
        <v>0</v>
      </c>
      <c r="G445" s="17">
        <v>0</v>
      </c>
      <c r="H445" s="18">
        <v>1804</v>
      </c>
      <c r="P445">
        <v>444</v>
      </c>
      <c r="Q445">
        <f t="shared" si="12"/>
        <v>1.0129779973979806E-4</v>
      </c>
      <c r="R445">
        <f t="shared" si="13"/>
        <v>4.4976223084470336E-2</v>
      </c>
    </row>
    <row r="446" spans="1:18" ht="14.4" x14ac:dyDescent="0.3">
      <c r="A446" s="17">
        <v>3</v>
      </c>
      <c r="B446" s="9" t="s">
        <v>22</v>
      </c>
      <c r="C446" s="17">
        <v>1</v>
      </c>
      <c r="D446" s="17">
        <v>1976</v>
      </c>
      <c r="E446" s="17">
        <v>29</v>
      </c>
      <c r="F446" s="17">
        <v>0</v>
      </c>
      <c r="G446" s="17">
        <v>0</v>
      </c>
      <c r="H446" s="18">
        <v>1804</v>
      </c>
      <c r="P446">
        <v>445</v>
      </c>
      <c r="Q446">
        <f t="shared" si="12"/>
        <v>1.0113945187513415E-4</v>
      </c>
      <c r="R446">
        <f t="shared" si="13"/>
        <v>4.5007056084434699E-2</v>
      </c>
    </row>
    <row r="447" spans="1:18" ht="14.4" x14ac:dyDescent="0.3">
      <c r="A447" s="17">
        <v>3</v>
      </c>
      <c r="B447" s="9" t="s">
        <v>29</v>
      </c>
      <c r="C447" s="17">
        <v>3</v>
      </c>
      <c r="D447" s="17">
        <v>1988</v>
      </c>
      <c r="E447" s="17">
        <v>31</v>
      </c>
      <c r="F447" s="17">
        <v>0</v>
      </c>
      <c r="G447" s="17">
        <v>0</v>
      </c>
      <c r="H447" s="18">
        <v>1805</v>
      </c>
      <c r="P447">
        <v>446</v>
      </c>
      <c r="Q447">
        <f t="shared" si="12"/>
        <v>1.0098170546344263E-4</v>
      </c>
      <c r="R447">
        <f t="shared" si="13"/>
        <v>4.5037840636695414E-2</v>
      </c>
    </row>
    <row r="448" spans="1:18" ht="14.4" x14ac:dyDescent="0.3">
      <c r="A448" s="17">
        <v>5</v>
      </c>
      <c r="B448" s="9" t="s">
        <v>10</v>
      </c>
      <c r="C448" s="17">
        <v>1</v>
      </c>
      <c r="D448" s="17">
        <v>1970</v>
      </c>
      <c r="E448" s="17">
        <v>2</v>
      </c>
      <c r="F448" s="17">
        <v>0</v>
      </c>
      <c r="G448" s="17">
        <v>0</v>
      </c>
      <c r="H448" s="18">
        <v>1805</v>
      </c>
      <c r="P448">
        <v>447</v>
      </c>
      <c r="Q448">
        <f t="shared" si="12"/>
        <v>1.0082455687888014E-4</v>
      </c>
      <c r="R448">
        <f t="shared" si="13"/>
        <v>4.5068576924859417E-2</v>
      </c>
    </row>
    <row r="449" spans="1:18" ht="14.4" x14ac:dyDescent="0.3">
      <c r="A449" s="17">
        <v>2</v>
      </c>
      <c r="B449" s="9" t="s">
        <v>10</v>
      </c>
      <c r="C449" s="17">
        <v>4</v>
      </c>
      <c r="D449" s="17">
        <v>1985</v>
      </c>
      <c r="E449" s="17">
        <v>1</v>
      </c>
      <c r="F449" s="17">
        <v>0</v>
      </c>
      <c r="G449" s="17">
        <v>0</v>
      </c>
      <c r="H449" s="18">
        <v>1806</v>
      </c>
      <c r="P449">
        <v>448</v>
      </c>
      <c r="Q449">
        <f t="shared" si="12"/>
        <v>1.0066800252550984E-4</v>
      </c>
      <c r="R449">
        <f t="shared" si="13"/>
        <v>4.5099265131428409E-2</v>
      </c>
    </row>
    <row r="450" spans="1:18" ht="14.4" x14ac:dyDescent="0.3">
      <c r="A450" s="17">
        <v>6</v>
      </c>
      <c r="B450" s="9" t="s">
        <v>10</v>
      </c>
      <c r="C450" s="17">
        <v>1</v>
      </c>
      <c r="D450" s="17">
        <v>1961</v>
      </c>
      <c r="E450" s="17">
        <v>2</v>
      </c>
      <c r="F450" s="17">
        <v>0</v>
      </c>
      <c r="G450" s="17">
        <v>0</v>
      </c>
      <c r="H450" s="18">
        <v>1808</v>
      </c>
      <c r="P450">
        <v>449</v>
      </c>
      <c r="Q450">
        <f t="shared" si="12"/>
        <v>1.0051203883698852E-4</v>
      </c>
      <c r="R450">
        <f t="shared" si="13"/>
        <v>4.5129905437807843E-2</v>
      </c>
    </row>
    <row r="451" spans="1:18" ht="14.4" x14ac:dyDescent="0.3">
      <c r="A451" s="17">
        <v>6</v>
      </c>
      <c r="B451" s="9" t="s">
        <v>22</v>
      </c>
      <c r="C451" s="17">
        <v>1</v>
      </c>
      <c r="D451" s="17">
        <v>1976</v>
      </c>
      <c r="E451" s="17">
        <v>29</v>
      </c>
      <c r="F451" s="17">
        <v>0</v>
      </c>
      <c r="G451" s="17">
        <v>0</v>
      </c>
      <c r="H451" s="18">
        <v>1808</v>
      </c>
      <c r="P451">
        <v>450</v>
      </c>
      <c r="Q451">
        <f t="shared" ref="Q451:Q514" si="14">_xlfn.GAMMA.DIST(P451,$K$7,$K$8,FALSE)</f>
        <v>1.0035666227625773E-4</v>
      </c>
      <c r="R451">
        <f t="shared" ref="R451:R514" si="15">P451*Q451</f>
        <v>4.516049802431598E-2</v>
      </c>
    </row>
    <row r="452" spans="1:18" ht="14.4" x14ac:dyDescent="0.3">
      <c r="A452" s="17">
        <v>5</v>
      </c>
      <c r="B452" s="9" t="s">
        <v>10</v>
      </c>
      <c r="C452" s="17">
        <v>1</v>
      </c>
      <c r="D452" s="17">
        <v>1988</v>
      </c>
      <c r="E452" s="17">
        <v>4</v>
      </c>
      <c r="F452" s="17">
        <v>0</v>
      </c>
      <c r="G452" s="17">
        <v>0</v>
      </c>
      <c r="H452" s="18">
        <v>1810</v>
      </c>
      <c r="P452">
        <v>451</v>
      </c>
      <c r="Q452">
        <f t="shared" si="14"/>
        <v>1.0020186933523914E-4</v>
      </c>
      <c r="R452">
        <f t="shared" si="15"/>
        <v>4.5191043070192852E-2</v>
      </c>
    </row>
    <row r="453" spans="1:18" ht="14.4" x14ac:dyDescent="0.3">
      <c r="A453" s="17">
        <v>3</v>
      </c>
      <c r="B453" s="9" t="s">
        <v>10</v>
      </c>
      <c r="C453" s="17">
        <v>1</v>
      </c>
      <c r="D453" s="17">
        <v>1988</v>
      </c>
      <c r="E453" s="17">
        <v>4</v>
      </c>
      <c r="F453" s="17">
        <v>0</v>
      </c>
      <c r="G453" s="17">
        <v>0</v>
      </c>
      <c r="H453" s="18">
        <v>1811</v>
      </c>
      <c r="P453">
        <v>452</v>
      </c>
      <c r="Q453">
        <f t="shared" si="14"/>
        <v>1.000476565345331E-4</v>
      </c>
      <c r="R453">
        <f t="shared" si="15"/>
        <v>4.5221540753608964E-2</v>
      </c>
    </row>
    <row r="454" spans="1:18" ht="14.4" x14ac:dyDescent="0.3">
      <c r="A454" s="17">
        <v>3</v>
      </c>
      <c r="B454" s="9" t="s">
        <v>39</v>
      </c>
      <c r="C454" s="17">
        <v>1</v>
      </c>
      <c r="D454" s="17">
        <v>1983</v>
      </c>
      <c r="E454" s="17">
        <v>1</v>
      </c>
      <c r="F454" s="17">
        <v>0</v>
      </c>
      <c r="G454" s="17">
        <v>0</v>
      </c>
      <c r="H454" s="18">
        <v>1812</v>
      </c>
      <c r="P454">
        <v>453</v>
      </c>
      <c r="Q454">
        <f t="shared" si="14"/>
        <v>9.9894020423121733E-5</v>
      </c>
      <c r="R454">
        <f t="shared" si="15"/>
        <v>4.5251991251674145E-2</v>
      </c>
    </row>
    <row r="455" spans="1:18" ht="14.4" x14ac:dyDescent="0.3">
      <c r="A455" s="17">
        <v>1</v>
      </c>
      <c r="B455" s="9" t="s">
        <v>10</v>
      </c>
      <c r="C455" s="17">
        <v>1</v>
      </c>
      <c r="D455" s="17">
        <v>1961</v>
      </c>
      <c r="E455" s="17">
        <v>2</v>
      </c>
      <c r="F455" s="17">
        <v>0</v>
      </c>
      <c r="G455" s="17">
        <v>0</v>
      </c>
      <c r="H455" s="18">
        <v>1813</v>
      </c>
      <c r="P455">
        <v>454</v>
      </c>
      <c r="Q455">
        <f t="shared" si="14"/>
        <v>9.9740957578075146E-5</v>
      </c>
      <c r="R455">
        <f t="shared" si="15"/>
        <v>4.5282394740446118E-2</v>
      </c>
    </row>
    <row r="456" spans="1:18" ht="14.4" x14ac:dyDescent="0.3">
      <c r="A456" s="17">
        <v>4</v>
      </c>
      <c r="B456" s="9" t="s">
        <v>44</v>
      </c>
      <c r="C456" s="17">
        <v>2</v>
      </c>
      <c r="D456" s="17">
        <v>1977</v>
      </c>
      <c r="E456" s="17">
        <v>1</v>
      </c>
      <c r="F456" s="17">
        <v>0</v>
      </c>
      <c r="G456" s="17">
        <v>2</v>
      </c>
      <c r="H456" s="18">
        <v>1814</v>
      </c>
      <c r="P456">
        <v>455</v>
      </c>
      <c r="Q456">
        <f t="shared" si="14"/>
        <v>9.9588464604261783E-5</v>
      </c>
      <c r="R456">
        <f t="shared" si="15"/>
        <v>4.5312751394939114E-2</v>
      </c>
    </row>
    <row r="457" spans="1:18" ht="14.4" x14ac:dyDescent="0.3">
      <c r="A457" s="17">
        <v>2</v>
      </c>
      <c r="B457" s="9" t="s">
        <v>23</v>
      </c>
      <c r="C457" s="17">
        <v>2</v>
      </c>
      <c r="D457" s="17">
        <v>1977</v>
      </c>
      <c r="E457" s="17">
        <v>1</v>
      </c>
      <c r="F457" s="17">
        <v>0</v>
      </c>
      <c r="G457" s="17">
        <v>0</v>
      </c>
      <c r="H457" s="18">
        <v>1816</v>
      </c>
      <c r="P457">
        <v>456</v>
      </c>
      <c r="Q457">
        <f t="shared" si="14"/>
        <v>9.9436538134062107E-5</v>
      </c>
      <c r="R457">
        <f t="shared" si="15"/>
        <v>4.5343061389132321E-2</v>
      </c>
    </row>
    <row r="458" spans="1:18" ht="14.4" x14ac:dyDescent="0.3">
      <c r="A458" s="17">
        <v>4</v>
      </c>
      <c r="B458" s="9" t="s">
        <v>10</v>
      </c>
      <c r="C458" s="17">
        <v>1</v>
      </c>
      <c r="D458" s="17">
        <v>1977</v>
      </c>
      <c r="E458" s="17">
        <v>31</v>
      </c>
      <c r="F458" s="17">
        <v>0</v>
      </c>
      <c r="G458" s="17">
        <v>0</v>
      </c>
      <c r="H458" s="18">
        <v>1818</v>
      </c>
      <c r="P458">
        <v>457</v>
      </c>
      <c r="Q458">
        <f t="shared" si="14"/>
        <v>9.9285174827085597E-5</v>
      </c>
      <c r="R458">
        <f t="shared" si="15"/>
        <v>4.5373324895978118E-2</v>
      </c>
    </row>
    <row r="459" spans="1:18" ht="14.4" x14ac:dyDescent="0.3">
      <c r="A459" s="17">
        <v>1</v>
      </c>
      <c r="B459" s="9" t="s">
        <v>44</v>
      </c>
      <c r="C459" s="17">
        <v>2</v>
      </c>
      <c r="D459" s="17">
        <v>1977</v>
      </c>
      <c r="E459" s="17">
        <v>1</v>
      </c>
      <c r="F459" s="17">
        <v>0</v>
      </c>
      <c r="G459" s="17">
        <v>3</v>
      </c>
      <c r="H459" s="18">
        <v>1819</v>
      </c>
      <c r="P459">
        <v>458</v>
      </c>
      <c r="Q459">
        <f t="shared" si="14"/>
        <v>9.9134371369892185E-5</v>
      </c>
      <c r="R459">
        <f t="shared" si="15"/>
        <v>4.5403542087410619E-2</v>
      </c>
    </row>
    <row r="460" spans="1:18" ht="14.4" x14ac:dyDescent="0.3">
      <c r="A460" s="17">
        <v>6</v>
      </c>
      <c r="B460" s="9" t="s">
        <v>10</v>
      </c>
      <c r="C460" s="17">
        <v>1</v>
      </c>
      <c r="D460" s="17">
        <v>1977</v>
      </c>
      <c r="E460" s="17">
        <v>31</v>
      </c>
      <c r="F460" s="17">
        <v>0</v>
      </c>
      <c r="G460" s="17">
        <v>0</v>
      </c>
      <c r="H460" s="18">
        <v>1820</v>
      </c>
      <c r="P460">
        <v>459</v>
      </c>
      <c r="Q460">
        <f t="shared" si="14"/>
        <v>9.8984124475716111E-5</v>
      </c>
      <c r="R460">
        <f t="shared" si="15"/>
        <v>4.5433713134353695E-2</v>
      </c>
    </row>
    <row r="461" spans="1:18" ht="14.4" x14ac:dyDescent="0.3">
      <c r="A461" s="17">
        <v>5</v>
      </c>
      <c r="B461" s="9" t="s">
        <v>23</v>
      </c>
      <c r="C461" s="17">
        <v>1</v>
      </c>
      <c r="D461" s="17">
        <v>1964</v>
      </c>
      <c r="E461" s="17">
        <v>1</v>
      </c>
      <c r="F461" s="17">
        <v>0</v>
      </c>
      <c r="G461" s="17">
        <v>0</v>
      </c>
      <c r="H461" s="18">
        <v>1822</v>
      </c>
      <c r="P461">
        <v>460</v>
      </c>
      <c r="Q461">
        <f t="shared" si="14"/>
        <v>9.8834430884193854E-5</v>
      </c>
      <c r="R461">
        <f t="shared" si="15"/>
        <v>4.5463838206729175E-2</v>
      </c>
    </row>
    <row r="462" spans="1:18" ht="14.4" x14ac:dyDescent="0.3">
      <c r="A462" s="17">
        <v>6</v>
      </c>
      <c r="B462" s="9" t="s">
        <v>26</v>
      </c>
      <c r="C462" s="17">
        <v>4</v>
      </c>
      <c r="D462" s="17">
        <v>1978</v>
      </c>
      <c r="E462" s="17">
        <v>31</v>
      </c>
      <c r="F462" s="17">
        <v>0</v>
      </c>
      <c r="G462" s="17">
        <v>0</v>
      </c>
      <c r="H462" s="18">
        <v>1823</v>
      </c>
      <c r="P462">
        <v>461</v>
      </c>
      <c r="Q462">
        <f t="shared" si="14"/>
        <v>9.8685287361095051E-5</v>
      </c>
      <c r="R462">
        <f t="shared" si="15"/>
        <v>4.5493917473464818E-2</v>
      </c>
    </row>
    <row r="463" spans="1:18" ht="14.4" x14ac:dyDescent="0.3">
      <c r="A463" s="17">
        <v>2</v>
      </c>
      <c r="B463" s="9" t="s">
        <v>25</v>
      </c>
      <c r="C463" s="17">
        <v>1</v>
      </c>
      <c r="D463" s="17">
        <v>1975</v>
      </c>
      <c r="E463" s="17">
        <v>1</v>
      </c>
      <c r="F463" s="17">
        <v>0</v>
      </c>
      <c r="G463" s="17">
        <v>0</v>
      </c>
      <c r="H463" s="18">
        <v>1823</v>
      </c>
      <c r="P463">
        <v>462</v>
      </c>
      <c r="Q463">
        <f t="shared" si="14"/>
        <v>9.853669069805701E-5</v>
      </c>
      <c r="R463">
        <f t="shared" si="15"/>
        <v>4.552395110250234E-2</v>
      </c>
    </row>
    <row r="464" spans="1:18" ht="14.4" x14ac:dyDescent="0.3">
      <c r="A464" s="17">
        <v>3</v>
      </c>
      <c r="B464" s="9" t="s">
        <v>44</v>
      </c>
      <c r="C464" s="17">
        <v>3</v>
      </c>
      <c r="D464" s="17">
        <v>1965</v>
      </c>
      <c r="E464" s="17">
        <v>1</v>
      </c>
      <c r="F464" s="17">
        <v>0</v>
      </c>
      <c r="G464" s="17">
        <v>0</v>
      </c>
      <c r="H464" s="18">
        <v>1824</v>
      </c>
      <c r="P464">
        <v>463</v>
      </c>
      <c r="Q464">
        <f t="shared" si="14"/>
        <v>9.8388637712322491E-5</v>
      </c>
      <c r="R464">
        <f t="shared" si="15"/>
        <v>4.5553939260805316E-2</v>
      </c>
    </row>
    <row r="465" spans="1:18" ht="14.4" x14ac:dyDescent="0.3">
      <c r="A465" s="17">
        <v>1</v>
      </c>
      <c r="B465" s="9" t="s">
        <v>22</v>
      </c>
      <c r="C465" s="17">
        <v>1</v>
      </c>
      <c r="D465" s="17">
        <v>1976</v>
      </c>
      <c r="E465" s="17">
        <v>29</v>
      </c>
      <c r="F465" s="17">
        <v>0</v>
      </c>
      <c r="G465" s="17">
        <v>0</v>
      </c>
      <c r="H465" s="18">
        <v>1830</v>
      </c>
      <c r="P465">
        <v>464</v>
      </c>
      <c r="Q465">
        <f t="shared" si="14"/>
        <v>9.824112524648019E-5</v>
      </c>
      <c r="R465">
        <f t="shared" si="15"/>
        <v>4.5583882114366807E-2</v>
      </c>
    </row>
    <row r="466" spans="1:18" ht="14.4" x14ac:dyDescent="0.3">
      <c r="A466" s="17">
        <v>6</v>
      </c>
      <c r="B466" s="9" t="s">
        <v>14</v>
      </c>
      <c r="C466" s="17">
        <v>3</v>
      </c>
      <c r="D466" s="17">
        <v>1965</v>
      </c>
      <c r="E466" s="17">
        <v>1</v>
      </c>
      <c r="F466" s="17">
        <v>0</v>
      </c>
      <c r="G466" s="17">
        <v>0</v>
      </c>
      <c r="H466" s="18">
        <v>1832</v>
      </c>
      <c r="P466">
        <v>465</v>
      </c>
      <c r="Q466">
        <f t="shared" si="14"/>
        <v>9.8094150168209315E-5</v>
      </c>
      <c r="R466">
        <f t="shared" si="15"/>
        <v>4.5613779828217328E-2</v>
      </c>
    </row>
    <row r="467" spans="1:18" ht="14.4" x14ac:dyDescent="0.3">
      <c r="A467" s="17">
        <v>4</v>
      </c>
      <c r="B467" s="9" t="s">
        <v>23</v>
      </c>
      <c r="C467" s="17">
        <v>1</v>
      </c>
      <c r="D467" s="17">
        <v>1964</v>
      </c>
      <c r="E467" s="17">
        <v>1</v>
      </c>
      <c r="F467" s="17">
        <v>0</v>
      </c>
      <c r="G467" s="17">
        <v>2</v>
      </c>
      <c r="H467" s="18">
        <v>1833</v>
      </c>
      <c r="P467">
        <v>466</v>
      </c>
      <c r="Q467">
        <f t="shared" si="14"/>
        <v>9.7947709370026277E-5</v>
      </c>
      <c r="R467">
        <f t="shared" si="15"/>
        <v>4.5643632566432245E-2</v>
      </c>
    </row>
    <row r="468" spans="1:18" ht="14.4" x14ac:dyDescent="0.3">
      <c r="A468" s="17">
        <v>3</v>
      </c>
      <c r="B468" s="9" t="s">
        <v>25</v>
      </c>
      <c r="C468" s="17">
        <v>1</v>
      </c>
      <c r="D468" s="17">
        <v>1975</v>
      </c>
      <c r="E468" s="17">
        <v>1</v>
      </c>
      <c r="F468" s="17">
        <v>0</v>
      </c>
      <c r="G468" s="17">
        <v>0</v>
      </c>
      <c r="H468" s="18">
        <v>1834</v>
      </c>
      <c r="P468">
        <v>467</v>
      </c>
      <c r="Q468">
        <f t="shared" si="14"/>
        <v>9.7801799769035456E-5</v>
      </c>
      <c r="R468">
        <f t="shared" si="15"/>
        <v>4.5673440492139561E-2</v>
      </c>
    </row>
    <row r="469" spans="1:18" ht="14.4" x14ac:dyDescent="0.3">
      <c r="A469" s="17">
        <v>2</v>
      </c>
      <c r="B469" s="9" t="s">
        <v>10</v>
      </c>
      <c r="C469" s="17">
        <v>1</v>
      </c>
      <c r="D469" s="17">
        <v>1970</v>
      </c>
      <c r="E469" s="17">
        <v>2</v>
      </c>
      <c r="F469" s="17">
        <v>0</v>
      </c>
      <c r="G469" s="17">
        <v>0</v>
      </c>
      <c r="H469" s="18">
        <v>1835</v>
      </c>
      <c r="P469">
        <v>468</v>
      </c>
      <c r="Q469">
        <f t="shared" si="14"/>
        <v>9.7656418306682019E-5</v>
      </c>
      <c r="R469">
        <f t="shared" si="15"/>
        <v>4.5703203767527185E-2</v>
      </c>
    </row>
    <row r="470" spans="1:18" ht="14.4" x14ac:dyDescent="0.3">
      <c r="A470" s="17">
        <v>3</v>
      </c>
      <c r="B470" s="9" t="s">
        <v>14</v>
      </c>
      <c r="C470" s="17">
        <v>3</v>
      </c>
      <c r="D470" s="17">
        <v>1965</v>
      </c>
      <c r="E470" s="17">
        <v>1</v>
      </c>
      <c r="F470" s="17">
        <v>0</v>
      </c>
      <c r="G470" s="17">
        <v>0</v>
      </c>
      <c r="H470" s="18">
        <v>1836</v>
      </c>
      <c r="P470">
        <v>469</v>
      </c>
      <c r="Q470">
        <f t="shared" si="14"/>
        <v>9.7511561948508609E-5</v>
      </c>
      <c r="R470">
        <f t="shared" si="15"/>
        <v>4.5732922553850537E-2</v>
      </c>
    </row>
    <row r="471" spans="1:18" ht="14.4" x14ac:dyDescent="0.3">
      <c r="A471" s="17">
        <v>3</v>
      </c>
      <c r="B471" s="9" t="s">
        <v>10</v>
      </c>
      <c r="C471" s="17">
        <v>1</v>
      </c>
      <c r="D471" s="17">
        <v>1961</v>
      </c>
      <c r="E471" s="17">
        <v>2</v>
      </c>
      <c r="F471" s="17">
        <v>0</v>
      </c>
      <c r="G471" s="17">
        <v>0</v>
      </c>
      <c r="H471" s="18">
        <v>1837</v>
      </c>
      <c r="P471">
        <v>470</v>
      </c>
      <c r="Q471">
        <f t="shared" si="14"/>
        <v>9.7367227683914452E-5</v>
      </c>
      <c r="R471">
        <f t="shared" si="15"/>
        <v>4.5762597011439796E-2</v>
      </c>
    </row>
    <row r="472" spans="1:18" ht="14.4" x14ac:dyDescent="0.3">
      <c r="A472" s="17">
        <v>4</v>
      </c>
      <c r="B472" s="9" t="s">
        <v>12</v>
      </c>
      <c r="C472" s="17">
        <v>3</v>
      </c>
      <c r="D472" s="17">
        <v>1977</v>
      </c>
      <c r="E472" s="17">
        <v>1</v>
      </c>
      <c r="F472" s="17">
        <v>0</v>
      </c>
      <c r="G472" s="17">
        <v>0</v>
      </c>
      <c r="H472" s="18">
        <v>1838</v>
      </c>
      <c r="P472">
        <v>471</v>
      </c>
      <c r="Q472">
        <f t="shared" si="14"/>
        <v>9.7223412525917479E-5</v>
      </c>
      <c r="R472">
        <f t="shared" si="15"/>
        <v>4.5792227299707132E-2</v>
      </c>
    </row>
    <row r="473" spans="1:18" ht="14.4" x14ac:dyDescent="0.3">
      <c r="A473" s="17">
        <v>2</v>
      </c>
      <c r="B473" s="9" t="s">
        <v>10</v>
      </c>
      <c r="C473" s="17">
        <v>1</v>
      </c>
      <c r="D473" s="17">
        <v>1982</v>
      </c>
      <c r="E473" s="17">
        <v>1</v>
      </c>
      <c r="F473" s="17">
        <v>0</v>
      </c>
      <c r="G473" s="17">
        <v>3</v>
      </c>
      <c r="H473" s="18">
        <v>1840</v>
      </c>
      <c r="P473">
        <v>472</v>
      </c>
      <c r="Q473">
        <f t="shared" si="14"/>
        <v>9.708011351091944E-5</v>
      </c>
      <c r="R473">
        <f t="shared" si="15"/>
        <v>4.5821813577153973E-2</v>
      </c>
    </row>
    <row r="474" spans="1:18" ht="14.4" x14ac:dyDescent="0.3">
      <c r="A474" s="17">
        <v>6</v>
      </c>
      <c r="B474" s="9" t="s">
        <v>19</v>
      </c>
      <c r="C474" s="17">
        <v>1</v>
      </c>
      <c r="D474" s="17">
        <v>1964</v>
      </c>
      <c r="E474" s="17">
        <v>31</v>
      </c>
      <c r="F474" s="17">
        <v>0</v>
      </c>
      <c r="G474" s="17">
        <v>0</v>
      </c>
      <c r="H474" s="18">
        <v>1840</v>
      </c>
      <c r="P474">
        <v>473</v>
      </c>
      <c r="Q474">
        <f t="shared" si="14"/>
        <v>9.6937327698473714E-5</v>
      </c>
      <c r="R474">
        <f t="shared" si="15"/>
        <v>4.5851356001378067E-2</v>
      </c>
    </row>
    <row r="475" spans="1:18" ht="14.4" x14ac:dyDescent="0.3">
      <c r="A475" s="17">
        <v>2</v>
      </c>
      <c r="B475" s="9" t="s">
        <v>23</v>
      </c>
      <c r="C475" s="17">
        <v>4</v>
      </c>
      <c r="D475" s="17">
        <v>1975</v>
      </c>
      <c r="E475" s="17">
        <v>1</v>
      </c>
      <c r="F475" s="17">
        <v>0</v>
      </c>
      <c r="G475" s="17">
        <v>0</v>
      </c>
      <c r="H475" s="18">
        <v>1840</v>
      </c>
      <c r="P475">
        <v>474</v>
      </c>
      <c r="Q475">
        <f t="shared" si="14"/>
        <v>9.6795052171056088E-5</v>
      </c>
      <c r="R475">
        <f t="shared" si="15"/>
        <v>4.5880854729080586E-2</v>
      </c>
    </row>
    <row r="476" spans="1:18" ht="14.4" x14ac:dyDescent="0.3">
      <c r="A476" s="17">
        <v>6</v>
      </c>
      <c r="B476" s="9" t="s">
        <v>10</v>
      </c>
      <c r="C476" s="17">
        <v>1</v>
      </c>
      <c r="D476" s="17">
        <v>1982</v>
      </c>
      <c r="E476" s="17">
        <v>1</v>
      </c>
      <c r="F476" s="17">
        <v>0</v>
      </c>
      <c r="G476" s="17">
        <v>1</v>
      </c>
      <c r="H476" s="18">
        <v>1841</v>
      </c>
      <c r="P476">
        <v>475</v>
      </c>
      <c r="Q476">
        <f t="shared" si="14"/>
        <v>9.6653284033838019E-5</v>
      </c>
      <c r="R476">
        <f t="shared" si="15"/>
        <v>4.5910309916073061E-2</v>
      </c>
    </row>
    <row r="477" spans="1:18" ht="14.4" x14ac:dyDescent="0.3">
      <c r="A477" s="17">
        <v>6</v>
      </c>
      <c r="B477" s="9" t="s">
        <v>23</v>
      </c>
      <c r="C477" s="17">
        <v>1</v>
      </c>
      <c r="D477" s="17">
        <v>1961</v>
      </c>
      <c r="E477" s="17">
        <v>1</v>
      </c>
      <c r="F477" s="17">
        <v>0</v>
      </c>
      <c r="G477" s="17">
        <v>0</v>
      </c>
      <c r="H477" s="18">
        <v>1843</v>
      </c>
      <c r="P477">
        <v>476</v>
      </c>
      <c r="Q477">
        <f t="shared" si="14"/>
        <v>9.651202041446294E-5</v>
      </c>
      <c r="R477">
        <f t="shared" si="15"/>
        <v>4.593972171728436E-2</v>
      </c>
    </row>
    <row r="478" spans="1:18" ht="14.4" x14ac:dyDescent="0.3">
      <c r="A478" s="17">
        <v>1</v>
      </c>
      <c r="B478" s="9" t="s">
        <v>14</v>
      </c>
      <c r="C478" s="17">
        <v>3</v>
      </c>
      <c r="D478" s="17">
        <v>1965</v>
      </c>
      <c r="E478" s="17">
        <v>1</v>
      </c>
      <c r="F478" s="17">
        <v>0</v>
      </c>
      <c r="G478" s="17">
        <v>0</v>
      </c>
      <c r="H478" s="18">
        <v>1846</v>
      </c>
      <c r="P478">
        <v>477</v>
      </c>
      <c r="Q478">
        <f t="shared" si="14"/>
        <v>9.6371258462824781E-5</v>
      </c>
      <c r="R478">
        <f t="shared" si="15"/>
        <v>4.5969090286767419E-2</v>
      </c>
    </row>
    <row r="479" spans="1:18" ht="14.4" x14ac:dyDescent="0.3">
      <c r="A479" s="17">
        <v>2</v>
      </c>
      <c r="B479" s="9" t="s">
        <v>23</v>
      </c>
      <c r="C479" s="17">
        <v>1</v>
      </c>
      <c r="D479" s="17">
        <v>1964</v>
      </c>
      <c r="E479" s="17">
        <v>1</v>
      </c>
      <c r="F479" s="17">
        <v>0</v>
      </c>
      <c r="G479" s="17">
        <v>1</v>
      </c>
      <c r="H479" s="18">
        <v>1846</v>
      </c>
      <c r="P479">
        <v>478</v>
      </c>
      <c r="Q479">
        <f t="shared" si="14"/>
        <v>9.6230995350849694E-5</v>
      </c>
      <c r="R479">
        <f t="shared" si="15"/>
        <v>4.599841577770615E-2</v>
      </c>
    </row>
    <row r="480" spans="1:18" ht="14.4" x14ac:dyDescent="0.3">
      <c r="A480" s="17">
        <v>5</v>
      </c>
      <c r="B480" s="9" t="s">
        <v>10</v>
      </c>
      <c r="C480" s="17">
        <v>1</v>
      </c>
      <c r="D480" s="17">
        <v>1982</v>
      </c>
      <c r="E480" s="17">
        <v>1</v>
      </c>
      <c r="F480" s="17">
        <v>0</v>
      </c>
      <c r="G480" s="17">
        <v>1</v>
      </c>
      <c r="H480" s="18">
        <v>1848</v>
      </c>
      <c r="P480">
        <v>479</v>
      </c>
      <c r="Q480">
        <f t="shared" si="14"/>
        <v>9.6091228272279807E-5</v>
      </c>
      <c r="R480">
        <f t="shared" si="15"/>
        <v>4.6027698342422027E-2</v>
      </c>
    </row>
    <row r="481" spans="1:18" ht="14.4" x14ac:dyDescent="0.3">
      <c r="A481" s="17">
        <v>1</v>
      </c>
      <c r="B481" s="9" t="s">
        <v>39</v>
      </c>
      <c r="C481" s="17">
        <v>1</v>
      </c>
      <c r="D481" s="17">
        <v>1983</v>
      </c>
      <c r="E481" s="17">
        <v>1</v>
      </c>
      <c r="F481" s="17">
        <v>0</v>
      </c>
      <c r="G481" s="17">
        <v>0</v>
      </c>
      <c r="H481" s="18">
        <v>1851</v>
      </c>
      <c r="P481">
        <v>480</v>
      </c>
      <c r="Q481">
        <f t="shared" si="14"/>
        <v>9.595195444246006E-5</v>
      </c>
      <c r="R481">
        <f t="shared" si="15"/>
        <v>4.6056938132380827E-2</v>
      </c>
    </row>
    <row r="482" spans="1:18" ht="14.4" x14ac:dyDescent="0.3">
      <c r="A482" s="17">
        <v>6</v>
      </c>
      <c r="B482" s="9" t="s">
        <v>12</v>
      </c>
      <c r="C482" s="17">
        <v>1</v>
      </c>
      <c r="D482" s="17">
        <v>1971</v>
      </c>
      <c r="E482" s="17">
        <v>1</v>
      </c>
      <c r="F482" s="17">
        <v>0</v>
      </c>
      <c r="G482" s="17">
        <v>0</v>
      </c>
      <c r="H482" s="18">
        <v>1853</v>
      </c>
      <c r="P482">
        <v>481</v>
      </c>
      <c r="Q482">
        <f t="shared" si="14"/>
        <v>9.5813171098127229E-5</v>
      </c>
      <c r="R482">
        <f t="shared" si="15"/>
        <v>4.6086135298199195E-2</v>
      </c>
    </row>
    <row r="483" spans="1:18" ht="14.4" x14ac:dyDescent="0.3">
      <c r="A483" s="17">
        <v>3</v>
      </c>
      <c r="B483" s="9" t="s">
        <v>10</v>
      </c>
      <c r="C483" s="17">
        <v>1</v>
      </c>
      <c r="D483" s="17">
        <v>1977</v>
      </c>
      <c r="E483" s="17">
        <v>31</v>
      </c>
      <c r="F483" s="17">
        <v>0</v>
      </c>
      <c r="G483" s="17">
        <v>0</v>
      </c>
      <c r="H483" s="18">
        <v>1853</v>
      </c>
      <c r="P483">
        <v>482</v>
      </c>
      <c r="Q483">
        <f t="shared" si="14"/>
        <v>9.5674875497201421E-5</v>
      </c>
      <c r="R483">
        <f t="shared" si="15"/>
        <v>4.6115289989651087E-2</v>
      </c>
    </row>
    <row r="484" spans="1:18" ht="14.4" x14ac:dyDescent="0.3">
      <c r="A484" s="17">
        <v>4</v>
      </c>
      <c r="B484" s="9" t="s">
        <v>25</v>
      </c>
      <c r="C484" s="17">
        <v>1</v>
      </c>
      <c r="D484" s="17">
        <v>1975</v>
      </c>
      <c r="E484" s="17">
        <v>1</v>
      </c>
      <c r="F484" s="17">
        <v>0</v>
      </c>
      <c r="G484" s="17">
        <v>0</v>
      </c>
      <c r="H484" s="18">
        <v>1858</v>
      </c>
      <c r="P484">
        <v>483</v>
      </c>
      <c r="Q484">
        <f t="shared" si="14"/>
        <v>9.5537064918580376E-5</v>
      </c>
      <c r="R484">
        <f t="shared" si="15"/>
        <v>4.6144402355674324E-2</v>
      </c>
    </row>
    <row r="485" spans="1:18" ht="14.4" x14ac:dyDescent="0.3">
      <c r="A485" s="17">
        <v>1</v>
      </c>
      <c r="B485" s="9" t="s">
        <v>29</v>
      </c>
      <c r="C485" s="17">
        <v>3</v>
      </c>
      <c r="D485" s="17">
        <v>1988</v>
      </c>
      <c r="E485" s="17">
        <v>31</v>
      </c>
      <c r="F485" s="17">
        <v>0</v>
      </c>
      <c r="G485" s="17">
        <v>0</v>
      </c>
      <c r="H485" s="18">
        <v>1859</v>
      </c>
      <c r="P485">
        <v>484</v>
      </c>
      <c r="Q485">
        <f t="shared" si="14"/>
        <v>9.5399736661935661E-5</v>
      </c>
      <c r="R485">
        <f t="shared" si="15"/>
        <v>4.6173472544376863E-2</v>
      </c>
    </row>
    <row r="486" spans="1:18" ht="14.4" x14ac:dyDescent="0.3">
      <c r="A486" s="17">
        <v>3</v>
      </c>
      <c r="B486" s="9" t="s">
        <v>19</v>
      </c>
      <c r="C486" s="17">
        <v>1</v>
      </c>
      <c r="D486" s="17">
        <v>1964</v>
      </c>
      <c r="E486" s="17">
        <v>31</v>
      </c>
      <c r="F486" s="17">
        <v>0</v>
      </c>
      <c r="G486" s="17">
        <v>0</v>
      </c>
      <c r="H486" s="18">
        <v>1861</v>
      </c>
      <c r="P486">
        <v>485</v>
      </c>
      <c r="Q486">
        <f t="shared" si="14"/>
        <v>9.526288804751188E-5</v>
      </c>
      <c r="R486">
        <f t="shared" si="15"/>
        <v>4.6202500703043263E-2</v>
      </c>
    </row>
    <row r="487" spans="1:18" ht="14.4" x14ac:dyDescent="0.3">
      <c r="A487" s="17">
        <v>6</v>
      </c>
      <c r="B487" s="9" t="s">
        <v>29</v>
      </c>
      <c r="C487" s="17">
        <v>3</v>
      </c>
      <c r="D487" s="17">
        <v>1988</v>
      </c>
      <c r="E487" s="17">
        <v>31</v>
      </c>
      <c r="F487" s="17">
        <v>0</v>
      </c>
      <c r="G487" s="17">
        <v>0</v>
      </c>
      <c r="H487" s="18">
        <v>1862</v>
      </c>
      <c r="P487">
        <v>486</v>
      </c>
      <c r="Q487">
        <f t="shared" si="14"/>
        <v>9.5126516415927704E-5</v>
      </c>
      <c r="R487">
        <f t="shared" si="15"/>
        <v>4.6231486978140862E-2</v>
      </c>
    </row>
    <row r="488" spans="1:18" ht="14.4" x14ac:dyDescent="0.3">
      <c r="A488" s="17">
        <v>6</v>
      </c>
      <c r="B488" s="9" t="s">
        <v>12</v>
      </c>
      <c r="C488" s="17">
        <v>1</v>
      </c>
      <c r="D488" s="17">
        <v>1966</v>
      </c>
      <c r="E488" s="17">
        <v>1</v>
      </c>
      <c r="F488" s="17">
        <v>0</v>
      </c>
      <c r="G488" s="17">
        <v>0</v>
      </c>
      <c r="H488" s="18">
        <v>1864</v>
      </c>
      <c r="P488">
        <v>487</v>
      </c>
      <c r="Q488">
        <f t="shared" si="14"/>
        <v>9.4990619127979391E-5</v>
      </c>
      <c r="R488">
        <f t="shared" si="15"/>
        <v>4.626043151532596E-2</v>
      </c>
    </row>
    <row r="489" spans="1:18" ht="14.4" x14ac:dyDescent="0.3">
      <c r="A489" s="17">
        <v>5</v>
      </c>
      <c r="B489" s="9" t="s">
        <v>23</v>
      </c>
      <c r="C489" s="17">
        <v>1</v>
      </c>
      <c r="D489" s="17">
        <v>1961</v>
      </c>
      <c r="E489" s="17">
        <v>1</v>
      </c>
      <c r="F489" s="17">
        <v>0</v>
      </c>
      <c r="G489" s="17">
        <v>0</v>
      </c>
      <c r="H489" s="18">
        <v>1864</v>
      </c>
      <c r="P489">
        <v>488</v>
      </c>
      <c r="Q489">
        <f t="shared" si="14"/>
        <v>9.4855193564446886E-5</v>
      </c>
      <c r="R489">
        <f t="shared" si="15"/>
        <v>4.6289334459450084E-2</v>
      </c>
    </row>
    <row r="490" spans="1:18" ht="14.4" x14ac:dyDescent="0.3">
      <c r="A490" s="17">
        <v>3</v>
      </c>
      <c r="B490" s="9" t="s">
        <v>44</v>
      </c>
      <c r="C490" s="17">
        <v>2</v>
      </c>
      <c r="D490" s="17">
        <v>1977</v>
      </c>
      <c r="E490" s="17">
        <v>1</v>
      </c>
      <c r="F490" s="17">
        <v>0</v>
      </c>
      <c r="G490" s="17">
        <v>2</v>
      </c>
      <c r="H490" s="18">
        <v>1864</v>
      </c>
      <c r="P490">
        <v>489</v>
      </c>
      <c r="Q490">
        <f t="shared" si="14"/>
        <v>9.4720237125901638E-5</v>
      </c>
      <c r="R490">
        <f t="shared" si="15"/>
        <v>4.6318195954565898E-2</v>
      </c>
    </row>
    <row r="491" spans="1:18" ht="14.4" x14ac:dyDescent="0.3">
      <c r="A491" s="17">
        <v>3</v>
      </c>
      <c r="B491" s="9" t="s">
        <v>10</v>
      </c>
      <c r="C491" s="17">
        <v>4</v>
      </c>
      <c r="D491" s="17">
        <v>1985</v>
      </c>
      <c r="E491" s="17">
        <v>1</v>
      </c>
      <c r="F491" s="17">
        <v>0</v>
      </c>
      <c r="G491" s="17">
        <v>0</v>
      </c>
      <c r="H491" s="18">
        <v>1869</v>
      </c>
      <c r="P491">
        <v>490</v>
      </c>
      <c r="Q491">
        <f t="shared" si="14"/>
        <v>9.4585747232517239E-5</v>
      </c>
      <c r="R491">
        <f t="shared" si="15"/>
        <v>4.6347016143933446E-2</v>
      </c>
    </row>
    <row r="492" spans="1:18" ht="14.4" x14ac:dyDescent="0.3">
      <c r="A492" s="17">
        <v>4</v>
      </c>
      <c r="B492" s="9" t="s">
        <v>23</v>
      </c>
      <c r="C492" s="17">
        <v>4</v>
      </c>
      <c r="D492" s="17">
        <v>1975</v>
      </c>
      <c r="E492" s="17">
        <v>1</v>
      </c>
      <c r="F492" s="17">
        <v>0</v>
      </c>
      <c r="G492" s="17">
        <v>0</v>
      </c>
      <c r="H492" s="18">
        <v>1870</v>
      </c>
      <c r="P492">
        <v>491</v>
      </c>
      <c r="Q492">
        <f t="shared" si="14"/>
        <v>9.4451721323881668E-5</v>
      </c>
      <c r="R492">
        <f t="shared" si="15"/>
        <v>4.6375795170025901E-2</v>
      </c>
    </row>
    <row r="493" spans="1:18" ht="14.4" x14ac:dyDescent="0.3">
      <c r="A493" s="17">
        <v>3</v>
      </c>
      <c r="B493" s="9" t="s">
        <v>27</v>
      </c>
      <c r="C493" s="17">
        <v>3</v>
      </c>
      <c r="D493" s="17">
        <v>1965</v>
      </c>
      <c r="E493" s="17">
        <v>31</v>
      </c>
      <c r="F493" s="17">
        <v>0</v>
      </c>
      <c r="G493" s="17">
        <v>0</v>
      </c>
      <c r="H493" s="18">
        <v>1871</v>
      </c>
      <c r="P493">
        <v>492</v>
      </c>
      <c r="Q493">
        <f t="shared" si="14"/>
        <v>9.4318156858812303E-5</v>
      </c>
      <c r="R493">
        <f t="shared" si="15"/>
        <v>4.6404533174535655E-2</v>
      </c>
    </row>
    <row r="494" spans="1:18" ht="14.4" x14ac:dyDescent="0.3">
      <c r="A494" s="17">
        <v>1</v>
      </c>
      <c r="B494" s="9" t="s">
        <v>24</v>
      </c>
      <c r="C494" s="17">
        <v>2</v>
      </c>
      <c r="D494" s="17">
        <v>1968</v>
      </c>
      <c r="E494" s="17">
        <v>2</v>
      </c>
      <c r="F494" s="17">
        <v>0</v>
      </c>
      <c r="G494" s="17">
        <v>0</v>
      </c>
      <c r="H494" s="18">
        <v>1873</v>
      </c>
      <c r="P494">
        <v>493</v>
      </c>
      <c r="Q494">
        <f t="shared" si="14"/>
        <v>9.4185051315172591E-5</v>
      </c>
      <c r="R494">
        <f t="shared" si="15"/>
        <v>4.643323029838009E-2</v>
      </c>
    </row>
    <row r="495" spans="1:18" ht="14.4" x14ac:dyDescent="0.3">
      <c r="A495" s="17">
        <v>5</v>
      </c>
      <c r="B495" s="9" t="s">
        <v>24</v>
      </c>
      <c r="C495" s="17">
        <v>3</v>
      </c>
      <c r="D495" s="17">
        <v>1964</v>
      </c>
      <c r="E495" s="17">
        <v>2</v>
      </c>
      <c r="F495" s="17">
        <v>0</v>
      </c>
      <c r="G495" s="17">
        <v>0</v>
      </c>
      <c r="H495" s="18">
        <v>1874</v>
      </c>
      <c r="P495">
        <v>494</v>
      </c>
      <c r="Q495">
        <f t="shared" si="14"/>
        <v>9.4052402189691138E-5</v>
      </c>
      <c r="R495">
        <f t="shared" si="15"/>
        <v>4.6461886681707421E-2</v>
      </c>
    </row>
    <row r="496" spans="1:18" ht="14.4" x14ac:dyDescent="0.3">
      <c r="A496" s="17">
        <v>6</v>
      </c>
      <c r="B496" s="9" t="s">
        <v>25</v>
      </c>
      <c r="C496" s="17">
        <v>1</v>
      </c>
      <c r="D496" s="17">
        <v>1975</v>
      </c>
      <c r="E496" s="17">
        <v>1</v>
      </c>
      <c r="F496" s="17">
        <v>0</v>
      </c>
      <c r="G496" s="17">
        <v>0</v>
      </c>
      <c r="H496" s="18">
        <v>1875</v>
      </c>
      <c r="P496">
        <v>495</v>
      </c>
      <c r="Q496">
        <f t="shared" si="14"/>
        <v>9.3920206997782503E-5</v>
      </c>
      <c r="R496">
        <f t="shared" si="15"/>
        <v>4.6490502463902336E-2</v>
      </c>
    </row>
    <row r="497" spans="1:18" ht="14.4" x14ac:dyDescent="0.3">
      <c r="A497" s="17">
        <v>4</v>
      </c>
      <c r="B497" s="9" t="s">
        <v>12</v>
      </c>
      <c r="C497" s="17">
        <v>1</v>
      </c>
      <c r="D497" s="17">
        <v>1966</v>
      </c>
      <c r="E497" s="17">
        <v>1</v>
      </c>
      <c r="F497" s="17">
        <v>0</v>
      </c>
      <c r="G497" s="17">
        <v>0</v>
      </c>
      <c r="H497" s="18">
        <v>1877</v>
      </c>
      <c r="P497">
        <v>496</v>
      </c>
      <c r="Q497">
        <f t="shared" si="14"/>
        <v>9.3788463273370733E-5</v>
      </c>
      <c r="R497">
        <f t="shared" si="15"/>
        <v>4.6519077783591885E-2</v>
      </c>
    </row>
    <row r="498" spans="1:18" ht="14.4" x14ac:dyDescent="0.3">
      <c r="A498" s="17">
        <v>2</v>
      </c>
      <c r="B498" s="9" t="s">
        <v>39</v>
      </c>
      <c r="C498" s="17">
        <v>1</v>
      </c>
      <c r="D498" s="17">
        <v>1983</v>
      </c>
      <c r="E498" s="17">
        <v>1</v>
      </c>
      <c r="F498" s="17">
        <v>0</v>
      </c>
      <c r="G498" s="17">
        <v>0</v>
      </c>
      <c r="H498" s="18">
        <v>1877</v>
      </c>
      <c r="P498">
        <v>497</v>
      </c>
      <c r="Q498">
        <f t="shared" si="14"/>
        <v>9.3657168568714137E-5</v>
      </c>
      <c r="R498">
        <f t="shared" si="15"/>
        <v>4.6547612778650924E-2</v>
      </c>
    </row>
    <row r="499" spans="1:18" ht="14.4" x14ac:dyDescent="0.3">
      <c r="A499" s="17">
        <v>4</v>
      </c>
      <c r="B499" s="9" t="s">
        <v>23</v>
      </c>
      <c r="C499" s="17">
        <v>1</v>
      </c>
      <c r="D499" s="17">
        <v>1961</v>
      </c>
      <c r="E499" s="17">
        <v>1</v>
      </c>
      <c r="F499" s="17">
        <v>0</v>
      </c>
      <c r="G499" s="17">
        <v>0</v>
      </c>
      <c r="H499" s="18">
        <v>1878</v>
      </c>
      <c r="P499">
        <v>498</v>
      </c>
      <c r="Q499">
        <f t="shared" si="14"/>
        <v>9.3526320454232539E-5</v>
      </c>
      <c r="R499">
        <f t="shared" si="15"/>
        <v>4.6576107586207803E-2</v>
      </c>
    </row>
    <row r="500" spans="1:18" ht="14.4" x14ac:dyDescent="0.3">
      <c r="A500" s="17">
        <v>3</v>
      </c>
      <c r="B500" s="9" t="s">
        <v>23</v>
      </c>
      <c r="C500" s="17">
        <v>2</v>
      </c>
      <c r="D500" s="17">
        <v>1977</v>
      </c>
      <c r="E500" s="17">
        <v>1</v>
      </c>
      <c r="F500" s="17">
        <v>0</v>
      </c>
      <c r="G500" s="17">
        <v>0</v>
      </c>
      <c r="H500" s="18">
        <v>1878</v>
      </c>
      <c r="P500">
        <v>499</v>
      </c>
      <c r="Q500">
        <f t="shared" si="14"/>
        <v>9.3395916518336467E-5</v>
      </c>
      <c r="R500">
        <f t="shared" si="15"/>
        <v>4.6604562342649897E-2</v>
      </c>
    </row>
    <row r="501" spans="1:18" ht="14.4" x14ac:dyDescent="0.3">
      <c r="A501" s="17">
        <v>6</v>
      </c>
      <c r="B501" s="9" t="s">
        <v>23</v>
      </c>
      <c r="C501" s="17">
        <v>4</v>
      </c>
      <c r="D501" s="17">
        <v>1961</v>
      </c>
      <c r="E501" s="17">
        <v>1</v>
      </c>
      <c r="F501" s="17">
        <v>0</v>
      </c>
      <c r="G501" s="17">
        <v>0</v>
      </c>
      <c r="H501" s="18">
        <v>1882</v>
      </c>
      <c r="P501">
        <v>500</v>
      </c>
      <c r="Q501">
        <f t="shared" si="14"/>
        <v>9.3265954367258069E-5</v>
      </c>
      <c r="R501">
        <f t="shared" si="15"/>
        <v>4.6632977183629035E-2</v>
      </c>
    </row>
    <row r="502" spans="1:18" ht="14.4" x14ac:dyDescent="0.3">
      <c r="A502" s="17">
        <v>6</v>
      </c>
      <c r="B502" s="9" t="s">
        <v>44</v>
      </c>
      <c r="C502" s="17">
        <v>2</v>
      </c>
      <c r="D502" s="17">
        <v>1977</v>
      </c>
      <c r="E502" s="17">
        <v>1</v>
      </c>
      <c r="F502" s="17">
        <v>0</v>
      </c>
      <c r="G502" s="17">
        <v>2</v>
      </c>
      <c r="H502" s="18">
        <v>1883</v>
      </c>
      <c r="P502">
        <v>501</v>
      </c>
      <c r="Q502">
        <f t="shared" si="14"/>
        <v>9.3136431624884242E-5</v>
      </c>
      <c r="R502">
        <f t="shared" si="15"/>
        <v>4.6661352244067006E-2</v>
      </c>
    </row>
    <row r="503" spans="1:18" ht="14.4" x14ac:dyDescent="0.3">
      <c r="A503" s="17">
        <v>5</v>
      </c>
      <c r="B503" s="9" t="s">
        <v>31</v>
      </c>
      <c r="C503" s="17">
        <v>3</v>
      </c>
      <c r="D503" s="17">
        <v>1975</v>
      </c>
      <c r="E503" s="17">
        <v>6</v>
      </c>
      <c r="F503" s="17">
        <v>0</v>
      </c>
      <c r="G503" s="17">
        <v>0</v>
      </c>
      <c r="H503" s="18">
        <v>2007</v>
      </c>
      <c r="P503">
        <v>502</v>
      </c>
      <c r="Q503">
        <f t="shared" si="14"/>
        <v>9.3007345932591355E-5</v>
      </c>
      <c r="R503">
        <f t="shared" si="15"/>
        <v>4.668968765816086E-2</v>
      </c>
    </row>
    <row r="504" spans="1:18" ht="14.4" x14ac:dyDescent="0.3">
      <c r="A504" s="17">
        <v>5</v>
      </c>
      <c r="B504" s="9" t="s">
        <v>44</v>
      </c>
      <c r="C504" s="17">
        <v>1</v>
      </c>
      <c r="D504" s="17">
        <v>1975</v>
      </c>
      <c r="E504" s="17">
        <v>1</v>
      </c>
      <c r="F504" s="17">
        <v>0</v>
      </c>
      <c r="G504" s="17">
        <v>0</v>
      </c>
      <c r="H504" s="18">
        <v>2065</v>
      </c>
      <c r="P504">
        <v>503</v>
      </c>
      <c r="Q504">
        <f t="shared" si="14"/>
        <v>9.2878694949081978E-5</v>
      </c>
      <c r="R504">
        <f t="shared" si="15"/>
        <v>4.6717983559388235E-2</v>
      </c>
    </row>
    <row r="505" spans="1:18" ht="14.4" x14ac:dyDescent="0.3">
      <c r="A505" s="17">
        <v>4</v>
      </c>
      <c r="B505" s="9" t="s">
        <v>14</v>
      </c>
      <c r="C505" s="17">
        <v>3</v>
      </c>
      <c r="D505" s="17">
        <v>1975</v>
      </c>
      <c r="E505" s="17">
        <v>1</v>
      </c>
      <c r="F505" s="17">
        <v>0</v>
      </c>
      <c r="G505" s="17">
        <v>0</v>
      </c>
      <c r="H505" s="18">
        <v>2071</v>
      </c>
      <c r="P505">
        <v>504</v>
      </c>
      <c r="Q505">
        <f t="shared" si="14"/>
        <v>9.2750476350223689E-5</v>
      </c>
      <c r="R505">
        <f t="shared" si="15"/>
        <v>4.6746240080512737E-2</v>
      </c>
    </row>
    <row r="506" spans="1:18" ht="14.4" x14ac:dyDescent="0.3">
      <c r="A506" s="17">
        <v>2</v>
      </c>
      <c r="B506" s="9" t="s">
        <v>31</v>
      </c>
      <c r="C506" s="17">
        <v>3</v>
      </c>
      <c r="D506" s="17">
        <v>1975</v>
      </c>
      <c r="E506" s="17">
        <v>6</v>
      </c>
      <c r="F506" s="17">
        <v>0</v>
      </c>
      <c r="G506" s="17">
        <v>0</v>
      </c>
      <c r="H506" s="18">
        <v>2098</v>
      </c>
      <c r="P506">
        <v>505</v>
      </c>
      <c r="Q506">
        <f t="shared" si="14"/>
        <v>9.2622687828889286E-5</v>
      </c>
      <c r="R506">
        <f t="shared" si="15"/>
        <v>4.6774457353589087E-2</v>
      </c>
    </row>
    <row r="507" spans="1:18" ht="14.4" x14ac:dyDescent="0.3">
      <c r="A507" s="17">
        <v>4</v>
      </c>
      <c r="B507" s="9" t="s">
        <v>44</v>
      </c>
      <c r="C507" s="17">
        <v>1</v>
      </c>
      <c r="D507" s="17">
        <v>1975</v>
      </c>
      <c r="E507" s="17">
        <v>1</v>
      </c>
      <c r="F507" s="17">
        <v>0</v>
      </c>
      <c r="G507" s="17">
        <v>0</v>
      </c>
      <c r="H507" s="18">
        <v>2177</v>
      </c>
      <c r="P507">
        <v>506</v>
      </c>
      <c r="Q507">
        <f t="shared" si="14"/>
        <v>9.2495327094798947E-5</v>
      </c>
      <c r="R507">
        <f t="shared" si="15"/>
        <v>4.6802635509968264E-2</v>
      </c>
    </row>
    <row r="508" spans="1:18" ht="14.4" x14ac:dyDescent="0.3">
      <c r="A508" s="17">
        <v>2</v>
      </c>
      <c r="B508" s="9" t="s">
        <v>44</v>
      </c>
      <c r="C508" s="17">
        <v>1</v>
      </c>
      <c r="D508" s="17">
        <v>1975</v>
      </c>
      <c r="E508" s="17">
        <v>1</v>
      </c>
      <c r="F508" s="17">
        <v>0</v>
      </c>
      <c r="G508" s="17">
        <v>0</v>
      </c>
      <c r="H508" s="18">
        <v>2182</v>
      </c>
      <c r="P508">
        <v>507</v>
      </c>
      <c r="Q508">
        <f t="shared" si="14"/>
        <v>9.23683918743644E-5</v>
      </c>
      <c r="R508">
        <f t="shared" si="15"/>
        <v>4.683077468030275E-2</v>
      </c>
    </row>
    <row r="509" spans="1:18" ht="14.4" x14ac:dyDescent="0.3">
      <c r="A509" s="17">
        <v>2</v>
      </c>
      <c r="B509" s="9" t="s">
        <v>44</v>
      </c>
      <c r="C509" s="17">
        <v>2</v>
      </c>
      <c r="D509" s="17">
        <v>1975</v>
      </c>
      <c r="E509" s="17">
        <v>1</v>
      </c>
      <c r="F509" s="17">
        <v>0</v>
      </c>
      <c r="G509" s="17">
        <v>0</v>
      </c>
      <c r="H509" s="18">
        <v>2194</v>
      </c>
      <c r="P509">
        <v>508</v>
      </c>
      <c r="Q509">
        <f t="shared" si="14"/>
        <v>9.224187991053449E-5</v>
      </c>
      <c r="R509">
        <f t="shared" si="15"/>
        <v>4.6858874994551519E-2</v>
      </c>
    </row>
    <row r="510" spans="1:18" ht="14.4" x14ac:dyDescent="0.3">
      <c r="A510" s="17">
        <v>4</v>
      </c>
      <c r="B510" s="9" t="s">
        <v>12</v>
      </c>
      <c r="C510" s="17">
        <v>1</v>
      </c>
      <c r="D510" s="17">
        <v>1961</v>
      </c>
      <c r="E510" s="17">
        <v>1</v>
      </c>
      <c r="F510" s="17">
        <v>0</v>
      </c>
      <c r="G510" s="17">
        <v>0</v>
      </c>
      <c r="H510" s="18">
        <v>2198</v>
      </c>
      <c r="P510">
        <v>509</v>
      </c>
      <c r="Q510">
        <f t="shared" si="14"/>
        <v>9.211578896264273E-5</v>
      </c>
      <c r="R510">
        <f t="shared" si="15"/>
        <v>4.6886936581985152E-2</v>
      </c>
    </row>
    <row r="511" spans="1:18" ht="14.4" x14ac:dyDescent="0.3">
      <c r="A511" s="17">
        <v>6</v>
      </c>
      <c r="B511" s="9" t="s">
        <v>23</v>
      </c>
      <c r="C511" s="17">
        <v>4</v>
      </c>
      <c r="D511" s="17">
        <v>1973</v>
      </c>
      <c r="E511" s="17">
        <v>1</v>
      </c>
      <c r="F511" s="17">
        <v>0</v>
      </c>
      <c r="G511" s="17">
        <v>0</v>
      </c>
      <c r="H511" s="18">
        <v>2201</v>
      </c>
      <c r="P511">
        <v>510</v>
      </c>
      <c r="Q511">
        <f t="shared" si="14"/>
        <v>9.1990116806256282E-5</v>
      </c>
      <c r="R511">
        <f t="shared" si="15"/>
        <v>4.6914959571190705E-2</v>
      </c>
    </row>
    <row r="512" spans="1:18" ht="14.4" x14ac:dyDescent="0.3">
      <c r="A512" s="17">
        <v>6</v>
      </c>
      <c r="B512" s="9" t="s">
        <v>14</v>
      </c>
      <c r="C512" s="17">
        <v>3</v>
      </c>
      <c r="D512" s="17">
        <v>1975</v>
      </c>
      <c r="E512" s="17">
        <v>1</v>
      </c>
      <c r="F512" s="17">
        <v>0</v>
      </c>
      <c r="G512" s="17">
        <v>0</v>
      </c>
      <c r="H512" s="18">
        <v>2202</v>
      </c>
      <c r="P512">
        <v>511</v>
      </c>
      <c r="Q512">
        <f t="shared" si="14"/>
        <v>9.1864861233027101E-5</v>
      </c>
      <c r="R512">
        <f t="shared" si="15"/>
        <v>4.6942944090076849E-2</v>
      </c>
    </row>
    <row r="513" spans="1:18" ht="14.4" x14ac:dyDescent="0.3">
      <c r="A513" s="17">
        <v>3</v>
      </c>
      <c r="B513" s="9" t="s">
        <v>14</v>
      </c>
      <c r="C513" s="17">
        <v>3</v>
      </c>
      <c r="D513" s="17">
        <v>1975</v>
      </c>
      <c r="E513" s="17">
        <v>1</v>
      </c>
      <c r="F513" s="17">
        <v>0</v>
      </c>
      <c r="G513" s="17">
        <v>0</v>
      </c>
      <c r="H513" s="18">
        <v>2207</v>
      </c>
      <c r="P513">
        <v>512</v>
      </c>
      <c r="Q513">
        <f t="shared" si="14"/>
        <v>9.1740020050544123E-5</v>
      </c>
      <c r="R513">
        <f t="shared" si="15"/>
        <v>4.6970890265878591E-2</v>
      </c>
    </row>
    <row r="514" spans="1:18" ht="14.4" x14ac:dyDescent="0.3">
      <c r="A514" s="17">
        <v>1</v>
      </c>
      <c r="B514" s="9" t="s">
        <v>44</v>
      </c>
      <c r="C514" s="17">
        <v>2</v>
      </c>
      <c r="D514" s="17">
        <v>1975</v>
      </c>
      <c r="E514" s="17">
        <v>1</v>
      </c>
      <c r="F514" s="17">
        <v>0</v>
      </c>
      <c r="G514" s="17">
        <v>0</v>
      </c>
      <c r="H514" s="18">
        <v>2215</v>
      </c>
      <c r="P514">
        <v>513</v>
      </c>
      <c r="Q514">
        <f t="shared" si="14"/>
        <v>9.1615591082187545E-5</v>
      </c>
      <c r="R514">
        <f t="shared" si="15"/>
        <v>4.699879822516221E-2</v>
      </c>
    </row>
    <row r="515" spans="1:18" ht="14.4" x14ac:dyDescent="0.3">
      <c r="A515" s="17">
        <v>5</v>
      </c>
      <c r="B515" s="9" t="s">
        <v>12</v>
      </c>
      <c r="C515" s="17">
        <v>1</v>
      </c>
      <c r="D515" s="17">
        <v>1961</v>
      </c>
      <c r="E515" s="17">
        <v>1</v>
      </c>
      <c r="F515" s="17">
        <v>0</v>
      </c>
      <c r="G515" s="17">
        <v>0</v>
      </c>
      <c r="H515" s="18">
        <v>2219</v>
      </c>
      <c r="P515">
        <v>514</v>
      </c>
      <c r="Q515">
        <f t="shared" ref="Q515:Q578" si="16">_xlfn.GAMMA.DIST(P515,$K$7,$K$8,FALSE)</f>
        <v>9.149157216698455E-5</v>
      </c>
      <c r="R515">
        <f t="shared" ref="R515:R578" si="17">P515*Q515</f>
        <v>4.7026668093830055E-2</v>
      </c>
    </row>
    <row r="516" spans="1:18" ht="14.4" x14ac:dyDescent="0.3">
      <c r="A516" s="17">
        <v>4</v>
      </c>
      <c r="B516" s="9" t="s">
        <v>31</v>
      </c>
      <c r="C516" s="17">
        <v>3</v>
      </c>
      <c r="D516" s="17">
        <v>1975</v>
      </c>
      <c r="E516" s="17">
        <v>6</v>
      </c>
      <c r="F516" s="17">
        <v>0</v>
      </c>
      <c r="G516" s="17">
        <v>0</v>
      </c>
      <c r="H516" s="18">
        <v>2238</v>
      </c>
      <c r="P516">
        <v>515</v>
      </c>
      <c r="Q516">
        <f t="shared" si="16"/>
        <v>9.1367961159466614E-5</v>
      </c>
      <c r="R516">
        <f t="shared" si="17"/>
        <v>4.7054499997125306E-2</v>
      </c>
    </row>
    <row r="517" spans="1:18" ht="14.4" x14ac:dyDescent="0.3">
      <c r="A517" s="17">
        <v>3</v>
      </c>
      <c r="B517" s="9" t="s">
        <v>44</v>
      </c>
      <c r="C517" s="17">
        <v>1</v>
      </c>
      <c r="D517" s="17">
        <v>1975</v>
      </c>
      <c r="E517" s="17">
        <v>1</v>
      </c>
      <c r="F517" s="17">
        <v>0</v>
      </c>
      <c r="G517" s="17">
        <v>0</v>
      </c>
      <c r="H517" s="18">
        <v>2277</v>
      </c>
      <c r="P517">
        <v>516</v>
      </c>
      <c r="Q517">
        <f t="shared" si="16"/>
        <v>9.1244755929528564E-5</v>
      </c>
      <c r="R517">
        <f t="shared" si="17"/>
        <v>4.7082294059636737E-2</v>
      </c>
    </row>
    <row r="518" spans="1:18" ht="14.4" x14ac:dyDescent="0.3">
      <c r="A518" s="17">
        <v>6</v>
      </c>
      <c r="B518" s="9" t="s">
        <v>12</v>
      </c>
      <c r="C518" s="17">
        <v>1</v>
      </c>
      <c r="D518" s="17">
        <v>1961</v>
      </c>
      <c r="E518" s="17">
        <v>1</v>
      </c>
      <c r="F518" s="17">
        <v>0</v>
      </c>
      <c r="G518" s="17">
        <v>0</v>
      </c>
      <c r="H518" s="18">
        <v>2279</v>
      </c>
      <c r="P518">
        <v>517</v>
      </c>
      <c r="Q518">
        <f t="shared" si="16"/>
        <v>9.112195436228886E-5</v>
      </c>
      <c r="R518">
        <f t="shared" si="17"/>
        <v>4.711005040530334E-2</v>
      </c>
    </row>
    <row r="519" spans="1:18" ht="14.4" x14ac:dyDescent="0.3">
      <c r="A519" s="17">
        <v>5</v>
      </c>
      <c r="B519" s="9" t="s">
        <v>44</v>
      </c>
      <c r="C519" s="17">
        <v>2</v>
      </c>
      <c r="D519" s="17">
        <v>1975</v>
      </c>
      <c r="E519" s="17">
        <v>1</v>
      </c>
      <c r="F519" s="17">
        <v>0</v>
      </c>
      <c r="G519" s="17">
        <v>0</v>
      </c>
      <c r="H519" s="18">
        <v>2281</v>
      </c>
      <c r="P519">
        <v>518</v>
      </c>
      <c r="Q519">
        <f t="shared" si="16"/>
        <v>9.0999554357951769E-5</v>
      </c>
      <c r="R519">
        <f t="shared" si="17"/>
        <v>4.7137769157419018E-2</v>
      </c>
    </row>
    <row r="520" spans="1:18" ht="14.4" x14ac:dyDescent="0.3">
      <c r="A520" s="17">
        <v>4</v>
      </c>
      <c r="B520" s="9" t="s">
        <v>35</v>
      </c>
      <c r="C520" s="17">
        <v>1</v>
      </c>
      <c r="D520" s="17">
        <v>1960</v>
      </c>
      <c r="E520" s="17">
        <v>1</v>
      </c>
      <c r="F520" s="17">
        <v>0</v>
      </c>
      <c r="G520" s="17">
        <v>0</v>
      </c>
      <c r="H520" s="18">
        <v>2300</v>
      </c>
      <c r="P520">
        <v>519</v>
      </c>
      <c r="Q520">
        <f t="shared" si="16"/>
        <v>9.0877553831670687E-5</v>
      </c>
      <c r="R520">
        <f t="shared" si="17"/>
        <v>4.716545043863709E-2</v>
      </c>
    </row>
    <row r="521" spans="1:18" ht="14.4" x14ac:dyDescent="0.3">
      <c r="A521" s="17">
        <v>5</v>
      </c>
      <c r="B521" s="9" t="s">
        <v>35</v>
      </c>
      <c r="C521" s="17">
        <v>1</v>
      </c>
      <c r="D521" s="17">
        <v>1960</v>
      </c>
      <c r="E521" s="17">
        <v>1</v>
      </c>
      <c r="F521" s="17">
        <v>0</v>
      </c>
      <c r="G521" s="17">
        <v>0</v>
      </c>
      <c r="H521" s="18">
        <v>2306</v>
      </c>
      <c r="P521">
        <v>520</v>
      </c>
      <c r="Q521">
        <f t="shared" si="16"/>
        <v>9.0755950713413439E-5</v>
      </c>
      <c r="R521">
        <f t="shared" si="17"/>
        <v>4.7193094370974985E-2</v>
      </c>
    </row>
    <row r="522" spans="1:18" ht="14.4" x14ac:dyDescent="0.3">
      <c r="A522" s="17">
        <v>3</v>
      </c>
      <c r="B522" s="9" t="s">
        <v>35</v>
      </c>
      <c r="C522" s="17">
        <v>1</v>
      </c>
      <c r="D522" s="17">
        <v>1960</v>
      </c>
      <c r="E522" s="17">
        <v>1</v>
      </c>
      <c r="F522" s="17">
        <v>0</v>
      </c>
      <c r="G522" s="17">
        <v>0</v>
      </c>
      <c r="H522" s="18">
        <v>2316</v>
      </c>
      <c r="P522">
        <v>521</v>
      </c>
      <c r="Q522">
        <f t="shared" si="16"/>
        <v>9.0634742947828489E-5</v>
      </c>
      <c r="R522">
        <f t="shared" si="17"/>
        <v>4.722070107581864E-2</v>
      </c>
    </row>
    <row r="523" spans="1:18" ht="14.4" x14ac:dyDescent="0.3">
      <c r="A523" s="17">
        <v>1</v>
      </c>
      <c r="B523" s="9" t="s">
        <v>23</v>
      </c>
      <c r="C523" s="17">
        <v>4</v>
      </c>
      <c r="D523" s="17">
        <v>1973</v>
      </c>
      <c r="E523" s="17">
        <v>1</v>
      </c>
      <c r="F523" s="17">
        <v>0</v>
      </c>
      <c r="G523" s="17">
        <v>0</v>
      </c>
      <c r="H523" s="18">
        <v>2318</v>
      </c>
      <c r="P523">
        <v>522</v>
      </c>
      <c r="Q523">
        <f t="shared" si="16"/>
        <v>9.0513928494113089E-5</v>
      </c>
      <c r="R523">
        <f t="shared" si="17"/>
        <v>4.7248270673927034E-2</v>
      </c>
    </row>
    <row r="524" spans="1:18" ht="14.4" x14ac:dyDescent="0.3">
      <c r="A524" s="17">
        <v>1</v>
      </c>
      <c r="B524" s="9" t="s">
        <v>35</v>
      </c>
      <c r="C524" s="17">
        <v>1</v>
      </c>
      <c r="D524" s="17">
        <v>1960</v>
      </c>
      <c r="E524" s="17">
        <v>1</v>
      </c>
      <c r="F524" s="17">
        <v>0</v>
      </c>
      <c r="G524" s="17">
        <v>0</v>
      </c>
      <c r="H524" s="18">
        <v>2334</v>
      </c>
      <c r="P524">
        <v>523</v>
      </c>
      <c r="Q524">
        <f t="shared" si="16"/>
        <v>9.0393505325882524E-5</v>
      </c>
      <c r="R524">
        <f t="shared" si="17"/>
        <v>4.7275803285436561E-2</v>
      </c>
    </row>
    <row r="525" spans="1:18" ht="14.4" x14ac:dyDescent="0.3">
      <c r="A525" s="17">
        <v>3</v>
      </c>
      <c r="B525" s="9" t="s">
        <v>44</v>
      </c>
      <c r="C525" s="17">
        <v>2</v>
      </c>
      <c r="D525" s="17">
        <v>1975</v>
      </c>
      <c r="E525" s="17">
        <v>1</v>
      </c>
      <c r="F525" s="17">
        <v>0</v>
      </c>
      <c r="G525" s="17">
        <v>0</v>
      </c>
      <c r="H525" s="18">
        <v>2339</v>
      </c>
      <c r="P525">
        <v>524</v>
      </c>
      <c r="Q525">
        <f t="shared" si="16"/>
        <v>9.027347143104109E-5</v>
      </c>
      <c r="R525">
        <f t="shared" si="17"/>
        <v>4.7303299029865534E-2</v>
      </c>
    </row>
    <row r="526" spans="1:18" ht="14.4" x14ac:dyDescent="0.3">
      <c r="A526" s="17">
        <v>6</v>
      </c>
      <c r="B526" s="9" t="s">
        <v>44</v>
      </c>
      <c r="C526" s="17">
        <v>2</v>
      </c>
      <c r="D526" s="17">
        <v>1975</v>
      </c>
      <c r="E526" s="17">
        <v>1</v>
      </c>
      <c r="F526" s="17">
        <v>0</v>
      </c>
      <c r="G526" s="17">
        <v>0</v>
      </c>
      <c r="H526" s="18">
        <v>2354</v>
      </c>
      <c r="P526">
        <v>525</v>
      </c>
      <c r="Q526">
        <f t="shared" si="16"/>
        <v>9.0153824811654024E-5</v>
      </c>
      <c r="R526">
        <f t="shared" si="17"/>
        <v>4.7330758026118365E-2</v>
      </c>
    </row>
    <row r="527" spans="1:18" ht="14.4" x14ac:dyDescent="0.3">
      <c r="A527" s="17">
        <v>5</v>
      </c>
      <c r="B527" s="9" t="s">
        <v>14</v>
      </c>
      <c r="C527" s="17">
        <v>3</v>
      </c>
      <c r="D527" s="17">
        <v>1975</v>
      </c>
      <c r="E527" s="17">
        <v>1</v>
      </c>
      <c r="F527" s="17">
        <v>0</v>
      </c>
      <c r="G527" s="17">
        <v>0</v>
      </c>
      <c r="H527" s="18">
        <v>2377</v>
      </c>
      <c r="P527">
        <v>526</v>
      </c>
      <c r="Q527">
        <f t="shared" si="16"/>
        <v>9.0034563483821451E-5</v>
      </c>
      <c r="R527">
        <f t="shared" si="17"/>
        <v>4.7358180392490082E-2</v>
      </c>
    </row>
    <row r="528" spans="1:18" ht="14.4" x14ac:dyDescent="0.3">
      <c r="A528" s="17">
        <v>6</v>
      </c>
      <c r="B528" s="9" t="s">
        <v>23</v>
      </c>
      <c r="C528" s="17">
        <v>4</v>
      </c>
      <c r="D528" s="17">
        <v>1988</v>
      </c>
      <c r="E528" s="17">
        <v>1</v>
      </c>
      <c r="F528" s="17">
        <v>0</v>
      </c>
      <c r="G528" s="17">
        <v>0</v>
      </c>
      <c r="H528" s="18">
        <v>2379</v>
      </c>
      <c r="P528">
        <v>527</v>
      </c>
      <c r="Q528">
        <f t="shared" si="16"/>
        <v>8.9915685477553065E-5</v>
      </c>
      <c r="R528">
        <f t="shared" si="17"/>
        <v>4.7385566246670466E-2</v>
      </c>
    </row>
    <row r="529" spans="1:18" ht="14.4" x14ac:dyDescent="0.3">
      <c r="A529" s="17">
        <v>1</v>
      </c>
      <c r="B529" s="9" t="s">
        <v>44</v>
      </c>
      <c r="C529" s="17">
        <v>1</v>
      </c>
      <c r="D529" s="17">
        <v>1975</v>
      </c>
      <c r="E529" s="17">
        <v>1</v>
      </c>
      <c r="F529" s="17">
        <v>0</v>
      </c>
      <c r="G529" s="17">
        <v>0</v>
      </c>
      <c r="H529" s="18">
        <v>2386</v>
      </c>
      <c r="P529">
        <v>528</v>
      </c>
      <c r="Q529">
        <f t="shared" si="16"/>
        <v>8.9797188836644531E-5</v>
      </c>
      <c r="R529">
        <f t="shared" si="17"/>
        <v>4.7412915705748314E-2</v>
      </c>
    </row>
    <row r="530" spans="1:18" ht="14.4" x14ac:dyDescent="0.3">
      <c r="A530" s="17">
        <v>3</v>
      </c>
      <c r="B530" s="9" t="s">
        <v>31</v>
      </c>
      <c r="C530" s="17">
        <v>3</v>
      </c>
      <c r="D530" s="17">
        <v>1975</v>
      </c>
      <c r="E530" s="17">
        <v>6</v>
      </c>
      <c r="F530" s="17">
        <v>0</v>
      </c>
      <c r="G530" s="17">
        <v>0</v>
      </c>
      <c r="H530" s="18">
        <v>2391</v>
      </c>
      <c r="P530">
        <v>529</v>
      </c>
      <c r="Q530">
        <f t="shared" si="16"/>
        <v>8.9679071618555196E-5</v>
      </c>
      <c r="R530">
        <f t="shared" si="17"/>
        <v>4.7440228886215699E-2</v>
      </c>
    </row>
    <row r="531" spans="1:18" ht="14.4" x14ac:dyDescent="0.3">
      <c r="A531" s="17">
        <v>2</v>
      </c>
      <c r="B531" s="9" t="s">
        <v>23</v>
      </c>
      <c r="C531" s="17">
        <v>4</v>
      </c>
      <c r="D531" s="17">
        <v>1988</v>
      </c>
      <c r="E531" s="17">
        <v>1</v>
      </c>
      <c r="F531" s="17">
        <v>0</v>
      </c>
      <c r="G531" s="17">
        <v>0</v>
      </c>
      <c r="H531" s="18">
        <v>2423</v>
      </c>
      <c r="P531">
        <v>530</v>
      </c>
      <c r="Q531">
        <f t="shared" si="16"/>
        <v>8.956133189428688E-5</v>
      </c>
      <c r="R531">
        <f t="shared" si="17"/>
        <v>4.7467505903972043E-2</v>
      </c>
    </row>
    <row r="532" spans="1:18" ht="14.4" x14ac:dyDescent="0.3">
      <c r="A532" s="17">
        <v>1</v>
      </c>
      <c r="B532" s="9" t="s">
        <v>14</v>
      </c>
      <c r="C532" s="17">
        <v>3</v>
      </c>
      <c r="D532" s="17">
        <v>1975</v>
      </c>
      <c r="E532" s="17">
        <v>1</v>
      </c>
      <c r="F532" s="17">
        <v>0</v>
      </c>
      <c r="G532" s="17">
        <v>0</v>
      </c>
      <c r="H532" s="18">
        <v>2426</v>
      </c>
      <c r="P532">
        <v>531</v>
      </c>
      <c r="Q532">
        <f t="shared" si="16"/>
        <v>8.9443967748264287E-5</v>
      </c>
      <c r="R532">
        <f t="shared" si="17"/>
        <v>4.7494746874328336E-2</v>
      </c>
    </row>
    <row r="533" spans="1:18" ht="14.4" x14ac:dyDescent="0.3">
      <c r="A533" s="17">
        <v>1</v>
      </c>
      <c r="B533" s="9" t="s">
        <v>19</v>
      </c>
      <c r="C533" s="17">
        <v>4</v>
      </c>
      <c r="D533" s="17">
        <v>1979</v>
      </c>
      <c r="E533" s="17">
        <v>1</v>
      </c>
      <c r="F533" s="17">
        <v>0</v>
      </c>
      <c r="G533" s="17">
        <v>0</v>
      </c>
      <c r="H533" s="18">
        <v>2433</v>
      </c>
      <c r="P533">
        <v>532</v>
      </c>
      <c r="Q533">
        <f t="shared" si="16"/>
        <v>8.9326977278216446E-5</v>
      </c>
      <c r="R533">
        <f t="shared" si="17"/>
        <v>4.7521951912011147E-2</v>
      </c>
    </row>
    <row r="534" spans="1:18" ht="14.4" x14ac:dyDescent="0.3">
      <c r="A534" s="17">
        <v>3</v>
      </c>
      <c r="B534" s="9" t="s">
        <v>12</v>
      </c>
      <c r="C534" s="17">
        <v>1</v>
      </c>
      <c r="D534" s="17">
        <v>1961</v>
      </c>
      <c r="E534" s="17">
        <v>1</v>
      </c>
      <c r="F534" s="17">
        <v>0</v>
      </c>
      <c r="G534" s="17">
        <v>0</v>
      </c>
      <c r="H534" s="18">
        <v>2436</v>
      </c>
      <c r="P534">
        <v>533</v>
      </c>
      <c r="Q534">
        <f t="shared" si="16"/>
        <v>8.9210358595059511E-5</v>
      </c>
      <c r="R534">
        <f t="shared" si="17"/>
        <v>4.7549121131166716E-2</v>
      </c>
    </row>
    <row r="535" spans="1:18" ht="14.4" x14ac:dyDescent="0.3">
      <c r="A535" s="17">
        <v>5</v>
      </c>
      <c r="B535" s="9" t="s">
        <v>23</v>
      </c>
      <c r="C535" s="17">
        <v>4</v>
      </c>
      <c r="D535" s="17">
        <v>1988</v>
      </c>
      <c r="E535" s="17">
        <v>1</v>
      </c>
      <c r="F535" s="17">
        <v>0</v>
      </c>
      <c r="G535" s="17">
        <v>0</v>
      </c>
      <c r="H535" s="18">
        <v>2439</v>
      </c>
      <c r="P535">
        <v>534</v>
      </c>
      <c r="Q535">
        <f t="shared" si="16"/>
        <v>8.909410982278094E-5</v>
      </c>
      <c r="R535">
        <f t="shared" si="17"/>
        <v>4.7576254645365024E-2</v>
      </c>
    </row>
    <row r="536" spans="1:18" ht="14.4" x14ac:dyDescent="0.3">
      <c r="A536" s="17">
        <v>5</v>
      </c>
      <c r="B536" s="9" t="s">
        <v>25</v>
      </c>
      <c r="C536" s="17">
        <v>3</v>
      </c>
      <c r="D536" s="17">
        <v>1963</v>
      </c>
      <c r="E536" s="17">
        <v>1</v>
      </c>
      <c r="F536" s="17">
        <v>0</v>
      </c>
      <c r="G536" s="17">
        <v>0</v>
      </c>
      <c r="H536" s="18">
        <v>2449</v>
      </c>
      <c r="P536">
        <v>535</v>
      </c>
      <c r="Q536">
        <f t="shared" si="16"/>
        <v>8.8978229098324554E-5</v>
      </c>
      <c r="R536">
        <f t="shared" si="17"/>
        <v>4.7603352567603639E-2</v>
      </c>
    </row>
    <row r="537" spans="1:18" ht="14.4" x14ac:dyDescent="0.3">
      <c r="A537" s="17">
        <v>1</v>
      </c>
      <c r="B537" s="9" t="s">
        <v>12</v>
      </c>
      <c r="C537" s="17">
        <v>1</v>
      </c>
      <c r="D537" s="17">
        <v>1961</v>
      </c>
      <c r="E537" s="17">
        <v>1</v>
      </c>
      <c r="F537" s="17">
        <v>0</v>
      </c>
      <c r="G537" s="17">
        <v>0</v>
      </c>
      <c r="H537" s="18">
        <v>2474</v>
      </c>
      <c r="P537">
        <v>536</v>
      </c>
      <c r="Q537">
        <f t="shared" si="16"/>
        <v>8.8862714571477243E-5</v>
      </c>
      <c r="R537">
        <f t="shared" si="17"/>
        <v>4.7630415010311802E-2</v>
      </c>
    </row>
    <row r="538" spans="1:18" ht="14.4" x14ac:dyDescent="0.3">
      <c r="A538" s="17">
        <v>1</v>
      </c>
      <c r="B538" s="9" t="s">
        <v>23</v>
      </c>
      <c r="C538" s="17">
        <v>4</v>
      </c>
      <c r="D538" s="17">
        <v>1988</v>
      </c>
      <c r="E538" s="17">
        <v>1</v>
      </c>
      <c r="F538" s="17">
        <v>0</v>
      </c>
      <c r="G538" s="17">
        <v>0</v>
      </c>
      <c r="H538" s="18">
        <v>2475</v>
      </c>
      <c r="P538">
        <v>537</v>
      </c>
      <c r="Q538">
        <f t="shared" si="16"/>
        <v>8.8747564404756583E-5</v>
      </c>
      <c r="R538">
        <f t="shared" si="17"/>
        <v>4.7657442085354287E-2</v>
      </c>
    </row>
    <row r="539" spans="1:18" ht="14.4" x14ac:dyDescent="0.3">
      <c r="A539" s="17">
        <v>3</v>
      </c>
      <c r="B539" s="9" t="s">
        <v>23</v>
      </c>
      <c r="C539" s="17">
        <v>4</v>
      </c>
      <c r="D539" s="17">
        <v>1973</v>
      </c>
      <c r="E539" s="17">
        <v>1</v>
      </c>
      <c r="F539" s="17">
        <v>0</v>
      </c>
      <c r="G539" s="17">
        <v>0</v>
      </c>
      <c r="H539" s="18">
        <v>2496</v>
      </c>
      <c r="P539">
        <v>538</v>
      </c>
      <c r="Q539">
        <f t="shared" si="16"/>
        <v>8.8632776773299695E-5</v>
      </c>
      <c r="R539">
        <f t="shared" si="17"/>
        <v>4.7684433904035234E-2</v>
      </c>
    </row>
    <row r="540" spans="1:18" ht="14.4" x14ac:dyDescent="0.3">
      <c r="A540" s="17">
        <v>2</v>
      </c>
      <c r="B540" s="9" t="s">
        <v>23</v>
      </c>
      <c r="C540" s="17">
        <v>4</v>
      </c>
      <c r="D540" s="17">
        <v>1973</v>
      </c>
      <c r="E540" s="17">
        <v>1</v>
      </c>
      <c r="F540" s="17">
        <v>0</v>
      </c>
      <c r="G540" s="17">
        <v>0</v>
      </c>
      <c r="H540" s="18">
        <v>2512</v>
      </c>
      <c r="P540">
        <v>539</v>
      </c>
      <c r="Q540">
        <f t="shared" si="16"/>
        <v>8.8518349864753483E-5</v>
      </c>
      <c r="R540">
        <f t="shared" si="17"/>
        <v>4.7711390577102129E-2</v>
      </c>
    </row>
    <row r="541" spans="1:18" ht="14.4" x14ac:dyDescent="0.3">
      <c r="A541" s="17">
        <v>5</v>
      </c>
      <c r="B541" s="9" t="s">
        <v>23</v>
      </c>
      <c r="C541" s="17">
        <v>4</v>
      </c>
      <c r="D541" s="17">
        <v>1973</v>
      </c>
      <c r="E541" s="17">
        <v>1</v>
      </c>
      <c r="F541" s="17">
        <v>0</v>
      </c>
      <c r="G541" s="17">
        <v>0</v>
      </c>
      <c r="H541" s="18">
        <v>2518</v>
      </c>
      <c r="P541">
        <v>540</v>
      </c>
      <c r="Q541">
        <f t="shared" si="16"/>
        <v>8.8404281879165587E-5</v>
      </c>
      <c r="R541">
        <f t="shared" si="17"/>
        <v>4.7738312214749418E-2</v>
      </c>
    </row>
    <row r="542" spans="1:18" ht="14.4" x14ac:dyDescent="0.3">
      <c r="A542" s="17">
        <v>1</v>
      </c>
      <c r="B542" s="9" t="s">
        <v>31</v>
      </c>
      <c r="C542" s="17">
        <v>2</v>
      </c>
      <c r="D542" s="17">
        <v>1973</v>
      </c>
      <c r="E542" s="17">
        <v>7</v>
      </c>
      <c r="F542" s="17">
        <v>0</v>
      </c>
      <c r="G542" s="17">
        <v>0</v>
      </c>
      <c r="H542" s="18">
        <v>2531</v>
      </c>
      <c r="P542">
        <v>541</v>
      </c>
      <c r="Q542">
        <f t="shared" si="16"/>
        <v>8.8290571028877053E-5</v>
      </c>
      <c r="R542">
        <f t="shared" si="17"/>
        <v>4.7765198926622489E-2</v>
      </c>
    </row>
    <row r="543" spans="1:18" ht="14.4" x14ac:dyDescent="0.3">
      <c r="A543" s="17">
        <v>6</v>
      </c>
      <c r="B543" s="9" t="s">
        <v>31</v>
      </c>
      <c r="C543" s="17">
        <v>2</v>
      </c>
      <c r="D543" s="17">
        <v>1973</v>
      </c>
      <c r="E543" s="17">
        <v>7</v>
      </c>
      <c r="F543" s="17">
        <v>0</v>
      </c>
      <c r="G543" s="17">
        <v>0</v>
      </c>
      <c r="H543" s="18">
        <v>2538</v>
      </c>
      <c r="P543">
        <v>542</v>
      </c>
      <c r="Q543">
        <f t="shared" si="16"/>
        <v>8.8177215538415627E-5</v>
      </c>
      <c r="R543">
        <f t="shared" si="17"/>
        <v>4.7792050821821266E-2</v>
      </c>
    </row>
    <row r="544" spans="1:18" ht="14.4" x14ac:dyDescent="0.3">
      <c r="A544" s="17">
        <v>4</v>
      </c>
      <c r="B544" s="9" t="s">
        <v>44</v>
      </c>
      <c r="C544" s="17">
        <v>2</v>
      </c>
      <c r="D544" s="17">
        <v>1974</v>
      </c>
      <c r="E544" s="17">
        <v>1</v>
      </c>
      <c r="F544" s="17">
        <v>0</v>
      </c>
      <c r="G544" s="17">
        <v>0</v>
      </c>
      <c r="H544" s="18">
        <v>2559</v>
      </c>
      <c r="P544">
        <v>543</v>
      </c>
      <c r="Q544">
        <f t="shared" si="16"/>
        <v>8.8064213644390498E-5</v>
      </c>
      <c r="R544">
        <f t="shared" si="17"/>
        <v>4.7818868008904038E-2</v>
      </c>
    </row>
    <row r="545" spans="1:18" ht="14.4" x14ac:dyDescent="0.3">
      <c r="A545" s="17">
        <v>2</v>
      </c>
      <c r="B545" s="9" t="s">
        <v>44</v>
      </c>
      <c r="C545" s="17">
        <v>2</v>
      </c>
      <c r="D545" s="17">
        <v>1974</v>
      </c>
      <c r="E545" s="17">
        <v>1</v>
      </c>
      <c r="F545" s="17">
        <v>0</v>
      </c>
      <c r="G545" s="17">
        <v>0</v>
      </c>
      <c r="H545" s="18">
        <v>2589</v>
      </c>
      <c r="P545">
        <v>544</v>
      </c>
      <c r="Q545">
        <f t="shared" si="16"/>
        <v>8.7951563595387941E-5</v>
      </c>
      <c r="R545">
        <f t="shared" si="17"/>
        <v>4.7845650595891041E-2</v>
      </c>
    </row>
    <row r="546" spans="1:18" ht="14.4" x14ac:dyDescent="0.3">
      <c r="A546" s="17">
        <v>5</v>
      </c>
      <c r="B546" s="9" t="s">
        <v>10</v>
      </c>
      <c r="C546" s="17">
        <v>1</v>
      </c>
      <c r="D546" s="17">
        <v>1988</v>
      </c>
      <c r="E546" s="17">
        <v>1</v>
      </c>
      <c r="F546" s="17">
        <v>0</v>
      </c>
      <c r="G546" s="17">
        <v>0</v>
      </c>
      <c r="H546" s="18">
        <v>2604</v>
      </c>
      <c r="P546">
        <v>545</v>
      </c>
      <c r="Q546">
        <f t="shared" si="16"/>
        <v>8.7839263651868225E-5</v>
      </c>
      <c r="R546">
        <f t="shared" si="17"/>
        <v>4.7872398690268179E-2</v>
      </c>
    </row>
    <row r="547" spans="1:18" ht="14.4" x14ac:dyDescent="0.3">
      <c r="A547" s="17">
        <v>4</v>
      </c>
      <c r="B547" s="9" t="s">
        <v>35</v>
      </c>
      <c r="C547" s="17">
        <v>3</v>
      </c>
      <c r="D547" s="17">
        <v>1962</v>
      </c>
      <c r="E547" s="17">
        <v>1</v>
      </c>
      <c r="F547" s="17">
        <v>0</v>
      </c>
      <c r="G547" s="17">
        <v>0</v>
      </c>
      <c r="H547" s="18">
        <v>2624</v>
      </c>
      <c r="P547">
        <v>546</v>
      </c>
      <c r="Q547">
        <f t="shared" si="16"/>
        <v>8.7727312086063368E-5</v>
      </c>
      <c r="R547">
        <f t="shared" si="17"/>
        <v>4.7899112398990598E-2</v>
      </c>
    </row>
    <row r="548" spans="1:18" ht="14.4" x14ac:dyDescent="0.3">
      <c r="A548" s="17">
        <v>3</v>
      </c>
      <c r="B548" s="9" t="s">
        <v>35</v>
      </c>
      <c r="C548" s="17">
        <v>2</v>
      </c>
      <c r="D548" s="17">
        <v>1984</v>
      </c>
      <c r="E548" s="17">
        <v>1</v>
      </c>
      <c r="F548" s="17">
        <v>0</v>
      </c>
      <c r="G548" s="17">
        <v>0</v>
      </c>
      <c r="H548" s="18">
        <v>2647</v>
      </c>
      <c r="P548">
        <v>547</v>
      </c>
      <c r="Q548">
        <f t="shared" si="16"/>
        <v>8.7615707181876244E-5</v>
      </c>
      <c r="R548">
        <f t="shared" si="17"/>
        <v>4.7925791828486303E-2</v>
      </c>
    </row>
    <row r="549" spans="1:18" ht="14.4" x14ac:dyDescent="0.3">
      <c r="A549" s="17">
        <v>1</v>
      </c>
      <c r="B549" s="9" t="s">
        <v>44</v>
      </c>
      <c r="C549" s="17">
        <v>2</v>
      </c>
      <c r="D549" s="17">
        <v>1973</v>
      </c>
      <c r="E549" s="17">
        <v>2</v>
      </c>
      <c r="F549" s="17">
        <v>0</v>
      </c>
      <c r="G549" s="17">
        <v>1</v>
      </c>
      <c r="H549" s="18">
        <v>2659</v>
      </c>
      <c r="P549">
        <v>548</v>
      </c>
      <c r="Q549">
        <f t="shared" si="16"/>
        <v>8.7504447234780522E-5</v>
      </c>
      <c r="R549">
        <f t="shared" si="17"/>
        <v>4.7952437084659724E-2</v>
      </c>
    </row>
    <row r="550" spans="1:18" ht="14.4" x14ac:dyDescent="0.3">
      <c r="A550" s="17">
        <v>2</v>
      </c>
      <c r="B550" s="9" t="s">
        <v>10</v>
      </c>
      <c r="C550" s="17">
        <v>1</v>
      </c>
      <c r="D550" s="17">
        <v>1988</v>
      </c>
      <c r="E550" s="17">
        <v>1</v>
      </c>
      <c r="F550" s="17">
        <v>0</v>
      </c>
      <c r="G550" s="17">
        <v>0</v>
      </c>
      <c r="H550" s="18">
        <v>2668</v>
      </c>
      <c r="P550">
        <v>549</v>
      </c>
      <c r="Q550">
        <f t="shared" si="16"/>
        <v>8.739353055172161E-5</v>
      </c>
      <c r="R550">
        <f t="shared" si="17"/>
        <v>4.7979048272895161E-2</v>
      </c>
    </row>
    <row r="551" spans="1:18" ht="14.4" x14ac:dyDescent="0.3">
      <c r="A551" s="17">
        <v>6</v>
      </c>
      <c r="B551" s="9" t="s">
        <v>44</v>
      </c>
      <c r="C551" s="17">
        <v>2</v>
      </c>
      <c r="D551" s="17">
        <v>1973</v>
      </c>
      <c r="E551" s="17">
        <v>2</v>
      </c>
      <c r="F551" s="17">
        <v>0</v>
      </c>
      <c r="G551" s="17">
        <v>1</v>
      </c>
      <c r="H551" s="18">
        <v>2693</v>
      </c>
      <c r="P551">
        <v>550</v>
      </c>
      <c r="Q551">
        <f t="shared" si="16"/>
        <v>8.7282955451019011E-5</v>
      </c>
      <c r="R551">
        <f t="shared" si="17"/>
        <v>4.8005625498060457E-2</v>
      </c>
    </row>
    <row r="552" spans="1:18" ht="14.4" x14ac:dyDescent="0.3">
      <c r="A552" s="17">
        <v>5</v>
      </c>
      <c r="B552" s="9" t="s">
        <v>44</v>
      </c>
      <c r="C552" s="17">
        <v>2</v>
      </c>
      <c r="D552" s="17">
        <v>1974</v>
      </c>
      <c r="E552" s="17">
        <v>1</v>
      </c>
      <c r="F552" s="17">
        <v>0</v>
      </c>
      <c r="G552" s="17">
        <v>0</v>
      </c>
      <c r="H552" s="18">
        <v>2736</v>
      </c>
      <c r="P552">
        <v>551</v>
      </c>
      <c r="Q552">
        <f t="shared" si="16"/>
        <v>8.7172720262269028E-5</v>
      </c>
      <c r="R552">
        <f t="shared" si="17"/>
        <v>4.8032168864510234E-2</v>
      </c>
    </row>
    <row r="553" spans="1:18" ht="14.4" x14ac:dyDescent="0.3">
      <c r="A553" s="17">
        <v>4</v>
      </c>
      <c r="B553" s="9" t="s">
        <v>35</v>
      </c>
      <c r="C553" s="17">
        <v>2</v>
      </c>
      <c r="D553" s="17">
        <v>1984</v>
      </c>
      <c r="E553" s="17">
        <v>1</v>
      </c>
      <c r="F553" s="17">
        <v>0</v>
      </c>
      <c r="G553" s="17">
        <v>0</v>
      </c>
      <c r="H553" s="18">
        <v>2739</v>
      </c>
      <c r="P553">
        <v>552</v>
      </c>
      <c r="Q553">
        <f t="shared" si="16"/>
        <v>8.7062823326249111E-5</v>
      </c>
      <c r="R553">
        <f t="shared" si="17"/>
        <v>4.8058678476089509E-2</v>
      </c>
    </row>
    <row r="554" spans="1:18" ht="14.4" x14ac:dyDescent="0.3">
      <c r="A554" s="17">
        <v>5</v>
      </c>
      <c r="B554" s="9" t="s">
        <v>35</v>
      </c>
      <c r="C554" s="17">
        <v>2</v>
      </c>
      <c r="D554" s="17">
        <v>1984</v>
      </c>
      <c r="E554" s="17">
        <v>1</v>
      </c>
      <c r="F554" s="17">
        <v>0</v>
      </c>
      <c r="G554" s="17">
        <v>0</v>
      </c>
      <c r="H554" s="18">
        <v>2767</v>
      </c>
      <c r="P554">
        <v>553</v>
      </c>
      <c r="Q554">
        <f t="shared" si="16"/>
        <v>8.6953262994822784E-5</v>
      </c>
      <c r="R554">
        <f t="shared" si="17"/>
        <v>4.8085154436137E-2</v>
      </c>
    </row>
    <row r="555" spans="1:18" ht="14.4" x14ac:dyDescent="0.3">
      <c r="A555" s="17">
        <v>6</v>
      </c>
      <c r="B555" s="9" t="s">
        <v>44</v>
      </c>
      <c r="C555" s="17">
        <v>2</v>
      </c>
      <c r="D555" s="17">
        <v>1975</v>
      </c>
      <c r="E555" s="17">
        <v>1</v>
      </c>
      <c r="F555" s="17">
        <v>0</v>
      </c>
      <c r="G555" s="17">
        <v>0</v>
      </c>
      <c r="H555" s="18">
        <v>2817</v>
      </c>
      <c r="P555">
        <v>554</v>
      </c>
      <c r="Q555">
        <f t="shared" si="16"/>
        <v>8.6844037630845906E-5</v>
      </c>
      <c r="R555">
        <f t="shared" si="17"/>
        <v>4.8111596847488634E-2</v>
      </c>
    </row>
    <row r="556" spans="1:18" ht="14.4" x14ac:dyDescent="0.3">
      <c r="A556" s="17">
        <v>1</v>
      </c>
      <c r="B556" s="9" t="s">
        <v>53</v>
      </c>
      <c r="C556" s="17">
        <v>2</v>
      </c>
      <c r="D556" s="17">
        <v>1982</v>
      </c>
      <c r="E556" s="17">
        <v>1</v>
      </c>
      <c r="F556" s="17">
        <v>0</v>
      </c>
      <c r="G556" s="17">
        <v>0</v>
      </c>
      <c r="H556" s="18">
        <v>2868</v>
      </c>
      <c r="P556">
        <v>555</v>
      </c>
      <c r="Q556">
        <f t="shared" si="16"/>
        <v>8.673514560807329E-5</v>
      </c>
      <c r="R556">
        <f t="shared" si="17"/>
        <v>4.8138005812480678E-2</v>
      </c>
    </row>
    <row r="557" spans="1:18" ht="14.4" x14ac:dyDescent="0.3">
      <c r="A557" s="17">
        <v>2</v>
      </c>
      <c r="B557" s="9" t="s">
        <v>17</v>
      </c>
      <c r="C557" s="17">
        <v>2</v>
      </c>
      <c r="D557" s="17">
        <v>2014</v>
      </c>
      <c r="E557" s="17">
        <v>1</v>
      </c>
      <c r="F557" s="17">
        <v>0</v>
      </c>
      <c r="G557" s="17">
        <v>0</v>
      </c>
      <c r="H557" s="18">
        <v>2874</v>
      </c>
      <c r="P557">
        <v>556</v>
      </c>
      <c r="Q557">
        <f t="shared" si="16"/>
        <v>8.6626585311067064E-5</v>
      </c>
      <c r="R557">
        <f t="shared" si="17"/>
        <v>4.816438143295329E-2</v>
      </c>
    </row>
    <row r="558" spans="1:18" ht="14.4" x14ac:dyDescent="0.3">
      <c r="A558" s="17">
        <v>5</v>
      </c>
      <c r="B558" s="9" t="s">
        <v>31</v>
      </c>
      <c r="C558" s="17">
        <v>2</v>
      </c>
      <c r="D558" s="17">
        <v>1973</v>
      </c>
      <c r="E558" s="17">
        <v>7</v>
      </c>
      <c r="F558" s="17">
        <v>0</v>
      </c>
      <c r="G558" s="17">
        <v>0</v>
      </c>
      <c r="H558" s="18">
        <v>2878</v>
      </c>
      <c r="P558">
        <v>557</v>
      </c>
      <c r="Q558">
        <f t="shared" si="16"/>
        <v>8.6518355135105352E-5</v>
      </c>
      <c r="R558">
        <f t="shared" si="17"/>
        <v>4.8190723810253681E-2</v>
      </c>
    </row>
    <row r="559" spans="1:18" ht="14.4" x14ac:dyDescent="0.3">
      <c r="A559" s="17">
        <v>1</v>
      </c>
      <c r="B559" s="9" t="s">
        <v>35</v>
      </c>
      <c r="C559" s="17">
        <v>2</v>
      </c>
      <c r="D559" s="17">
        <v>1984</v>
      </c>
      <c r="E559" s="17">
        <v>1</v>
      </c>
      <c r="F559" s="17">
        <v>0</v>
      </c>
      <c r="G559" s="17">
        <v>0</v>
      </c>
      <c r="H559" s="18">
        <v>2900</v>
      </c>
      <c r="P559">
        <v>558</v>
      </c>
      <c r="Q559">
        <f t="shared" si="16"/>
        <v>8.6410453486092151E-5</v>
      </c>
      <c r="R559">
        <f t="shared" si="17"/>
        <v>4.8217033045239423E-2</v>
      </c>
    </row>
    <row r="560" spans="1:18" ht="14.4" x14ac:dyDescent="0.3">
      <c r="A560" s="17">
        <v>4</v>
      </c>
      <c r="B560" s="9" t="s">
        <v>35</v>
      </c>
      <c r="C560" s="17">
        <v>2</v>
      </c>
      <c r="D560" s="17">
        <v>1962</v>
      </c>
      <c r="E560" s="17">
        <v>1</v>
      </c>
      <c r="F560" s="17">
        <v>0</v>
      </c>
      <c r="G560" s="17">
        <v>0</v>
      </c>
      <c r="H560" s="18">
        <v>2926</v>
      </c>
      <c r="P560">
        <v>559</v>
      </c>
      <c r="Q560">
        <f t="shared" si="16"/>
        <v>8.6302878780468073E-5</v>
      </c>
      <c r="R560">
        <f t="shared" si="17"/>
        <v>4.8243309238281656E-2</v>
      </c>
    </row>
    <row r="561" spans="1:18" ht="14.4" x14ac:dyDescent="0.3">
      <c r="A561" s="17">
        <v>1</v>
      </c>
      <c r="B561" s="9" t="s">
        <v>44</v>
      </c>
      <c r="C561" s="17">
        <v>2</v>
      </c>
      <c r="D561" s="17">
        <v>1975</v>
      </c>
      <c r="E561" s="17">
        <v>1</v>
      </c>
      <c r="F561" s="17">
        <v>0</v>
      </c>
      <c r="G561" s="17">
        <v>0</v>
      </c>
      <c r="H561" s="18">
        <v>2949</v>
      </c>
      <c r="P561">
        <v>560</v>
      </c>
      <c r="Q561">
        <f t="shared" si="16"/>
        <v>8.6195629445122039E-5</v>
      </c>
      <c r="R561">
        <f t="shared" si="17"/>
        <v>4.8269552489268341E-2</v>
      </c>
    </row>
    <row r="562" spans="1:18" ht="14.4" x14ac:dyDescent="0.3">
      <c r="A562" s="17">
        <v>3</v>
      </c>
      <c r="B562" s="9" t="s">
        <v>31</v>
      </c>
      <c r="C562" s="17">
        <v>2</v>
      </c>
      <c r="D562" s="17">
        <v>1973</v>
      </c>
      <c r="E562" s="17">
        <v>7</v>
      </c>
      <c r="F562" s="17">
        <v>0</v>
      </c>
      <c r="G562" s="17">
        <v>0</v>
      </c>
      <c r="H562" s="18">
        <v>2950</v>
      </c>
      <c r="P562">
        <v>561</v>
      </c>
      <c r="Q562">
        <f t="shared" si="16"/>
        <v>8.6088703917303833E-5</v>
      </c>
      <c r="R562">
        <f t="shared" si="17"/>
        <v>4.8295762897607453E-2</v>
      </c>
    </row>
    <row r="563" spans="1:18" ht="14.4" x14ac:dyDescent="0.3">
      <c r="A563" s="17">
        <v>5</v>
      </c>
      <c r="B563" s="9" t="s">
        <v>35</v>
      </c>
      <c r="C563" s="17">
        <v>3</v>
      </c>
      <c r="D563" s="17">
        <v>1974</v>
      </c>
      <c r="E563" s="17">
        <v>1</v>
      </c>
      <c r="F563" s="17">
        <v>0</v>
      </c>
      <c r="G563" s="17">
        <v>0</v>
      </c>
      <c r="H563" s="18">
        <v>2956</v>
      </c>
      <c r="P563">
        <v>562</v>
      </c>
      <c r="Q563">
        <f t="shared" si="16"/>
        <v>8.5982100644537427E-5</v>
      </c>
      <c r="R563">
        <f t="shared" si="17"/>
        <v>4.8321940562230034E-2</v>
      </c>
    </row>
    <row r="564" spans="1:18" ht="14.4" x14ac:dyDescent="0.3">
      <c r="A564" s="17">
        <v>2</v>
      </c>
      <c r="B564" s="9" t="s">
        <v>53</v>
      </c>
      <c r="C564" s="17">
        <v>2</v>
      </c>
      <c r="D564" s="17">
        <v>1982</v>
      </c>
      <c r="E564" s="17">
        <v>1</v>
      </c>
      <c r="F564" s="17">
        <v>0</v>
      </c>
      <c r="G564" s="17">
        <v>0</v>
      </c>
      <c r="H564" s="18">
        <v>3013</v>
      </c>
      <c r="P564">
        <v>563</v>
      </c>
      <c r="Q564">
        <f t="shared" si="16"/>
        <v>8.5875818084535539E-5</v>
      </c>
      <c r="R564">
        <f t="shared" si="17"/>
        <v>4.8348085581593508E-2</v>
      </c>
    </row>
    <row r="565" spans="1:18" ht="14.4" x14ac:dyDescent="0.3">
      <c r="A565" s="17">
        <v>5</v>
      </c>
      <c r="B565" s="9" t="s">
        <v>35</v>
      </c>
      <c r="C565" s="17">
        <v>2</v>
      </c>
      <c r="D565" s="17">
        <v>1962</v>
      </c>
      <c r="E565" s="17">
        <v>1</v>
      </c>
      <c r="F565" s="17">
        <v>0</v>
      </c>
      <c r="G565" s="17">
        <v>0</v>
      </c>
      <c r="H565" s="18">
        <v>3028</v>
      </c>
      <c r="P565">
        <v>564</v>
      </c>
      <c r="Q565">
        <f t="shared" si="16"/>
        <v>8.5769854705114516E-5</v>
      </c>
      <c r="R565">
        <f t="shared" si="17"/>
        <v>4.8374198053684585E-2</v>
      </c>
    </row>
    <row r="566" spans="1:18" ht="14.4" x14ac:dyDescent="0.3">
      <c r="A566" s="17">
        <v>4</v>
      </c>
      <c r="B566" s="9" t="s">
        <v>10</v>
      </c>
      <c r="C566" s="17">
        <v>1</v>
      </c>
      <c r="D566" s="17">
        <v>1988</v>
      </c>
      <c r="E566" s="17">
        <v>1</v>
      </c>
      <c r="F566" s="17">
        <v>0</v>
      </c>
      <c r="G566" s="17">
        <v>0</v>
      </c>
      <c r="H566" s="18">
        <v>3065</v>
      </c>
      <c r="P566">
        <v>565</v>
      </c>
      <c r="Q566">
        <f t="shared" si="16"/>
        <v>8.5664208984110655E-5</v>
      </c>
      <c r="R566">
        <f t="shared" si="17"/>
        <v>4.840027807602252E-2</v>
      </c>
    </row>
    <row r="567" spans="1:18" ht="14.4" x14ac:dyDescent="0.3">
      <c r="A567" s="17">
        <v>3</v>
      </c>
      <c r="B567" s="9" t="s">
        <v>10</v>
      </c>
      <c r="C567" s="17">
        <v>1</v>
      </c>
      <c r="D567" s="17">
        <v>1988</v>
      </c>
      <c r="E567" s="17">
        <v>1</v>
      </c>
      <c r="F567" s="17">
        <v>0</v>
      </c>
      <c r="G567" s="17">
        <v>0</v>
      </c>
      <c r="H567" s="18">
        <v>3089</v>
      </c>
      <c r="P567">
        <v>566</v>
      </c>
      <c r="Q567">
        <f t="shared" si="16"/>
        <v>8.5558879409296858E-5</v>
      </c>
      <c r="R567">
        <f t="shared" si="17"/>
        <v>4.8426325745662024E-2</v>
      </c>
    </row>
    <row r="568" spans="1:18" ht="14.4" x14ac:dyDescent="0.3">
      <c r="A568" s="17">
        <v>4</v>
      </c>
      <c r="B568" s="9" t="s">
        <v>35</v>
      </c>
      <c r="C568" s="17">
        <v>3</v>
      </c>
      <c r="D568" s="17">
        <v>1974</v>
      </c>
      <c r="E568" s="17">
        <v>1</v>
      </c>
      <c r="F568" s="17">
        <v>0</v>
      </c>
      <c r="G568" s="17">
        <v>0</v>
      </c>
      <c r="H568" s="18">
        <v>3094</v>
      </c>
      <c r="P568">
        <v>567</v>
      </c>
      <c r="Q568">
        <f t="shared" si="16"/>
        <v>8.5453864478300518E-5</v>
      </c>
      <c r="R568">
        <f t="shared" si="17"/>
        <v>4.8452341159196395E-2</v>
      </c>
    </row>
    <row r="569" spans="1:18" ht="14.4" x14ac:dyDescent="0.3">
      <c r="A569" s="17">
        <v>2</v>
      </c>
      <c r="B569" s="9" t="s">
        <v>17</v>
      </c>
      <c r="C569" s="17">
        <v>2</v>
      </c>
      <c r="D569" s="17">
        <v>2014</v>
      </c>
      <c r="E569" s="17">
        <v>1</v>
      </c>
      <c r="F569" s="17">
        <v>0</v>
      </c>
      <c r="G569" s="17">
        <v>0</v>
      </c>
      <c r="H569" s="18">
        <v>3162</v>
      </c>
      <c r="P569">
        <v>568</v>
      </c>
      <c r="Q569">
        <f t="shared" si="16"/>
        <v>8.5349162698521863E-5</v>
      </c>
      <c r="R569">
        <f t="shared" si="17"/>
        <v>4.8478324412760419E-2</v>
      </c>
    </row>
    <row r="570" spans="1:18" ht="14.4" x14ac:dyDescent="0.3">
      <c r="A570" s="17">
        <v>3</v>
      </c>
      <c r="B570" s="9" t="s">
        <v>35</v>
      </c>
      <c r="C570" s="17">
        <v>2</v>
      </c>
      <c r="D570" s="17">
        <v>1962</v>
      </c>
      <c r="E570" s="17">
        <v>1</v>
      </c>
      <c r="F570" s="17">
        <v>0</v>
      </c>
      <c r="G570" s="17">
        <v>0</v>
      </c>
      <c r="H570" s="18">
        <v>3184</v>
      </c>
      <c r="P570">
        <v>569</v>
      </c>
      <c r="Q570">
        <f t="shared" si="16"/>
        <v>8.524477258705359E-5</v>
      </c>
      <c r="R570">
        <f t="shared" si="17"/>
        <v>4.8504275602033492E-2</v>
      </c>
    </row>
    <row r="571" spans="1:18" ht="14.4" x14ac:dyDescent="0.3">
      <c r="A571" s="17">
        <v>4</v>
      </c>
      <c r="B571" s="9" t="s">
        <v>12</v>
      </c>
      <c r="C571" s="17">
        <v>4</v>
      </c>
      <c r="D571" s="17">
        <v>1976</v>
      </c>
      <c r="E571" s="17">
        <v>1</v>
      </c>
      <c r="F571" s="17">
        <v>0</v>
      </c>
      <c r="G571" s="17">
        <v>3</v>
      </c>
      <c r="H571" s="18">
        <v>3200</v>
      </c>
      <c r="P571">
        <v>570</v>
      </c>
      <c r="Q571">
        <f t="shared" si="16"/>
        <v>8.5140692670600824E-5</v>
      </c>
      <c r="R571">
        <f t="shared" si="17"/>
        <v>4.8530194822242467E-2</v>
      </c>
    </row>
    <row r="572" spans="1:18" ht="14.4" x14ac:dyDescent="0.3">
      <c r="A572" s="17">
        <v>4</v>
      </c>
      <c r="B572" s="9" t="s">
        <v>12</v>
      </c>
      <c r="C572" s="17">
        <v>1</v>
      </c>
      <c r="D572" s="17">
        <v>1977</v>
      </c>
      <c r="E572" s="17">
        <v>1</v>
      </c>
      <c r="F572" s="17">
        <v>0</v>
      </c>
      <c r="G572" s="17">
        <v>0</v>
      </c>
      <c r="H572" s="18">
        <v>3220</v>
      </c>
      <c r="P572">
        <v>571</v>
      </c>
      <c r="Q572">
        <f t="shared" si="16"/>
        <v>8.5036921485402107E-5</v>
      </c>
      <c r="R572">
        <f t="shared" si="17"/>
        <v>4.8556082168164601E-2</v>
      </c>
    </row>
    <row r="573" spans="1:18" ht="14.4" x14ac:dyDescent="0.3">
      <c r="A573" s="17">
        <v>2</v>
      </c>
      <c r="B573" s="9" t="s">
        <v>31</v>
      </c>
      <c r="C573" s="17">
        <v>4</v>
      </c>
      <c r="D573" s="17">
        <v>1972</v>
      </c>
      <c r="E573" s="17">
        <v>4</v>
      </c>
      <c r="F573" s="17">
        <v>0</v>
      </c>
      <c r="G573" s="17">
        <v>0</v>
      </c>
      <c r="H573" s="18">
        <v>3247</v>
      </c>
      <c r="P573">
        <v>572</v>
      </c>
      <c r="Q573">
        <f t="shared" si="16"/>
        <v>8.4933457577151118E-5</v>
      </c>
      <c r="R573">
        <f t="shared" si="17"/>
        <v>4.8581937734130443E-2</v>
      </c>
    </row>
    <row r="574" spans="1:18" ht="14.4" x14ac:dyDescent="0.3">
      <c r="A574" s="17">
        <v>5</v>
      </c>
      <c r="B574" s="9" t="s">
        <v>12</v>
      </c>
      <c r="C574" s="17">
        <v>4</v>
      </c>
      <c r="D574" s="17">
        <v>1976</v>
      </c>
      <c r="E574" s="17">
        <v>1</v>
      </c>
      <c r="F574" s="17">
        <v>0</v>
      </c>
      <c r="G574" s="17">
        <v>1</v>
      </c>
      <c r="H574" s="18">
        <v>3258</v>
      </c>
      <c r="P574">
        <v>573</v>
      </c>
      <c r="Q574">
        <f t="shared" si="16"/>
        <v>8.4830299500919385E-5</v>
      </c>
      <c r="R574">
        <f t="shared" si="17"/>
        <v>4.8607761614026808E-2</v>
      </c>
    </row>
    <row r="575" spans="1:18" ht="14.4" x14ac:dyDescent="0.3">
      <c r="A575" s="17">
        <v>3</v>
      </c>
      <c r="B575" s="9" t="s">
        <v>35</v>
      </c>
      <c r="C575" s="17">
        <v>3</v>
      </c>
      <c r="D575" s="17">
        <v>1974</v>
      </c>
      <c r="E575" s="17">
        <v>1</v>
      </c>
      <c r="F575" s="17">
        <v>0</v>
      </c>
      <c r="G575" s="17">
        <v>0</v>
      </c>
      <c r="H575" s="18">
        <v>3298</v>
      </c>
      <c r="P575">
        <v>574</v>
      </c>
      <c r="Q575">
        <f t="shared" si="16"/>
        <v>8.4727445821079276E-5</v>
      </c>
      <c r="R575">
        <f t="shared" si="17"/>
        <v>4.8633553901299503E-2</v>
      </c>
    </row>
    <row r="576" spans="1:18" ht="14.4" x14ac:dyDescent="0.3">
      <c r="A576" s="17">
        <v>4</v>
      </c>
      <c r="B576" s="9" t="s">
        <v>12</v>
      </c>
      <c r="C576" s="17">
        <v>1</v>
      </c>
      <c r="D576" s="17">
        <v>1977</v>
      </c>
      <c r="E576" s="17">
        <v>1</v>
      </c>
      <c r="F576" s="17">
        <v>0</v>
      </c>
      <c r="G576" s="17">
        <v>2</v>
      </c>
      <c r="H576" s="18">
        <v>3303</v>
      </c>
      <c r="P576">
        <v>575</v>
      </c>
      <c r="Q576">
        <f t="shared" si="16"/>
        <v>8.4624895111228324E-5</v>
      </c>
      <c r="R576">
        <f t="shared" si="17"/>
        <v>4.865931468895629E-2</v>
      </c>
    </row>
    <row r="577" spans="1:18" ht="14.4" x14ac:dyDescent="0.3">
      <c r="A577" s="17">
        <v>4</v>
      </c>
      <c r="B577" s="9" t="s">
        <v>19</v>
      </c>
      <c r="C577" s="17">
        <v>1</v>
      </c>
      <c r="D577" s="17">
        <v>1982</v>
      </c>
      <c r="E577" s="17">
        <v>14</v>
      </c>
      <c r="F577" s="17">
        <v>0</v>
      </c>
      <c r="G577" s="17">
        <v>0</v>
      </c>
      <c r="H577" s="18">
        <v>3367</v>
      </c>
      <c r="P577">
        <v>576</v>
      </c>
      <c r="Q577">
        <f t="shared" si="16"/>
        <v>8.4522645954113917E-5</v>
      </c>
      <c r="R577">
        <f t="shared" si="17"/>
        <v>4.8685044069569618E-2</v>
      </c>
    </row>
    <row r="578" spans="1:18" ht="14.4" x14ac:dyDescent="0.3">
      <c r="A578" s="17">
        <v>5</v>
      </c>
      <c r="B578" s="9" t="s">
        <v>12</v>
      </c>
      <c r="C578" s="17">
        <v>1</v>
      </c>
      <c r="D578" s="17">
        <v>1977</v>
      </c>
      <c r="E578" s="17">
        <v>1</v>
      </c>
      <c r="F578" s="17">
        <v>0</v>
      </c>
      <c r="G578" s="17">
        <v>0</v>
      </c>
      <c r="H578" s="18">
        <v>3415</v>
      </c>
      <c r="P578">
        <v>577</v>
      </c>
      <c r="Q578">
        <f t="shared" si="16"/>
        <v>8.4420696941558794E-5</v>
      </c>
      <c r="R578">
        <f t="shared" si="17"/>
        <v>4.8710742135279421E-2</v>
      </c>
    </row>
    <row r="579" spans="1:18" ht="14.4" x14ac:dyDescent="0.3">
      <c r="A579" s="17">
        <v>1</v>
      </c>
      <c r="B579" s="9" t="s">
        <v>23</v>
      </c>
      <c r="C579" s="17">
        <v>4</v>
      </c>
      <c r="D579" s="17">
        <v>1974</v>
      </c>
      <c r="E579" s="17">
        <v>1</v>
      </c>
      <c r="F579" s="17">
        <v>0</v>
      </c>
      <c r="G579" s="17">
        <v>0</v>
      </c>
      <c r="H579" s="18">
        <v>3417</v>
      </c>
      <c r="P579">
        <v>578</v>
      </c>
      <c r="Q579">
        <f t="shared" ref="Q579:Q642" si="18">_xlfn.GAMMA.DIST(P579,$K$7,$K$8,FALSE)</f>
        <v>8.4319046674387408E-5</v>
      </c>
      <c r="R579">
        <f t="shared" ref="R579:R642" si="19">P579*Q579</f>
        <v>4.8736408977795923E-2</v>
      </c>
    </row>
    <row r="580" spans="1:18" ht="14.4" x14ac:dyDescent="0.3">
      <c r="A580" s="17">
        <v>5</v>
      </c>
      <c r="B580" s="9" t="s">
        <v>43</v>
      </c>
      <c r="C580" s="17">
        <v>3</v>
      </c>
      <c r="D580" s="17">
        <v>1974</v>
      </c>
      <c r="E580" s="17">
        <v>1</v>
      </c>
      <c r="F580" s="17">
        <v>0</v>
      </c>
      <c r="G580" s="17">
        <v>0</v>
      </c>
      <c r="H580" s="18">
        <v>3429</v>
      </c>
      <c r="P580">
        <v>579</v>
      </c>
      <c r="Q580">
        <f t="shared" si="18"/>
        <v>8.4217693762352915E-5</v>
      </c>
      <c r="R580">
        <f t="shared" si="19"/>
        <v>4.876204468840234E-2</v>
      </c>
    </row>
    <row r="581" spans="1:18" ht="14.4" x14ac:dyDescent="0.3">
      <c r="A581" s="17">
        <v>2</v>
      </c>
      <c r="B581" s="9" t="s">
        <v>17</v>
      </c>
      <c r="C581" s="17">
        <v>2</v>
      </c>
      <c r="D581" s="17">
        <v>2014</v>
      </c>
      <c r="E581" s="17">
        <v>1</v>
      </c>
      <c r="F581" s="17">
        <v>0</v>
      </c>
      <c r="G581" s="17">
        <v>0</v>
      </c>
      <c r="H581" s="18">
        <v>3442</v>
      </c>
      <c r="P581">
        <v>580</v>
      </c>
      <c r="Q581">
        <f t="shared" si="18"/>
        <v>8.4116636824064801E-5</v>
      </c>
      <c r="R581">
        <f t="shared" si="19"/>
        <v>4.8787649357957583E-2</v>
      </c>
    </row>
    <row r="582" spans="1:18" ht="14.4" x14ac:dyDescent="0.3">
      <c r="A582" s="17">
        <v>3</v>
      </c>
      <c r="B582" s="9" t="s">
        <v>43</v>
      </c>
      <c r="C582" s="17">
        <v>3</v>
      </c>
      <c r="D582" s="17">
        <v>1961</v>
      </c>
      <c r="E582" s="17">
        <v>1</v>
      </c>
      <c r="F582" s="17">
        <v>0</v>
      </c>
      <c r="G582" s="17">
        <v>0</v>
      </c>
      <c r="H582" s="18">
        <v>3454</v>
      </c>
      <c r="P582">
        <v>581</v>
      </c>
      <c r="Q582">
        <f t="shared" si="18"/>
        <v>8.4015874486917586E-5</v>
      </c>
      <c r="R582">
        <f t="shared" si="19"/>
        <v>4.8813223076899115E-2</v>
      </c>
    </row>
    <row r="583" spans="1:18" ht="14.4" x14ac:dyDescent="0.3">
      <c r="A583" s="17">
        <v>1</v>
      </c>
      <c r="B583" s="9" t="s">
        <v>30</v>
      </c>
      <c r="C583" s="17">
        <v>2</v>
      </c>
      <c r="D583" s="17">
        <v>1973</v>
      </c>
      <c r="E583" s="17">
        <v>1</v>
      </c>
      <c r="F583" s="17">
        <v>0</v>
      </c>
      <c r="G583" s="17">
        <v>0</v>
      </c>
      <c r="H583" s="18">
        <v>3488</v>
      </c>
      <c r="P583">
        <v>582</v>
      </c>
      <c r="Q583">
        <f t="shared" si="18"/>
        <v>8.3915405387019525E-5</v>
      </c>
      <c r="R583">
        <f t="shared" si="19"/>
        <v>4.8838765935245367E-2</v>
      </c>
    </row>
    <row r="584" spans="1:18" ht="14.4" x14ac:dyDescent="0.3">
      <c r="A584" s="17">
        <v>1</v>
      </c>
      <c r="B584" s="9" t="s">
        <v>19</v>
      </c>
      <c r="C584" s="17">
        <v>1</v>
      </c>
      <c r="D584" s="17">
        <v>1982</v>
      </c>
      <c r="E584" s="17">
        <v>14</v>
      </c>
      <c r="F584" s="17">
        <v>0</v>
      </c>
      <c r="G584" s="17">
        <v>0</v>
      </c>
      <c r="H584" s="18">
        <v>3516</v>
      </c>
      <c r="P584">
        <v>583</v>
      </c>
      <c r="Q584">
        <f t="shared" si="18"/>
        <v>8.3815228169122793E-5</v>
      </c>
      <c r="R584">
        <f t="shared" si="19"/>
        <v>4.8864278022598587E-2</v>
      </c>
    </row>
    <row r="585" spans="1:18" ht="14.4" x14ac:dyDescent="0.3">
      <c r="A585" s="17">
        <v>1</v>
      </c>
      <c r="B585" s="9" t="s">
        <v>31</v>
      </c>
      <c r="C585" s="17">
        <v>4</v>
      </c>
      <c r="D585" s="17">
        <v>1972</v>
      </c>
      <c r="E585" s="17">
        <v>4</v>
      </c>
      <c r="F585" s="17">
        <v>0</v>
      </c>
      <c r="G585" s="17">
        <v>0</v>
      </c>
      <c r="H585" s="18">
        <v>3519</v>
      </c>
      <c r="P585">
        <v>584</v>
      </c>
      <c r="Q585">
        <f t="shared" si="18"/>
        <v>8.371534148655394E-5</v>
      </c>
      <c r="R585">
        <f t="shared" si="19"/>
        <v>4.8889759428147501E-2</v>
      </c>
    </row>
    <row r="586" spans="1:18" ht="14.4" x14ac:dyDescent="0.3">
      <c r="A586" s="17">
        <v>3</v>
      </c>
      <c r="B586" s="9" t="s">
        <v>12</v>
      </c>
      <c r="C586" s="17">
        <v>1</v>
      </c>
      <c r="D586" s="17">
        <v>1977</v>
      </c>
      <c r="E586" s="17">
        <v>1</v>
      </c>
      <c r="F586" s="17">
        <v>0</v>
      </c>
      <c r="G586" s="17">
        <v>2</v>
      </c>
      <c r="H586" s="18">
        <v>3556</v>
      </c>
      <c r="P586">
        <v>585</v>
      </c>
      <c r="Q586">
        <f t="shared" si="18"/>
        <v>8.3615744001144823E-5</v>
      </c>
      <c r="R586">
        <f t="shared" si="19"/>
        <v>4.8915210240669721E-2</v>
      </c>
    </row>
    <row r="587" spans="1:18" ht="14.4" x14ac:dyDescent="0.3">
      <c r="A587" s="17">
        <v>3</v>
      </c>
      <c r="B587" s="9" t="s">
        <v>12</v>
      </c>
      <c r="C587" s="17">
        <v>4</v>
      </c>
      <c r="D587" s="17">
        <v>1976</v>
      </c>
      <c r="E587" s="17">
        <v>1</v>
      </c>
      <c r="F587" s="17">
        <v>0</v>
      </c>
      <c r="G587" s="17">
        <v>2</v>
      </c>
      <c r="H587" s="18">
        <v>3605</v>
      </c>
      <c r="P587">
        <v>586</v>
      </c>
      <c r="Q587">
        <f t="shared" si="18"/>
        <v>8.3516434383164751E-5</v>
      </c>
      <c r="R587">
        <f t="shared" si="19"/>
        <v>4.8940630548534543E-2</v>
      </c>
    </row>
    <row r="588" spans="1:18" ht="14.4" x14ac:dyDescent="0.3">
      <c r="A588" s="17">
        <v>5</v>
      </c>
      <c r="B588" s="9" t="s">
        <v>43</v>
      </c>
      <c r="C588" s="17">
        <v>3</v>
      </c>
      <c r="D588" s="17">
        <v>1961</v>
      </c>
      <c r="E588" s="17">
        <v>1</v>
      </c>
      <c r="F588" s="17">
        <v>0</v>
      </c>
      <c r="G588" s="17">
        <v>0</v>
      </c>
      <c r="H588" s="18">
        <v>3608</v>
      </c>
      <c r="P588">
        <v>587</v>
      </c>
      <c r="Q588">
        <f t="shared" si="18"/>
        <v>8.3417411311252857E-5</v>
      </c>
      <c r="R588">
        <f t="shared" si="19"/>
        <v>4.8966020439705424E-2</v>
      </c>
    </row>
    <row r="589" spans="1:18" ht="14.4" x14ac:dyDescent="0.3">
      <c r="A589" s="17">
        <v>2</v>
      </c>
      <c r="B589" s="9" t="s">
        <v>17</v>
      </c>
      <c r="C589" s="17">
        <v>3</v>
      </c>
      <c r="D589" s="17">
        <v>2014</v>
      </c>
      <c r="E589" s="17">
        <v>1</v>
      </c>
      <c r="F589" s="17">
        <v>0</v>
      </c>
      <c r="G589" s="17">
        <v>0</v>
      </c>
      <c r="H589" s="18">
        <v>3626</v>
      </c>
      <c r="P589">
        <v>588</v>
      </c>
      <c r="Q589">
        <f t="shared" si="18"/>
        <v>8.3318673472351296E-5</v>
      </c>
      <c r="R589">
        <f t="shared" si="19"/>
        <v>4.8991380001742565E-2</v>
      </c>
    </row>
    <row r="590" spans="1:18" ht="14.4" x14ac:dyDescent="0.3">
      <c r="A590" s="17">
        <v>2</v>
      </c>
      <c r="B590" s="9" t="s">
        <v>17</v>
      </c>
      <c r="C590" s="17">
        <v>3</v>
      </c>
      <c r="D590" s="17">
        <v>2014</v>
      </c>
      <c r="E590" s="17">
        <v>1</v>
      </c>
      <c r="F590" s="17">
        <v>0</v>
      </c>
      <c r="G590" s="17">
        <v>0</v>
      </c>
      <c r="H590" s="18">
        <v>3631</v>
      </c>
      <c r="P590">
        <v>589</v>
      </c>
      <c r="Q590">
        <f t="shared" si="18"/>
        <v>8.3220219561639072E-5</v>
      </c>
      <c r="R590">
        <f t="shared" si="19"/>
        <v>4.9016709321805414E-2</v>
      </c>
    </row>
    <row r="591" spans="1:18" ht="14.4" x14ac:dyDescent="0.3">
      <c r="A591" s="17">
        <v>2</v>
      </c>
      <c r="B591" s="9" t="s">
        <v>17</v>
      </c>
      <c r="C591" s="17">
        <v>2</v>
      </c>
      <c r="D591" s="17">
        <v>2015</v>
      </c>
      <c r="E591" s="17">
        <v>1</v>
      </c>
      <c r="F591" s="17">
        <v>0</v>
      </c>
      <c r="G591" s="17">
        <v>0</v>
      </c>
      <c r="H591" s="18">
        <v>3637</v>
      </c>
      <c r="P591">
        <v>590</v>
      </c>
      <c r="Q591">
        <f t="shared" si="18"/>
        <v>8.312204828246648E-5</v>
      </c>
      <c r="R591">
        <f t="shared" si="19"/>
        <v>4.9042008486655221E-2</v>
      </c>
    </row>
    <row r="592" spans="1:18" ht="14.4" x14ac:dyDescent="0.3">
      <c r="A592" s="17">
        <v>1</v>
      </c>
      <c r="B592" s="9" t="s">
        <v>10</v>
      </c>
      <c r="C592" s="17">
        <v>1</v>
      </c>
      <c r="D592" s="17">
        <v>1964</v>
      </c>
      <c r="E592" s="17">
        <v>2</v>
      </c>
      <c r="F592" s="17">
        <v>0</v>
      </c>
      <c r="G592" s="17">
        <v>10</v>
      </c>
      <c r="H592" s="18">
        <v>3656</v>
      </c>
      <c r="P592">
        <v>591</v>
      </c>
      <c r="Q592">
        <f t="shared" si="18"/>
        <v>8.3024158346290137E-5</v>
      </c>
      <c r="R592">
        <f t="shared" si="19"/>
        <v>4.906727758265747E-2</v>
      </c>
    </row>
    <row r="593" spans="1:18" ht="14.4" x14ac:dyDescent="0.3">
      <c r="A593" s="17">
        <v>3</v>
      </c>
      <c r="B593" s="9" t="s">
        <v>43</v>
      </c>
      <c r="C593" s="17">
        <v>3</v>
      </c>
      <c r="D593" s="17">
        <v>1974</v>
      </c>
      <c r="E593" s="17">
        <v>1</v>
      </c>
      <c r="F593" s="17">
        <v>0</v>
      </c>
      <c r="G593" s="17">
        <v>0</v>
      </c>
      <c r="H593" s="18">
        <v>3669</v>
      </c>
      <c r="P593">
        <v>592</v>
      </c>
      <c r="Q593">
        <f t="shared" si="18"/>
        <v>8.2926548472608773E-5</v>
      </c>
      <c r="R593">
        <f t="shared" si="19"/>
        <v>4.9092516695784391E-2</v>
      </c>
    </row>
    <row r="594" spans="1:18" ht="14.4" x14ac:dyDescent="0.3">
      <c r="A594" s="17">
        <v>2</v>
      </c>
      <c r="B594" s="9" t="s">
        <v>12</v>
      </c>
      <c r="C594" s="17">
        <v>1</v>
      </c>
      <c r="D594" s="17">
        <v>1977</v>
      </c>
      <c r="E594" s="17">
        <v>1</v>
      </c>
      <c r="F594" s="17">
        <v>0</v>
      </c>
      <c r="G594" s="17">
        <v>0</v>
      </c>
      <c r="H594" s="18">
        <v>3704</v>
      </c>
      <c r="P594">
        <v>593</v>
      </c>
      <c r="Q594">
        <f t="shared" si="18"/>
        <v>8.2829217388899555E-5</v>
      </c>
      <c r="R594">
        <f t="shared" si="19"/>
        <v>4.9117725911617435E-2</v>
      </c>
    </row>
    <row r="595" spans="1:18" ht="14.4" x14ac:dyDescent="0.3">
      <c r="A595" s="17">
        <v>3</v>
      </c>
      <c r="B595" s="9" t="s">
        <v>25</v>
      </c>
      <c r="C595" s="17">
        <v>3</v>
      </c>
      <c r="D595" s="17">
        <v>1965</v>
      </c>
      <c r="E595" s="17">
        <v>1</v>
      </c>
      <c r="F595" s="17">
        <v>0</v>
      </c>
      <c r="G595" s="17">
        <v>0</v>
      </c>
      <c r="H595" s="18">
        <v>3724</v>
      </c>
      <c r="P595">
        <v>594</v>
      </c>
      <c r="Q595">
        <f t="shared" si="18"/>
        <v>8.2732163830554923E-5</v>
      </c>
      <c r="R595">
        <f t="shared" si="19"/>
        <v>4.9142905315349622E-2</v>
      </c>
    </row>
    <row r="596" spans="1:18" ht="14.4" x14ac:dyDescent="0.3">
      <c r="A596" s="17">
        <v>5</v>
      </c>
      <c r="B596" s="9" t="s">
        <v>12</v>
      </c>
      <c r="C596" s="17">
        <v>1</v>
      </c>
      <c r="D596" s="17">
        <v>1977</v>
      </c>
      <c r="E596" s="17">
        <v>1</v>
      </c>
      <c r="F596" s="17">
        <v>0</v>
      </c>
      <c r="G596" s="17">
        <v>2</v>
      </c>
      <c r="H596" s="18">
        <v>3726</v>
      </c>
      <c r="P596">
        <v>595</v>
      </c>
      <c r="Q596">
        <f t="shared" si="18"/>
        <v>8.263538654082025E-5</v>
      </c>
      <c r="R596">
        <f t="shared" si="19"/>
        <v>4.916805499178805E-2</v>
      </c>
    </row>
    <row r="597" spans="1:18" ht="14.4" x14ac:dyDescent="0.3">
      <c r="A597" s="17">
        <v>2</v>
      </c>
      <c r="B597" s="9" t="s">
        <v>12</v>
      </c>
      <c r="C597" s="17">
        <v>4</v>
      </c>
      <c r="D597" s="17">
        <v>1976</v>
      </c>
      <c r="E597" s="17">
        <v>1</v>
      </c>
      <c r="F597" s="17">
        <v>0</v>
      </c>
      <c r="G597" s="17">
        <v>2</v>
      </c>
      <c r="H597" s="18">
        <v>3730</v>
      </c>
      <c r="P597">
        <v>596</v>
      </c>
      <c r="Q597">
        <f t="shared" si="18"/>
        <v>8.2538884270731916E-5</v>
      </c>
      <c r="R597">
        <f t="shared" si="19"/>
        <v>4.9193175025356223E-2</v>
      </c>
    </row>
    <row r="598" spans="1:18" ht="14.4" x14ac:dyDescent="0.3">
      <c r="A598" s="17">
        <v>3</v>
      </c>
      <c r="B598" s="9" t="s">
        <v>17</v>
      </c>
      <c r="C598" s="17">
        <v>2</v>
      </c>
      <c r="D598" s="17">
        <v>1985</v>
      </c>
      <c r="E598" s="17">
        <v>1</v>
      </c>
      <c r="F598" s="17">
        <v>0</v>
      </c>
      <c r="G598" s="17">
        <v>0</v>
      </c>
      <c r="H598" s="18">
        <v>3762</v>
      </c>
      <c r="P598">
        <v>597</v>
      </c>
      <c r="Q598">
        <f t="shared" si="18"/>
        <v>8.2442655779056025E-5</v>
      </c>
      <c r="R598">
        <f t="shared" si="19"/>
        <v>4.9218265500096448E-2</v>
      </c>
    </row>
    <row r="599" spans="1:18" ht="14.4" x14ac:dyDescent="0.3">
      <c r="A599" s="17">
        <v>2</v>
      </c>
      <c r="B599" s="9" t="s">
        <v>12</v>
      </c>
      <c r="C599" s="17">
        <v>1</v>
      </c>
      <c r="D599" s="17">
        <v>1977</v>
      </c>
      <c r="E599" s="17">
        <v>1</v>
      </c>
      <c r="F599" s="17">
        <v>0</v>
      </c>
      <c r="G599" s="17">
        <v>1</v>
      </c>
      <c r="H599" s="18">
        <v>3783</v>
      </c>
      <c r="P599">
        <v>598</v>
      </c>
      <c r="Q599">
        <f t="shared" si="18"/>
        <v>8.2346699832227814E-5</v>
      </c>
      <c r="R599">
        <f t="shared" si="19"/>
        <v>4.9243326499672231E-2</v>
      </c>
    </row>
    <row r="600" spans="1:18" ht="14.4" x14ac:dyDescent="0.3">
      <c r="A600" s="17">
        <v>3</v>
      </c>
      <c r="B600" s="9" t="s">
        <v>12</v>
      </c>
      <c r="C600" s="17">
        <v>1</v>
      </c>
      <c r="D600" s="17">
        <v>1977</v>
      </c>
      <c r="E600" s="17">
        <v>1</v>
      </c>
      <c r="F600" s="17">
        <v>0</v>
      </c>
      <c r="G600" s="17">
        <v>0</v>
      </c>
      <c r="H600" s="18">
        <v>3787</v>
      </c>
      <c r="P600">
        <v>599</v>
      </c>
      <c r="Q600">
        <f t="shared" si="18"/>
        <v>8.2251015204291353E-5</v>
      </c>
      <c r="R600">
        <f t="shared" si="19"/>
        <v>4.926835810737052E-2</v>
      </c>
    </row>
    <row r="601" spans="1:18" ht="14.4" x14ac:dyDescent="0.3">
      <c r="A601" s="17">
        <v>2</v>
      </c>
      <c r="B601" s="9" t="s">
        <v>17</v>
      </c>
      <c r="C601" s="17">
        <v>3</v>
      </c>
      <c r="D601" s="17">
        <v>2012</v>
      </c>
      <c r="E601" s="17">
        <v>1</v>
      </c>
      <c r="F601" s="17">
        <v>0</v>
      </c>
      <c r="G601" s="17">
        <v>0</v>
      </c>
      <c r="H601" s="18">
        <v>3792</v>
      </c>
      <c r="P601">
        <v>600</v>
      </c>
      <c r="Q601">
        <f t="shared" si="18"/>
        <v>8.215560067684026E-5</v>
      </c>
      <c r="R601">
        <f t="shared" si="19"/>
        <v>4.9293360406104159E-2</v>
      </c>
    </row>
    <row r="602" spans="1:18" ht="14.4" x14ac:dyDescent="0.3">
      <c r="A602" s="17">
        <v>3</v>
      </c>
      <c r="B602" s="9" t="s">
        <v>19</v>
      </c>
      <c r="C602" s="17">
        <v>1</v>
      </c>
      <c r="D602" s="17">
        <v>1982</v>
      </c>
      <c r="E602" s="17">
        <v>14</v>
      </c>
      <c r="F602" s="17">
        <v>0</v>
      </c>
      <c r="G602" s="17">
        <v>0</v>
      </c>
      <c r="H602" s="18">
        <v>3828</v>
      </c>
      <c r="P602">
        <v>601</v>
      </c>
      <c r="Q602">
        <f t="shared" si="18"/>
        <v>8.2060455038958442E-5</v>
      </c>
      <c r="R602">
        <f t="shared" si="19"/>
        <v>4.9318333478414023E-2</v>
      </c>
    </row>
    <row r="603" spans="1:18" ht="14.4" x14ac:dyDescent="0.3">
      <c r="A603" s="17">
        <v>2</v>
      </c>
      <c r="B603" s="9" t="s">
        <v>17</v>
      </c>
      <c r="C603" s="17">
        <v>3</v>
      </c>
      <c r="D603" s="17">
        <v>2014</v>
      </c>
      <c r="E603" s="17">
        <v>1</v>
      </c>
      <c r="F603" s="17">
        <v>0</v>
      </c>
      <c r="G603" s="17">
        <v>0</v>
      </c>
      <c r="H603" s="18">
        <v>3845</v>
      </c>
      <c r="P603">
        <v>602</v>
      </c>
      <c r="Q603">
        <f t="shared" si="18"/>
        <v>8.196557708716189E-5</v>
      </c>
      <c r="R603">
        <f t="shared" si="19"/>
        <v>4.9343277406471459E-2</v>
      </c>
    </row>
    <row r="604" spans="1:18" ht="14.4" x14ac:dyDescent="0.3">
      <c r="A604" s="17">
        <v>2</v>
      </c>
      <c r="B604" s="9" t="s">
        <v>17</v>
      </c>
      <c r="C604" s="17">
        <v>3</v>
      </c>
      <c r="D604" s="17">
        <v>2016</v>
      </c>
      <c r="E604" s="17">
        <v>1</v>
      </c>
      <c r="F604" s="17">
        <v>0</v>
      </c>
      <c r="G604" s="17">
        <v>0</v>
      </c>
      <c r="H604" s="18">
        <v>3868</v>
      </c>
      <c r="P604">
        <v>603</v>
      </c>
      <c r="Q604">
        <f t="shared" si="18"/>
        <v>8.1870965625340783E-5</v>
      </c>
      <c r="R604">
        <f t="shared" si="19"/>
        <v>4.9368192272080495E-2</v>
      </c>
    </row>
    <row r="605" spans="1:18" ht="14.4" x14ac:dyDescent="0.3">
      <c r="A605" s="17">
        <v>2</v>
      </c>
      <c r="B605" s="9" t="s">
        <v>17</v>
      </c>
      <c r="C605" s="17">
        <v>3</v>
      </c>
      <c r="D605" s="17">
        <v>2016</v>
      </c>
      <c r="E605" s="17">
        <v>1</v>
      </c>
      <c r="F605" s="17">
        <v>0</v>
      </c>
      <c r="G605" s="17">
        <v>0</v>
      </c>
      <c r="H605" s="18">
        <v>3870</v>
      </c>
      <c r="P605">
        <v>604</v>
      </c>
      <c r="Q605">
        <f t="shared" si="18"/>
        <v>8.1776619464701998E-5</v>
      </c>
      <c r="R605">
        <f t="shared" si="19"/>
        <v>4.9393078156680009E-2</v>
      </c>
    </row>
    <row r="606" spans="1:18" ht="14.4" x14ac:dyDescent="0.3">
      <c r="A606" s="17">
        <v>3</v>
      </c>
      <c r="B606" s="9" t="s">
        <v>25</v>
      </c>
      <c r="C606" s="17">
        <v>2</v>
      </c>
      <c r="D606" s="17">
        <v>1976</v>
      </c>
      <c r="E606" s="17">
        <v>1</v>
      </c>
      <c r="F606" s="17">
        <v>0</v>
      </c>
      <c r="G606" s="17">
        <v>0</v>
      </c>
      <c r="H606" s="18">
        <v>3905</v>
      </c>
      <c r="P606">
        <v>605</v>
      </c>
      <c r="Q606">
        <f t="shared" si="18"/>
        <v>8.1682537423712542E-5</v>
      </c>
      <c r="R606">
        <f t="shared" si="19"/>
        <v>4.9417935141346091E-2</v>
      </c>
    </row>
    <row r="607" spans="1:18" ht="14.4" x14ac:dyDescent="0.3">
      <c r="A607" s="17">
        <v>4</v>
      </c>
      <c r="B607" s="9" t="s">
        <v>43</v>
      </c>
      <c r="C607" s="17">
        <v>3</v>
      </c>
      <c r="D607" s="17">
        <v>1974</v>
      </c>
      <c r="E607" s="17">
        <v>1</v>
      </c>
      <c r="F607" s="17">
        <v>0</v>
      </c>
      <c r="G607" s="17">
        <v>0</v>
      </c>
      <c r="H607" s="18">
        <v>3916</v>
      </c>
      <c r="P607">
        <v>606</v>
      </c>
      <c r="Q607">
        <f t="shared" si="18"/>
        <v>8.1588718328043171E-5</v>
      </c>
      <c r="R607">
        <f t="shared" si="19"/>
        <v>4.944276330679416E-2</v>
      </c>
    </row>
    <row r="608" spans="1:18" ht="14.4" x14ac:dyDescent="0.3">
      <c r="A608" s="17">
        <v>6</v>
      </c>
      <c r="B608" s="9" t="s">
        <v>10</v>
      </c>
      <c r="C608" s="17">
        <v>1</v>
      </c>
      <c r="D608" s="17">
        <v>1964</v>
      </c>
      <c r="E608" s="17">
        <v>2</v>
      </c>
      <c r="F608" s="17">
        <v>0</v>
      </c>
      <c r="G608" s="17">
        <v>10</v>
      </c>
      <c r="H608" s="18">
        <v>3930</v>
      </c>
      <c r="P608">
        <v>607</v>
      </c>
      <c r="Q608">
        <f t="shared" si="18"/>
        <v>8.1495161010512802E-5</v>
      </c>
      <c r="R608">
        <f t="shared" si="19"/>
        <v>4.9467562733381272E-2</v>
      </c>
    </row>
    <row r="609" spans="1:18" ht="14.4" x14ac:dyDescent="0.3">
      <c r="A609" s="17">
        <v>5</v>
      </c>
      <c r="B609" s="9" t="s">
        <v>17</v>
      </c>
      <c r="C609" s="17">
        <v>2</v>
      </c>
      <c r="D609" s="17">
        <v>1985</v>
      </c>
      <c r="E609" s="17">
        <v>1</v>
      </c>
      <c r="F609" s="17">
        <v>0</v>
      </c>
      <c r="G609" s="17">
        <v>0</v>
      </c>
      <c r="H609" s="18">
        <v>3944</v>
      </c>
      <c r="P609">
        <v>608</v>
      </c>
      <c r="Q609">
        <f t="shared" si="18"/>
        <v>8.1401864311033065E-5</v>
      </c>
      <c r="R609">
        <f t="shared" si="19"/>
        <v>4.9492333501108106E-2</v>
      </c>
    </row>
    <row r="610" spans="1:18" ht="14.4" x14ac:dyDescent="0.3">
      <c r="A610" s="17">
        <v>2</v>
      </c>
      <c r="B610" s="9" t="s">
        <v>62</v>
      </c>
      <c r="C610" s="17">
        <v>2</v>
      </c>
      <c r="D610" s="17">
        <v>1982</v>
      </c>
      <c r="E610" s="17">
        <v>1</v>
      </c>
      <c r="F610" s="17">
        <v>0</v>
      </c>
      <c r="G610" s="17">
        <v>0</v>
      </c>
      <c r="H610" s="18">
        <v>3950</v>
      </c>
      <c r="P610">
        <v>609</v>
      </c>
      <c r="Q610">
        <f t="shared" si="18"/>
        <v>8.1308827076553906E-5</v>
      </c>
      <c r="R610">
        <f t="shared" si="19"/>
        <v>4.9517075689621326E-2</v>
      </c>
    </row>
    <row r="611" spans="1:18" ht="14.4" x14ac:dyDescent="0.3">
      <c r="A611" s="17">
        <v>3</v>
      </c>
      <c r="B611" s="9" t="s">
        <v>12</v>
      </c>
      <c r="C611" s="17">
        <v>2</v>
      </c>
      <c r="D611" s="17">
        <v>1994</v>
      </c>
      <c r="E611" s="17">
        <v>1</v>
      </c>
      <c r="F611" s="17">
        <v>0</v>
      </c>
      <c r="G611" s="17">
        <v>0</v>
      </c>
      <c r="H611" s="18">
        <v>3952</v>
      </c>
      <c r="P611">
        <v>610</v>
      </c>
      <c r="Q611">
        <f t="shared" si="18"/>
        <v>8.1216048161009255E-5</v>
      </c>
      <c r="R611">
        <f t="shared" si="19"/>
        <v>4.9541789378215642E-2</v>
      </c>
    </row>
    <row r="612" spans="1:18" ht="14.4" x14ac:dyDescent="0.3">
      <c r="A612" s="17">
        <v>1</v>
      </c>
      <c r="B612" s="9" t="s">
        <v>32</v>
      </c>
      <c r="C612" s="17">
        <v>3</v>
      </c>
      <c r="D612" s="17">
        <v>1977</v>
      </c>
      <c r="E612" s="17">
        <v>1</v>
      </c>
      <c r="F612" s="17">
        <v>0</v>
      </c>
      <c r="G612" s="17">
        <v>0</v>
      </c>
      <c r="H612" s="18">
        <v>3960</v>
      </c>
      <c r="P612">
        <v>611</v>
      </c>
      <c r="Q612">
        <f t="shared" si="18"/>
        <v>8.1123526425263396E-5</v>
      </c>
      <c r="R612">
        <f t="shared" si="19"/>
        <v>4.9566474645835933E-2</v>
      </c>
    </row>
    <row r="613" spans="1:18" ht="14.4" x14ac:dyDescent="0.3">
      <c r="A613" s="17">
        <v>3</v>
      </c>
      <c r="B613" s="9" t="s">
        <v>23</v>
      </c>
      <c r="C613" s="17">
        <v>1</v>
      </c>
      <c r="D613" s="17">
        <v>1990</v>
      </c>
      <c r="E613" s="17">
        <v>1</v>
      </c>
      <c r="F613" s="17">
        <v>0</v>
      </c>
      <c r="G613" s="17">
        <v>0</v>
      </c>
      <c r="H613" s="18">
        <v>3967</v>
      </c>
      <c r="P613">
        <v>612</v>
      </c>
      <c r="Q613">
        <f t="shared" si="18"/>
        <v>8.1031260737057735E-5</v>
      </c>
      <c r="R613">
        <f t="shared" si="19"/>
        <v>4.9591131571079333E-2</v>
      </c>
    </row>
    <row r="614" spans="1:18" ht="14.4" x14ac:dyDescent="0.3">
      <c r="A614" s="17">
        <v>4</v>
      </c>
      <c r="B614" s="9" t="s">
        <v>62</v>
      </c>
      <c r="C614" s="17">
        <v>2</v>
      </c>
      <c r="D614" s="17">
        <v>1982</v>
      </c>
      <c r="E614" s="17">
        <v>1</v>
      </c>
      <c r="F614" s="17">
        <v>0</v>
      </c>
      <c r="G614" s="17">
        <v>0</v>
      </c>
      <c r="H614" s="18">
        <v>3973</v>
      </c>
      <c r="P614">
        <v>613</v>
      </c>
      <c r="Q614">
        <f t="shared" si="18"/>
        <v>8.0939249970958285E-5</v>
      </c>
      <c r="R614">
        <f t="shared" si="19"/>
        <v>4.961576023219743E-2</v>
      </c>
    </row>
    <row r="615" spans="1:18" ht="14.4" x14ac:dyDescent="0.3">
      <c r="A615" s="17">
        <v>6</v>
      </c>
      <c r="B615" s="9" t="s">
        <v>23</v>
      </c>
      <c r="C615" s="17">
        <v>4</v>
      </c>
      <c r="D615" s="17">
        <v>1974</v>
      </c>
      <c r="E615" s="17">
        <v>1</v>
      </c>
      <c r="F615" s="17">
        <v>0</v>
      </c>
      <c r="G615" s="17">
        <v>0</v>
      </c>
      <c r="H615" s="18">
        <v>3979</v>
      </c>
      <c r="P615">
        <v>614</v>
      </c>
      <c r="Q615">
        <f t="shared" si="18"/>
        <v>8.0847493008303324E-5</v>
      </c>
      <c r="R615">
        <f t="shared" si="19"/>
        <v>4.9640360707098242E-2</v>
      </c>
    </row>
    <row r="616" spans="1:18" ht="14.4" x14ac:dyDescent="0.3">
      <c r="A616" s="17">
        <v>3</v>
      </c>
      <c r="B616" s="9" t="s">
        <v>19</v>
      </c>
      <c r="C616" s="17">
        <v>3</v>
      </c>
      <c r="D616" s="17">
        <v>1976</v>
      </c>
      <c r="E616" s="17">
        <v>2</v>
      </c>
      <c r="F616" s="17">
        <v>0</v>
      </c>
      <c r="G616" s="17">
        <v>0</v>
      </c>
      <c r="H616" s="18">
        <v>3981</v>
      </c>
      <c r="P616">
        <v>615</v>
      </c>
      <c r="Q616">
        <f t="shared" si="18"/>
        <v>8.0755988737151786E-5</v>
      </c>
      <c r="R616">
        <f t="shared" si="19"/>
        <v>4.966493307334835E-2</v>
      </c>
    </row>
    <row r="617" spans="1:18" ht="14.4" x14ac:dyDescent="0.3">
      <c r="A617" s="17">
        <v>2</v>
      </c>
      <c r="B617" s="9" t="s">
        <v>17</v>
      </c>
      <c r="C617" s="17">
        <v>3</v>
      </c>
      <c r="D617" s="17">
        <v>2014</v>
      </c>
      <c r="E617" s="17">
        <v>1</v>
      </c>
      <c r="F617" s="17">
        <v>0</v>
      </c>
      <c r="G617" s="17">
        <v>0</v>
      </c>
      <c r="H617" s="18">
        <v>3989</v>
      </c>
      <c r="P617">
        <v>616</v>
      </c>
      <c r="Q617">
        <f t="shared" si="18"/>
        <v>8.0664736052231967E-5</v>
      </c>
      <c r="R617">
        <f t="shared" si="19"/>
        <v>4.9689477408174892E-2</v>
      </c>
    </row>
    <row r="618" spans="1:18" ht="14.4" x14ac:dyDescent="0.3">
      <c r="A618" s="17">
        <v>2</v>
      </c>
      <c r="B618" s="9" t="s">
        <v>17</v>
      </c>
      <c r="C618" s="17">
        <v>3</v>
      </c>
      <c r="D618" s="17">
        <v>2014</v>
      </c>
      <c r="E618" s="17">
        <v>1</v>
      </c>
      <c r="F618" s="17">
        <v>0</v>
      </c>
      <c r="G618" s="17">
        <v>0</v>
      </c>
      <c r="H618" s="18">
        <v>3990</v>
      </c>
      <c r="P618">
        <v>617</v>
      </c>
      <c r="Q618">
        <f t="shared" si="18"/>
        <v>8.0573733854890853E-5</v>
      </c>
      <c r="R618">
        <f t="shared" si="19"/>
        <v>4.9713993788467657E-2</v>
      </c>
    </row>
    <row r="619" spans="1:18" ht="14.4" x14ac:dyDescent="0.3">
      <c r="A619" s="17">
        <v>2</v>
      </c>
      <c r="B619" s="9" t="s">
        <v>17</v>
      </c>
      <c r="C619" s="17">
        <v>2</v>
      </c>
      <c r="D619" s="17">
        <v>2012</v>
      </c>
      <c r="E619" s="17">
        <v>1</v>
      </c>
      <c r="F619" s="17">
        <v>0</v>
      </c>
      <c r="G619" s="17">
        <v>0</v>
      </c>
      <c r="H619" s="18">
        <v>3993</v>
      </c>
      <c r="P619">
        <v>618</v>
      </c>
      <c r="Q619">
        <f t="shared" si="18"/>
        <v>8.0482981053043781E-5</v>
      </c>
      <c r="R619">
        <f t="shared" si="19"/>
        <v>4.9738482290781059E-2</v>
      </c>
    </row>
    <row r="620" spans="1:18" ht="14.4" x14ac:dyDescent="0.3">
      <c r="A620" s="17">
        <v>2</v>
      </c>
      <c r="B620" s="9" t="s">
        <v>17</v>
      </c>
      <c r="C620" s="17">
        <v>2</v>
      </c>
      <c r="D620" s="17">
        <v>2014</v>
      </c>
      <c r="E620" s="17">
        <v>1</v>
      </c>
      <c r="F620" s="17">
        <v>0</v>
      </c>
      <c r="G620" s="17">
        <v>0</v>
      </c>
      <c r="H620" s="18">
        <v>3996</v>
      </c>
      <c r="P620">
        <v>619</v>
      </c>
      <c r="Q620">
        <f t="shared" si="18"/>
        <v>8.0392476561124573E-5</v>
      </c>
      <c r="R620">
        <f t="shared" si="19"/>
        <v>4.9762942991336108E-2</v>
      </c>
    </row>
    <row r="621" spans="1:18" ht="14.4" x14ac:dyDescent="0.3">
      <c r="A621" s="17">
        <v>3</v>
      </c>
      <c r="B621" s="9" t="s">
        <v>62</v>
      </c>
      <c r="C621" s="17">
        <v>2</v>
      </c>
      <c r="D621" s="17">
        <v>1982</v>
      </c>
      <c r="E621" s="17">
        <v>1</v>
      </c>
      <c r="F621" s="17">
        <v>0</v>
      </c>
      <c r="G621" s="17">
        <v>0</v>
      </c>
      <c r="H621" s="18">
        <v>3997</v>
      </c>
      <c r="P621">
        <v>620</v>
      </c>
      <c r="Q621">
        <f t="shared" si="18"/>
        <v>8.0302219300036333E-5</v>
      </c>
      <c r="R621">
        <f t="shared" si="19"/>
        <v>4.9787375966022528E-2</v>
      </c>
    </row>
    <row r="622" spans="1:18" ht="14.4" x14ac:dyDescent="0.3">
      <c r="A622" s="17">
        <v>2</v>
      </c>
      <c r="B622" s="9" t="s">
        <v>43</v>
      </c>
      <c r="C622" s="17">
        <v>3</v>
      </c>
      <c r="D622" s="17">
        <v>1961</v>
      </c>
      <c r="E622" s="17">
        <v>1</v>
      </c>
      <c r="F622" s="17">
        <v>0</v>
      </c>
      <c r="G622" s="17">
        <v>0</v>
      </c>
      <c r="H622" s="18">
        <v>4000</v>
      </c>
      <c r="P622">
        <v>621</v>
      </c>
      <c r="Q622">
        <f t="shared" si="18"/>
        <v>8.021220819710235E-5</v>
      </c>
      <c r="R622">
        <f t="shared" si="19"/>
        <v>4.9811781290400557E-2</v>
      </c>
    </row>
    <row r="623" spans="1:18" ht="14.4" x14ac:dyDescent="0.3">
      <c r="A623" s="17">
        <v>1</v>
      </c>
      <c r="B623" s="9" t="s">
        <v>10</v>
      </c>
      <c r="C623" s="17">
        <v>1</v>
      </c>
      <c r="D623" s="17">
        <v>1962</v>
      </c>
      <c r="E623" s="17">
        <v>1</v>
      </c>
      <c r="F623" s="17">
        <v>0</v>
      </c>
      <c r="G623" s="17">
        <v>0</v>
      </c>
      <c r="H623" s="18">
        <v>4019</v>
      </c>
      <c r="P623">
        <v>622</v>
      </c>
      <c r="Q623">
        <f t="shared" si="18"/>
        <v>8.0122442186017812E-5</v>
      </c>
      <c r="R623">
        <f t="shared" si="19"/>
        <v>4.9836159039703079E-2</v>
      </c>
    </row>
    <row r="624" spans="1:18" ht="14.4" x14ac:dyDescent="0.3">
      <c r="A624" s="17">
        <v>1</v>
      </c>
      <c r="B624" s="9" t="s">
        <v>33</v>
      </c>
      <c r="C624" s="17">
        <v>1</v>
      </c>
      <c r="D624" s="17">
        <v>1994</v>
      </c>
      <c r="E624" s="17">
        <v>1</v>
      </c>
      <c r="F624" s="17">
        <v>0</v>
      </c>
      <c r="G624" s="17">
        <v>0</v>
      </c>
      <c r="H624" s="18">
        <v>4041</v>
      </c>
      <c r="P624">
        <v>623</v>
      </c>
      <c r="Q624">
        <f t="shared" si="18"/>
        <v>8.003292020680169E-5</v>
      </c>
      <c r="R624">
        <f t="shared" si="19"/>
        <v>4.9860509288837451E-2</v>
      </c>
    </row>
    <row r="625" spans="1:18" ht="14.4" x14ac:dyDescent="0.3">
      <c r="A625" s="17">
        <v>4</v>
      </c>
      <c r="B625" s="9" t="s">
        <v>43</v>
      </c>
      <c r="C625" s="17">
        <v>3</v>
      </c>
      <c r="D625" s="17">
        <v>1961</v>
      </c>
      <c r="E625" s="17">
        <v>1</v>
      </c>
      <c r="F625" s="17">
        <v>0</v>
      </c>
      <c r="G625" s="17">
        <v>0</v>
      </c>
      <c r="H625" s="18">
        <v>4059</v>
      </c>
      <c r="P625">
        <v>624</v>
      </c>
      <c r="Q625">
        <f t="shared" si="18"/>
        <v>7.9943641205749009E-5</v>
      </c>
      <c r="R625">
        <f t="shared" si="19"/>
        <v>4.9884832112387381E-2</v>
      </c>
    </row>
    <row r="626" spans="1:18" ht="14.4" x14ac:dyDescent="0.3">
      <c r="A626" s="17">
        <v>2</v>
      </c>
      <c r="B626" s="9" t="s">
        <v>30</v>
      </c>
      <c r="C626" s="17">
        <v>2</v>
      </c>
      <c r="D626" s="17">
        <v>1973</v>
      </c>
      <c r="E626" s="17">
        <v>1</v>
      </c>
      <c r="F626" s="17">
        <v>0</v>
      </c>
      <c r="G626" s="17">
        <v>0</v>
      </c>
      <c r="H626" s="18">
        <v>4072</v>
      </c>
      <c r="P626">
        <v>625</v>
      </c>
      <c r="Q626">
        <f t="shared" si="18"/>
        <v>7.9854604135384119E-5</v>
      </c>
      <c r="R626">
        <f t="shared" si="19"/>
        <v>4.9909127584615076E-2</v>
      </c>
    </row>
    <row r="627" spans="1:18" ht="14.4" x14ac:dyDescent="0.3">
      <c r="A627" s="17">
        <v>2</v>
      </c>
      <c r="B627" s="9" t="s">
        <v>17</v>
      </c>
      <c r="C627" s="17">
        <v>4</v>
      </c>
      <c r="D627" s="17">
        <v>2012</v>
      </c>
      <c r="E627" s="17">
        <v>1</v>
      </c>
      <c r="F627" s="17">
        <v>0</v>
      </c>
      <c r="G627" s="17">
        <v>0</v>
      </c>
      <c r="H627" s="18">
        <v>4133</v>
      </c>
      <c r="P627">
        <v>626</v>
      </c>
      <c r="Q627">
        <f t="shared" si="18"/>
        <v>7.9765807954413408E-5</v>
      </c>
      <c r="R627">
        <f t="shared" si="19"/>
        <v>4.9933395779462791E-2</v>
      </c>
    </row>
    <row r="628" spans="1:18" ht="14.4" x14ac:dyDescent="0.3">
      <c r="A628" s="17">
        <v>2</v>
      </c>
      <c r="B628" s="9" t="s">
        <v>17</v>
      </c>
      <c r="C628" s="17">
        <v>3</v>
      </c>
      <c r="D628" s="17">
        <v>2016</v>
      </c>
      <c r="E628" s="17">
        <v>1</v>
      </c>
      <c r="F628" s="17">
        <v>0</v>
      </c>
      <c r="G628" s="17">
        <v>0</v>
      </c>
      <c r="H628" s="18">
        <v>4157</v>
      </c>
      <c r="P628">
        <v>627</v>
      </c>
      <c r="Q628">
        <f t="shared" si="18"/>
        <v>7.9677251627679647E-5</v>
      </c>
      <c r="R628">
        <f t="shared" si="19"/>
        <v>4.995763677055514E-2</v>
      </c>
    </row>
    <row r="629" spans="1:18" ht="14.4" x14ac:dyDescent="0.3">
      <c r="A629" s="17">
        <v>4</v>
      </c>
      <c r="B629" s="9" t="s">
        <v>17</v>
      </c>
      <c r="C629" s="17">
        <v>2</v>
      </c>
      <c r="D629" s="17">
        <v>1985</v>
      </c>
      <c r="E629" s="17">
        <v>1</v>
      </c>
      <c r="F629" s="17">
        <v>0</v>
      </c>
      <c r="G629" s="17">
        <v>0</v>
      </c>
      <c r="H629" s="18">
        <v>4160</v>
      </c>
      <c r="P629">
        <v>628</v>
      </c>
      <c r="Q629">
        <f t="shared" si="18"/>
        <v>7.958893412611546E-5</v>
      </c>
      <c r="R629">
        <f t="shared" si="19"/>
        <v>4.998185063120051E-2</v>
      </c>
    </row>
    <row r="630" spans="1:18" ht="14.4" x14ac:dyDescent="0.3">
      <c r="A630" s="17">
        <v>3</v>
      </c>
      <c r="B630" s="9" t="s">
        <v>25</v>
      </c>
      <c r="C630" s="17">
        <v>2</v>
      </c>
      <c r="D630" s="17">
        <v>1976</v>
      </c>
      <c r="E630" s="17">
        <v>2</v>
      </c>
      <c r="F630" s="17">
        <v>0</v>
      </c>
      <c r="G630" s="17">
        <v>0</v>
      </c>
      <c r="H630" s="18">
        <v>4194</v>
      </c>
      <c r="P630">
        <v>629</v>
      </c>
      <c r="Q630">
        <f t="shared" si="18"/>
        <v>7.9500854426698482E-5</v>
      </c>
      <c r="R630">
        <f t="shared" si="19"/>
        <v>5.0006037434393344E-2</v>
      </c>
    </row>
    <row r="631" spans="1:18" ht="14.4" x14ac:dyDescent="0.3">
      <c r="A631" s="17">
        <v>5</v>
      </c>
      <c r="B631" s="9" t="s">
        <v>62</v>
      </c>
      <c r="C631" s="17">
        <v>2</v>
      </c>
      <c r="D631" s="17">
        <v>1982</v>
      </c>
      <c r="E631" s="17">
        <v>1</v>
      </c>
      <c r="F631" s="17">
        <v>0</v>
      </c>
      <c r="G631" s="17">
        <v>0</v>
      </c>
      <c r="H631" s="18">
        <v>4218</v>
      </c>
      <c r="P631">
        <v>630</v>
      </c>
      <c r="Q631">
        <f t="shared" si="18"/>
        <v>7.9413011512405782E-5</v>
      </c>
      <c r="R631">
        <f t="shared" si="19"/>
        <v>5.0030197252815642E-2</v>
      </c>
    </row>
    <row r="632" spans="1:18" ht="14.4" x14ac:dyDescent="0.3">
      <c r="A632" s="17">
        <v>4</v>
      </c>
      <c r="B632" s="9" t="s">
        <v>33</v>
      </c>
      <c r="C632" s="17">
        <v>1</v>
      </c>
      <c r="D632" s="17">
        <v>1981</v>
      </c>
      <c r="E632" s="17">
        <v>1</v>
      </c>
      <c r="F632" s="17">
        <v>0</v>
      </c>
      <c r="G632" s="17">
        <v>0</v>
      </c>
      <c r="H632" s="18">
        <v>4227</v>
      </c>
      <c r="P632">
        <v>631</v>
      </c>
      <c r="Q632">
        <f t="shared" si="18"/>
        <v>7.9325404372169582E-5</v>
      </c>
      <c r="R632">
        <f t="shared" si="19"/>
        <v>5.0054330158839005E-2</v>
      </c>
    </row>
    <row r="633" spans="1:18" ht="14.4" x14ac:dyDescent="0.3">
      <c r="A633" s="17">
        <v>2</v>
      </c>
      <c r="B633" s="9" t="s">
        <v>10</v>
      </c>
      <c r="C633" s="17">
        <v>1</v>
      </c>
      <c r="D633" s="17">
        <v>1980</v>
      </c>
      <c r="E633" s="17">
        <v>2</v>
      </c>
      <c r="F633" s="17">
        <v>0</v>
      </c>
      <c r="G633" s="17">
        <v>0</v>
      </c>
      <c r="H633" s="18">
        <v>4233</v>
      </c>
      <c r="P633">
        <v>632</v>
      </c>
      <c r="Q633">
        <f t="shared" si="18"/>
        <v>7.9238032000832854E-5</v>
      </c>
      <c r="R633">
        <f t="shared" si="19"/>
        <v>5.0078436224526367E-2</v>
      </c>
    </row>
    <row r="634" spans="1:18" ht="14.4" x14ac:dyDescent="0.3">
      <c r="A634" s="17">
        <v>2</v>
      </c>
      <c r="B634" s="9" t="s">
        <v>17</v>
      </c>
      <c r="C634" s="17">
        <v>1</v>
      </c>
      <c r="D634" s="17">
        <v>2012</v>
      </c>
      <c r="E634" s="17">
        <v>1</v>
      </c>
      <c r="F634" s="17">
        <v>0</v>
      </c>
      <c r="G634" s="17">
        <v>0</v>
      </c>
      <c r="H634" s="18">
        <v>4240</v>
      </c>
      <c r="P634">
        <v>633</v>
      </c>
      <c r="Q634">
        <f t="shared" si="18"/>
        <v>7.9150893399105576E-5</v>
      </c>
      <c r="R634">
        <f t="shared" si="19"/>
        <v>5.0102515521633827E-2</v>
      </c>
    </row>
    <row r="635" spans="1:18" ht="14.4" x14ac:dyDescent="0.3">
      <c r="A635" s="17">
        <v>1</v>
      </c>
      <c r="B635" s="9" t="s">
        <v>10</v>
      </c>
      <c r="C635" s="17">
        <v>1</v>
      </c>
      <c r="D635" s="17">
        <v>1985</v>
      </c>
      <c r="E635" s="17">
        <v>1</v>
      </c>
      <c r="F635" s="17">
        <v>0</v>
      </c>
      <c r="G635" s="17">
        <v>0</v>
      </c>
      <c r="H635" s="18">
        <v>4265</v>
      </c>
      <c r="P635">
        <v>634</v>
      </c>
      <c r="Q635">
        <f t="shared" si="18"/>
        <v>7.9063987573521142E-5</v>
      </c>
      <c r="R635">
        <f t="shared" si="19"/>
        <v>5.0126568121612404E-2</v>
      </c>
    </row>
    <row r="636" spans="1:18" ht="14.4" x14ac:dyDescent="0.3">
      <c r="A636" s="17">
        <v>1</v>
      </c>
      <c r="B636" s="9" t="s">
        <v>10</v>
      </c>
      <c r="C636" s="17">
        <v>1</v>
      </c>
      <c r="D636" s="17">
        <v>1987</v>
      </c>
      <c r="E636" s="17">
        <v>1</v>
      </c>
      <c r="F636" s="17">
        <v>0</v>
      </c>
      <c r="G636" s="17">
        <v>0</v>
      </c>
      <c r="H636" s="18">
        <v>4268</v>
      </c>
      <c r="P636">
        <v>635</v>
      </c>
      <c r="Q636">
        <f t="shared" si="18"/>
        <v>7.8977313536393422E-5</v>
      </c>
      <c r="R636">
        <f t="shared" si="19"/>
        <v>5.0150594095609825E-2</v>
      </c>
    </row>
    <row r="637" spans="1:18" ht="14.4" x14ac:dyDescent="0.3">
      <c r="A637" s="17">
        <v>1</v>
      </c>
      <c r="B637" s="9" t="s">
        <v>53</v>
      </c>
      <c r="C637" s="17">
        <v>2</v>
      </c>
      <c r="D637" s="17">
        <v>1960</v>
      </c>
      <c r="E637" s="17">
        <v>1</v>
      </c>
      <c r="F637" s="17">
        <v>0</v>
      </c>
      <c r="G637" s="17">
        <v>25</v>
      </c>
      <c r="H637" s="18">
        <v>4271</v>
      </c>
      <c r="P637">
        <v>636</v>
      </c>
      <c r="Q637">
        <f t="shared" si="18"/>
        <v>7.8890870305774102E-5</v>
      </c>
      <c r="R637">
        <f t="shared" si="19"/>
        <v>5.0174593514472329E-2</v>
      </c>
    </row>
    <row r="638" spans="1:18" ht="14.4" x14ac:dyDescent="0.3">
      <c r="A638" s="17">
        <v>2</v>
      </c>
      <c r="B638" s="9" t="s">
        <v>17</v>
      </c>
      <c r="C638" s="17">
        <v>3</v>
      </c>
      <c r="D638" s="17">
        <v>2011</v>
      </c>
      <c r="E638" s="17">
        <v>1</v>
      </c>
      <c r="F638" s="17">
        <v>0</v>
      </c>
      <c r="G638" s="17">
        <v>0</v>
      </c>
      <c r="H638" s="18">
        <v>4272</v>
      </c>
      <c r="P638">
        <v>637</v>
      </c>
      <c r="Q638">
        <f t="shared" si="18"/>
        <v>7.8804656905410303E-5</v>
      </c>
      <c r="R638">
        <f t="shared" si="19"/>
        <v>5.019856644874636E-2</v>
      </c>
    </row>
    <row r="639" spans="1:18" ht="14.4" x14ac:dyDescent="0.3">
      <c r="A639" s="17">
        <v>2</v>
      </c>
      <c r="B639" s="9" t="s">
        <v>17</v>
      </c>
      <c r="C639" s="17">
        <v>3</v>
      </c>
      <c r="D639" s="17">
        <v>2014</v>
      </c>
      <c r="E639" s="17">
        <v>1</v>
      </c>
      <c r="F639" s="17">
        <v>0</v>
      </c>
      <c r="G639" s="17">
        <v>0</v>
      </c>
      <c r="H639" s="18">
        <v>4272</v>
      </c>
      <c r="P639">
        <v>638</v>
      </c>
      <c r="Q639">
        <f t="shared" si="18"/>
        <v>7.8718672364702733E-5</v>
      </c>
      <c r="R639">
        <f t="shared" si="19"/>
        <v>5.0222512968680341E-2</v>
      </c>
    </row>
    <row r="640" spans="1:18" ht="14.4" x14ac:dyDescent="0.3">
      <c r="A640" s="17">
        <v>1</v>
      </c>
      <c r="B640" s="9" t="s">
        <v>25</v>
      </c>
      <c r="C640" s="17">
        <v>2</v>
      </c>
      <c r="D640" s="17">
        <v>1981</v>
      </c>
      <c r="E640" s="17">
        <v>1</v>
      </c>
      <c r="F640" s="17">
        <v>0</v>
      </c>
      <c r="G640" s="17">
        <v>0</v>
      </c>
      <c r="H640" s="18">
        <v>4273</v>
      </c>
      <c r="P640">
        <v>639</v>
      </c>
      <c r="Q640">
        <f t="shared" si="18"/>
        <v>7.8632915718664079E-5</v>
      </c>
      <c r="R640">
        <f t="shared" si="19"/>
        <v>5.0246433144226346E-2</v>
      </c>
    </row>
    <row r="641" spans="1:18" ht="14.4" x14ac:dyDescent="0.3">
      <c r="A641" s="17">
        <v>4</v>
      </c>
      <c r="B641" s="9" t="s">
        <v>14</v>
      </c>
      <c r="C641" s="17">
        <v>3</v>
      </c>
      <c r="D641" s="17">
        <v>1978</v>
      </c>
      <c r="E641" s="17">
        <v>1</v>
      </c>
      <c r="F641" s="17">
        <v>26</v>
      </c>
      <c r="G641" s="17">
        <v>13</v>
      </c>
      <c r="H641" s="18">
        <v>4311</v>
      </c>
      <c r="P641">
        <v>640</v>
      </c>
      <c r="Q641">
        <f t="shared" si="18"/>
        <v>7.8547386007877997E-5</v>
      </c>
      <c r="R641">
        <f t="shared" si="19"/>
        <v>5.0270327045041918E-2</v>
      </c>
    </row>
    <row r="642" spans="1:18" ht="14.4" x14ac:dyDescent="0.3">
      <c r="A642" s="17">
        <v>1</v>
      </c>
      <c r="B642" s="9" t="s">
        <v>10</v>
      </c>
      <c r="C642" s="17">
        <v>1</v>
      </c>
      <c r="D642" s="17">
        <v>1980</v>
      </c>
      <c r="E642" s="17">
        <v>2</v>
      </c>
      <c r="F642" s="17">
        <v>0</v>
      </c>
      <c r="G642" s="17">
        <v>0</v>
      </c>
      <c r="H642" s="18">
        <v>4421</v>
      </c>
      <c r="P642">
        <v>641</v>
      </c>
      <c r="Q642">
        <f t="shared" si="18"/>
        <v>7.8462082278458103E-5</v>
      </c>
      <c r="R642">
        <f t="shared" si="19"/>
        <v>5.0294194740491648E-2</v>
      </c>
    </row>
    <row r="643" spans="1:18" ht="14.4" x14ac:dyDescent="0.3">
      <c r="A643" s="17">
        <v>3</v>
      </c>
      <c r="B643" s="9" t="s">
        <v>19</v>
      </c>
      <c r="C643" s="17">
        <v>1</v>
      </c>
      <c r="D643" s="17">
        <v>1973</v>
      </c>
      <c r="E643" s="17">
        <v>17</v>
      </c>
      <c r="F643" s="17">
        <v>0</v>
      </c>
      <c r="G643" s="17">
        <v>0</v>
      </c>
      <c r="H643" s="18">
        <v>4473</v>
      </c>
      <c r="P643">
        <v>642</v>
      </c>
      <c r="Q643">
        <f t="shared" ref="Q643:Q698" si="20">_xlfn.GAMMA.DIST(P643,$K$7,$K$8,FALSE)</f>
        <v>7.8377003582007668E-5</v>
      </c>
      <c r="R643">
        <f t="shared" ref="R643:R698" si="21">P643*Q643</f>
        <v>5.031803629964892E-2</v>
      </c>
    </row>
    <row r="644" spans="1:18" ht="14.4" x14ac:dyDescent="0.3">
      <c r="A644" s="17">
        <v>6</v>
      </c>
      <c r="B644" s="9" t="s">
        <v>10</v>
      </c>
      <c r="C644" s="17">
        <v>1</v>
      </c>
      <c r="D644" s="17">
        <v>1987</v>
      </c>
      <c r="E644" s="17">
        <v>1</v>
      </c>
      <c r="F644" s="17">
        <v>0</v>
      </c>
      <c r="G644" s="17">
        <v>0</v>
      </c>
      <c r="H644" s="18">
        <v>4566</v>
      </c>
      <c r="P644">
        <v>643</v>
      </c>
      <c r="Q644">
        <f t="shared" si="20"/>
        <v>7.829214897557946E-5</v>
      </c>
      <c r="R644">
        <f t="shared" si="21"/>
        <v>5.034185179129759E-2</v>
      </c>
    </row>
    <row r="645" spans="1:18" ht="14.4" x14ac:dyDescent="0.3">
      <c r="A645" s="17">
        <v>4</v>
      </c>
      <c r="B645" s="9" t="s">
        <v>19</v>
      </c>
      <c r="C645" s="17">
        <v>1</v>
      </c>
      <c r="D645" s="17">
        <v>1973</v>
      </c>
      <c r="E645" s="17">
        <v>17</v>
      </c>
      <c r="F645" s="17">
        <v>0</v>
      </c>
      <c r="G645" s="17">
        <v>0</v>
      </c>
      <c r="H645" s="18">
        <v>4572</v>
      </c>
      <c r="P645">
        <v>644</v>
      </c>
      <c r="Q645">
        <f t="shared" si="20"/>
        <v>7.8207517521636133E-5</v>
      </c>
      <c r="R645">
        <f t="shared" si="21"/>
        <v>5.0365641283933671E-2</v>
      </c>
    </row>
    <row r="646" spans="1:18" ht="14.4" x14ac:dyDescent="0.3">
      <c r="A646" s="17">
        <v>1</v>
      </c>
      <c r="B646" s="9" t="s">
        <v>10</v>
      </c>
      <c r="C646" s="17">
        <v>1</v>
      </c>
      <c r="D646" s="17">
        <v>1984</v>
      </c>
      <c r="E646" s="17">
        <v>1</v>
      </c>
      <c r="F646" s="17">
        <v>0</v>
      </c>
      <c r="G646" s="17">
        <v>0</v>
      </c>
      <c r="H646" s="18">
        <v>4753</v>
      </c>
      <c r="P646">
        <v>645</v>
      </c>
      <c r="Q646">
        <f t="shared" si="20"/>
        <v>7.8123108288010649E-5</v>
      </c>
      <c r="R646">
        <f t="shared" si="21"/>
        <v>5.0389404845766872E-2</v>
      </c>
    </row>
    <row r="647" spans="1:18" ht="14.4" x14ac:dyDescent="0.3">
      <c r="A647" s="17">
        <v>5</v>
      </c>
      <c r="B647" s="9" t="s">
        <v>19</v>
      </c>
      <c r="C647" s="17">
        <v>1</v>
      </c>
      <c r="D647" s="17">
        <v>1973</v>
      </c>
      <c r="E647" s="17">
        <v>17</v>
      </c>
      <c r="F647" s="17">
        <v>0</v>
      </c>
      <c r="G647" s="17">
        <v>0</v>
      </c>
      <c r="H647" s="18">
        <v>4767</v>
      </c>
      <c r="P647">
        <v>646</v>
      </c>
      <c r="Q647">
        <f t="shared" si="20"/>
        <v>7.8038920347867457E-5</v>
      </c>
      <c r="R647">
        <f t="shared" si="21"/>
        <v>5.0413142544722379E-2</v>
      </c>
    </row>
    <row r="648" spans="1:18" ht="14.4" x14ac:dyDescent="0.3">
      <c r="A648" s="17">
        <v>3</v>
      </c>
      <c r="B648" s="9" t="s">
        <v>23</v>
      </c>
      <c r="C648" s="17">
        <v>1</v>
      </c>
      <c r="D648" s="17">
        <v>1993</v>
      </c>
      <c r="E648" s="17">
        <v>1</v>
      </c>
      <c r="F648" s="17">
        <v>0</v>
      </c>
      <c r="G648" s="17">
        <v>0</v>
      </c>
      <c r="H648" s="18">
        <v>4976</v>
      </c>
      <c r="P648">
        <v>647</v>
      </c>
      <c r="Q648">
        <f t="shared" si="20"/>
        <v>7.7954952779663657E-5</v>
      </c>
      <c r="R648">
        <f t="shared" si="21"/>
        <v>5.0436854448442384E-2</v>
      </c>
    </row>
    <row r="649" spans="1:18" ht="14.4" x14ac:dyDescent="0.3">
      <c r="A649" s="17">
        <v>4</v>
      </c>
      <c r="B649" s="9" t="s">
        <v>25</v>
      </c>
      <c r="C649" s="17">
        <v>3</v>
      </c>
      <c r="D649" s="17">
        <v>1964</v>
      </c>
      <c r="E649" s="17">
        <v>2</v>
      </c>
      <c r="F649" s="17">
        <v>3</v>
      </c>
      <c r="G649" s="17">
        <v>0</v>
      </c>
      <c r="H649" s="18">
        <v>4985</v>
      </c>
      <c r="P649">
        <v>648</v>
      </c>
      <c r="Q649">
        <f t="shared" si="20"/>
        <v>7.787120466711072E-5</v>
      </c>
      <c r="R649">
        <f t="shared" si="21"/>
        <v>5.0460540624287745E-2</v>
      </c>
    </row>
    <row r="650" spans="1:18" ht="14.4" x14ac:dyDescent="0.3">
      <c r="A650" s="17">
        <v>2</v>
      </c>
      <c r="B650" s="9" t="s">
        <v>25</v>
      </c>
      <c r="C650" s="17">
        <v>3</v>
      </c>
      <c r="D650" s="17">
        <v>1964</v>
      </c>
      <c r="E650" s="17">
        <v>2</v>
      </c>
      <c r="F650" s="17">
        <v>3</v>
      </c>
      <c r="G650" s="17">
        <v>0</v>
      </c>
      <c r="H650" s="18">
        <v>5062</v>
      </c>
      <c r="P650">
        <v>649</v>
      </c>
      <c r="Q650">
        <f t="shared" si="20"/>
        <v>7.7787675099136498E-5</v>
      </c>
      <c r="R650">
        <f t="shared" si="21"/>
        <v>5.0484201139339588E-2</v>
      </c>
    </row>
    <row r="651" spans="1:18" ht="14.4" x14ac:dyDescent="0.3">
      <c r="A651" s="17">
        <v>2</v>
      </c>
      <c r="B651" s="9" t="s">
        <v>30</v>
      </c>
      <c r="C651" s="17">
        <v>2</v>
      </c>
      <c r="D651" s="17">
        <v>1973</v>
      </c>
      <c r="E651" s="17">
        <v>1</v>
      </c>
      <c r="F651" s="17">
        <v>0</v>
      </c>
      <c r="G651" s="17">
        <v>2</v>
      </c>
      <c r="H651" s="18">
        <v>5217</v>
      </c>
      <c r="P651">
        <v>650</v>
      </c>
      <c r="Q651">
        <f t="shared" si="20"/>
        <v>7.7704363169847426E-5</v>
      </c>
      <c r="R651">
        <f t="shared" si="21"/>
        <v>5.0507836060400824E-2</v>
      </c>
    </row>
    <row r="652" spans="1:18" ht="14.4" x14ac:dyDescent="0.3">
      <c r="A652" s="17">
        <v>2</v>
      </c>
      <c r="B652" s="9" t="s">
        <v>19</v>
      </c>
      <c r="C652" s="17">
        <v>1</v>
      </c>
      <c r="D652" s="17">
        <v>1973</v>
      </c>
      <c r="E652" s="17">
        <v>17</v>
      </c>
      <c r="F652" s="17">
        <v>0</v>
      </c>
      <c r="G652" s="17">
        <v>0</v>
      </c>
      <c r="H652" s="18">
        <v>5226</v>
      </c>
      <c r="P652">
        <v>651</v>
      </c>
      <c r="Q652">
        <f t="shared" si="20"/>
        <v>7.7621267978491361E-5</v>
      </c>
      <c r="R652">
        <f t="shared" si="21"/>
        <v>5.0531445453997875E-2</v>
      </c>
    </row>
    <row r="653" spans="1:18" ht="14.4" x14ac:dyDescent="0.3">
      <c r="A653" s="17">
        <v>1</v>
      </c>
      <c r="B653" s="9" t="s">
        <v>17</v>
      </c>
      <c r="C653" s="17">
        <v>2</v>
      </c>
      <c r="D653" s="17">
        <v>1978</v>
      </c>
      <c r="E653" s="17">
        <v>1</v>
      </c>
      <c r="F653" s="17">
        <v>0</v>
      </c>
      <c r="G653" s="17">
        <v>0</v>
      </c>
      <c r="H653" s="18">
        <v>5432</v>
      </c>
      <c r="P653">
        <v>652</v>
      </c>
      <c r="Q653">
        <f t="shared" si="20"/>
        <v>7.7538388629420368E-5</v>
      </c>
      <c r="R653">
        <f t="shared" si="21"/>
        <v>5.055502938638208E-2</v>
      </c>
    </row>
    <row r="654" spans="1:18" ht="14.4" x14ac:dyDescent="0.3">
      <c r="A654" s="17">
        <v>4</v>
      </c>
      <c r="B654" s="9" t="s">
        <v>23</v>
      </c>
      <c r="C654" s="17">
        <v>1</v>
      </c>
      <c r="D654" s="17">
        <v>1993</v>
      </c>
      <c r="E654" s="17">
        <v>1</v>
      </c>
      <c r="F654" s="17">
        <v>0</v>
      </c>
      <c r="G654" s="17">
        <v>0</v>
      </c>
      <c r="H654" s="18">
        <v>5433</v>
      </c>
      <c r="P654">
        <v>653</v>
      </c>
      <c r="Q654">
        <f t="shared" si="20"/>
        <v>7.7455724232054193E-5</v>
      </c>
      <c r="R654">
        <f t="shared" si="21"/>
        <v>5.0578587923531391E-2</v>
      </c>
    </row>
    <row r="655" spans="1:18" ht="14.4" x14ac:dyDescent="0.3">
      <c r="A655" s="17">
        <v>1</v>
      </c>
      <c r="B655" s="9" t="s">
        <v>35</v>
      </c>
      <c r="C655" s="17">
        <v>2</v>
      </c>
      <c r="D655" s="17">
        <v>1975</v>
      </c>
      <c r="E655" s="17">
        <v>1</v>
      </c>
      <c r="F655" s="17">
        <v>0</v>
      </c>
      <c r="G655" s="17">
        <v>0</v>
      </c>
      <c r="H655" s="18">
        <v>5582</v>
      </c>
      <c r="P655">
        <v>654</v>
      </c>
      <c r="Q655">
        <f t="shared" si="20"/>
        <v>7.7373273900843744E-5</v>
      </c>
      <c r="R655">
        <f t="shared" si="21"/>
        <v>5.0602121131151812E-2</v>
      </c>
    </row>
    <row r="656" spans="1:18" ht="14.4" x14ac:dyDescent="0.3">
      <c r="A656" s="17">
        <v>1</v>
      </c>
      <c r="B656" s="9" t="s">
        <v>23</v>
      </c>
      <c r="C656" s="17">
        <v>1</v>
      </c>
      <c r="D656" s="17">
        <v>1976</v>
      </c>
      <c r="E656" s="17">
        <v>1</v>
      </c>
      <c r="F656" s="17">
        <v>0</v>
      </c>
      <c r="G656" s="17">
        <v>0</v>
      </c>
      <c r="H656" s="18">
        <v>5605</v>
      </c>
      <c r="P656">
        <v>655</v>
      </c>
      <c r="Q656">
        <f t="shared" si="20"/>
        <v>7.7291036755235075E-5</v>
      </c>
      <c r="R656">
        <f t="shared" si="21"/>
        <v>5.0625629074678977E-2</v>
      </c>
    </row>
    <row r="657" spans="1:18" ht="14.4" x14ac:dyDescent="0.3">
      <c r="A657" s="17">
        <v>6</v>
      </c>
      <c r="B657" s="9" t="s">
        <v>23</v>
      </c>
      <c r="C657" s="17">
        <v>1</v>
      </c>
      <c r="D657" s="17">
        <v>1993</v>
      </c>
      <c r="E657" s="17">
        <v>1</v>
      </c>
      <c r="F657" s="17">
        <v>0</v>
      </c>
      <c r="G657" s="17">
        <v>0</v>
      </c>
      <c r="H657" s="18">
        <v>5640</v>
      </c>
      <c r="P657">
        <v>656</v>
      </c>
      <c r="Q657">
        <f t="shared" si="20"/>
        <v>7.7209011919633695E-5</v>
      </c>
      <c r="R657">
        <f t="shared" si="21"/>
        <v>5.0649111819279703E-2</v>
      </c>
    </row>
    <row r="658" spans="1:18" ht="14.4" x14ac:dyDescent="0.3">
      <c r="A658" s="17">
        <v>1</v>
      </c>
      <c r="B658" s="9" t="s">
        <v>42</v>
      </c>
      <c r="C658" s="17">
        <v>3</v>
      </c>
      <c r="D658" s="17">
        <v>1976</v>
      </c>
      <c r="E658" s="17">
        <v>1</v>
      </c>
      <c r="F658" s="17">
        <v>0</v>
      </c>
      <c r="G658" s="17">
        <v>0</v>
      </c>
      <c r="H658" s="18">
        <v>5836</v>
      </c>
      <c r="P658">
        <v>657</v>
      </c>
      <c r="Q658">
        <f t="shared" si="20"/>
        <v>7.7127198523369071E-5</v>
      </c>
      <c r="R658">
        <f t="shared" si="21"/>
        <v>5.067256942985348E-2</v>
      </c>
    </row>
    <row r="659" spans="1:18" ht="14.4" x14ac:dyDescent="0.3">
      <c r="A659" s="17">
        <v>1</v>
      </c>
      <c r="B659" s="9" t="s">
        <v>10</v>
      </c>
      <c r="C659" s="17">
        <v>1</v>
      </c>
      <c r="D659" s="17">
        <v>1978</v>
      </c>
      <c r="E659" s="17">
        <v>2</v>
      </c>
      <c r="F659" s="17">
        <v>0</v>
      </c>
      <c r="G659" s="17">
        <v>0</v>
      </c>
      <c r="H659" s="18">
        <v>5886</v>
      </c>
      <c r="P659">
        <v>658</v>
      </c>
      <c r="Q659">
        <f t="shared" si="20"/>
        <v>7.7045595700659446E-5</v>
      </c>
      <c r="R659">
        <f t="shared" si="21"/>
        <v>5.0696001971033917E-2</v>
      </c>
    </row>
    <row r="660" spans="1:18" ht="14.4" x14ac:dyDescent="0.3">
      <c r="A660" s="17">
        <v>1</v>
      </c>
      <c r="B660" s="9" t="s">
        <v>10</v>
      </c>
      <c r="C660" s="17">
        <v>1</v>
      </c>
      <c r="D660" s="17">
        <v>1971</v>
      </c>
      <c r="E660" s="17">
        <v>2</v>
      </c>
      <c r="F660" s="17">
        <v>0</v>
      </c>
      <c r="G660" s="17">
        <v>0</v>
      </c>
      <c r="H660" s="18">
        <v>5887</v>
      </c>
      <c r="P660">
        <v>659</v>
      </c>
      <c r="Q660">
        <f t="shared" si="20"/>
        <v>7.6964202590577103E-5</v>
      </c>
      <c r="R660">
        <f t="shared" si="21"/>
        <v>5.0719409507190311E-2</v>
      </c>
    </row>
    <row r="661" spans="1:18" ht="14.4" x14ac:dyDescent="0.3">
      <c r="A661" s="17">
        <v>1</v>
      </c>
      <c r="B661" s="9" t="s">
        <v>42</v>
      </c>
      <c r="C661" s="17">
        <v>3</v>
      </c>
      <c r="D661" s="17">
        <v>1976</v>
      </c>
      <c r="E661" s="17">
        <v>2</v>
      </c>
      <c r="F661" s="17">
        <v>0</v>
      </c>
      <c r="G661" s="17">
        <v>0</v>
      </c>
      <c r="H661" s="18">
        <v>5899</v>
      </c>
      <c r="P661">
        <v>660</v>
      </c>
      <c r="Q661">
        <f t="shared" si="20"/>
        <v>7.6883018337013835E-5</v>
      </c>
      <c r="R661">
        <f t="shared" si="21"/>
        <v>5.074279210242913E-2</v>
      </c>
    </row>
    <row r="662" spans="1:18" ht="14.4" x14ac:dyDescent="0.3">
      <c r="A662" s="17">
        <v>1</v>
      </c>
      <c r="B662" s="9" t="s">
        <v>25</v>
      </c>
      <c r="C662" s="17">
        <v>2</v>
      </c>
      <c r="D662" s="17">
        <v>1978</v>
      </c>
      <c r="E662" s="17">
        <v>1</v>
      </c>
      <c r="F662" s="17">
        <v>0</v>
      </c>
      <c r="G662" s="17">
        <v>0</v>
      </c>
      <c r="H662" s="18">
        <v>6080</v>
      </c>
      <c r="P662">
        <v>661</v>
      </c>
      <c r="Q662">
        <f t="shared" si="20"/>
        <v>7.6802042088646615E-5</v>
      </c>
      <c r="R662">
        <f t="shared" si="21"/>
        <v>5.0766149820595415E-2</v>
      </c>
    </row>
    <row r="663" spans="1:18" ht="14.4" x14ac:dyDescent="0.3">
      <c r="A663" s="17">
        <v>1</v>
      </c>
      <c r="B663" s="9" t="s">
        <v>10</v>
      </c>
      <c r="C663" s="17">
        <v>1</v>
      </c>
      <c r="D663" s="17">
        <v>1978</v>
      </c>
      <c r="E663" s="17">
        <v>1</v>
      </c>
      <c r="F663" s="17">
        <v>0</v>
      </c>
      <c r="G663" s="17">
        <v>0</v>
      </c>
      <c r="H663" s="18">
        <v>6151</v>
      </c>
      <c r="P663">
        <v>662</v>
      </c>
      <c r="Q663">
        <f t="shared" si="20"/>
        <v>7.6721272998903702E-5</v>
      </c>
      <c r="R663">
        <f t="shared" si="21"/>
        <v>5.0789482725274247E-2</v>
      </c>
    </row>
    <row r="664" spans="1:18" ht="14.4" x14ac:dyDescent="0.3">
      <c r="A664" s="17">
        <v>1</v>
      </c>
      <c r="B664" s="9" t="s">
        <v>25</v>
      </c>
      <c r="C664" s="17">
        <v>3</v>
      </c>
      <c r="D664" s="17">
        <v>1977</v>
      </c>
      <c r="E664" s="17">
        <v>1</v>
      </c>
      <c r="F664" s="17">
        <v>0</v>
      </c>
      <c r="G664" s="17">
        <v>3</v>
      </c>
      <c r="H664" s="18">
        <v>6229</v>
      </c>
      <c r="P664">
        <v>663</v>
      </c>
      <c r="Q664">
        <f t="shared" si="20"/>
        <v>7.6640710225931084E-5</v>
      </c>
      <c r="R664">
        <f t="shared" si="21"/>
        <v>5.0812790879792312E-2</v>
      </c>
    </row>
    <row r="665" spans="1:18" ht="14.4" x14ac:dyDescent="0.3">
      <c r="A665" s="17">
        <v>1</v>
      </c>
      <c r="B665" s="9" t="s">
        <v>31</v>
      </c>
      <c r="C665" s="17">
        <v>4</v>
      </c>
      <c r="D665" s="17">
        <v>1975</v>
      </c>
      <c r="E665" s="17">
        <v>1</v>
      </c>
      <c r="F665" s="17">
        <v>0</v>
      </c>
      <c r="G665" s="17">
        <v>0</v>
      </c>
      <c r="H665" s="18">
        <v>6358</v>
      </c>
      <c r="P665">
        <v>664</v>
      </c>
      <c r="Q665">
        <f t="shared" si="20"/>
        <v>7.6560352932559018E-5</v>
      </c>
      <c r="R665">
        <f t="shared" si="21"/>
        <v>5.0836074347219186E-2</v>
      </c>
    </row>
    <row r="666" spans="1:18" ht="14.4" x14ac:dyDescent="0.3">
      <c r="A666" s="17">
        <v>1</v>
      </c>
      <c r="B666" s="9" t="s">
        <v>10</v>
      </c>
      <c r="C666" s="17">
        <v>4</v>
      </c>
      <c r="D666" s="17">
        <v>1983</v>
      </c>
      <c r="E666" s="17">
        <v>1</v>
      </c>
      <c r="F666" s="17">
        <v>0</v>
      </c>
      <c r="G666" s="17">
        <v>0</v>
      </c>
      <c r="H666" s="18">
        <v>6557</v>
      </c>
      <c r="P666">
        <v>665</v>
      </c>
      <c r="Q666">
        <f t="shared" si="20"/>
        <v>7.6480200286269001E-5</v>
      </c>
      <c r="R666">
        <f t="shared" si="21"/>
        <v>5.0859333190368887E-2</v>
      </c>
    </row>
    <row r="667" spans="1:18" ht="14.4" x14ac:dyDescent="0.3">
      <c r="A667" s="17">
        <v>2</v>
      </c>
      <c r="B667" s="9" t="s">
        <v>17</v>
      </c>
      <c r="C667" s="17">
        <v>1</v>
      </c>
      <c r="D667" s="17">
        <v>1978</v>
      </c>
      <c r="E667" s="17">
        <v>1</v>
      </c>
      <c r="F667" s="17">
        <v>0</v>
      </c>
      <c r="G667" s="17">
        <v>0</v>
      </c>
      <c r="H667" s="18">
        <v>6711</v>
      </c>
      <c r="P667">
        <v>666</v>
      </c>
      <c r="Q667">
        <f t="shared" si="20"/>
        <v>7.6400251459160894E-5</v>
      </c>
      <c r="R667">
        <f t="shared" si="21"/>
        <v>5.0882567471801157E-2</v>
      </c>
    </row>
    <row r="668" spans="1:18" ht="14.4" x14ac:dyDescent="0.3">
      <c r="A668" s="17">
        <v>1</v>
      </c>
      <c r="B668" s="9" t="s">
        <v>27</v>
      </c>
      <c r="C668" s="17">
        <v>3</v>
      </c>
      <c r="D668" s="17">
        <v>1975</v>
      </c>
      <c r="E668" s="17">
        <v>1</v>
      </c>
      <c r="F668" s="17">
        <v>0</v>
      </c>
      <c r="G668" s="17">
        <v>0</v>
      </c>
      <c r="H668" s="18">
        <v>6892</v>
      </c>
      <c r="P668">
        <v>667</v>
      </c>
      <c r="Q668">
        <f t="shared" si="20"/>
        <v>7.6320505627920597E-5</v>
      </c>
      <c r="R668">
        <f t="shared" si="21"/>
        <v>5.0905777253823038E-2</v>
      </c>
    </row>
    <row r="669" spans="1:18" ht="14.4" x14ac:dyDescent="0.3">
      <c r="A669" s="17">
        <v>2</v>
      </c>
      <c r="B669" s="9" t="s">
        <v>33</v>
      </c>
      <c r="C669" s="17">
        <v>3</v>
      </c>
      <c r="D669" s="17">
        <v>2018</v>
      </c>
      <c r="E669" s="17">
        <v>1</v>
      </c>
      <c r="F669" s="17">
        <v>0</v>
      </c>
      <c r="G669" s="17">
        <v>0</v>
      </c>
      <c r="H669" s="18">
        <v>7136</v>
      </c>
      <c r="P669">
        <v>668</v>
      </c>
      <c r="Q669">
        <f t="shared" si="20"/>
        <v>7.6240961973787657E-5</v>
      </c>
      <c r="R669">
        <f t="shared" si="21"/>
        <v>5.0928962598490155E-2</v>
      </c>
    </row>
    <row r="670" spans="1:18" ht="14.4" x14ac:dyDescent="0.3">
      <c r="A670" s="17">
        <v>4</v>
      </c>
      <c r="B670" s="9" t="s">
        <v>33</v>
      </c>
      <c r="C670" s="17">
        <v>3</v>
      </c>
      <c r="D670" s="17">
        <v>1978</v>
      </c>
      <c r="E670" s="17">
        <v>1</v>
      </c>
      <c r="F670" s="17">
        <v>0</v>
      </c>
      <c r="G670" s="17">
        <v>0</v>
      </c>
      <c r="H670" s="18">
        <v>7161</v>
      </c>
      <c r="P670">
        <v>669</v>
      </c>
      <c r="Q670">
        <f t="shared" si="20"/>
        <v>7.6161619682523318E-5</v>
      </c>
      <c r="R670">
        <f t="shared" si="21"/>
        <v>5.0952123567608101E-2</v>
      </c>
    </row>
    <row r="671" spans="1:18" ht="14.4" x14ac:dyDescent="0.3">
      <c r="A671" s="17">
        <v>1</v>
      </c>
      <c r="B671" s="9" t="s">
        <v>12</v>
      </c>
      <c r="C671" s="17">
        <v>2</v>
      </c>
      <c r="D671" s="17">
        <v>1989</v>
      </c>
      <c r="E671" s="17">
        <v>1</v>
      </c>
      <c r="F671" s="17">
        <v>0</v>
      </c>
      <c r="G671" s="17">
        <v>0</v>
      </c>
      <c r="H671" s="18">
        <v>7172</v>
      </c>
      <c r="P671">
        <v>670</v>
      </c>
      <c r="Q671">
        <f t="shared" si="20"/>
        <v>7.6082477944378946E-5</v>
      </c>
      <c r="R671">
        <f t="shared" si="21"/>
        <v>5.0975260222733895E-2</v>
      </c>
    </row>
    <row r="672" spans="1:18" ht="14.4" x14ac:dyDescent="0.3">
      <c r="A672" s="17">
        <v>2</v>
      </c>
      <c r="B672" s="9" t="s">
        <v>17</v>
      </c>
      <c r="C672" s="17">
        <v>1</v>
      </c>
      <c r="D672" s="17">
        <v>1994</v>
      </c>
      <c r="E672" s="17">
        <v>1</v>
      </c>
      <c r="F672" s="17">
        <v>0</v>
      </c>
      <c r="G672" s="17">
        <v>0</v>
      </c>
      <c r="H672" s="18">
        <v>7174</v>
      </c>
      <c r="P672">
        <v>671</v>
      </c>
      <c r="Q672">
        <f t="shared" si="20"/>
        <v>7.6003535954064573E-5</v>
      </c>
      <c r="R672">
        <f t="shared" si="21"/>
        <v>5.0998372625177327E-2</v>
      </c>
    </row>
    <row r="673" spans="1:18" ht="14.4" x14ac:dyDescent="0.3">
      <c r="A673" s="17">
        <v>4</v>
      </c>
      <c r="B673" s="9" t="s">
        <v>33</v>
      </c>
      <c r="C673" s="17">
        <v>3</v>
      </c>
      <c r="D673" s="17">
        <v>1962</v>
      </c>
      <c r="E673" s="17">
        <v>1</v>
      </c>
      <c r="F673" s="17">
        <v>0</v>
      </c>
      <c r="G673" s="17">
        <v>0</v>
      </c>
      <c r="H673" s="18">
        <v>7181</v>
      </c>
      <c r="P673">
        <v>672</v>
      </c>
      <c r="Q673">
        <f t="shared" si="20"/>
        <v>7.5924792910717621E-5</v>
      </c>
      <c r="R673">
        <f t="shared" si="21"/>
        <v>5.1021460836002244E-2</v>
      </c>
    </row>
    <row r="674" spans="1:18" ht="14.4" x14ac:dyDescent="0.3">
      <c r="A674" s="17">
        <v>3</v>
      </c>
      <c r="B674" s="9" t="s">
        <v>23</v>
      </c>
      <c r="C674" s="17">
        <v>2</v>
      </c>
      <c r="D674" s="17">
        <v>1986</v>
      </c>
      <c r="E674" s="17">
        <v>1</v>
      </c>
      <c r="F674" s="17">
        <v>0</v>
      </c>
      <c r="G674" s="17">
        <v>0</v>
      </c>
      <c r="H674" s="18">
        <v>7181</v>
      </c>
      <c r="P674">
        <v>673</v>
      </c>
      <c r="Q674">
        <f t="shared" si="20"/>
        <v>7.5846248017872168E-5</v>
      </c>
      <c r="R674">
        <f t="shared" si="21"/>
        <v>5.104452491602797E-2</v>
      </c>
    </row>
    <row r="675" spans="1:18" ht="14.4" x14ac:dyDescent="0.3">
      <c r="A675" s="17">
        <v>2</v>
      </c>
      <c r="B675" s="9" t="s">
        <v>14</v>
      </c>
      <c r="C675" s="17">
        <v>3</v>
      </c>
      <c r="D675" s="17">
        <v>1987</v>
      </c>
      <c r="E675" s="17">
        <v>1</v>
      </c>
      <c r="F675" s="17">
        <v>0</v>
      </c>
      <c r="G675" s="17">
        <v>0</v>
      </c>
      <c r="H675" s="18">
        <v>7185</v>
      </c>
      <c r="P675">
        <v>674</v>
      </c>
      <c r="Q675">
        <f t="shared" si="20"/>
        <v>7.5767900483428269E-5</v>
      </c>
      <c r="R675">
        <f t="shared" si="21"/>
        <v>5.1067564925830651E-2</v>
      </c>
    </row>
    <row r="676" spans="1:18" ht="14.4" x14ac:dyDescent="0.3">
      <c r="A676" s="17">
        <v>1</v>
      </c>
      <c r="B676" s="9" t="s">
        <v>12</v>
      </c>
      <c r="C676" s="17">
        <v>3</v>
      </c>
      <c r="D676" s="17">
        <v>1983</v>
      </c>
      <c r="E676" s="17">
        <v>1</v>
      </c>
      <c r="F676" s="17">
        <v>0</v>
      </c>
      <c r="G676" s="17">
        <v>0</v>
      </c>
      <c r="H676" s="18">
        <v>7186</v>
      </c>
      <c r="P676">
        <v>675</v>
      </c>
      <c r="Q676">
        <f t="shared" si="20"/>
        <v>7.5689749519621634E-5</v>
      </c>
      <c r="R676">
        <f t="shared" si="21"/>
        <v>5.1090580925744603E-2</v>
      </c>
    </row>
    <row r="677" spans="1:18" ht="14.4" x14ac:dyDescent="0.3">
      <c r="A677" s="17">
        <v>4</v>
      </c>
      <c r="B677" s="9" t="s">
        <v>27</v>
      </c>
      <c r="C677" s="17">
        <v>2</v>
      </c>
      <c r="D677" s="17">
        <v>1983</v>
      </c>
      <c r="E677" s="17">
        <v>1</v>
      </c>
      <c r="F677" s="17">
        <v>0</v>
      </c>
      <c r="G677" s="17">
        <v>0</v>
      </c>
      <c r="H677" s="18">
        <v>7201</v>
      </c>
      <c r="P677">
        <v>676</v>
      </c>
      <c r="Q677">
        <f t="shared" si="20"/>
        <v>7.5611794342993351E-5</v>
      </c>
      <c r="R677">
        <f t="shared" si="21"/>
        <v>5.1113572975863504E-2</v>
      </c>
    </row>
    <row r="678" spans="1:18" ht="14.4" x14ac:dyDescent="0.3">
      <c r="A678" s="17">
        <v>5</v>
      </c>
      <c r="B678" s="9" t="s">
        <v>44</v>
      </c>
      <c r="C678" s="17">
        <v>2</v>
      </c>
      <c r="D678" s="17">
        <v>1977</v>
      </c>
      <c r="E678" s="17">
        <v>1</v>
      </c>
      <c r="F678" s="17">
        <v>0</v>
      </c>
      <c r="G678" s="17">
        <v>0</v>
      </c>
      <c r="H678" s="18">
        <v>7214</v>
      </c>
      <c r="P678">
        <v>677</v>
      </c>
      <c r="Q678">
        <f t="shared" si="20"/>
        <v>7.553403417436024E-5</v>
      </c>
      <c r="R678">
        <f t="shared" si="21"/>
        <v>5.113654113604188E-2</v>
      </c>
    </row>
    <row r="679" spans="1:18" ht="14.4" x14ac:dyDescent="0.3">
      <c r="A679" s="17">
        <v>2</v>
      </c>
      <c r="B679" s="9" t="s">
        <v>14</v>
      </c>
      <c r="C679" s="17">
        <v>2</v>
      </c>
      <c r="D679" s="17">
        <v>1988</v>
      </c>
      <c r="E679" s="17">
        <v>1</v>
      </c>
      <c r="F679" s="17">
        <v>0</v>
      </c>
      <c r="G679" s="17">
        <v>0</v>
      </c>
      <c r="H679" s="18">
        <v>7215</v>
      </c>
      <c r="P679">
        <v>678</v>
      </c>
      <c r="Q679">
        <f t="shared" si="20"/>
        <v>7.5456468238785097E-5</v>
      </c>
      <c r="R679">
        <f t="shared" si="21"/>
        <v>5.1159485465896298E-2</v>
      </c>
    </row>
    <row r="680" spans="1:18" ht="14.4" x14ac:dyDescent="0.3">
      <c r="A680" s="17">
        <v>1</v>
      </c>
      <c r="B680" s="9" t="s">
        <v>33</v>
      </c>
      <c r="C680" s="17">
        <v>2</v>
      </c>
      <c r="D680" s="17">
        <v>1973</v>
      </c>
      <c r="E680" s="17">
        <v>1</v>
      </c>
      <c r="F680" s="17">
        <v>0</v>
      </c>
      <c r="G680" s="17">
        <v>0</v>
      </c>
      <c r="H680" s="18">
        <v>7226</v>
      </c>
      <c r="P680">
        <v>679</v>
      </c>
      <c r="Q680">
        <f t="shared" si="20"/>
        <v>7.5379095765547522E-5</v>
      </c>
      <c r="R680">
        <f t="shared" si="21"/>
        <v>5.1182406024806767E-2</v>
      </c>
    </row>
    <row r="681" spans="1:18" ht="14.4" x14ac:dyDescent="0.3">
      <c r="A681" s="17">
        <v>4</v>
      </c>
      <c r="B681" s="9" t="s">
        <v>14</v>
      </c>
      <c r="C681" s="17">
        <v>3</v>
      </c>
      <c r="D681" s="17">
        <v>1981</v>
      </c>
      <c r="E681" s="17">
        <v>1</v>
      </c>
      <c r="F681" s="17">
        <v>10</v>
      </c>
      <c r="G681" s="17">
        <v>10</v>
      </c>
      <c r="H681" s="18">
        <v>7227</v>
      </c>
      <c r="P681">
        <v>680</v>
      </c>
      <c r="Q681">
        <f t="shared" si="20"/>
        <v>7.5301915988114476E-5</v>
      </c>
      <c r="R681">
        <f t="shared" si="21"/>
        <v>5.1205302871917845E-2</v>
      </c>
    </row>
    <row r="682" spans="1:18" ht="14.4" x14ac:dyDescent="0.3">
      <c r="A682" s="17">
        <v>4</v>
      </c>
      <c r="B682" s="9" t="s">
        <v>17</v>
      </c>
      <c r="C682" s="17">
        <v>3</v>
      </c>
      <c r="D682" s="17">
        <v>1987</v>
      </c>
      <c r="E682" s="17">
        <v>1</v>
      </c>
      <c r="F682" s="17">
        <v>0</v>
      </c>
      <c r="G682" s="17">
        <v>0</v>
      </c>
      <c r="H682" s="18">
        <v>7232</v>
      </c>
      <c r="P682">
        <v>681</v>
      </c>
      <c r="Q682">
        <f t="shared" si="20"/>
        <v>7.5224928144111721E-5</v>
      </c>
      <c r="R682">
        <f t="shared" si="21"/>
        <v>5.122817606614008E-2</v>
      </c>
    </row>
    <row r="683" spans="1:18" ht="14.4" x14ac:dyDescent="0.3">
      <c r="A683" s="17">
        <v>3</v>
      </c>
      <c r="B683" s="9" t="s">
        <v>19</v>
      </c>
      <c r="C683" s="17">
        <v>4</v>
      </c>
      <c r="D683" s="17">
        <v>1986</v>
      </c>
      <c r="E683" s="17">
        <v>1</v>
      </c>
      <c r="F683" s="17">
        <v>0</v>
      </c>
      <c r="G683" s="17">
        <v>0</v>
      </c>
      <c r="H683" s="18">
        <v>7236</v>
      </c>
      <c r="P683">
        <v>682</v>
      </c>
      <c r="Q683">
        <f t="shared" si="20"/>
        <v>7.514813147529508E-5</v>
      </c>
      <c r="R683">
        <f t="shared" si="21"/>
        <v>5.1251025666151244E-2</v>
      </c>
    </row>
    <row r="684" spans="1:18" ht="14.4" x14ac:dyDescent="0.3">
      <c r="A684" s="17">
        <v>3</v>
      </c>
      <c r="B684" s="9" t="s">
        <v>12</v>
      </c>
      <c r="C684" s="17">
        <v>2</v>
      </c>
      <c r="D684" s="17">
        <v>2011</v>
      </c>
      <c r="E684" s="17">
        <v>1</v>
      </c>
      <c r="F684" s="17">
        <v>0</v>
      </c>
      <c r="G684" s="17">
        <v>0</v>
      </c>
      <c r="H684" s="18">
        <v>7236</v>
      </c>
      <c r="P684">
        <v>683</v>
      </c>
      <c r="Q684">
        <f t="shared" si="20"/>
        <v>7.5071525227522011E-5</v>
      </c>
      <c r="R684">
        <f t="shared" si="21"/>
        <v>5.1273851730397536E-2</v>
      </c>
    </row>
    <row r="685" spans="1:18" ht="14.4" x14ac:dyDescent="0.3">
      <c r="A685" s="17">
        <v>1</v>
      </c>
      <c r="B685" s="9" t="s">
        <v>25</v>
      </c>
      <c r="C685" s="17">
        <v>2</v>
      </c>
      <c r="D685" s="17">
        <v>1994</v>
      </c>
      <c r="E685" s="17">
        <v>1</v>
      </c>
      <c r="F685" s="17">
        <v>0</v>
      </c>
      <c r="G685" s="17">
        <v>0</v>
      </c>
      <c r="H685" s="18">
        <v>7253</v>
      </c>
      <c r="P685">
        <v>684</v>
      </c>
      <c r="Q685">
        <f t="shared" si="20"/>
        <v>7.499510865072356E-5</v>
      </c>
      <c r="R685">
        <f t="shared" si="21"/>
        <v>5.1296654317094917E-2</v>
      </c>
    </row>
    <row r="686" spans="1:18" ht="14.4" x14ac:dyDescent="0.3">
      <c r="A686" s="17">
        <v>5</v>
      </c>
      <c r="B686" s="9" t="s">
        <v>19</v>
      </c>
      <c r="C686" s="17">
        <v>3</v>
      </c>
      <c r="D686" s="17">
        <v>2016</v>
      </c>
      <c r="E686" s="17">
        <v>1</v>
      </c>
      <c r="F686" s="17">
        <v>0</v>
      </c>
      <c r="G686" s="17">
        <v>0</v>
      </c>
      <c r="H686" s="18">
        <v>7257</v>
      </c>
      <c r="P686">
        <v>685</v>
      </c>
      <c r="Q686">
        <f t="shared" si="20"/>
        <v>7.4918880998876245E-5</v>
      </c>
      <c r="R686">
        <f t="shared" si="21"/>
        <v>5.131943348423023E-2</v>
      </c>
    </row>
    <row r="687" spans="1:18" ht="14.4" x14ac:dyDescent="0.3">
      <c r="A687" s="17">
        <v>2</v>
      </c>
      <c r="B687" s="9" t="s">
        <v>17</v>
      </c>
      <c r="C687" s="17">
        <v>2</v>
      </c>
      <c r="D687" s="17">
        <v>1984</v>
      </c>
      <c r="E687" s="17">
        <v>1</v>
      </c>
      <c r="F687" s="17">
        <v>0</v>
      </c>
      <c r="G687" s="17">
        <v>0</v>
      </c>
      <c r="H687" s="18">
        <v>7265</v>
      </c>
      <c r="P687">
        <v>686</v>
      </c>
      <c r="Q687">
        <f t="shared" si="20"/>
        <v>7.4842841529974624E-5</v>
      </c>
      <c r="R687">
        <f t="shared" si="21"/>
        <v>5.1342189289562593E-2</v>
      </c>
    </row>
    <row r="688" spans="1:18" ht="14.4" x14ac:dyDescent="0.3">
      <c r="A688" s="17">
        <v>4</v>
      </c>
      <c r="B688" s="9" t="s">
        <v>14</v>
      </c>
      <c r="C688" s="17">
        <v>3</v>
      </c>
      <c r="D688" s="17">
        <v>1984</v>
      </c>
      <c r="E688" s="17">
        <v>1</v>
      </c>
      <c r="F688" s="17">
        <v>0</v>
      </c>
      <c r="G688" s="17">
        <v>0</v>
      </c>
      <c r="H688" s="18">
        <v>7268</v>
      </c>
      <c r="P688">
        <v>687</v>
      </c>
      <c r="Q688">
        <f t="shared" si="20"/>
        <v>7.4766989506003633E-5</v>
      </c>
      <c r="R688">
        <f t="shared" si="21"/>
        <v>5.1364921790624497E-2</v>
      </c>
    </row>
    <row r="689" spans="1:18" ht="14.4" x14ac:dyDescent="0.3">
      <c r="A689" s="17">
        <v>1</v>
      </c>
      <c r="B689" s="9" t="s">
        <v>12</v>
      </c>
      <c r="C689" s="17">
        <v>2</v>
      </c>
      <c r="D689" s="17">
        <v>1987</v>
      </c>
      <c r="E689" s="17">
        <v>1</v>
      </c>
      <c r="F689" s="17">
        <v>0</v>
      </c>
      <c r="G689" s="17">
        <v>0</v>
      </c>
      <c r="H689" s="18">
        <v>7268</v>
      </c>
      <c r="P689">
        <v>688</v>
      </c>
      <c r="Q689">
        <f t="shared" si="20"/>
        <v>7.4691324192911442E-5</v>
      </c>
      <c r="R689">
        <f t="shared" si="21"/>
        <v>5.1387631044723076E-2</v>
      </c>
    </row>
    <row r="690" spans="1:18" ht="14.4" x14ac:dyDescent="0.3">
      <c r="A690" s="17">
        <v>1</v>
      </c>
      <c r="B690" s="9" t="s">
        <v>19</v>
      </c>
      <c r="C690" s="17">
        <v>2</v>
      </c>
      <c r="D690" s="17">
        <v>1991</v>
      </c>
      <c r="E690" s="17">
        <v>1</v>
      </c>
      <c r="F690" s="17">
        <v>0</v>
      </c>
      <c r="G690" s="17">
        <v>0</v>
      </c>
      <c r="H690" s="18">
        <v>7277</v>
      </c>
      <c r="P690">
        <v>689</v>
      </c>
      <c r="Q690">
        <f t="shared" si="20"/>
        <v>7.461584486058243E-5</v>
      </c>
      <c r="R690">
        <f t="shared" si="21"/>
        <v>5.1410317108941297E-2</v>
      </c>
    </row>
    <row r="691" spans="1:18" ht="14.4" x14ac:dyDescent="0.3">
      <c r="A691" s="17">
        <v>3</v>
      </c>
      <c r="B691" s="9" t="s">
        <v>12</v>
      </c>
      <c r="C691" s="17">
        <v>3</v>
      </c>
      <c r="D691" s="17">
        <v>2009</v>
      </c>
      <c r="E691" s="17">
        <v>1</v>
      </c>
      <c r="F691" s="17">
        <v>0</v>
      </c>
      <c r="G691" s="17">
        <v>0</v>
      </c>
      <c r="H691" s="18">
        <v>7284</v>
      </c>
      <c r="P691">
        <v>690</v>
      </c>
      <c r="Q691">
        <f t="shared" si="20"/>
        <v>7.4540550782810461E-5</v>
      </c>
      <c r="R691">
        <f t="shared" si="21"/>
        <v>5.1432980040139221E-2</v>
      </c>
    </row>
    <row r="692" spans="1:18" ht="14.4" x14ac:dyDescent="0.3">
      <c r="A692" s="17">
        <v>3</v>
      </c>
      <c r="B692" s="9" t="s">
        <v>12</v>
      </c>
      <c r="C692" s="17">
        <v>2</v>
      </c>
      <c r="D692" s="17">
        <v>2011</v>
      </c>
      <c r="E692" s="17">
        <v>1</v>
      </c>
      <c r="F692" s="17">
        <v>0</v>
      </c>
      <c r="G692" s="17">
        <v>0</v>
      </c>
      <c r="H692" s="18">
        <v>7293</v>
      </c>
      <c r="P692">
        <v>691</v>
      </c>
      <c r="Q692">
        <f t="shared" si="20"/>
        <v>7.4465441237272169E-5</v>
      </c>
      <c r="R692">
        <f t="shared" si="21"/>
        <v>5.1455619894955069E-2</v>
      </c>
    </row>
    <row r="693" spans="1:18" ht="14.4" x14ac:dyDescent="0.3">
      <c r="A693" s="17">
        <v>3</v>
      </c>
      <c r="B693" s="9" t="s">
        <v>30</v>
      </c>
      <c r="C693" s="17">
        <v>2</v>
      </c>
      <c r="D693" s="17">
        <v>1966</v>
      </c>
      <c r="E693" s="17">
        <v>1</v>
      </c>
      <c r="F693" s="17">
        <v>0</v>
      </c>
      <c r="G693" s="17">
        <v>0</v>
      </c>
      <c r="H693" s="18">
        <v>7295</v>
      </c>
      <c r="P693">
        <v>692</v>
      </c>
      <c r="Q693">
        <f t="shared" si="20"/>
        <v>7.4390515505500819E-5</v>
      </c>
      <c r="R693">
        <f t="shared" si="21"/>
        <v>5.1478236729806566E-2</v>
      </c>
    </row>
    <row r="694" spans="1:18" ht="14.4" x14ac:dyDescent="0.3">
      <c r="A694" s="17">
        <v>5</v>
      </c>
      <c r="B694" s="9" t="s">
        <v>14</v>
      </c>
      <c r="C694" s="17">
        <v>3</v>
      </c>
      <c r="D694" s="17">
        <v>1989</v>
      </c>
      <c r="E694" s="17">
        <v>1</v>
      </c>
      <c r="F694" s="17">
        <v>0</v>
      </c>
      <c r="G694" s="17">
        <v>0</v>
      </c>
      <c r="H694" s="18">
        <v>7318</v>
      </c>
      <c r="P694">
        <v>693</v>
      </c>
      <c r="Q694">
        <f t="shared" si="20"/>
        <v>7.4315772872859959E-5</v>
      </c>
      <c r="R694">
        <f t="shared" si="21"/>
        <v>5.1500830600891952E-2</v>
      </c>
    </row>
    <row r="695" spans="1:18" ht="14.4" x14ac:dyDescent="0.3">
      <c r="A695" s="17">
        <v>2</v>
      </c>
      <c r="B695" s="9" t="s">
        <v>14</v>
      </c>
      <c r="C695" s="17">
        <v>2</v>
      </c>
      <c r="D695" s="17">
        <v>1988</v>
      </c>
      <c r="E695" s="17">
        <v>1</v>
      </c>
      <c r="F695" s="17">
        <v>0</v>
      </c>
      <c r="G695" s="17">
        <v>0</v>
      </c>
      <c r="H695" s="18">
        <v>7319</v>
      </c>
      <c r="P695">
        <v>694</v>
      </c>
      <c r="Q695">
        <f t="shared" si="20"/>
        <v>7.4241212628517748E-5</v>
      </c>
      <c r="R695">
        <f t="shared" si="21"/>
        <v>5.1523401564191315E-2</v>
      </c>
    </row>
    <row r="696" spans="1:18" ht="14.4" x14ac:dyDescent="0.3">
      <c r="A696" s="17">
        <v>4</v>
      </c>
      <c r="B696" s="9" t="s">
        <v>12</v>
      </c>
      <c r="C696" s="17">
        <v>2</v>
      </c>
      <c r="D696" s="17">
        <v>1990</v>
      </c>
      <c r="E696" s="17">
        <v>1</v>
      </c>
      <c r="F696" s="17">
        <v>0</v>
      </c>
      <c r="G696" s="17">
        <v>22</v>
      </c>
      <c r="H696" s="18">
        <v>7333</v>
      </c>
      <c r="P696">
        <v>695</v>
      </c>
      <c r="Q696">
        <f t="shared" si="20"/>
        <v>7.4166834065421067E-5</v>
      </c>
      <c r="R696">
        <f t="shared" si="21"/>
        <v>5.1545949675467641E-2</v>
      </c>
    </row>
    <row r="697" spans="1:18" ht="14.4" x14ac:dyDescent="0.3">
      <c r="A697" s="17">
        <v>4</v>
      </c>
      <c r="B697" s="9" t="s">
        <v>33</v>
      </c>
      <c r="C697" s="17">
        <v>3</v>
      </c>
      <c r="D697" s="17">
        <v>1978</v>
      </c>
      <c r="E697" s="17">
        <v>1</v>
      </c>
      <c r="F697" s="17">
        <v>0</v>
      </c>
      <c r="G697" s="17">
        <v>0</v>
      </c>
      <c r="H697" s="18">
        <v>7335</v>
      </c>
      <c r="P697">
        <v>696</v>
      </c>
      <c r="Q697">
        <f t="shared" si="20"/>
        <v>7.4092636480270095E-5</v>
      </c>
      <c r="R697">
        <f t="shared" si="21"/>
        <v>5.1568474990267989E-2</v>
      </c>
    </row>
    <row r="698" spans="1:18" ht="14.4" x14ac:dyDescent="0.3">
      <c r="A698" s="17">
        <v>1</v>
      </c>
      <c r="B698" s="9" t="s">
        <v>43</v>
      </c>
      <c r="C698" s="17">
        <v>2</v>
      </c>
      <c r="D698" s="17">
        <v>1984</v>
      </c>
      <c r="E698" s="17">
        <v>1</v>
      </c>
      <c r="F698" s="17">
        <v>0</v>
      </c>
      <c r="G698" s="17">
        <v>0</v>
      </c>
      <c r="H698" s="18">
        <v>7350</v>
      </c>
      <c r="P698">
        <v>697</v>
      </c>
      <c r="Q698">
        <f t="shared" si="20"/>
        <v>7.4018619173493031E-5</v>
      </c>
      <c r="R698">
        <f t="shared" si="21"/>
        <v>5.1590977563924639E-2</v>
      </c>
    </row>
    <row r="699" spans="1:18" ht="14.4" x14ac:dyDescent="0.3">
      <c r="A699" s="17">
        <v>2</v>
      </c>
      <c r="B699" s="9" t="s">
        <v>17</v>
      </c>
      <c r="C699" s="17">
        <v>2</v>
      </c>
      <c r="D699" s="17">
        <v>2011</v>
      </c>
      <c r="E699" s="17">
        <v>1</v>
      </c>
      <c r="F699" s="17">
        <v>0</v>
      </c>
      <c r="G699" s="17">
        <v>0</v>
      </c>
      <c r="H699" s="18">
        <v>7350</v>
      </c>
    </row>
    <row r="700" spans="1:18" ht="14.4" x14ac:dyDescent="0.3">
      <c r="A700" s="17">
        <v>3</v>
      </c>
      <c r="B700" s="9" t="s">
        <v>14</v>
      </c>
      <c r="C700" s="17">
        <v>4</v>
      </c>
      <c r="D700" s="17">
        <v>1986</v>
      </c>
      <c r="E700" s="17">
        <v>1</v>
      </c>
      <c r="F700" s="17">
        <v>0</v>
      </c>
      <c r="G700" s="17">
        <v>0</v>
      </c>
      <c r="H700" s="18">
        <v>7368</v>
      </c>
    </row>
    <row r="701" spans="1:18" ht="14.4" x14ac:dyDescent="0.3">
      <c r="A701" s="17">
        <v>1</v>
      </c>
      <c r="B701" s="9" t="s">
        <v>12</v>
      </c>
      <c r="C701" s="17">
        <v>2</v>
      </c>
      <c r="D701" s="17">
        <v>1987</v>
      </c>
      <c r="E701" s="17">
        <v>1</v>
      </c>
      <c r="F701" s="17">
        <v>0</v>
      </c>
      <c r="G701" s="17">
        <v>0</v>
      </c>
      <c r="H701" s="18">
        <v>7372</v>
      </c>
    </row>
    <row r="702" spans="1:18" ht="14.4" x14ac:dyDescent="0.3">
      <c r="A702" s="17">
        <v>2</v>
      </c>
      <c r="B702" s="9" t="s">
        <v>17</v>
      </c>
      <c r="C702" s="17">
        <v>2</v>
      </c>
      <c r="D702" s="17">
        <v>2012</v>
      </c>
      <c r="E702" s="17">
        <v>1</v>
      </c>
      <c r="F702" s="17">
        <v>0</v>
      </c>
      <c r="G702" s="17">
        <v>0</v>
      </c>
      <c r="H702" s="18">
        <v>7388</v>
      </c>
    </row>
    <row r="703" spans="1:18" ht="14.4" x14ac:dyDescent="0.3">
      <c r="A703" s="17">
        <v>3</v>
      </c>
      <c r="B703" s="9" t="s">
        <v>14</v>
      </c>
      <c r="C703" s="17">
        <v>2</v>
      </c>
      <c r="D703" s="17">
        <v>1987</v>
      </c>
      <c r="E703" s="17">
        <v>1</v>
      </c>
      <c r="F703" s="17">
        <v>0</v>
      </c>
      <c r="G703" s="17">
        <v>11</v>
      </c>
      <c r="H703" s="18">
        <v>7394</v>
      </c>
    </row>
    <row r="704" spans="1:18" ht="14.4" x14ac:dyDescent="0.3">
      <c r="A704" s="17">
        <v>1</v>
      </c>
      <c r="B704" s="9" t="s">
        <v>27</v>
      </c>
      <c r="C704" s="17">
        <v>3</v>
      </c>
      <c r="D704" s="17">
        <v>1990</v>
      </c>
      <c r="E704" s="17">
        <v>1</v>
      </c>
      <c r="F704" s="17">
        <v>0</v>
      </c>
      <c r="G704" s="17">
        <v>0</v>
      </c>
      <c r="H704" s="18">
        <v>7403</v>
      </c>
    </row>
    <row r="705" spans="1:8" ht="14.4" x14ac:dyDescent="0.3">
      <c r="A705" s="17">
        <v>2</v>
      </c>
      <c r="B705" s="9" t="s">
        <v>17</v>
      </c>
      <c r="C705" s="17">
        <v>2</v>
      </c>
      <c r="D705" s="17">
        <v>2014</v>
      </c>
      <c r="E705" s="17">
        <v>1</v>
      </c>
      <c r="F705" s="17">
        <v>0</v>
      </c>
      <c r="G705" s="17">
        <v>0</v>
      </c>
      <c r="H705" s="18">
        <v>7417</v>
      </c>
    </row>
    <row r="706" spans="1:8" ht="14.4" x14ac:dyDescent="0.3">
      <c r="A706" s="17">
        <v>4</v>
      </c>
      <c r="B706" s="9" t="s">
        <v>14</v>
      </c>
      <c r="C706" s="17">
        <v>2</v>
      </c>
      <c r="D706" s="17">
        <v>1990</v>
      </c>
      <c r="E706" s="17">
        <v>1</v>
      </c>
      <c r="F706" s="17">
        <v>0</v>
      </c>
      <c r="G706" s="17">
        <v>0</v>
      </c>
      <c r="H706" s="18">
        <v>7421</v>
      </c>
    </row>
    <row r="707" spans="1:8" ht="14.4" x14ac:dyDescent="0.3">
      <c r="A707" s="17">
        <v>3</v>
      </c>
      <c r="B707" s="9" t="s">
        <v>12</v>
      </c>
      <c r="C707" s="17">
        <v>3</v>
      </c>
      <c r="D707" s="17">
        <v>1987</v>
      </c>
      <c r="E707" s="17">
        <v>1</v>
      </c>
      <c r="F707" s="17">
        <v>0</v>
      </c>
      <c r="G707" s="17">
        <v>0</v>
      </c>
      <c r="H707" s="18">
        <v>7434</v>
      </c>
    </row>
    <row r="708" spans="1:8" ht="14.4" x14ac:dyDescent="0.3">
      <c r="A708" s="17">
        <v>1</v>
      </c>
      <c r="B708" s="9" t="s">
        <v>12</v>
      </c>
      <c r="C708" s="17">
        <v>2</v>
      </c>
      <c r="D708" s="17">
        <v>1990</v>
      </c>
      <c r="E708" s="17">
        <v>1</v>
      </c>
      <c r="F708" s="17">
        <v>0</v>
      </c>
      <c r="G708" s="17">
        <v>0</v>
      </c>
      <c r="H708" s="18">
        <v>7434</v>
      </c>
    </row>
    <row r="709" spans="1:8" ht="14.4" x14ac:dyDescent="0.3">
      <c r="A709" s="17">
        <v>1</v>
      </c>
      <c r="B709" s="9" t="s">
        <v>12</v>
      </c>
      <c r="C709" s="17">
        <v>2</v>
      </c>
      <c r="D709" s="17">
        <v>1987</v>
      </c>
      <c r="E709" s="17">
        <v>1</v>
      </c>
      <c r="F709" s="17">
        <v>0</v>
      </c>
      <c r="G709" s="17">
        <v>0</v>
      </c>
      <c r="H709" s="18">
        <v>7437</v>
      </c>
    </row>
    <row r="710" spans="1:8" ht="14.4" x14ac:dyDescent="0.3">
      <c r="A710" s="17">
        <v>5</v>
      </c>
      <c r="B710" s="9" t="s">
        <v>19</v>
      </c>
      <c r="C710" s="17">
        <v>3</v>
      </c>
      <c r="D710" s="17">
        <v>1985</v>
      </c>
      <c r="E710" s="17">
        <v>1</v>
      </c>
      <c r="F710" s="17">
        <v>0</v>
      </c>
      <c r="G710" s="17">
        <v>0</v>
      </c>
      <c r="H710" s="18">
        <v>7454</v>
      </c>
    </row>
    <row r="711" spans="1:8" ht="14.4" x14ac:dyDescent="0.3">
      <c r="A711" s="17">
        <v>4</v>
      </c>
      <c r="B711" s="9" t="s">
        <v>33</v>
      </c>
      <c r="C711" s="17">
        <v>2</v>
      </c>
      <c r="D711" s="17">
        <v>1981</v>
      </c>
      <c r="E711" s="17">
        <v>1</v>
      </c>
      <c r="F711" s="17">
        <v>0</v>
      </c>
      <c r="G711" s="17">
        <v>0</v>
      </c>
      <c r="H711" s="18">
        <v>7463</v>
      </c>
    </row>
    <row r="712" spans="1:8" ht="14.4" x14ac:dyDescent="0.3">
      <c r="A712" s="17">
        <v>3</v>
      </c>
      <c r="B712" s="9" t="s">
        <v>12</v>
      </c>
      <c r="C712" s="17">
        <v>3</v>
      </c>
      <c r="D712" s="17">
        <v>1987</v>
      </c>
      <c r="E712" s="17">
        <v>1</v>
      </c>
      <c r="F712" s="17">
        <v>0</v>
      </c>
      <c r="G712" s="17">
        <v>0</v>
      </c>
      <c r="H712" s="18">
        <v>7465</v>
      </c>
    </row>
    <row r="713" spans="1:8" ht="14.4" x14ac:dyDescent="0.3">
      <c r="A713" s="17">
        <v>3</v>
      </c>
      <c r="B713" s="9" t="s">
        <v>14</v>
      </c>
      <c r="C713" s="17">
        <v>3</v>
      </c>
      <c r="D713" s="17">
        <v>1984</v>
      </c>
      <c r="E713" s="17">
        <v>1</v>
      </c>
      <c r="F713" s="17">
        <v>0</v>
      </c>
      <c r="G713" s="17">
        <v>22</v>
      </c>
      <c r="H713" s="18">
        <v>7479</v>
      </c>
    </row>
    <row r="714" spans="1:8" ht="14.4" x14ac:dyDescent="0.3">
      <c r="A714" s="17">
        <v>2</v>
      </c>
      <c r="B714" s="9" t="s">
        <v>17</v>
      </c>
      <c r="C714" s="17">
        <v>3</v>
      </c>
      <c r="D714" s="17">
        <v>2012</v>
      </c>
      <c r="E714" s="17">
        <v>1</v>
      </c>
      <c r="F714" s="17">
        <v>0</v>
      </c>
      <c r="G714" s="17">
        <v>0</v>
      </c>
      <c r="H714" s="18">
        <v>7489</v>
      </c>
    </row>
    <row r="715" spans="1:8" ht="14.4" x14ac:dyDescent="0.3">
      <c r="A715" s="17">
        <v>5</v>
      </c>
      <c r="B715" s="9" t="s">
        <v>27</v>
      </c>
      <c r="C715" s="17">
        <v>3</v>
      </c>
      <c r="D715" s="17">
        <v>1975</v>
      </c>
      <c r="E715" s="17">
        <v>1</v>
      </c>
      <c r="F715" s="17">
        <v>0</v>
      </c>
      <c r="G715" s="17">
        <v>0</v>
      </c>
      <c r="H715" s="18">
        <v>7492</v>
      </c>
    </row>
    <row r="716" spans="1:8" ht="14.4" x14ac:dyDescent="0.3">
      <c r="A716" s="17">
        <v>2</v>
      </c>
      <c r="B716" s="9" t="s">
        <v>23</v>
      </c>
      <c r="C716" s="17">
        <v>1</v>
      </c>
      <c r="D716" s="17">
        <v>1991</v>
      </c>
      <c r="E716" s="17">
        <v>1</v>
      </c>
      <c r="F716" s="17">
        <v>0</v>
      </c>
      <c r="G716" s="17">
        <v>0</v>
      </c>
      <c r="H716" s="18">
        <v>7513</v>
      </c>
    </row>
    <row r="717" spans="1:8" ht="14.4" x14ac:dyDescent="0.3">
      <c r="A717" s="17">
        <v>2</v>
      </c>
      <c r="B717" s="9" t="s">
        <v>14</v>
      </c>
      <c r="C717" s="17">
        <v>3</v>
      </c>
      <c r="D717" s="17">
        <v>1993</v>
      </c>
      <c r="E717" s="17">
        <v>1</v>
      </c>
      <c r="F717" s="17">
        <v>0</v>
      </c>
      <c r="G717" s="17">
        <v>0</v>
      </c>
      <c r="H717" s="18">
        <v>7523</v>
      </c>
    </row>
    <row r="718" spans="1:8" ht="14.4" x14ac:dyDescent="0.3">
      <c r="A718" s="17">
        <v>1</v>
      </c>
      <c r="B718" s="9" t="s">
        <v>17</v>
      </c>
      <c r="C718" s="17">
        <v>2</v>
      </c>
      <c r="D718" s="17">
        <v>1964</v>
      </c>
      <c r="E718" s="17">
        <v>1</v>
      </c>
      <c r="F718" s="17">
        <v>0</v>
      </c>
      <c r="G718" s="17">
        <v>0</v>
      </c>
      <c r="H718" s="18">
        <v>7530</v>
      </c>
    </row>
    <row r="719" spans="1:8" ht="14.4" x14ac:dyDescent="0.3">
      <c r="A719" s="17">
        <v>5</v>
      </c>
      <c r="B719" s="9" t="s">
        <v>23</v>
      </c>
      <c r="C719" s="17">
        <v>2</v>
      </c>
      <c r="D719" s="17">
        <v>1967</v>
      </c>
      <c r="E719" s="17">
        <v>1</v>
      </c>
      <c r="F719" s="17">
        <v>11</v>
      </c>
      <c r="G719" s="17">
        <v>0</v>
      </c>
      <c r="H719" s="18">
        <v>7534</v>
      </c>
    </row>
    <row r="720" spans="1:8" ht="14.4" x14ac:dyDescent="0.3">
      <c r="A720" s="17">
        <v>4</v>
      </c>
      <c r="B720" s="9" t="s">
        <v>27</v>
      </c>
      <c r="C720" s="17">
        <v>3</v>
      </c>
      <c r="D720" s="17">
        <v>1975</v>
      </c>
      <c r="E720" s="17">
        <v>1</v>
      </c>
      <c r="F720" s="17">
        <v>0</v>
      </c>
      <c r="G720" s="17">
        <v>0</v>
      </c>
      <c r="H720" s="18">
        <v>7540</v>
      </c>
    </row>
    <row r="721" spans="1:8" ht="14.4" x14ac:dyDescent="0.3">
      <c r="A721" s="17">
        <v>4</v>
      </c>
      <c r="B721" s="9" t="s">
        <v>23</v>
      </c>
      <c r="C721" s="17">
        <v>4</v>
      </c>
      <c r="D721" s="17">
        <v>2011</v>
      </c>
      <c r="E721" s="17">
        <v>1</v>
      </c>
      <c r="F721" s="17">
        <v>0</v>
      </c>
      <c r="G721" s="17">
        <v>0</v>
      </c>
      <c r="H721" s="18">
        <v>7550</v>
      </c>
    </row>
    <row r="722" spans="1:8" ht="14.4" x14ac:dyDescent="0.3">
      <c r="A722" s="17">
        <v>1</v>
      </c>
      <c r="B722" s="9" t="s">
        <v>64</v>
      </c>
      <c r="C722" s="17">
        <v>2</v>
      </c>
      <c r="D722" s="17">
        <v>1984</v>
      </c>
      <c r="E722" s="17">
        <v>1</v>
      </c>
      <c r="F722" s="17">
        <v>0</v>
      </c>
      <c r="G722" s="17">
        <v>0</v>
      </c>
      <c r="H722" s="18">
        <v>7567</v>
      </c>
    </row>
    <row r="723" spans="1:8" ht="14.4" x14ac:dyDescent="0.3">
      <c r="A723" s="17">
        <v>1</v>
      </c>
      <c r="B723" s="9" t="s">
        <v>12</v>
      </c>
      <c r="C723" s="17">
        <v>3</v>
      </c>
      <c r="D723" s="17">
        <v>1988</v>
      </c>
      <c r="E723" s="17">
        <v>1</v>
      </c>
      <c r="F723" s="17">
        <v>0</v>
      </c>
      <c r="G723" s="17">
        <v>0</v>
      </c>
      <c r="H723" s="18">
        <v>7572</v>
      </c>
    </row>
    <row r="724" spans="1:8" ht="14.4" x14ac:dyDescent="0.3">
      <c r="A724" s="17">
        <v>6</v>
      </c>
      <c r="B724" s="9" t="s">
        <v>42</v>
      </c>
      <c r="C724" s="17">
        <v>3</v>
      </c>
      <c r="D724" s="17">
        <v>1989</v>
      </c>
      <c r="E724" s="17">
        <v>1</v>
      </c>
      <c r="F724" s="17">
        <v>0</v>
      </c>
      <c r="G724" s="17">
        <v>0</v>
      </c>
      <c r="H724" s="18">
        <v>7588</v>
      </c>
    </row>
    <row r="725" spans="1:8" ht="14.4" x14ac:dyDescent="0.3">
      <c r="A725" s="17">
        <v>2</v>
      </c>
      <c r="B725" s="9" t="s">
        <v>25</v>
      </c>
      <c r="C725" s="17">
        <v>2</v>
      </c>
      <c r="D725" s="17">
        <v>1981</v>
      </c>
      <c r="E725" s="17">
        <v>1</v>
      </c>
      <c r="F725" s="17">
        <v>0</v>
      </c>
      <c r="G725" s="17">
        <v>0</v>
      </c>
      <c r="H725" s="18">
        <v>7593</v>
      </c>
    </row>
    <row r="726" spans="1:8" ht="14.4" x14ac:dyDescent="0.3">
      <c r="A726" s="17">
        <v>3</v>
      </c>
      <c r="B726" s="9" t="s">
        <v>17</v>
      </c>
      <c r="C726" s="17">
        <v>2</v>
      </c>
      <c r="D726" s="17">
        <v>1988</v>
      </c>
      <c r="E726" s="17">
        <v>1</v>
      </c>
      <c r="F726" s="17">
        <v>0</v>
      </c>
      <c r="G726" s="17">
        <v>0</v>
      </c>
      <c r="H726" s="18">
        <v>7599</v>
      </c>
    </row>
    <row r="727" spans="1:8" ht="14.4" x14ac:dyDescent="0.3">
      <c r="A727" s="17">
        <v>3</v>
      </c>
      <c r="B727" s="9" t="s">
        <v>14</v>
      </c>
      <c r="C727" s="17">
        <v>3</v>
      </c>
      <c r="D727" s="17">
        <v>1986</v>
      </c>
      <c r="E727" s="17">
        <v>1</v>
      </c>
      <c r="F727" s="17">
        <v>0</v>
      </c>
      <c r="G727" s="17">
        <v>0</v>
      </c>
      <c r="H727" s="18">
        <v>7606</v>
      </c>
    </row>
    <row r="728" spans="1:8" ht="14.4" x14ac:dyDescent="0.3">
      <c r="A728" s="17">
        <v>3</v>
      </c>
      <c r="B728" s="9" t="s">
        <v>17</v>
      </c>
      <c r="C728" s="17">
        <v>1</v>
      </c>
      <c r="D728" s="17">
        <v>1984</v>
      </c>
      <c r="E728" s="17">
        <v>1</v>
      </c>
      <c r="F728" s="17">
        <v>0</v>
      </c>
      <c r="G728" s="17">
        <v>0</v>
      </c>
      <c r="H728" s="18">
        <v>7615</v>
      </c>
    </row>
    <row r="729" spans="1:8" ht="14.4" x14ac:dyDescent="0.3">
      <c r="A729" s="17">
        <v>1</v>
      </c>
      <c r="B729" s="9" t="s">
        <v>12</v>
      </c>
      <c r="C729" s="17">
        <v>2</v>
      </c>
      <c r="D729" s="17">
        <v>1989</v>
      </c>
      <c r="E729" s="17">
        <v>1</v>
      </c>
      <c r="F729" s="17">
        <v>0</v>
      </c>
      <c r="G729" s="17">
        <v>0</v>
      </c>
      <c r="H729" s="18">
        <v>7615</v>
      </c>
    </row>
    <row r="730" spans="1:8" ht="14.4" x14ac:dyDescent="0.3">
      <c r="A730" s="17">
        <v>5</v>
      </c>
      <c r="B730" s="9" t="s">
        <v>43</v>
      </c>
      <c r="C730" s="17">
        <v>3</v>
      </c>
      <c r="D730" s="17">
        <v>1982</v>
      </c>
      <c r="E730" s="17">
        <v>1</v>
      </c>
      <c r="F730" s="17">
        <v>0</v>
      </c>
      <c r="G730" s="17">
        <v>0</v>
      </c>
      <c r="H730" s="18">
        <v>7617</v>
      </c>
    </row>
    <row r="731" spans="1:8" ht="14.4" x14ac:dyDescent="0.3">
      <c r="A731" s="17">
        <v>2</v>
      </c>
      <c r="B731" s="9" t="s">
        <v>17</v>
      </c>
      <c r="C731" s="17">
        <v>1</v>
      </c>
      <c r="D731" s="17">
        <v>2012</v>
      </c>
      <c r="E731" s="17">
        <v>1</v>
      </c>
      <c r="F731" s="17">
        <v>0</v>
      </c>
      <c r="G731" s="17">
        <v>0</v>
      </c>
      <c r="H731" s="18">
        <v>7619</v>
      </c>
    </row>
    <row r="732" spans="1:8" ht="14.4" x14ac:dyDescent="0.3">
      <c r="A732" s="17">
        <v>1</v>
      </c>
      <c r="B732" s="9" t="s">
        <v>53</v>
      </c>
      <c r="C732" s="17">
        <v>2</v>
      </c>
      <c r="D732" s="17">
        <v>1979</v>
      </c>
      <c r="E732" s="17">
        <v>1</v>
      </c>
      <c r="F732" s="17">
        <v>0</v>
      </c>
      <c r="G732" s="17">
        <v>0</v>
      </c>
      <c r="H732" s="18">
        <v>7649</v>
      </c>
    </row>
    <row r="733" spans="1:8" ht="14.4" x14ac:dyDescent="0.3">
      <c r="A733" s="17">
        <v>3</v>
      </c>
      <c r="B733" s="9" t="s">
        <v>23</v>
      </c>
      <c r="C733" s="17">
        <v>1</v>
      </c>
      <c r="D733" s="17">
        <v>1972</v>
      </c>
      <c r="E733" s="17">
        <v>1</v>
      </c>
      <c r="F733" s="17">
        <v>0</v>
      </c>
      <c r="G733" s="17">
        <v>11</v>
      </c>
      <c r="H733" s="18">
        <v>7649</v>
      </c>
    </row>
    <row r="734" spans="1:8" ht="14.4" x14ac:dyDescent="0.3">
      <c r="A734" s="17">
        <v>3</v>
      </c>
      <c r="B734" s="9" t="s">
        <v>17</v>
      </c>
      <c r="C734" s="17">
        <v>2</v>
      </c>
      <c r="D734" s="17">
        <v>1987</v>
      </c>
      <c r="E734" s="17">
        <v>1</v>
      </c>
      <c r="F734" s="17">
        <v>0</v>
      </c>
      <c r="G734" s="17">
        <v>0</v>
      </c>
      <c r="H734" s="18">
        <v>7650</v>
      </c>
    </row>
    <row r="735" spans="1:8" ht="14.4" x14ac:dyDescent="0.3">
      <c r="A735" s="17">
        <v>4</v>
      </c>
      <c r="B735" s="9" t="s">
        <v>14</v>
      </c>
      <c r="C735" s="17">
        <v>3</v>
      </c>
      <c r="D735" s="17">
        <v>1982</v>
      </c>
      <c r="E735" s="17">
        <v>1</v>
      </c>
      <c r="F735" s="17">
        <v>0</v>
      </c>
      <c r="G735" s="17">
        <v>23</v>
      </c>
      <c r="H735" s="18">
        <v>7657</v>
      </c>
    </row>
    <row r="736" spans="1:8" ht="14.4" x14ac:dyDescent="0.3">
      <c r="A736" s="17">
        <v>2</v>
      </c>
      <c r="B736" s="9" t="s">
        <v>42</v>
      </c>
      <c r="C736" s="17">
        <v>3</v>
      </c>
      <c r="D736" s="17">
        <v>1976</v>
      </c>
      <c r="E736" s="17">
        <v>1</v>
      </c>
      <c r="F736" s="17">
        <v>0</v>
      </c>
      <c r="G736" s="17">
        <v>0</v>
      </c>
      <c r="H736" s="18">
        <v>7659</v>
      </c>
    </row>
    <row r="737" spans="1:8" ht="14.4" x14ac:dyDescent="0.3">
      <c r="A737" s="17">
        <v>3</v>
      </c>
      <c r="B737" s="9" t="s">
        <v>12</v>
      </c>
      <c r="C737" s="17">
        <v>2</v>
      </c>
      <c r="D737" s="17">
        <v>1989</v>
      </c>
      <c r="E737" s="17">
        <v>1</v>
      </c>
      <c r="F737" s="17">
        <v>0</v>
      </c>
      <c r="G737" s="17">
        <v>0</v>
      </c>
      <c r="H737" s="18">
        <v>7661</v>
      </c>
    </row>
    <row r="738" spans="1:8" ht="14.4" x14ac:dyDescent="0.3">
      <c r="A738" s="17">
        <v>4</v>
      </c>
      <c r="B738" s="9" t="s">
        <v>17</v>
      </c>
      <c r="C738" s="17">
        <v>3</v>
      </c>
      <c r="D738" s="17">
        <v>1987</v>
      </c>
      <c r="E738" s="17">
        <v>1</v>
      </c>
      <c r="F738" s="17">
        <v>0</v>
      </c>
      <c r="G738" s="17">
        <v>0</v>
      </c>
      <c r="H738" s="18">
        <v>7664</v>
      </c>
    </row>
    <row r="739" spans="1:8" ht="14.4" x14ac:dyDescent="0.3">
      <c r="A739" s="17">
        <v>2</v>
      </c>
      <c r="B739" s="9" t="s">
        <v>17</v>
      </c>
      <c r="C739" s="17">
        <v>2</v>
      </c>
      <c r="D739" s="17">
        <v>2014</v>
      </c>
      <c r="E739" s="17">
        <v>1</v>
      </c>
      <c r="F739" s="17">
        <v>0</v>
      </c>
      <c r="G739" s="17">
        <v>0</v>
      </c>
      <c r="H739" s="18">
        <v>7664</v>
      </c>
    </row>
    <row r="740" spans="1:8" ht="14.4" x14ac:dyDescent="0.3">
      <c r="A740" s="17">
        <v>2</v>
      </c>
      <c r="B740" s="9" t="s">
        <v>12</v>
      </c>
      <c r="C740" s="17">
        <v>2</v>
      </c>
      <c r="D740" s="17">
        <v>2018</v>
      </c>
      <c r="E740" s="17">
        <v>1</v>
      </c>
      <c r="F740" s="17">
        <v>0</v>
      </c>
      <c r="G740" s="17">
        <v>0</v>
      </c>
      <c r="H740" s="18">
        <v>7667</v>
      </c>
    </row>
    <row r="741" spans="1:8" ht="14.4" x14ac:dyDescent="0.3">
      <c r="A741" s="17">
        <v>5</v>
      </c>
      <c r="B741" s="9" t="s">
        <v>12</v>
      </c>
      <c r="C741" s="17">
        <v>3</v>
      </c>
      <c r="D741" s="17">
        <v>1988</v>
      </c>
      <c r="E741" s="17">
        <v>1</v>
      </c>
      <c r="F741" s="17">
        <v>0</v>
      </c>
      <c r="G741" s="17">
        <v>0</v>
      </c>
      <c r="H741" s="18">
        <v>7699</v>
      </c>
    </row>
    <row r="742" spans="1:8" ht="14.4" x14ac:dyDescent="0.3">
      <c r="A742" s="17">
        <v>1</v>
      </c>
      <c r="B742" s="9" t="s">
        <v>17</v>
      </c>
      <c r="C742" s="17">
        <v>2</v>
      </c>
      <c r="D742" s="17">
        <v>1993</v>
      </c>
      <c r="E742" s="17">
        <v>1</v>
      </c>
      <c r="F742" s="17">
        <v>0</v>
      </c>
      <c r="G742" s="17">
        <v>0</v>
      </c>
      <c r="H742" s="18">
        <v>7699</v>
      </c>
    </row>
    <row r="743" spans="1:8" ht="14.4" x14ac:dyDescent="0.3">
      <c r="A743" s="17">
        <v>5</v>
      </c>
      <c r="B743" s="9" t="s">
        <v>12</v>
      </c>
      <c r="C743" s="17">
        <v>3</v>
      </c>
      <c r="D743" s="17">
        <v>1987</v>
      </c>
      <c r="E743" s="17">
        <v>1</v>
      </c>
      <c r="F743" s="17">
        <v>0</v>
      </c>
      <c r="G743" s="17">
        <v>0</v>
      </c>
      <c r="H743" s="18">
        <v>7705</v>
      </c>
    </row>
    <row r="744" spans="1:8" ht="14.4" x14ac:dyDescent="0.3">
      <c r="A744" s="17">
        <v>4</v>
      </c>
      <c r="B744" s="9" t="s">
        <v>27</v>
      </c>
      <c r="C744" s="17">
        <v>1</v>
      </c>
      <c r="D744" s="17">
        <v>1993</v>
      </c>
      <c r="E744" s="17">
        <v>1</v>
      </c>
      <c r="F744" s="17">
        <v>0</v>
      </c>
      <c r="G744" s="17">
        <v>0</v>
      </c>
      <c r="H744" s="18">
        <v>7708</v>
      </c>
    </row>
    <row r="745" spans="1:8" ht="14.4" x14ac:dyDescent="0.3">
      <c r="A745" s="17">
        <v>5</v>
      </c>
      <c r="B745" s="9" t="s">
        <v>44</v>
      </c>
      <c r="C745" s="17">
        <v>2</v>
      </c>
      <c r="D745" s="17">
        <v>1976</v>
      </c>
      <c r="E745" s="17">
        <v>1</v>
      </c>
      <c r="F745" s="17">
        <v>0</v>
      </c>
      <c r="G745" s="17">
        <v>0</v>
      </c>
      <c r="H745" s="18">
        <v>7711</v>
      </c>
    </row>
    <row r="746" spans="1:8" ht="14.4" x14ac:dyDescent="0.3">
      <c r="A746" s="17">
        <v>1</v>
      </c>
      <c r="B746" s="9" t="s">
        <v>19</v>
      </c>
      <c r="C746" s="17">
        <v>4</v>
      </c>
      <c r="D746" s="17">
        <v>1989</v>
      </c>
      <c r="E746" s="17">
        <v>1</v>
      </c>
      <c r="F746" s="17">
        <v>0</v>
      </c>
      <c r="G746" s="17">
        <v>0</v>
      </c>
      <c r="H746" s="18">
        <v>7716</v>
      </c>
    </row>
    <row r="747" spans="1:8" ht="14.4" x14ac:dyDescent="0.3">
      <c r="A747" s="17">
        <v>2</v>
      </c>
      <c r="B747" s="9" t="s">
        <v>31</v>
      </c>
      <c r="C747" s="17">
        <v>1</v>
      </c>
      <c r="D747" s="17">
        <v>1983</v>
      </c>
      <c r="E747" s="17">
        <v>1</v>
      </c>
      <c r="F747" s="17">
        <v>0</v>
      </c>
      <c r="G747" s="17">
        <v>0</v>
      </c>
      <c r="H747" s="18">
        <v>7717</v>
      </c>
    </row>
    <row r="748" spans="1:8" ht="14.4" x14ac:dyDescent="0.3">
      <c r="A748" s="17">
        <v>5</v>
      </c>
      <c r="B748" s="9" t="s">
        <v>12</v>
      </c>
      <c r="C748" s="17">
        <v>1</v>
      </c>
      <c r="D748" s="17">
        <v>1982</v>
      </c>
      <c r="E748" s="17">
        <v>1</v>
      </c>
      <c r="F748" s="17">
        <v>0</v>
      </c>
      <c r="G748" s="17">
        <v>0</v>
      </c>
      <c r="H748" s="18">
        <v>7725</v>
      </c>
    </row>
    <row r="749" spans="1:8" ht="14.4" x14ac:dyDescent="0.3">
      <c r="A749" s="17">
        <v>4</v>
      </c>
      <c r="B749" s="9" t="s">
        <v>19</v>
      </c>
      <c r="C749" s="17">
        <v>3</v>
      </c>
      <c r="D749" s="17">
        <v>2020</v>
      </c>
      <c r="E749" s="17">
        <v>1</v>
      </c>
      <c r="F749" s="17">
        <v>0</v>
      </c>
      <c r="G749" s="17">
        <v>0</v>
      </c>
      <c r="H749" s="18">
        <v>7726</v>
      </c>
    </row>
    <row r="750" spans="1:8" ht="14.4" x14ac:dyDescent="0.3">
      <c r="A750" s="17">
        <v>2</v>
      </c>
      <c r="B750" s="9" t="s">
        <v>17</v>
      </c>
      <c r="C750" s="17">
        <v>2</v>
      </c>
      <c r="D750" s="17">
        <v>2010</v>
      </c>
      <c r="E750" s="17">
        <v>1</v>
      </c>
      <c r="F750" s="17">
        <v>0</v>
      </c>
      <c r="G750" s="17">
        <v>0</v>
      </c>
      <c r="H750" s="18">
        <v>7733</v>
      </c>
    </row>
    <row r="751" spans="1:8" ht="14.4" x14ac:dyDescent="0.3">
      <c r="A751" s="17">
        <v>3</v>
      </c>
      <c r="B751" s="9" t="s">
        <v>28</v>
      </c>
      <c r="C751" s="17">
        <v>2</v>
      </c>
      <c r="D751" s="17">
        <v>1974</v>
      </c>
      <c r="E751" s="17">
        <v>1</v>
      </c>
      <c r="F751" s="17">
        <v>0</v>
      </c>
      <c r="G751" s="17">
        <v>0</v>
      </c>
      <c r="H751" s="18">
        <v>7745</v>
      </c>
    </row>
    <row r="752" spans="1:8" ht="14.4" x14ac:dyDescent="0.3">
      <c r="A752" s="17">
        <v>1</v>
      </c>
      <c r="B752" s="9" t="s">
        <v>12</v>
      </c>
      <c r="C752" s="17">
        <v>2</v>
      </c>
      <c r="D752" s="17">
        <v>1987</v>
      </c>
      <c r="E752" s="17">
        <v>1</v>
      </c>
      <c r="F752" s="17">
        <v>0</v>
      </c>
      <c r="G752" s="17">
        <v>0</v>
      </c>
      <c r="H752" s="18">
        <v>7745</v>
      </c>
    </row>
    <row r="753" spans="1:8" ht="14.4" x14ac:dyDescent="0.3">
      <c r="A753" s="17">
        <v>4</v>
      </c>
      <c r="B753" s="9" t="s">
        <v>23</v>
      </c>
      <c r="C753" s="17">
        <v>3</v>
      </c>
      <c r="D753" s="17">
        <v>1984</v>
      </c>
      <c r="E753" s="17">
        <v>1</v>
      </c>
      <c r="F753" s="17">
        <v>0</v>
      </c>
      <c r="G753" s="17">
        <v>0</v>
      </c>
      <c r="H753" s="18">
        <v>7750</v>
      </c>
    </row>
    <row r="754" spans="1:8" ht="14.4" x14ac:dyDescent="0.3">
      <c r="A754" s="17">
        <v>3</v>
      </c>
      <c r="B754" s="9" t="s">
        <v>66</v>
      </c>
      <c r="C754" s="17">
        <v>2</v>
      </c>
      <c r="D754" s="17">
        <v>2013</v>
      </c>
      <c r="E754" s="17">
        <v>1</v>
      </c>
      <c r="F754" s="17">
        <v>0</v>
      </c>
      <c r="G754" s="17">
        <v>0</v>
      </c>
      <c r="H754" s="18">
        <v>7750</v>
      </c>
    </row>
    <row r="755" spans="1:8" ht="14.4" x14ac:dyDescent="0.3">
      <c r="A755" s="17">
        <v>4</v>
      </c>
      <c r="B755" s="9" t="s">
        <v>17</v>
      </c>
      <c r="C755" s="17">
        <v>2</v>
      </c>
      <c r="D755" s="17">
        <v>1963</v>
      </c>
      <c r="E755" s="17">
        <v>1</v>
      </c>
      <c r="F755" s="17">
        <v>0</v>
      </c>
      <c r="G755" s="17">
        <v>0</v>
      </c>
      <c r="H755" s="18">
        <v>7761</v>
      </c>
    </row>
    <row r="756" spans="1:8" ht="14.4" x14ac:dyDescent="0.3">
      <c r="A756" s="17">
        <v>2</v>
      </c>
      <c r="B756" s="9" t="s">
        <v>12</v>
      </c>
      <c r="C756" s="17">
        <v>3</v>
      </c>
      <c r="D756" s="17">
        <v>2012</v>
      </c>
      <c r="E756" s="17">
        <v>1</v>
      </c>
      <c r="F756" s="17">
        <v>0</v>
      </c>
      <c r="G756" s="17">
        <v>0</v>
      </c>
      <c r="H756" s="18">
        <v>7767</v>
      </c>
    </row>
    <row r="757" spans="1:8" ht="14.4" x14ac:dyDescent="0.3">
      <c r="A757" s="17">
        <v>5</v>
      </c>
      <c r="B757" s="9" t="s">
        <v>19</v>
      </c>
      <c r="C757" s="17">
        <v>3</v>
      </c>
      <c r="D757" s="17">
        <v>2020</v>
      </c>
      <c r="E757" s="17">
        <v>1</v>
      </c>
      <c r="F757" s="17">
        <v>0</v>
      </c>
      <c r="G757" s="17">
        <v>0</v>
      </c>
      <c r="H757" s="18">
        <v>7767</v>
      </c>
    </row>
    <row r="758" spans="1:8" ht="14.4" x14ac:dyDescent="0.3">
      <c r="A758" s="17">
        <v>1</v>
      </c>
      <c r="B758" s="9" t="s">
        <v>42</v>
      </c>
      <c r="C758" s="17">
        <v>3</v>
      </c>
      <c r="D758" s="17">
        <v>1993</v>
      </c>
      <c r="E758" s="17">
        <v>1</v>
      </c>
      <c r="F758" s="17">
        <v>0</v>
      </c>
      <c r="G758" s="17">
        <v>11</v>
      </c>
      <c r="H758" s="18">
        <v>7786</v>
      </c>
    </row>
    <row r="759" spans="1:8" ht="14.4" x14ac:dyDescent="0.3">
      <c r="A759" s="17">
        <v>4</v>
      </c>
      <c r="B759" s="9" t="s">
        <v>33</v>
      </c>
      <c r="C759" s="17">
        <v>3</v>
      </c>
      <c r="D759" s="17">
        <v>1965</v>
      </c>
      <c r="E759" s="17">
        <v>1</v>
      </c>
      <c r="F759" s="17">
        <v>0</v>
      </c>
      <c r="G759" s="17">
        <v>0</v>
      </c>
      <c r="H759" s="18">
        <v>7798</v>
      </c>
    </row>
    <row r="760" spans="1:8" ht="14.4" x14ac:dyDescent="0.3">
      <c r="A760" s="17">
        <v>2</v>
      </c>
      <c r="B760" s="9" t="s">
        <v>14</v>
      </c>
      <c r="C760" s="17">
        <v>3</v>
      </c>
      <c r="D760" s="17">
        <v>1987</v>
      </c>
      <c r="E760" s="17">
        <v>1</v>
      </c>
      <c r="F760" s="17">
        <v>0</v>
      </c>
      <c r="G760" s="17">
        <v>0</v>
      </c>
      <c r="H760" s="18">
        <v>7801</v>
      </c>
    </row>
    <row r="761" spans="1:8" ht="14.4" x14ac:dyDescent="0.3">
      <c r="A761" s="17">
        <v>2</v>
      </c>
      <c r="B761" s="9" t="s">
        <v>17</v>
      </c>
      <c r="C761" s="17">
        <v>2</v>
      </c>
      <c r="D761" s="17">
        <v>2014</v>
      </c>
      <c r="E761" s="17">
        <v>1</v>
      </c>
      <c r="F761" s="17">
        <v>0</v>
      </c>
      <c r="G761" s="17">
        <v>0</v>
      </c>
      <c r="H761" s="18">
        <v>7804</v>
      </c>
    </row>
    <row r="762" spans="1:8" ht="14.4" x14ac:dyDescent="0.3">
      <c r="A762" s="17">
        <v>5</v>
      </c>
      <c r="B762" s="9" t="s">
        <v>19</v>
      </c>
      <c r="C762" s="17">
        <v>3</v>
      </c>
      <c r="D762" s="17">
        <v>2020</v>
      </c>
      <c r="E762" s="17">
        <v>1</v>
      </c>
      <c r="F762" s="17">
        <v>0</v>
      </c>
      <c r="G762" s="17">
        <v>0</v>
      </c>
      <c r="H762" s="18">
        <v>7833</v>
      </c>
    </row>
    <row r="763" spans="1:8" ht="14.4" x14ac:dyDescent="0.3">
      <c r="A763" s="17">
        <v>5</v>
      </c>
      <c r="B763" s="9" t="s">
        <v>12</v>
      </c>
      <c r="C763" s="17">
        <v>3</v>
      </c>
      <c r="D763" s="17">
        <v>1973</v>
      </c>
      <c r="E763" s="17">
        <v>1</v>
      </c>
      <c r="F763" s="17">
        <v>0</v>
      </c>
      <c r="G763" s="17">
        <v>0</v>
      </c>
      <c r="H763" s="18">
        <v>7836</v>
      </c>
    </row>
    <row r="764" spans="1:8" ht="14.4" x14ac:dyDescent="0.3">
      <c r="A764" s="17">
        <v>4</v>
      </c>
      <c r="B764" s="9" t="s">
        <v>14</v>
      </c>
      <c r="C764" s="17">
        <v>3</v>
      </c>
      <c r="D764" s="17">
        <v>1989</v>
      </c>
      <c r="E764" s="17">
        <v>1</v>
      </c>
      <c r="F764" s="17">
        <v>0</v>
      </c>
      <c r="G764" s="17">
        <v>0</v>
      </c>
      <c r="H764" s="18">
        <v>7877</v>
      </c>
    </row>
    <row r="765" spans="1:8" ht="14.4" x14ac:dyDescent="0.3">
      <c r="A765" s="17">
        <v>2</v>
      </c>
      <c r="B765" s="9" t="s">
        <v>19</v>
      </c>
      <c r="C765" s="17">
        <v>1</v>
      </c>
      <c r="D765" s="17">
        <v>1987</v>
      </c>
      <c r="E765" s="17">
        <v>1</v>
      </c>
      <c r="F765" s="17">
        <v>0</v>
      </c>
      <c r="G765" s="17">
        <v>0</v>
      </c>
      <c r="H765" s="18">
        <v>7878</v>
      </c>
    </row>
    <row r="766" spans="1:8" ht="14.4" x14ac:dyDescent="0.3">
      <c r="A766" s="17">
        <v>2</v>
      </c>
      <c r="B766" s="9" t="s">
        <v>25</v>
      </c>
      <c r="C766" s="17">
        <v>2</v>
      </c>
      <c r="D766" s="17">
        <v>1987</v>
      </c>
      <c r="E766" s="17">
        <v>1</v>
      </c>
      <c r="F766" s="17">
        <v>0</v>
      </c>
      <c r="G766" s="17">
        <v>0</v>
      </c>
      <c r="H766" s="18">
        <v>7882</v>
      </c>
    </row>
    <row r="767" spans="1:8" ht="14.4" x14ac:dyDescent="0.3">
      <c r="A767" s="17">
        <v>1</v>
      </c>
      <c r="B767" s="9" t="s">
        <v>12</v>
      </c>
      <c r="C767" s="17">
        <v>2</v>
      </c>
      <c r="D767" s="17">
        <v>2017</v>
      </c>
      <c r="E767" s="17">
        <v>1</v>
      </c>
      <c r="F767" s="17">
        <v>0</v>
      </c>
      <c r="G767" s="17">
        <v>0</v>
      </c>
      <c r="H767" s="18">
        <v>7883</v>
      </c>
    </row>
    <row r="768" spans="1:8" ht="14.4" x14ac:dyDescent="0.3">
      <c r="A768" s="17">
        <v>5</v>
      </c>
      <c r="B768" s="9" t="s">
        <v>17</v>
      </c>
      <c r="C768" s="17">
        <v>2</v>
      </c>
      <c r="D768" s="17">
        <v>1984</v>
      </c>
      <c r="E768" s="17">
        <v>1</v>
      </c>
      <c r="F768" s="17">
        <v>0</v>
      </c>
      <c r="G768" s="17">
        <v>0</v>
      </c>
      <c r="H768" s="18">
        <v>7886</v>
      </c>
    </row>
    <row r="769" spans="1:8" ht="14.4" x14ac:dyDescent="0.3">
      <c r="A769" s="17">
        <v>1</v>
      </c>
      <c r="B769" s="9" t="s">
        <v>19</v>
      </c>
      <c r="C769" s="17">
        <v>4</v>
      </c>
      <c r="D769" s="17">
        <v>2015</v>
      </c>
      <c r="E769" s="17">
        <v>1</v>
      </c>
      <c r="F769" s="17">
        <v>0</v>
      </c>
      <c r="G769" s="17">
        <v>0</v>
      </c>
      <c r="H769" s="18">
        <v>7889</v>
      </c>
    </row>
    <row r="770" spans="1:8" ht="14.4" x14ac:dyDescent="0.3">
      <c r="A770" s="17">
        <v>3</v>
      </c>
      <c r="B770" s="9" t="s">
        <v>33</v>
      </c>
      <c r="C770" s="17">
        <v>2</v>
      </c>
      <c r="D770" s="17">
        <v>1981</v>
      </c>
      <c r="E770" s="17">
        <v>1</v>
      </c>
      <c r="F770" s="17">
        <v>0</v>
      </c>
      <c r="G770" s="17">
        <v>0</v>
      </c>
      <c r="H770" s="18">
        <v>7895</v>
      </c>
    </row>
    <row r="771" spans="1:8" ht="14.4" x14ac:dyDescent="0.3">
      <c r="A771" s="17">
        <v>1</v>
      </c>
      <c r="B771" s="9" t="s">
        <v>33</v>
      </c>
      <c r="C771" s="17">
        <v>1</v>
      </c>
      <c r="D771" s="17">
        <v>1994</v>
      </c>
      <c r="E771" s="17">
        <v>1</v>
      </c>
      <c r="F771" s="17">
        <v>0</v>
      </c>
      <c r="G771" s="17">
        <v>0</v>
      </c>
      <c r="H771" s="18">
        <v>7904</v>
      </c>
    </row>
    <row r="772" spans="1:8" ht="14.4" x14ac:dyDescent="0.3">
      <c r="A772" s="17">
        <v>5</v>
      </c>
      <c r="B772" s="9" t="s">
        <v>12</v>
      </c>
      <c r="C772" s="17">
        <v>2</v>
      </c>
      <c r="D772" s="17">
        <v>2015</v>
      </c>
      <c r="E772" s="17">
        <v>1</v>
      </c>
      <c r="F772" s="17">
        <v>0</v>
      </c>
      <c r="G772" s="17">
        <v>0</v>
      </c>
      <c r="H772" s="18">
        <v>7904</v>
      </c>
    </row>
    <row r="773" spans="1:8" ht="14.4" x14ac:dyDescent="0.3">
      <c r="A773" s="17">
        <v>3</v>
      </c>
      <c r="B773" s="9" t="s">
        <v>27</v>
      </c>
      <c r="C773" s="17">
        <v>3</v>
      </c>
      <c r="D773" s="17">
        <v>1975</v>
      </c>
      <c r="E773" s="17">
        <v>1</v>
      </c>
      <c r="F773" s="17">
        <v>0</v>
      </c>
      <c r="G773" s="17">
        <v>0</v>
      </c>
      <c r="H773" s="18">
        <v>7919</v>
      </c>
    </row>
    <row r="774" spans="1:8" ht="14.4" x14ac:dyDescent="0.3">
      <c r="A774" s="17">
        <v>4</v>
      </c>
      <c r="B774" s="9" t="s">
        <v>17</v>
      </c>
      <c r="C774" s="17">
        <v>2</v>
      </c>
      <c r="D774" s="17">
        <v>1988</v>
      </c>
      <c r="E774" s="17">
        <v>1</v>
      </c>
      <c r="F774" s="17">
        <v>0</v>
      </c>
      <c r="G774" s="17">
        <v>0</v>
      </c>
      <c r="H774" s="18">
        <v>7932</v>
      </c>
    </row>
    <row r="775" spans="1:8" ht="14.4" x14ac:dyDescent="0.3">
      <c r="A775" s="17">
        <v>4</v>
      </c>
      <c r="B775" s="9" t="s">
        <v>17</v>
      </c>
      <c r="C775" s="17">
        <v>2</v>
      </c>
      <c r="D775" s="17">
        <v>1987</v>
      </c>
      <c r="E775" s="17">
        <v>1</v>
      </c>
      <c r="F775" s="17">
        <v>0</v>
      </c>
      <c r="G775" s="17">
        <v>0</v>
      </c>
      <c r="H775" s="18">
        <v>7939</v>
      </c>
    </row>
    <row r="776" spans="1:8" ht="14.4" x14ac:dyDescent="0.3">
      <c r="A776" s="17">
        <v>2</v>
      </c>
      <c r="B776" s="9" t="s">
        <v>12</v>
      </c>
      <c r="C776" s="17">
        <v>3</v>
      </c>
      <c r="D776" s="17">
        <v>1987</v>
      </c>
      <c r="E776" s="17">
        <v>1</v>
      </c>
      <c r="F776" s="17">
        <v>0</v>
      </c>
      <c r="G776" s="17">
        <v>0</v>
      </c>
      <c r="H776" s="18">
        <v>7949</v>
      </c>
    </row>
    <row r="777" spans="1:8" ht="14.4" x14ac:dyDescent="0.3">
      <c r="A777" s="17">
        <v>2</v>
      </c>
      <c r="B777" s="9" t="s">
        <v>14</v>
      </c>
      <c r="C777" s="17">
        <v>3</v>
      </c>
      <c r="D777" s="17">
        <v>1984</v>
      </c>
      <c r="E777" s="17">
        <v>1</v>
      </c>
      <c r="F777" s="17">
        <v>0</v>
      </c>
      <c r="G777" s="17">
        <v>0</v>
      </c>
      <c r="H777" s="18">
        <v>7952</v>
      </c>
    </row>
    <row r="778" spans="1:8" ht="14.4" x14ac:dyDescent="0.3">
      <c r="A778" s="17">
        <v>1</v>
      </c>
      <c r="B778" s="9" t="s">
        <v>28</v>
      </c>
      <c r="C778" s="17">
        <v>3</v>
      </c>
      <c r="D778" s="17">
        <v>1966</v>
      </c>
      <c r="E778" s="17">
        <v>1</v>
      </c>
      <c r="F778" s="17">
        <v>0</v>
      </c>
      <c r="G778" s="17">
        <v>0</v>
      </c>
      <c r="H778" s="18">
        <v>7958</v>
      </c>
    </row>
    <row r="779" spans="1:8" ht="14.4" x14ac:dyDescent="0.3">
      <c r="A779" s="17">
        <v>2</v>
      </c>
      <c r="B779" s="9" t="s">
        <v>43</v>
      </c>
      <c r="C779" s="17">
        <v>2</v>
      </c>
      <c r="D779" s="17">
        <v>1974</v>
      </c>
      <c r="E779" s="17">
        <v>1</v>
      </c>
      <c r="F779" s="17">
        <v>0</v>
      </c>
      <c r="G779" s="17">
        <v>0</v>
      </c>
      <c r="H779" s="18">
        <v>7958</v>
      </c>
    </row>
    <row r="780" spans="1:8" ht="14.4" x14ac:dyDescent="0.3">
      <c r="A780" s="17">
        <v>1</v>
      </c>
      <c r="B780" s="9" t="s">
        <v>12</v>
      </c>
      <c r="C780" s="17">
        <v>3</v>
      </c>
      <c r="D780" s="17">
        <v>1989</v>
      </c>
      <c r="E780" s="17">
        <v>1</v>
      </c>
      <c r="F780" s="17">
        <v>0</v>
      </c>
      <c r="G780" s="17">
        <v>0</v>
      </c>
      <c r="H780" s="18">
        <v>7962</v>
      </c>
    </row>
    <row r="781" spans="1:8" ht="14.4" x14ac:dyDescent="0.3">
      <c r="A781" s="17">
        <v>3</v>
      </c>
      <c r="B781" s="9" t="s">
        <v>12</v>
      </c>
      <c r="C781" s="17">
        <v>1</v>
      </c>
      <c r="D781" s="17">
        <v>1984</v>
      </c>
      <c r="E781" s="17">
        <v>1</v>
      </c>
      <c r="F781" s="17">
        <v>0</v>
      </c>
      <c r="G781" s="17">
        <v>0</v>
      </c>
      <c r="H781" s="18">
        <v>7965</v>
      </c>
    </row>
    <row r="782" spans="1:8" ht="14.4" x14ac:dyDescent="0.3">
      <c r="A782" s="17">
        <v>2</v>
      </c>
      <c r="B782" s="9" t="s">
        <v>17</v>
      </c>
      <c r="C782" s="17">
        <v>3</v>
      </c>
      <c r="D782" s="17">
        <v>2011</v>
      </c>
      <c r="E782" s="17">
        <v>1</v>
      </c>
      <c r="F782" s="17">
        <v>0</v>
      </c>
      <c r="G782" s="17">
        <v>0</v>
      </c>
      <c r="H782" s="18">
        <v>7968</v>
      </c>
    </row>
    <row r="783" spans="1:8" ht="14.4" x14ac:dyDescent="0.3">
      <c r="A783" s="17">
        <v>5</v>
      </c>
      <c r="B783" s="9" t="s">
        <v>12</v>
      </c>
      <c r="C783" s="17">
        <v>2</v>
      </c>
      <c r="D783" s="17">
        <v>2011</v>
      </c>
      <c r="E783" s="17">
        <v>1</v>
      </c>
      <c r="F783" s="17">
        <v>0</v>
      </c>
      <c r="G783" s="17">
        <v>0</v>
      </c>
      <c r="H783" s="18">
        <v>7979</v>
      </c>
    </row>
    <row r="784" spans="1:8" ht="14.4" x14ac:dyDescent="0.3">
      <c r="A784" s="17">
        <v>3</v>
      </c>
      <c r="B784" s="9" t="s">
        <v>12</v>
      </c>
      <c r="C784" s="17">
        <v>2</v>
      </c>
      <c r="D784" s="17">
        <v>2011</v>
      </c>
      <c r="E784" s="17">
        <v>1</v>
      </c>
      <c r="F784" s="17">
        <v>0</v>
      </c>
      <c r="G784" s="17">
        <v>0</v>
      </c>
      <c r="H784" s="18">
        <v>7981</v>
      </c>
    </row>
    <row r="785" spans="1:8" ht="14.4" x14ac:dyDescent="0.3">
      <c r="A785" s="17">
        <v>2</v>
      </c>
      <c r="B785" s="9" t="s">
        <v>17</v>
      </c>
      <c r="C785" s="17">
        <v>3</v>
      </c>
      <c r="D785" s="17">
        <v>2015</v>
      </c>
      <c r="E785" s="17">
        <v>1</v>
      </c>
      <c r="F785" s="17">
        <v>0</v>
      </c>
      <c r="G785" s="17">
        <v>0</v>
      </c>
      <c r="H785" s="18">
        <v>7987</v>
      </c>
    </row>
    <row r="786" spans="1:8" ht="14.4" x14ac:dyDescent="0.3">
      <c r="A786" s="17">
        <v>3</v>
      </c>
      <c r="B786" s="9" t="s">
        <v>12</v>
      </c>
      <c r="C786" s="17">
        <v>2</v>
      </c>
      <c r="D786" s="17">
        <v>2011</v>
      </c>
      <c r="E786" s="17">
        <v>1</v>
      </c>
      <c r="F786" s="17">
        <v>0</v>
      </c>
      <c r="G786" s="17">
        <v>0</v>
      </c>
      <c r="H786" s="18">
        <v>7988</v>
      </c>
    </row>
    <row r="787" spans="1:8" ht="14.4" x14ac:dyDescent="0.3">
      <c r="A787" s="17">
        <v>2</v>
      </c>
      <c r="B787" s="9" t="s">
        <v>17</v>
      </c>
      <c r="C787" s="17">
        <v>1</v>
      </c>
      <c r="D787" s="17">
        <v>2012</v>
      </c>
      <c r="E787" s="17">
        <v>1</v>
      </c>
      <c r="F787" s="17">
        <v>0</v>
      </c>
      <c r="G787" s="17">
        <v>0</v>
      </c>
      <c r="H787" s="18">
        <v>8006</v>
      </c>
    </row>
    <row r="788" spans="1:8" ht="14.4" x14ac:dyDescent="0.3">
      <c r="A788" s="17">
        <v>5</v>
      </c>
      <c r="B788" s="9" t="s">
        <v>33</v>
      </c>
      <c r="C788" s="17">
        <v>2</v>
      </c>
      <c r="D788" s="17">
        <v>1993</v>
      </c>
      <c r="E788" s="17">
        <v>1</v>
      </c>
      <c r="F788" s="17">
        <v>0</v>
      </c>
      <c r="G788" s="17">
        <v>0</v>
      </c>
      <c r="H788" s="18">
        <v>8007</v>
      </c>
    </row>
    <row r="789" spans="1:8" ht="14.4" x14ac:dyDescent="0.3">
      <c r="A789" s="17">
        <v>1</v>
      </c>
      <c r="B789" s="9" t="s">
        <v>35</v>
      </c>
      <c r="C789" s="17">
        <v>3</v>
      </c>
      <c r="D789" s="17">
        <v>1994</v>
      </c>
      <c r="E789" s="17">
        <v>1</v>
      </c>
      <c r="F789" s="17">
        <v>0</v>
      </c>
      <c r="G789" s="17">
        <v>0</v>
      </c>
      <c r="H789" s="18">
        <v>8014</v>
      </c>
    </row>
    <row r="790" spans="1:8" ht="14.4" x14ac:dyDescent="0.3">
      <c r="A790" s="17">
        <v>1</v>
      </c>
      <c r="B790" s="9" t="s">
        <v>12</v>
      </c>
      <c r="C790" s="17">
        <v>1</v>
      </c>
      <c r="D790" s="17">
        <v>1992</v>
      </c>
      <c r="E790" s="17">
        <v>1</v>
      </c>
      <c r="F790" s="17">
        <v>0</v>
      </c>
      <c r="G790" s="17">
        <v>0</v>
      </c>
      <c r="H790" s="18">
        <v>8021</v>
      </c>
    </row>
    <row r="791" spans="1:8" ht="14.4" x14ac:dyDescent="0.3">
      <c r="A791" s="17">
        <v>5</v>
      </c>
      <c r="B791" s="9" t="s">
        <v>14</v>
      </c>
      <c r="C791" s="17">
        <v>3</v>
      </c>
      <c r="D791" s="17">
        <v>1986</v>
      </c>
      <c r="E791" s="17">
        <v>1</v>
      </c>
      <c r="F791" s="17">
        <v>0</v>
      </c>
      <c r="G791" s="17">
        <v>0</v>
      </c>
      <c r="H791" s="18">
        <v>8034</v>
      </c>
    </row>
    <row r="792" spans="1:8" ht="14.4" x14ac:dyDescent="0.3">
      <c r="A792" s="17">
        <v>4</v>
      </c>
      <c r="B792" s="9" t="s">
        <v>33</v>
      </c>
      <c r="C792" s="17">
        <v>4</v>
      </c>
      <c r="D792" s="17">
        <v>1961</v>
      </c>
      <c r="E792" s="17">
        <v>1</v>
      </c>
      <c r="F792" s="17">
        <v>0</v>
      </c>
      <c r="G792" s="17">
        <v>0</v>
      </c>
      <c r="H792" s="18">
        <v>8037</v>
      </c>
    </row>
    <row r="793" spans="1:8" ht="14.4" x14ac:dyDescent="0.3">
      <c r="A793" s="17">
        <v>1</v>
      </c>
      <c r="B793" s="9" t="s">
        <v>14</v>
      </c>
      <c r="C793" s="17">
        <v>3</v>
      </c>
      <c r="D793" s="17">
        <v>1984</v>
      </c>
      <c r="E793" s="17">
        <v>1</v>
      </c>
      <c r="F793" s="17">
        <v>0</v>
      </c>
      <c r="G793" s="17">
        <v>0</v>
      </c>
      <c r="H793" s="18">
        <v>8042</v>
      </c>
    </row>
    <row r="794" spans="1:8" ht="14.4" x14ac:dyDescent="0.3">
      <c r="A794" s="17">
        <v>1</v>
      </c>
      <c r="B794" s="9" t="s">
        <v>17</v>
      </c>
      <c r="C794" s="17">
        <v>2</v>
      </c>
      <c r="D794" s="17">
        <v>1987</v>
      </c>
      <c r="E794" s="17">
        <v>1</v>
      </c>
      <c r="F794" s="17">
        <v>0</v>
      </c>
      <c r="G794" s="17">
        <v>0</v>
      </c>
      <c r="H794" s="18">
        <v>8045</v>
      </c>
    </row>
    <row r="795" spans="1:8" ht="14.4" x14ac:dyDescent="0.3">
      <c r="A795" s="17">
        <v>4</v>
      </c>
      <c r="B795" s="9" t="s">
        <v>12</v>
      </c>
      <c r="C795" s="17">
        <v>2</v>
      </c>
      <c r="D795" s="17">
        <v>2015</v>
      </c>
      <c r="E795" s="17">
        <v>1</v>
      </c>
      <c r="F795" s="17">
        <v>0</v>
      </c>
      <c r="G795" s="17">
        <v>0</v>
      </c>
      <c r="H795" s="18">
        <v>8049</v>
      </c>
    </row>
    <row r="796" spans="1:8" ht="14.4" x14ac:dyDescent="0.3">
      <c r="A796" s="17">
        <v>2</v>
      </c>
      <c r="B796" s="9" t="s">
        <v>12</v>
      </c>
      <c r="C796" s="17">
        <v>1</v>
      </c>
      <c r="D796" s="17">
        <v>1989</v>
      </c>
      <c r="E796" s="17">
        <v>1</v>
      </c>
      <c r="F796" s="17">
        <v>0</v>
      </c>
      <c r="G796" s="17">
        <v>0</v>
      </c>
      <c r="H796" s="18">
        <v>8054</v>
      </c>
    </row>
    <row r="797" spans="1:8" ht="14.4" x14ac:dyDescent="0.3">
      <c r="A797" s="17">
        <v>4</v>
      </c>
      <c r="B797" s="9" t="s">
        <v>12</v>
      </c>
      <c r="C797" s="17">
        <v>2</v>
      </c>
      <c r="D797" s="17">
        <v>1988</v>
      </c>
      <c r="E797" s="17">
        <v>1</v>
      </c>
      <c r="F797" s="17">
        <v>0</v>
      </c>
      <c r="G797" s="17">
        <v>0</v>
      </c>
      <c r="H797" s="18">
        <v>8056</v>
      </c>
    </row>
    <row r="798" spans="1:8" ht="14.4" x14ac:dyDescent="0.3">
      <c r="A798" s="17">
        <v>4</v>
      </c>
      <c r="B798" s="9" t="s">
        <v>23</v>
      </c>
      <c r="C798" s="17">
        <v>4</v>
      </c>
      <c r="D798" s="17">
        <v>1965</v>
      </c>
      <c r="E798" s="17">
        <v>1</v>
      </c>
      <c r="F798" s="17">
        <v>0</v>
      </c>
      <c r="G798" s="17">
        <v>0</v>
      </c>
      <c r="H798" s="18">
        <v>8058</v>
      </c>
    </row>
    <row r="799" spans="1:8" ht="14.4" x14ac:dyDescent="0.3">
      <c r="A799" s="17">
        <v>2</v>
      </c>
      <c r="B799" s="9" t="s">
        <v>12</v>
      </c>
      <c r="C799" s="17">
        <v>2</v>
      </c>
      <c r="D799" s="17">
        <v>1988</v>
      </c>
      <c r="E799" s="17">
        <v>1</v>
      </c>
      <c r="F799" s="17">
        <v>0</v>
      </c>
      <c r="G799" s="17">
        <v>0</v>
      </c>
      <c r="H799" s="18">
        <v>8061</v>
      </c>
    </row>
    <row r="800" spans="1:8" ht="14.4" x14ac:dyDescent="0.3">
      <c r="A800" s="17">
        <v>2</v>
      </c>
      <c r="B800" s="9" t="s">
        <v>12</v>
      </c>
      <c r="C800" s="17">
        <v>3</v>
      </c>
      <c r="D800" s="17">
        <v>1987</v>
      </c>
      <c r="E800" s="17">
        <v>1</v>
      </c>
      <c r="F800" s="17">
        <v>0</v>
      </c>
      <c r="G800" s="17">
        <v>0</v>
      </c>
      <c r="H800" s="18">
        <v>8068</v>
      </c>
    </row>
    <row r="801" spans="1:8" ht="14.4" x14ac:dyDescent="0.3">
      <c r="A801" s="17">
        <v>4</v>
      </c>
      <c r="B801" s="9" t="s">
        <v>12</v>
      </c>
      <c r="C801" s="17">
        <v>3</v>
      </c>
      <c r="D801" s="17">
        <v>2015</v>
      </c>
      <c r="E801" s="17">
        <v>1</v>
      </c>
      <c r="F801" s="17">
        <v>0</v>
      </c>
      <c r="G801" s="17">
        <v>0</v>
      </c>
      <c r="H801" s="18">
        <v>8079</v>
      </c>
    </row>
    <row r="802" spans="1:8" ht="14.4" x14ac:dyDescent="0.3">
      <c r="A802" s="17">
        <v>2</v>
      </c>
      <c r="B802" s="9" t="s">
        <v>17</v>
      </c>
      <c r="C802" s="17">
        <v>2</v>
      </c>
      <c r="D802" s="17">
        <v>2017</v>
      </c>
      <c r="E802" s="17">
        <v>1</v>
      </c>
      <c r="F802" s="17">
        <v>0</v>
      </c>
      <c r="G802" s="17">
        <v>0</v>
      </c>
      <c r="H802" s="18">
        <v>8094</v>
      </c>
    </row>
    <row r="803" spans="1:8" ht="14.4" x14ac:dyDescent="0.3">
      <c r="A803" s="17">
        <v>6</v>
      </c>
      <c r="B803" s="9" t="s">
        <v>17</v>
      </c>
      <c r="C803" s="17">
        <v>4</v>
      </c>
      <c r="D803" s="17">
        <v>1987</v>
      </c>
      <c r="E803" s="17">
        <v>1</v>
      </c>
      <c r="F803" s="17">
        <v>0</v>
      </c>
      <c r="G803" s="17">
        <v>0</v>
      </c>
      <c r="H803" s="18">
        <v>8095</v>
      </c>
    </row>
    <row r="804" spans="1:8" ht="14.4" x14ac:dyDescent="0.3">
      <c r="A804" s="17">
        <v>3</v>
      </c>
      <c r="B804" s="9" t="s">
        <v>23</v>
      </c>
      <c r="C804" s="17">
        <v>1</v>
      </c>
      <c r="D804" s="17">
        <v>1965</v>
      </c>
      <c r="E804" s="17">
        <v>1</v>
      </c>
      <c r="F804" s="17">
        <v>0</v>
      </c>
      <c r="G804" s="17">
        <v>61</v>
      </c>
      <c r="H804" s="18">
        <v>8099</v>
      </c>
    </row>
    <row r="805" spans="1:8" ht="14.4" x14ac:dyDescent="0.3">
      <c r="A805" s="17">
        <v>4</v>
      </c>
      <c r="B805" s="9" t="s">
        <v>12</v>
      </c>
      <c r="C805" s="17">
        <v>3</v>
      </c>
      <c r="D805" s="17">
        <v>2012</v>
      </c>
      <c r="E805" s="17">
        <v>1</v>
      </c>
      <c r="F805" s="17">
        <v>0</v>
      </c>
      <c r="G805" s="17">
        <v>0</v>
      </c>
      <c r="H805" s="18">
        <v>8102</v>
      </c>
    </row>
    <row r="806" spans="1:8" ht="14.4" x14ac:dyDescent="0.3">
      <c r="A806" s="17">
        <v>1</v>
      </c>
      <c r="B806" s="9" t="s">
        <v>42</v>
      </c>
      <c r="C806" s="17">
        <v>3</v>
      </c>
      <c r="D806" s="17">
        <v>1989</v>
      </c>
      <c r="E806" s="17">
        <v>1</v>
      </c>
      <c r="F806" s="17">
        <v>0</v>
      </c>
      <c r="G806" s="17">
        <v>0</v>
      </c>
      <c r="H806" s="18">
        <v>8113</v>
      </c>
    </row>
    <row r="807" spans="1:8" ht="14.4" x14ac:dyDescent="0.3">
      <c r="A807" s="17">
        <v>2</v>
      </c>
      <c r="B807" s="9" t="s">
        <v>17</v>
      </c>
      <c r="C807" s="17">
        <v>2</v>
      </c>
      <c r="D807" s="17">
        <v>2014</v>
      </c>
      <c r="E807" s="17">
        <v>1</v>
      </c>
      <c r="F807" s="17">
        <v>0</v>
      </c>
      <c r="G807" s="17">
        <v>0</v>
      </c>
      <c r="H807" s="18">
        <v>8113</v>
      </c>
    </row>
    <row r="808" spans="1:8" ht="14.4" x14ac:dyDescent="0.3">
      <c r="A808" s="17">
        <v>1</v>
      </c>
      <c r="B808" s="9" t="s">
        <v>31</v>
      </c>
      <c r="C808" s="17">
        <v>1</v>
      </c>
      <c r="D808" s="17">
        <v>1985</v>
      </c>
      <c r="E808" s="17">
        <v>1</v>
      </c>
      <c r="F808" s="17">
        <v>0</v>
      </c>
      <c r="G808" s="17">
        <v>0</v>
      </c>
      <c r="H808" s="18">
        <v>8114</v>
      </c>
    </row>
    <row r="809" spans="1:8" ht="14.4" x14ac:dyDescent="0.3">
      <c r="A809" s="17">
        <v>3</v>
      </c>
      <c r="B809" s="9" t="s">
        <v>19</v>
      </c>
      <c r="C809" s="17">
        <v>1</v>
      </c>
      <c r="D809" s="17">
        <v>1987</v>
      </c>
      <c r="E809" s="17">
        <v>1</v>
      </c>
      <c r="F809" s="17">
        <v>0</v>
      </c>
      <c r="G809" s="17">
        <v>0</v>
      </c>
      <c r="H809" s="18">
        <v>8129</v>
      </c>
    </row>
    <row r="810" spans="1:8" ht="14.4" x14ac:dyDescent="0.3">
      <c r="A810" s="17">
        <v>2</v>
      </c>
      <c r="B810" s="9" t="s">
        <v>17</v>
      </c>
      <c r="C810" s="17">
        <v>2</v>
      </c>
      <c r="D810" s="17">
        <v>2014</v>
      </c>
      <c r="E810" s="17">
        <v>1</v>
      </c>
      <c r="F810" s="17">
        <v>0</v>
      </c>
      <c r="G810" s="17">
        <v>0</v>
      </c>
      <c r="H810" s="18">
        <v>8165</v>
      </c>
    </row>
    <row r="811" spans="1:8" ht="14.4" x14ac:dyDescent="0.3">
      <c r="A811" s="17">
        <v>3</v>
      </c>
      <c r="B811" s="9" t="s">
        <v>23</v>
      </c>
      <c r="C811" s="17">
        <v>2</v>
      </c>
      <c r="D811" s="17">
        <v>1986</v>
      </c>
      <c r="E811" s="17">
        <v>1</v>
      </c>
      <c r="F811" s="17">
        <v>0</v>
      </c>
      <c r="G811" s="17">
        <v>0</v>
      </c>
      <c r="H811" s="18">
        <v>8171</v>
      </c>
    </row>
    <row r="812" spans="1:8" ht="14.4" x14ac:dyDescent="0.3">
      <c r="A812" s="17">
        <v>5</v>
      </c>
      <c r="B812" s="9" t="s">
        <v>23</v>
      </c>
      <c r="C812" s="17">
        <v>2</v>
      </c>
      <c r="D812" s="17">
        <v>1986</v>
      </c>
      <c r="E812" s="17">
        <v>1</v>
      </c>
      <c r="F812" s="17">
        <v>0</v>
      </c>
      <c r="G812" s="17">
        <v>0</v>
      </c>
      <c r="H812" s="18">
        <v>8172</v>
      </c>
    </row>
    <row r="813" spans="1:8" ht="14.4" x14ac:dyDescent="0.3">
      <c r="A813" s="17">
        <v>6</v>
      </c>
      <c r="B813" s="9" t="s">
        <v>33</v>
      </c>
      <c r="C813" s="17">
        <v>2</v>
      </c>
      <c r="D813" s="17">
        <v>1999</v>
      </c>
      <c r="E813" s="17">
        <v>1</v>
      </c>
      <c r="F813" s="17">
        <v>0</v>
      </c>
      <c r="G813" s="17">
        <v>0</v>
      </c>
      <c r="H813" s="18">
        <v>8175</v>
      </c>
    </row>
    <row r="814" spans="1:8" ht="14.4" x14ac:dyDescent="0.3">
      <c r="A814" s="17">
        <v>3</v>
      </c>
      <c r="B814" s="9" t="s">
        <v>14</v>
      </c>
      <c r="C814" s="17">
        <v>2</v>
      </c>
      <c r="D814" s="17">
        <v>1987</v>
      </c>
      <c r="E814" s="17">
        <v>1</v>
      </c>
      <c r="F814" s="17">
        <v>0</v>
      </c>
      <c r="G814" s="17">
        <v>0</v>
      </c>
      <c r="H814" s="18">
        <v>8179</v>
      </c>
    </row>
    <row r="815" spans="1:8" ht="14.4" x14ac:dyDescent="0.3">
      <c r="A815" s="17">
        <v>1</v>
      </c>
      <c r="B815" s="9" t="s">
        <v>12</v>
      </c>
      <c r="C815" s="17">
        <v>2</v>
      </c>
      <c r="D815" s="17">
        <v>1989</v>
      </c>
      <c r="E815" s="17">
        <v>1</v>
      </c>
      <c r="F815" s="17">
        <v>0</v>
      </c>
      <c r="G815" s="17">
        <v>0</v>
      </c>
      <c r="H815" s="18">
        <v>8194</v>
      </c>
    </row>
    <row r="816" spans="1:8" ht="14.4" x14ac:dyDescent="0.3">
      <c r="A816" s="17">
        <v>4</v>
      </c>
      <c r="B816" s="9" t="s">
        <v>12</v>
      </c>
      <c r="C816" s="17">
        <v>2</v>
      </c>
      <c r="D816" s="17">
        <v>1988</v>
      </c>
      <c r="E816" s="17">
        <v>1</v>
      </c>
      <c r="F816" s="17">
        <v>0</v>
      </c>
      <c r="G816" s="17">
        <v>0</v>
      </c>
      <c r="H816" s="18">
        <v>8199</v>
      </c>
    </row>
    <row r="817" spans="1:8" ht="14.4" x14ac:dyDescent="0.3">
      <c r="A817" s="17">
        <v>3</v>
      </c>
      <c r="B817" s="9" t="s">
        <v>17</v>
      </c>
      <c r="C817" s="17">
        <v>3</v>
      </c>
      <c r="D817" s="17">
        <v>1987</v>
      </c>
      <c r="E817" s="17">
        <v>1</v>
      </c>
      <c r="F817" s="17">
        <v>0</v>
      </c>
      <c r="G817" s="17">
        <v>0</v>
      </c>
      <c r="H817" s="18">
        <v>8217</v>
      </c>
    </row>
    <row r="818" spans="1:8" ht="14.4" x14ac:dyDescent="0.3">
      <c r="A818" s="17">
        <v>2</v>
      </c>
      <c r="B818" s="9" t="s">
        <v>10</v>
      </c>
      <c r="C818" s="17">
        <v>1</v>
      </c>
      <c r="D818" s="17">
        <v>1989</v>
      </c>
      <c r="E818" s="17">
        <v>1</v>
      </c>
      <c r="F818" s="17">
        <v>0</v>
      </c>
      <c r="G818" s="17">
        <v>0</v>
      </c>
      <c r="H818" s="18">
        <v>8221</v>
      </c>
    </row>
    <row r="819" spans="1:8" ht="14.4" x14ac:dyDescent="0.3">
      <c r="A819" s="17">
        <v>4</v>
      </c>
      <c r="B819" s="9" t="s">
        <v>14</v>
      </c>
      <c r="C819" s="17">
        <v>2</v>
      </c>
      <c r="D819" s="17">
        <v>1981</v>
      </c>
      <c r="E819" s="17">
        <v>1</v>
      </c>
      <c r="F819" s="17">
        <v>0</v>
      </c>
      <c r="G819" s="17">
        <v>0</v>
      </c>
      <c r="H819" s="18">
        <v>8233</v>
      </c>
    </row>
    <row r="820" spans="1:8" ht="14.4" x14ac:dyDescent="0.3">
      <c r="A820" s="17">
        <v>1</v>
      </c>
      <c r="B820" s="9" t="s">
        <v>27</v>
      </c>
      <c r="C820" s="17">
        <v>2</v>
      </c>
      <c r="D820" s="17">
        <v>1989</v>
      </c>
      <c r="E820" s="17">
        <v>1</v>
      </c>
      <c r="F820" s="17">
        <v>0</v>
      </c>
      <c r="G820" s="17">
        <v>0</v>
      </c>
      <c r="H820" s="18">
        <v>8241</v>
      </c>
    </row>
    <row r="821" spans="1:8" ht="14.4" x14ac:dyDescent="0.3">
      <c r="A821" s="17">
        <v>6</v>
      </c>
      <c r="B821" s="9" t="s">
        <v>53</v>
      </c>
      <c r="C821" s="17">
        <v>2</v>
      </c>
      <c r="D821" s="17">
        <v>1979</v>
      </c>
      <c r="E821" s="17">
        <v>1</v>
      </c>
      <c r="F821" s="17">
        <v>0</v>
      </c>
      <c r="G821" s="17">
        <v>0</v>
      </c>
      <c r="H821" s="18">
        <v>8250</v>
      </c>
    </row>
    <row r="822" spans="1:8" ht="14.4" x14ac:dyDescent="0.3">
      <c r="A822" s="17">
        <v>2</v>
      </c>
      <c r="B822" s="9" t="s">
        <v>17</v>
      </c>
      <c r="C822" s="17">
        <v>2</v>
      </c>
      <c r="D822" s="17">
        <v>2012</v>
      </c>
      <c r="E822" s="17">
        <v>1</v>
      </c>
      <c r="F822" s="17">
        <v>0</v>
      </c>
      <c r="G822" s="17">
        <v>0</v>
      </c>
      <c r="H822" s="18">
        <v>8266</v>
      </c>
    </row>
    <row r="823" spans="1:8" ht="14.4" x14ac:dyDescent="0.3">
      <c r="A823" s="17">
        <v>3</v>
      </c>
      <c r="B823" s="9" t="s">
        <v>12</v>
      </c>
      <c r="C823" s="17">
        <v>2</v>
      </c>
      <c r="D823" s="17">
        <v>2011</v>
      </c>
      <c r="E823" s="17">
        <v>1</v>
      </c>
      <c r="F823" s="17">
        <v>0</v>
      </c>
      <c r="G823" s="17">
        <v>0</v>
      </c>
      <c r="H823" s="18">
        <v>8274</v>
      </c>
    </row>
    <row r="824" spans="1:8" ht="14.4" x14ac:dyDescent="0.3">
      <c r="A824" s="17">
        <v>5</v>
      </c>
      <c r="B824" s="9" t="s">
        <v>35</v>
      </c>
      <c r="C824" s="17">
        <v>1</v>
      </c>
      <c r="D824" s="17">
        <v>1984</v>
      </c>
      <c r="E824" s="17">
        <v>1</v>
      </c>
      <c r="F824" s="17">
        <v>0</v>
      </c>
      <c r="G824" s="17">
        <v>0</v>
      </c>
      <c r="H824" s="18">
        <v>8279</v>
      </c>
    </row>
    <row r="825" spans="1:8" ht="14.4" x14ac:dyDescent="0.3">
      <c r="A825" s="17">
        <v>4</v>
      </c>
      <c r="B825" s="9" t="s">
        <v>17</v>
      </c>
      <c r="C825" s="17">
        <v>3</v>
      </c>
      <c r="D825" s="17">
        <v>1999</v>
      </c>
      <c r="E825" s="17">
        <v>1</v>
      </c>
      <c r="F825" s="17">
        <v>0</v>
      </c>
      <c r="G825" s="17">
        <v>0</v>
      </c>
      <c r="H825" s="18">
        <v>8282</v>
      </c>
    </row>
    <row r="826" spans="1:8" ht="14.4" x14ac:dyDescent="0.3">
      <c r="A826" s="17">
        <v>4</v>
      </c>
      <c r="B826" s="9" t="s">
        <v>12</v>
      </c>
      <c r="C826" s="17">
        <v>2</v>
      </c>
      <c r="D826" s="17">
        <v>2013</v>
      </c>
      <c r="E826" s="17">
        <v>1</v>
      </c>
      <c r="F826" s="17">
        <v>0</v>
      </c>
      <c r="G826" s="17">
        <v>0</v>
      </c>
      <c r="H826" s="18">
        <v>8310</v>
      </c>
    </row>
    <row r="827" spans="1:8" ht="14.4" x14ac:dyDescent="0.3">
      <c r="A827" s="17">
        <v>1</v>
      </c>
      <c r="B827" s="9" t="s">
        <v>19</v>
      </c>
      <c r="C827" s="17">
        <v>3</v>
      </c>
      <c r="D827" s="17">
        <v>2017</v>
      </c>
      <c r="E827" s="17">
        <v>1</v>
      </c>
      <c r="F827" s="17">
        <v>0</v>
      </c>
      <c r="G827" s="17">
        <v>0</v>
      </c>
      <c r="H827" s="18">
        <v>8318</v>
      </c>
    </row>
    <row r="828" spans="1:8" ht="14.4" x14ac:dyDescent="0.3">
      <c r="A828" s="17">
        <v>2</v>
      </c>
      <c r="B828" s="9" t="s">
        <v>12</v>
      </c>
      <c r="C828" s="17">
        <v>1</v>
      </c>
      <c r="D828" s="17">
        <v>1983</v>
      </c>
      <c r="E828" s="17">
        <v>1</v>
      </c>
      <c r="F828" s="17">
        <v>0</v>
      </c>
      <c r="G828" s="17">
        <v>0</v>
      </c>
      <c r="H828" s="18">
        <v>8319</v>
      </c>
    </row>
    <row r="829" spans="1:8" ht="14.4" x14ac:dyDescent="0.3">
      <c r="A829" s="17">
        <v>4</v>
      </c>
      <c r="B829" s="9" t="s">
        <v>23</v>
      </c>
      <c r="C829" s="17">
        <v>3</v>
      </c>
      <c r="D829" s="17">
        <v>1983</v>
      </c>
      <c r="E829" s="17">
        <v>1</v>
      </c>
      <c r="F829" s="17">
        <v>0</v>
      </c>
      <c r="G829" s="17">
        <v>0</v>
      </c>
      <c r="H829" s="18">
        <v>8319</v>
      </c>
    </row>
    <row r="830" spans="1:8" ht="14.4" x14ac:dyDescent="0.3">
      <c r="A830" s="17">
        <v>3</v>
      </c>
      <c r="B830" s="9" t="s">
        <v>12</v>
      </c>
      <c r="C830" s="17">
        <v>3</v>
      </c>
      <c r="D830" s="17">
        <v>2014</v>
      </c>
      <c r="E830" s="17">
        <v>1</v>
      </c>
      <c r="F830" s="17">
        <v>0</v>
      </c>
      <c r="G830" s="17">
        <v>0</v>
      </c>
      <c r="H830" s="18">
        <v>8333</v>
      </c>
    </row>
    <row r="831" spans="1:8" ht="14.4" x14ac:dyDescent="0.3">
      <c r="A831" s="17">
        <v>4</v>
      </c>
      <c r="B831" s="9" t="s">
        <v>19</v>
      </c>
      <c r="C831" s="17">
        <v>3</v>
      </c>
      <c r="D831" s="17">
        <v>2020</v>
      </c>
      <c r="E831" s="17">
        <v>1</v>
      </c>
      <c r="F831" s="17">
        <v>0</v>
      </c>
      <c r="G831" s="17">
        <v>0</v>
      </c>
      <c r="H831" s="18">
        <v>8342</v>
      </c>
    </row>
    <row r="832" spans="1:8" ht="14.4" x14ac:dyDescent="0.3">
      <c r="A832" s="17">
        <v>1</v>
      </c>
      <c r="B832" s="9" t="s">
        <v>25</v>
      </c>
      <c r="C832" s="17">
        <v>3</v>
      </c>
      <c r="D832" s="17">
        <v>1992</v>
      </c>
      <c r="E832" s="17">
        <v>1</v>
      </c>
      <c r="F832" s="17">
        <v>0</v>
      </c>
      <c r="G832" s="17">
        <v>0</v>
      </c>
      <c r="H832" s="18">
        <v>8363</v>
      </c>
    </row>
    <row r="833" spans="1:8" ht="14.4" x14ac:dyDescent="0.3">
      <c r="A833" s="17">
        <v>3</v>
      </c>
      <c r="B833" s="9" t="s">
        <v>12</v>
      </c>
      <c r="C833" s="17">
        <v>3</v>
      </c>
      <c r="D833" s="17">
        <v>2015</v>
      </c>
      <c r="E833" s="17">
        <v>1</v>
      </c>
      <c r="F833" s="17">
        <v>0</v>
      </c>
      <c r="G833" s="17">
        <v>0</v>
      </c>
      <c r="H833" s="18">
        <v>8365</v>
      </c>
    </row>
    <row r="834" spans="1:8" ht="14.4" x14ac:dyDescent="0.3">
      <c r="A834" s="17">
        <v>2</v>
      </c>
      <c r="B834" s="9" t="s">
        <v>19</v>
      </c>
      <c r="C834" s="17">
        <v>1</v>
      </c>
      <c r="D834" s="17">
        <v>1987</v>
      </c>
      <c r="E834" s="17">
        <v>1</v>
      </c>
      <c r="F834" s="17">
        <v>0</v>
      </c>
      <c r="G834" s="17">
        <v>0</v>
      </c>
      <c r="H834" s="18">
        <v>8367</v>
      </c>
    </row>
    <row r="835" spans="1:8" ht="14.4" x14ac:dyDescent="0.3">
      <c r="A835" s="17">
        <v>4</v>
      </c>
      <c r="B835" s="9" t="s">
        <v>45</v>
      </c>
      <c r="C835" s="17">
        <v>2</v>
      </c>
      <c r="D835" s="17">
        <v>1984</v>
      </c>
      <c r="E835" s="17">
        <v>1</v>
      </c>
      <c r="F835" s="17">
        <v>0</v>
      </c>
      <c r="G835" s="17">
        <v>0</v>
      </c>
      <c r="H835" s="18">
        <v>8368</v>
      </c>
    </row>
    <row r="836" spans="1:8" ht="14.4" x14ac:dyDescent="0.3">
      <c r="A836" s="17">
        <v>1</v>
      </c>
      <c r="B836" s="9" t="s">
        <v>17</v>
      </c>
      <c r="C836" s="17">
        <v>2</v>
      </c>
      <c r="D836" s="17">
        <v>1965</v>
      </c>
      <c r="E836" s="17">
        <v>1</v>
      </c>
      <c r="F836" s="17">
        <v>0</v>
      </c>
      <c r="G836" s="17">
        <v>0</v>
      </c>
      <c r="H836" s="18">
        <v>8372</v>
      </c>
    </row>
    <row r="837" spans="1:8" ht="14.4" x14ac:dyDescent="0.3">
      <c r="A837" s="17">
        <v>5</v>
      </c>
      <c r="B837" s="9" t="s">
        <v>12</v>
      </c>
      <c r="C837" s="17">
        <v>3</v>
      </c>
      <c r="D837" s="17">
        <v>1987</v>
      </c>
      <c r="E837" s="17">
        <v>1</v>
      </c>
      <c r="F837" s="17">
        <v>0</v>
      </c>
      <c r="G837" s="17">
        <v>0</v>
      </c>
      <c r="H837" s="18">
        <v>8374</v>
      </c>
    </row>
    <row r="838" spans="1:8" ht="14.4" x14ac:dyDescent="0.3">
      <c r="A838" s="17">
        <v>2</v>
      </c>
      <c r="B838" s="9" t="s">
        <v>17</v>
      </c>
      <c r="C838" s="17">
        <v>2</v>
      </c>
      <c r="D838" s="17">
        <v>2014</v>
      </c>
      <c r="E838" s="17">
        <v>1</v>
      </c>
      <c r="F838" s="17">
        <v>0</v>
      </c>
      <c r="G838" s="17">
        <v>0</v>
      </c>
      <c r="H838" s="18">
        <v>8379</v>
      </c>
    </row>
    <row r="839" spans="1:8" ht="14.4" x14ac:dyDescent="0.3">
      <c r="A839" s="17">
        <v>3</v>
      </c>
      <c r="B839" s="9" t="s">
        <v>60</v>
      </c>
      <c r="C839" s="17">
        <v>2</v>
      </c>
      <c r="D839" s="17">
        <v>1967</v>
      </c>
      <c r="E839" s="17">
        <v>1</v>
      </c>
      <c r="F839" s="17">
        <v>0</v>
      </c>
      <c r="G839" s="17">
        <v>38</v>
      </c>
      <c r="H839" s="18">
        <v>8380</v>
      </c>
    </row>
    <row r="840" spans="1:8" ht="14.4" x14ac:dyDescent="0.3">
      <c r="A840" s="17">
        <v>2</v>
      </c>
      <c r="B840" s="9" t="s">
        <v>17</v>
      </c>
      <c r="C840" s="17">
        <v>1</v>
      </c>
      <c r="D840" s="17">
        <v>2018</v>
      </c>
      <c r="E840" s="17">
        <v>1</v>
      </c>
      <c r="F840" s="17">
        <v>0</v>
      </c>
      <c r="G840" s="17">
        <v>0</v>
      </c>
      <c r="H840" s="18">
        <v>8380</v>
      </c>
    </row>
    <row r="841" spans="1:8" ht="14.4" x14ac:dyDescent="0.3">
      <c r="A841" s="17">
        <v>2</v>
      </c>
      <c r="B841" s="9" t="s">
        <v>12</v>
      </c>
      <c r="C841" s="17">
        <v>4</v>
      </c>
      <c r="D841" s="17">
        <v>1988</v>
      </c>
      <c r="E841" s="17">
        <v>1</v>
      </c>
      <c r="F841" s="17">
        <v>0</v>
      </c>
      <c r="G841" s="17">
        <v>0</v>
      </c>
      <c r="H841" s="18">
        <v>8385</v>
      </c>
    </row>
    <row r="842" spans="1:8" ht="14.4" x14ac:dyDescent="0.3">
      <c r="A842" s="17">
        <v>5</v>
      </c>
      <c r="B842" s="9" t="s">
        <v>33</v>
      </c>
      <c r="C842" s="17">
        <v>2</v>
      </c>
      <c r="D842" s="17">
        <v>1964</v>
      </c>
      <c r="E842" s="17">
        <v>1</v>
      </c>
      <c r="F842" s="17">
        <v>0</v>
      </c>
      <c r="G842" s="17">
        <v>0</v>
      </c>
      <c r="H842" s="18">
        <v>8389</v>
      </c>
    </row>
    <row r="843" spans="1:8" ht="14.4" x14ac:dyDescent="0.3">
      <c r="A843" s="17">
        <v>4</v>
      </c>
      <c r="B843" s="9" t="s">
        <v>12</v>
      </c>
      <c r="C843" s="17">
        <v>3</v>
      </c>
      <c r="D843" s="17">
        <v>2011</v>
      </c>
      <c r="E843" s="17">
        <v>1</v>
      </c>
      <c r="F843" s="17">
        <v>0</v>
      </c>
      <c r="G843" s="17">
        <v>0</v>
      </c>
      <c r="H843" s="18">
        <v>8392</v>
      </c>
    </row>
    <row r="844" spans="1:8" ht="14.4" x14ac:dyDescent="0.3">
      <c r="A844" s="17">
        <v>3</v>
      </c>
      <c r="B844" s="9" t="s">
        <v>14</v>
      </c>
      <c r="C844" s="17">
        <v>3</v>
      </c>
      <c r="D844" s="17">
        <v>1983</v>
      </c>
      <c r="E844" s="17">
        <v>1</v>
      </c>
      <c r="F844" s="17">
        <v>0</v>
      </c>
      <c r="G844" s="17">
        <v>25</v>
      </c>
      <c r="H844" s="18">
        <v>8397</v>
      </c>
    </row>
    <row r="845" spans="1:8" ht="14.4" x14ac:dyDescent="0.3">
      <c r="A845" s="17">
        <v>4</v>
      </c>
      <c r="B845" s="9" t="s">
        <v>23</v>
      </c>
      <c r="C845" s="17">
        <v>3</v>
      </c>
      <c r="D845" s="17">
        <v>1982</v>
      </c>
      <c r="E845" s="17">
        <v>1</v>
      </c>
      <c r="F845" s="17">
        <v>0</v>
      </c>
      <c r="G845" s="17">
        <v>0</v>
      </c>
      <c r="H845" s="18">
        <v>8403</v>
      </c>
    </row>
    <row r="846" spans="1:8" ht="14.4" x14ac:dyDescent="0.3">
      <c r="A846" s="17">
        <v>2</v>
      </c>
      <c r="B846" s="9" t="s">
        <v>33</v>
      </c>
      <c r="C846" s="17">
        <v>3</v>
      </c>
      <c r="D846" s="17">
        <v>2007</v>
      </c>
      <c r="E846" s="17">
        <v>1</v>
      </c>
      <c r="F846" s="17">
        <v>0</v>
      </c>
      <c r="G846" s="17">
        <v>0</v>
      </c>
      <c r="H846" s="18">
        <v>8422</v>
      </c>
    </row>
    <row r="847" spans="1:8" ht="14.4" x14ac:dyDescent="0.3">
      <c r="A847" s="17">
        <v>1</v>
      </c>
      <c r="B847" s="9" t="s">
        <v>12</v>
      </c>
      <c r="C847" s="17">
        <v>3</v>
      </c>
      <c r="D847" s="17">
        <v>2016</v>
      </c>
      <c r="E847" s="17">
        <v>1</v>
      </c>
      <c r="F847" s="17">
        <v>0</v>
      </c>
      <c r="G847" s="17">
        <v>0</v>
      </c>
      <c r="H847" s="18">
        <v>8423</v>
      </c>
    </row>
    <row r="848" spans="1:8" ht="14.4" x14ac:dyDescent="0.3">
      <c r="A848" s="17">
        <v>3</v>
      </c>
      <c r="B848" s="9" t="s">
        <v>12</v>
      </c>
      <c r="C848" s="17">
        <v>2</v>
      </c>
      <c r="D848" s="17">
        <v>2015</v>
      </c>
      <c r="E848" s="17">
        <v>1</v>
      </c>
      <c r="F848" s="17">
        <v>0</v>
      </c>
      <c r="G848" s="17">
        <v>0</v>
      </c>
      <c r="H848" s="18">
        <v>8424</v>
      </c>
    </row>
    <row r="849" spans="1:8" ht="14.4" x14ac:dyDescent="0.3">
      <c r="A849" s="17">
        <v>3</v>
      </c>
      <c r="B849" s="9" t="s">
        <v>12</v>
      </c>
      <c r="C849" s="17">
        <v>2</v>
      </c>
      <c r="D849" s="17">
        <v>2011</v>
      </c>
      <c r="E849" s="17">
        <v>1</v>
      </c>
      <c r="F849" s="17">
        <v>0</v>
      </c>
      <c r="G849" s="17">
        <v>0</v>
      </c>
      <c r="H849" s="18">
        <v>8427</v>
      </c>
    </row>
    <row r="850" spans="1:8" ht="14.4" x14ac:dyDescent="0.3">
      <c r="A850" s="17">
        <v>3</v>
      </c>
      <c r="B850" s="9" t="s">
        <v>23</v>
      </c>
      <c r="C850" s="17">
        <v>3</v>
      </c>
      <c r="D850" s="17">
        <v>1986</v>
      </c>
      <c r="E850" s="17">
        <v>1</v>
      </c>
      <c r="F850" s="17">
        <v>0</v>
      </c>
      <c r="G850" s="17">
        <v>0</v>
      </c>
      <c r="H850" s="18">
        <v>8428</v>
      </c>
    </row>
    <row r="851" spans="1:8" ht="14.4" x14ac:dyDescent="0.3">
      <c r="A851" s="17">
        <v>2</v>
      </c>
      <c r="B851" s="9" t="s">
        <v>17</v>
      </c>
      <c r="C851" s="17">
        <v>3</v>
      </c>
      <c r="D851" s="17">
        <v>2011</v>
      </c>
      <c r="E851" s="17">
        <v>1</v>
      </c>
      <c r="F851" s="17">
        <v>0</v>
      </c>
      <c r="G851" s="17">
        <v>0</v>
      </c>
      <c r="H851" s="18">
        <v>8428</v>
      </c>
    </row>
    <row r="852" spans="1:8" ht="14.4" x14ac:dyDescent="0.3">
      <c r="A852" s="17">
        <v>5</v>
      </c>
      <c r="B852" s="9" t="s">
        <v>23</v>
      </c>
      <c r="C852" s="17">
        <v>2</v>
      </c>
      <c r="D852" s="17">
        <v>1984</v>
      </c>
      <c r="E852" s="17">
        <v>1</v>
      </c>
      <c r="F852" s="17">
        <v>0</v>
      </c>
      <c r="G852" s="17">
        <v>0</v>
      </c>
      <c r="H852" s="18">
        <v>8431</v>
      </c>
    </row>
    <row r="853" spans="1:8" ht="14.4" x14ac:dyDescent="0.3">
      <c r="A853" s="17">
        <v>3</v>
      </c>
      <c r="B853" s="9" t="s">
        <v>12</v>
      </c>
      <c r="C853" s="17">
        <v>2</v>
      </c>
      <c r="D853" s="17">
        <v>2011</v>
      </c>
      <c r="E853" s="17">
        <v>1</v>
      </c>
      <c r="F853" s="17">
        <v>0</v>
      </c>
      <c r="G853" s="17">
        <v>0</v>
      </c>
      <c r="H853" s="18">
        <v>8438</v>
      </c>
    </row>
    <row r="854" spans="1:8" ht="14.4" x14ac:dyDescent="0.3">
      <c r="A854" s="17">
        <v>1</v>
      </c>
      <c r="B854" s="9" t="s">
        <v>23</v>
      </c>
      <c r="C854" s="17">
        <v>3</v>
      </c>
      <c r="D854" s="17">
        <v>1986</v>
      </c>
      <c r="E854" s="17">
        <v>1</v>
      </c>
      <c r="F854" s="17">
        <v>0</v>
      </c>
      <c r="G854" s="17">
        <v>0</v>
      </c>
      <c r="H854" s="18">
        <v>8445</v>
      </c>
    </row>
    <row r="855" spans="1:8" ht="14.4" x14ac:dyDescent="0.3">
      <c r="A855" s="17">
        <v>5</v>
      </c>
      <c r="B855" s="9" t="s">
        <v>19</v>
      </c>
      <c r="C855" s="17">
        <v>3</v>
      </c>
      <c r="D855" s="17">
        <v>2020</v>
      </c>
      <c r="E855" s="17">
        <v>1</v>
      </c>
      <c r="F855" s="17">
        <v>0</v>
      </c>
      <c r="G855" s="17">
        <v>0</v>
      </c>
      <c r="H855" s="18">
        <v>8450</v>
      </c>
    </row>
    <row r="856" spans="1:8" ht="14.4" x14ac:dyDescent="0.3">
      <c r="A856" s="17">
        <v>4</v>
      </c>
      <c r="B856" s="9" t="s">
        <v>33</v>
      </c>
      <c r="C856" s="17">
        <v>3</v>
      </c>
      <c r="D856" s="17">
        <v>1963</v>
      </c>
      <c r="E856" s="17">
        <v>1</v>
      </c>
      <c r="F856" s="17">
        <v>0</v>
      </c>
      <c r="G856" s="17">
        <v>12</v>
      </c>
      <c r="H856" s="18">
        <v>8464</v>
      </c>
    </row>
    <row r="857" spans="1:8" ht="14.4" x14ac:dyDescent="0.3">
      <c r="A857" s="17">
        <v>4</v>
      </c>
      <c r="B857" s="9" t="s">
        <v>12</v>
      </c>
      <c r="C857" s="17">
        <v>1</v>
      </c>
      <c r="D857" s="17">
        <v>1984</v>
      </c>
      <c r="E857" s="17">
        <v>1</v>
      </c>
      <c r="F857" s="17">
        <v>0</v>
      </c>
      <c r="G857" s="17">
        <v>0</v>
      </c>
      <c r="H857" s="18">
        <v>8478</v>
      </c>
    </row>
    <row r="858" spans="1:8" ht="14.4" x14ac:dyDescent="0.3">
      <c r="A858" s="17">
        <v>2</v>
      </c>
      <c r="B858" s="9" t="s">
        <v>17</v>
      </c>
      <c r="C858" s="17">
        <v>3</v>
      </c>
      <c r="D858" s="17">
        <v>2015</v>
      </c>
      <c r="E858" s="17">
        <v>1</v>
      </c>
      <c r="F858" s="17">
        <v>0</v>
      </c>
      <c r="G858" s="17">
        <v>0</v>
      </c>
      <c r="H858" s="18">
        <v>8480</v>
      </c>
    </row>
    <row r="859" spans="1:8" ht="14.4" x14ac:dyDescent="0.3">
      <c r="A859" s="17">
        <v>1</v>
      </c>
      <c r="B859" s="9" t="s">
        <v>12</v>
      </c>
      <c r="C859" s="17">
        <v>2</v>
      </c>
      <c r="D859" s="17">
        <v>1987</v>
      </c>
      <c r="E859" s="17">
        <v>1</v>
      </c>
      <c r="F859" s="17">
        <v>0</v>
      </c>
      <c r="G859" s="17">
        <v>0</v>
      </c>
      <c r="H859" s="18">
        <v>8486</v>
      </c>
    </row>
    <row r="860" spans="1:8" ht="14.4" x14ac:dyDescent="0.3">
      <c r="A860" s="17">
        <v>3</v>
      </c>
      <c r="B860" s="9" t="s">
        <v>12</v>
      </c>
      <c r="C860" s="17">
        <v>2</v>
      </c>
      <c r="D860" s="17">
        <v>2011</v>
      </c>
      <c r="E860" s="17">
        <v>1</v>
      </c>
      <c r="F860" s="17">
        <v>0</v>
      </c>
      <c r="G860" s="17">
        <v>0</v>
      </c>
      <c r="H860" s="18">
        <v>8487</v>
      </c>
    </row>
    <row r="861" spans="1:8" ht="14.4" x14ac:dyDescent="0.3">
      <c r="A861" s="17">
        <v>4</v>
      </c>
      <c r="B861" s="9" t="s">
        <v>12</v>
      </c>
      <c r="C861" s="17">
        <v>2</v>
      </c>
      <c r="D861" s="17">
        <v>1989</v>
      </c>
      <c r="E861" s="17">
        <v>1</v>
      </c>
      <c r="F861" s="17">
        <v>0</v>
      </c>
      <c r="G861" s="17">
        <v>0</v>
      </c>
      <c r="H861" s="18">
        <v>8488</v>
      </c>
    </row>
    <row r="862" spans="1:8" ht="14.4" x14ac:dyDescent="0.3">
      <c r="A862" s="17">
        <v>3</v>
      </c>
      <c r="B862" s="9" t="s">
        <v>12</v>
      </c>
      <c r="C862" s="17">
        <v>3</v>
      </c>
      <c r="D862" s="17">
        <v>1987</v>
      </c>
      <c r="E862" s="17">
        <v>1</v>
      </c>
      <c r="F862" s="17">
        <v>0</v>
      </c>
      <c r="G862" s="17">
        <v>0</v>
      </c>
      <c r="H862" s="18">
        <v>8489</v>
      </c>
    </row>
    <row r="863" spans="1:8" ht="14.4" x14ac:dyDescent="0.3">
      <c r="A863" s="17">
        <v>2</v>
      </c>
      <c r="B863" s="9" t="s">
        <v>12</v>
      </c>
      <c r="C863" s="17">
        <v>2</v>
      </c>
      <c r="D863" s="17">
        <v>2011</v>
      </c>
      <c r="E863" s="17">
        <v>1</v>
      </c>
      <c r="F863" s="17">
        <v>0</v>
      </c>
      <c r="G863" s="17">
        <v>0</v>
      </c>
      <c r="H863" s="18">
        <v>8492</v>
      </c>
    </row>
    <row r="864" spans="1:8" ht="14.4" x14ac:dyDescent="0.3">
      <c r="A864" s="17">
        <v>5</v>
      </c>
      <c r="B864" s="9" t="s">
        <v>63</v>
      </c>
      <c r="C864" s="17">
        <v>3</v>
      </c>
      <c r="D864" s="17">
        <v>1983</v>
      </c>
      <c r="E864" s="17">
        <v>1</v>
      </c>
      <c r="F864" s="17">
        <v>0</v>
      </c>
      <c r="G864" s="17">
        <v>0</v>
      </c>
      <c r="H864" s="18">
        <v>8510</v>
      </c>
    </row>
    <row r="865" spans="1:8" ht="14.4" x14ac:dyDescent="0.3">
      <c r="A865" s="17">
        <v>3</v>
      </c>
      <c r="B865" s="9" t="s">
        <v>12</v>
      </c>
      <c r="C865" s="17">
        <v>2</v>
      </c>
      <c r="D865" s="17">
        <v>2011</v>
      </c>
      <c r="E865" s="17">
        <v>1</v>
      </c>
      <c r="F865" s="17">
        <v>0</v>
      </c>
      <c r="G865" s="17">
        <v>0</v>
      </c>
      <c r="H865" s="18">
        <v>8511</v>
      </c>
    </row>
    <row r="866" spans="1:8" ht="14.4" x14ac:dyDescent="0.3">
      <c r="A866" s="17">
        <v>3</v>
      </c>
      <c r="B866" s="9" t="s">
        <v>12</v>
      </c>
      <c r="C866" s="17">
        <v>3</v>
      </c>
      <c r="D866" s="17">
        <v>2015</v>
      </c>
      <c r="E866" s="17">
        <v>1</v>
      </c>
      <c r="F866" s="17">
        <v>0</v>
      </c>
      <c r="G866" s="17">
        <v>0</v>
      </c>
      <c r="H866" s="18">
        <v>8516</v>
      </c>
    </row>
    <row r="867" spans="1:8" ht="14.4" x14ac:dyDescent="0.3">
      <c r="A867" s="17">
        <v>1</v>
      </c>
      <c r="B867" s="9" t="s">
        <v>12</v>
      </c>
      <c r="C867" s="17">
        <v>3</v>
      </c>
      <c r="D867" s="17">
        <v>1977</v>
      </c>
      <c r="E867" s="17">
        <v>1</v>
      </c>
      <c r="F867" s="17">
        <v>0</v>
      </c>
      <c r="G867" s="17">
        <v>0</v>
      </c>
      <c r="H867" s="18">
        <v>8565</v>
      </c>
    </row>
    <row r="868" spans="1:8" ht="14.4" x14ac:dyDescent="0.3">
      <c r="A868" s="17">
        <v>2</v>
      </c>
      <c r="B868" s="9" t="s">
        <v>12</v>
      </c>
      <c r="C868" s="17">
        <v>2</v>
      </c>
      <c r="D868" s="17">
        <v>1995</v>
      </c>
      <c r="E868" s="17">
        <v>1</v>
      </c>
      <c r="F868" s="17">
        <v>0</v>
      </c>
      <c r="G868" s="17">
        <v>0</v>
      </c>
      <c r="H868" s="18">
        <v>8566</v>
      </c>
    </row>
    <row r="869" spans="1:8" ht="14.4" x14ac:dyDescent="0.3">
      <c r="A869" s="17">
        <v>2</v>
      </c>
      <c r="B869" s="9" t="s">
        <v>17</v>
      </c>
      <c r="C869" s="17">
        <v>2</v>
      </c>
      <c r="D869" s="17">
        <v>2011</v>
      </c>
      <c r="E869" s="17">
        <v>1</v>
      </c>
      <c r="F869" s="17">
        <v>0</v>
      </c>
      <c r="G869" s="17">
        <v>0</v>
      </c>
      <c r="H869" s="18">
        <v>8566</v>
      </c>
    </row>
    <row r="870" spans="1:8" ht="14.4" x14ac:dyDescent="0.3">
      <c r="A870" s="17">
        <v>5</v>
      </c>
      <c r="B870" s="9" t="s">
        <v>12</v>
      </c>
      <c r="C870" s="17">
        <v>2</v>
      </c>
      <c r="D870" s="17">
        <v>1989</v>
      </c>
      <c r="E870" s="17">
        <v>1</v>
      </c>
      <c r="F870" s="17">
        <v>0</v>
      </c>
      <c r="G870" s="17">
        <v>0</v>
      </c>
      <c r="H870" s="18">
        <v>8570</v>
      </c>
    </row>
    <row r="871" spans="1:8" ht="14.4" x14ac:dyDescent="0.3">
      <c r="A871" s="17">
        <v>5</v>
      </c>
      <c r="B871" s="9" t="s">
        <v>19</v>
      </c>
      <c r="C871" s="17">
        <v>3</v>
      </c>
      <c r="D871" s="17">
        <v>1989</v>
      </c>
      <c r="E871" s="17">
        <v>1</v>
      </c>
      <c r="F871" s="17">
        <v>0</v>
      </c>
      <c r="G871" s="17">
        <v>0</v>
      </c>
      <c r="H871" s="18">
        <v>8584</v>
      </c>
    </row>
    <row r="872" spans="1:8" ht="14.4" x14ac:dyDescent="0.3">
      <c r="A872" s="17">
        <v>3</v>
      </c>
      <c r="B872" s="9" t="s">
        <v>19</v>
      </c>
      <c r="C872" s="17">
        <v>3</v>
      </c>
      <c r="D872" s="17">
        <v>2020</v>
      </c>
      <c r="E872" s="17">
        <v>1</v>
      </c>
      <c r="F872" s="17">
        <v>0</v>
      </c>
      <c r="G872" s="17">
        <v>0</v>
      </c>
      <c r="H872" s="18">
        <v>8586</v>
      </c>
    </row>
    <row r="873" spans="1:8" ht="14.4" x14ac:dyDescent="0.3">
      <c r="A873" s="17">
        <v>3</v>
      </c>
      <c r="B873" s="9" t="s">
        <v>12</v>
      </c>
      <c r="C873" s="17">
        <v>1</v>
      </c>
      <c r="D873" s="17">
        <v>1989</v>
      </c>
      <c r="E873" s="17">
        <v>1</v>
      </c>
      <c r="F873" s="17">
        <v>0</v>
      </c>
      <c r="G873" s="17">
        <v>0</v>
      </c>
      <c r="H873" s="18">
        <v>8588</v>
      </c>
    </row>
    <row r="874" spans="1:8" ht="14.4" x14ac:dyDescent="0.3">
      <c r="A874" s="17">
        <v>1</v>
      </c>
      <c r="B874" s="9" t="s">
        <v>31</v>
      </c>
      <c r="C874" s="17">
        <v>2</v>
      </c>
      <c r="D874" s="17">
        <v>1982</v>
      </c>
      <c r="E874" s="17">
        <v>1</v>
      </c>
      <c r="F874" s="17">
        <v>0</v>
      </c>
      <c r="G874" s="17">
        <v>0</v>
      </c>
      <c r="H874" s="18">
        <v>8593</v>
      </c>
    </row>
    <row r="875" spans="1:8" ht="14.4" x14ac:dyDescent="0.3">
      <c r="A875" s="17">
        <v>2</v>
      </c>
      <c r="B875" s="9" t="s">
        <v>12</v>
      </c>
      <c r="C875" s="17">
        <v>2</v>
      </c>
      <c r="D875" s="17">
        <v>2018</v>
      </c>
      <c r="E875" s="17">
        <v>1</v>
      </c>
      <c r="F875" s="17">
        <v>0</v>
      </c>
      <c r="G875" s="17">
        <v>0</v>
      </c>
      <c r="H875" s="18">
        <v>8615</v>
      </c>
    </row>
    <row r="876" spans="1:8" ht="14.4" x14ac:dyDescent="0.3">
      <c r="A876" s="17">
        <v>2</v>
      </c>
      <c r="B876" s="9" t="s">
        <v>12</v>
      </c>
      <c r="C876" s="17">
        <v>2</v>
      </c>
      <c r="D876" s="17">
        <v>1989</v>
      </c>
      <c r="E876" s="17">
        <v>1</v>
      </c>
      <c r="F876" s="17">
        <v>0</v>
      </c>
      <c r="G876" s="17">
        <v>0</v>
      </c>
      <c r="H876" s="18">
        <v>8622</v>
      </c>
    </row>
    <row r="877" spans="1:8" ht="14.4" x14ac:dyDescent="0.3">
      <c r="A877" s="17">
        <v>1</v>
      </c>
      <c r="B877" s="9" t="s">
        <v>12</v>
      </c>
      <c r="C877" s="17">
        <v>1</v>
      </c>
      <c r="D877" s="17">
        <v>1986</v>
      </c>
      <c r="E877" s="17">
        <v>1</v>
      </c>
      <c r="F877" s="17">
        <v>0</v>
      </c>
      <c r="G877" s="17">
        <v>0</v>
      </c>
      <c r="H877" s="18">
        <v>8631</v>
      </c>
    </row>
    <row r="878" spans="1:8" ht="14.4" x14ac:dyDescent="0.3">
      <c r="A878" s="17">
        <v>1</v>
      </c>
      <c r="B878" s="9" t="s">
        <v>12</v>
      </c>
      <c r="C878" s="17">
        <v>1</v>
      </c>
      <c r="D878" s="17">
        <v>1990</v>
      </c>
      <c r="E878" s="17">
        <v>1</v>
      </c>
      <c r="F878" s="17">
        <v>0</v>
      </c>
      <c r="G878" s="17">
        <v>0</v>
      </c>
      <c r="H878" s="18">
        <v>8636</v>
      </c>
    </row>
    <row r="879" spans="1:8" ht="14.4" x14ac:dyDescent="0.3">
      <c r="A879" s="17">
        <v>3</v>
      </c>
      <c r="B879" s="9" t="s">
        <v>12</v>
      </c>
      <c r="C879" s="17">
        <v>2</v>
      </c>
      <c r="D879" s="17">
        <v>2011</v>
      </c>
      <c r="E879" s="17">
        <v>1</v>
      </c>
      <c r="F879" s="17">
        <v>0</v>
      </c>
      <c r="G879" s="17">
        <v>0</v>
      </c>
      <c r="H879" s="18">
        <v>8643</v>
      </c>
    </row>
    <row r="880" spans="1:8" ht="14.4" x14ac:dyDescent="0.3">
      <c r="A880" s="17">
        <v>1</v>
      </c>
      <c r="B880" s="9" t="s">
        <v>25</v>
      </c>
      <c r="C880" s="17">
        <v>3</v>
      </c>
      <c r="D880" s="17">
        <v>1960</v>
      </c>
      <c r="E880" s="17">
        <v>1</v>
      </c>
      <c r="F880" s="17">
        <v>0</v>
      </c>
      <c r="G880" s="17">
        <v>0</v>
      </c>
      <c r="H880" s="18">
        <v>8644</v>
      </c>
    </row>
    <row r="881" spans="1:8" ht="14.4" x14ac:dyDescent="0.3">
      <c r="A881" s="17">
        <v>2</v>
      </c>
      <c r="B881" s="9" t="s">
        <v>12</v>
      </c>
      <c r="C881" s="17">
        <v>1</v>
      </c>
      <c r="D881" s="17">
        <v>1996</v>
      </c>
      <c r="E881" s="17">
        <v>1</v>
      </c>
      <c r="F881" s="17">
        <v>0</v>
      </c>
      <c r="G881" s="17">
        <v>0</v>
      </c>
      <c r="H881" s="18">
        <v>8658</v>
      </c>
    </row>
    <row r="882" spans="1:8" ht="14.4" x14ac:dyDescent="0.3">
      <c r="A882" s="17">
        <v>3</v>
      </c>
      <c r="B882" s="9" t="s">
        <v>25</v>
      </c>
      <c r="C882" s="17">
        <v>3</v>
      </c>
      <c r="D882" s="17">
        <v>1961</v>
      </c>
      <c r="E882" s="17">
        <v>1</v>
      </c>
      <c r="F882" s="17">
        <v>0</v>
      </c>
      <c r="G882" s="17">
        <v>26</v>
      </c>
      <c r="H882" s="18">
        <v>8660</v>
      </c>
    </row>
    <row r="883" spans="1:8" ht="14.4" x14ac:dyDescent="0.3">
      <c r="A883" s="17">
        <v>4</v>
      </c>
      <c r="B883" s="9" t="s">
        <v>12</v>
      </c>
      <c r="C883" s="17">
        <v>3</v>
      </c>
      <c r="D883" s="17">
        <v>2015</v>
      </c>
      <c r="E883" s="17">
        <v>1</v>
      </c>
      <c r="F883" s="17">
        <v>0</v>
      </c>
      <c r="G883" s="17">
        <v>0</v>
      </c>
      <c r="H883" s="18">
        <v>8665</v>
      </c>
    </row>
    <row r="884" spans="1:8" ht="14.4" x14ac:dyDescent="0.3">
      <c r="A884" s="17">
        <v>1</v>
      </c>
      <c r="B884" s="9" t="s">
        <v>12</v>
      </c>
      <c r="C884" s="17">
        <v>3</v>
      </c>
      <c r="D884" s="17">
        <v>1990</v>
      </c>
      <c r="E884" s="17">
        <v>1</v>
      </c>
      <c r="F884" s="17">
        <v>0</v>
      </c>
      <c r="G884" s="17">
        <v>0</v>
      </c>
      <c r="H884" s="18">
        <v>8672</v>
      </c>
    </row>
    <row r="885" spans="1:8" ht="14.4" x14ac:dyDescent="0.3">
      <c r="A885" s="17">
        <v>3</v>
      </c>
      <c r="B885" s="9" t="s">
        <v>12</v>
      </c>
      <c r="C885" s="17">
        <v>2</v>
      </c>
      <c r="D885" s="17">
        <v>1988</v>
      </c>
      <c r="E885" s="17">
        <v>1</v>
      </c>
      <c r="F885" s="17">
        <v>0</v>
      </c>
      <c r="G885" s="17">
        <v>0</v>
      </c>
      <c r="H885" s="18">
        <v>8676</v>
      </c>
    </row>
    <row r="886" spans="1:8" ht="14.4" x14ac:dyDescent="0.3">
      <c r="A886" s="17">
        <v>3</v>
      </c>
      <c r="B886" s="9" t="s">
        <v>23</v>
      </c>
      <c r="C886" s="17">
        <v>2</v>
      </c>
      <c r="D886" s="17">
        <v>1977</v>
      </c>
      <c r="E886" s="17">
        <v>1</v>
      </c>
      <c r="F886" s="17">
        <v>0</v>
      </c>
      <c r="G886" s="17">
        <v>0</v>
      </c>
      <c r="H886" s="18">
        <v>8681</v>
      </c>
    </row>
    <row r="887" spans="1:8" ht="14.4" x14ac:dyDescent="0.3">
      <c r="A887" s="17">
        <v>1</v>
      </c>
      <c r="B887" s="9" t="s">
        <v>14</v>
      </c>
      <c r="C887" s="17">
        <v>1</v>
      </c>
      <c r="D887" s="17">
        <v>1993</v>
      </c>
      <c r="E887" s="17">
        <v>1</v>
      </c>
      <c r="F887" s="17">
        <v>0</v>
      </c>
      <c r="G887" s="17">
        <v>0</v>
      </c>
      <c r="H887" s="18">
        <v>8688</v>
      </c>
    </row>
    <row r="888" spans="1:8" ht="14.4" x14ac:dyDescent="0.3">
      <c r="A888" s="17">
        <v>2</v>
      </c>
      <c r="B888" s="9" t="s">
        <v>23</v>
      </c>
      <c r="C888" s="17">
        <v>3</v>
      </c>
      <c r="D888" s="17">
        <v>1986</v>
      </c>
      <c r="E888" s="17">
        <v>1</v>
      </c>
      <c r="F888" s="17">
        <v>0</v>
      </c>
      <c r="G888" s="17">
        <v>0</v>
      </c>
      <c r="H888" s="18">
        <v>8689</v>
      </c>
    </row>
    <row r="889" spans="1:8" ht="14.4" x14ac:dyDescent="0.3">
      <c r="A889" s="17">
        <v>1</v>
      </c>
      <c r="B889" s="9" t="s">
        <v>14</v>
      </c>
      <c r="C889" s="17">
        <v>3</v>
      </c>
      <c r="D889" s="17">
        <v>1990</v>
      </c>
      <c r="E889" s="17">
        <v>1</v>
      </c>
      <c r="F889" s="17">
        <v>0</v>
      </c>
      <c r="G889" s="17">
        <v>13</v>
      </c>
      <c r="H889" s="18">
        <v>8691</v>
      </c>
    </row>
    <row r="890" spans="1:8" ht="14.4" x14ac:dyDescent="0.3">
      <c r="A890" s="17">
        <v>3</v>
      </c>
      <c r="B890" s="9" t="s">
        <v>12</v>
      </c>
      <c r="C890" s="17">
        <v>2</v>
      </c>
      <c r="D890" s="17">
        <v>2011</v>
      </c>
      <c r="E890" s="17">
        <v>1</v>
      </c>
      <c r="F890" s="17">
        <v>0</v>
      </c>
      <c r="G890" s="17">
        <v>0</v>
      </c>
      <c r="H890" s="18">
        <v>8695</v>
      </c>
    </row>
    <row r="891" spans="1:8" ht="14.4" x14ac:dyDescent="0.3">
      <c r="A891" s="17">
        <v>4</v>
      </c>
      <c r="B891" s="9" t="s">
        <v>12</v>
      </c>
      <c r="C891" s="17">
        <v>2</v>
      </c>
      <c r="D891" s="17">
        <v>1988</v>
      </c>
      <c r="E891" s="17">
        <v>1</v>
      </c>
      <c r="F891" s="17">
        <v>0</v>
      </c>
      <c r="G891" s="17">
        <v>0</v>
      </c>
      <c r="H891" s="18">
        <v>8707</v>
      </c>
    </row>
    <row r="892" spans="1:8" ht="14.4" x14ac:dyDescent="0.3">
      <c r="A892" s="17">
        <v>3</v>
      </c>
      <c r="B892" s="9" t="s">
        <v>14</v>
      </c>
      <c r="C892" s="17">
        <v>3</v>
      </c>
      <c r="D892" s="17">
        <v>1987</v>
      </c>
      <c r="E892" s="17">
        <v>1</v>
      </c>
      <c r="F892" s="17">
        <v>0</v>
      </c>
      <c r="G892" s="17">
        <v>0</v>
      </c>
      <c r="H892" s="18">
        <v>8710</v>
      </c>
    </row>
    <row r="893" spans="1:8" ht="14.4" x14ac:dyDescent="0.3">
      <c r="A893" s="17">
        <v>1</v>
      </c>
      <c r="B893" s="9" t="s">
        <v>10</v>
      </c>
      <c r="C893" s="17">
        <v>1</v>
      </c>
      <c r="D893" s="17">
        <v>1993</v>
      </c>
      <c r="E893" s="17">
        <v>2</v>
      </c>
      <c r="F893" s="17">
        <v>0</v>
      </c>
      <c r="G893" s="17">
        <v>0</v>
      </c>
      <c r="H893" s="18">
        <v>8990</v>
      </c>
    </row>
    <row r="894" spans="1:8" ht="14.4" x14ac:dyDescent="0.3">
      <c r="A894" s="17">
        <v>4</v>
      </c>
      <c r="B894" s="9" t="s">
        <v>44</v>
      </c>
      <c r="C894" s="17">
        <v>2</v>
      </c>
      <c r="D894" s="17">
        <v>1976</v>
      </c>
      <c r="E894" s="17">
        <v>1</v>
      </c>
      <c r="F894" s="17">
        <v>0</v>
      </c>
      <c r="G894" s="17">
        <v>0</v>
      </c>
      <c r="H894" s="18">
        <v>9280</v>
      </c>
    </row>
    <row r="895" spans="1:8" ht="14.4" x14ac:dyDescent="0.3">
      <c r="A895" s="17">
        <v>1</v>
      </c>
      <c r="B895" s="9" t="s">
        <v>44</v>
      </c>
      <c r="C895" s="17">
        <v>2</v>
      </c>
      <c r="D895" s="17">
        <v>1976</v>
      </c>
      <c r="E895" s="17">
        <v>1</v>
      </c>
      <c r="F895" s="17">
        <v>0</v>
      </c>
      <c r="G895" s="17">
        <v>0</v>
      </c>
      <c r="H895" s="18">
        <v>9483</v>
      </c>
    </row>
    <row r="896" spans="1:8" ht="14.4" x14ac:dyDescent="0.3">
      <c r="A896" s="17">
        <v>3</v>
      </c>
      <c r="B896" s="9" t="s">
        <v>10</v>
      </c>
      <c r="C896" s="17">
        <v>4</v>
      </c>
      <c r="D896" s="17">
        <v>1973</v>
      </c>
      <c r="E896" s="17">
        <v>1</v>
      </c>
      <c r="F896" s="17">
        <v>0</v>
      </c>
      <c r="G896" s="17">
        <v>0</v>
      </c>
      <c r="H896" s="18">
        <v>9512</v>
      </c>
    </row>
    <row r="897" spans="1:8" ht="14.4" x14ac:dyDescent="0.3">
      <c r="A897" s="17">
        <v>3</v>
      </c>
      <c r="B897" s="9" t="s">
        <v>17</v>
      </c>
      <c r="C897" s="17">
        <v>2</v>
      </c>
      <c r="D897" s="17">
        <v>1965</v>
      </c>
      <c r="E897" s="17">
        <v>1</v>
      </c>
      <c r="F897" s="17">
        <v>0</v>
      </c>
      <c r="G897" s="17">
        <v>0</v>
      </c>
      <c r="H897" s="18">
        <v>9643</v>
      </c>
    </row>
    <row r="898" spans="1:8" ht="14.4" x14ac:dyDescent="0.3">
      <c r="A898" s="17">
        <v>5</v>
      </c>
      <c r="B898" s="9" t="s">
        <v>10</v>
      </c>
      <c r="C898" s="17">
        <v>4</v>
      </c>
      <c r="D898" s="17">
        <v>1973</v>
      </c>
      <c r="E898" s="17">
        <v>1</v>
      </c>
      <c r="F898" s="17">
        <v>0</v>
      </c>
      <c r="G898" s="17">
        <v>0</v>
      </c>
      <c r="H898" s="18">
        <v>10243</v>
      </c>
    </row>
    <row r="899" spans="1:8" ht="14.4" x14ac:dyDescent="0.3">
      <c r="A899" s="17">
        <v>5</v>
      </c>
      <c r="B899" s="9" t="s">
        <v>35</v>
      </c>
      <c r="C899" s="17">
        <v>2</v>
      </c>
      <c r="D899" s="17">
        <v>1985</v>
      </c>
      <c r="E899" s="17">
        <v>1</v>
      </c>
      <c r="F899" s="17">
        <v>0</v>
      </c>
      <c r="G899" s="17">
        <v>0</v>
      </c>
      <c r="H899" s="18">
        <v>10832</v>
      </c>
    </row>
    <row r="900" spans="1:8" ht="14.4" x14ac:dyDescent="0.3">
      <c r="A900" s="17">
        <v>1</v>
      </c>
      <c r="B900" s="9" t="s">
        <v>23</v>
      </c>
      <c r="C900" s="17">
        <v>1</v>
      </c>
      <c r="D900" s="17">
        <v>1987</v>
      </c>
      <c r="E900" s="17">
        <v>1</v>
      </c>
      <c r="F900" s="17">
        <v>0</v>
      </c>
      <c r="G900" s="17">
        <v>0</v>
      </c>
      <c r="H900" s="18">
        <v>11229</v>
      </c>
    </row>
    <row r="901" spans="1:8" ht="14.4" x14ac:dyDescent="0.3">
      <c r="A901" s="17">
        <v>2</v>
      </c>
      <c r="B901" s="9" t="s">
        <v>36</v>
      </c>
      <c r="C901" s="17">
        <v>1</v>
      </c>
      <c r="D901" s="17">
        <v>1962</v>
      </c>
      <c r="E901" s="17">
        <v>3</v>
      </c>
      <c r="F901" s="17">
        <v>3</v>
      </c>
      <c r="G901" s="17">
        <v>0</v>
      </c>
      <c r="H901" s="18">
        <v>11561</v>
      </c>
    </row>
    <row r="902" spans="1:8" ht="14.4" x14ac:dyDescent="0.3">
      <c r="A902" s="17">
        <v>2</v>
      </c>
      <c r="B902" s="9" t="s">
        <v>17</v>
      </c>
      <c r="C902" s="17">
        <v>3</v>
      </c>
      <c r="D902" s="17">
        <v>2014</v>
      </c>
      <c r="E902" s="17">
        <v>1</v>
      </c>
      <c r="F902" s="17">
        <v>0</v>
      </c>
      <c r="G902" s="17">
        <v>0</v>
      </c>
      <c r="H902" s="18">
        <v>11749</v>
      </c>
    </row>
    <row r="903" spans="1:8" ht="14.4" x14ac:dyDescent="0.3">
      <c r="A903" s="17">
        <v>1</v>
      </c>
      <c r="B903" s="9" t="s">
        <v>31</v>
      </c>
      <c r="C903" s="17">
        <v>1</v>
      </c>
      <c r="D903" s="17">
        <v>1984</v>
      </c>
      <c r="E903" s="17">
        <v>1</v>
      </c>
      <c r="F903" s="17">
        <v>0</v>
      </c>
      <c r="G903" s="17">
        <v>0</v>
      </c>
      <c r="H903" s="18">
        <v>11847</v>
      </c>
    </row>
    <row r="904" spans="1:8" ht="14.4" x14ac:dyDescent="0.3">
      <c r="A904" s="17">
        <v>2</v>
      </c>
      <c r="B904" s="9" t="s">
        <v>52</v>
      </c>
      <c r="C904" s="17">
        <v>4</v>
      </c>
      <c r="D904" s="17">
        <v>1974</v>
      </c>
      <c r="E904" s="17">
        <v>1</v>
      </c>
      <c r="F904" s="17">
        <v>0</v>
      </c>
      <c r="G904" s="17">
        <v>0</v>
      </c>
      <c r="H904" s="18">
        <v>12360</v>
      </c>
    </row>
    <row r="905" spans="1:8" ht="14.4" x14ac:dyDescent="0.3">
      <c r="A905" s="17">
        <v>1</v>
      </c>
      <c r="B905" s="9" t="s">
        <v>31</v>
      </c>
      <c r="C905" s="17">
        <v>1</v>
      </c>
      <c r="D905" s="17">
        <v>1984</v>
      </c>
      <c r="E905" s="17">
        <v>2</v>
      </c>
      <c r="F905" s="17">
        <v>0</v>
      </c>
      <c r="G905" s="17">
        <v>0</v>
      </c>
      <c r="H905" s="18">
        <v>12429</v>
      </c>
    </row>
    <row r="906" spans="1:8" ht="14.4" x14ac:dyDescent="0.3">
      <c r="A906" s="17">
        <v>1</v>
      </c>
      <c r="B906" s="9" t="s">
        <v>10</v>
      </c>
      <c r="C906" s="17">
        <v>4</v>
      </c>
      <c r="D906" s="17">
        <v>1981</v>
      </c>
      <c r="E906" s="17">
        <v>1</v>
      </c>
      <c r="F906" s="17">
        <v>0</v>
      </c>
      <c r="G906" s="17">
        <v>0</v>
      </c>
      <c r="H906" s="18">
        <v>12703</v>
      </c>
    </row>
    <row r="907" spans="1:8" ht="14.4" x14ac:dyDescent="0.3">
      <c r="A907" s="17">
        <v>1</v>
      </c>
      <c r="B907" s="9" t="s">
        <v>25</v>
      </c>
      <c r="C907" s="17">
        <v>3</v>
      </c>
      <c r="D907" s="17">
        <v>1963</v>
      </c>
      <c r="E907" s="17">
        <v>1</v>
      </c>
      <c r="F907" s="17">
        <v>0</v>
      </c>
      <c r="G907" s="17">
        <v>0</v>
      </c>
      <c r="H907" s="18">
        <v>12962</v>
      </c>
    </row>
    <row r="908" spans="1:8" ht="14.4" x14ac:dyDescent="0.3">
      <c r="A908" s="17">
        <v>1</v>
      </c>
      <c r="B908" s="9" t="s">
        <v>43</v>
      </c>
      <c r="C908" s="17">
        <v>2</v>
      </c>
      <c r="D908" s="17">
        <v>1974</v>
      </c>
      <c r="E908" s="17">
        <v>1</v>
      </c>
      <c r="F908" s="17">
        <v>0</v>
      </c>
      <c r="G908" s="17">
        <v>9</v>
      </c>
      <c r="H908" s="18">
        <v>13104</v>
      </c>
    </row>
    <row r="909" spans="1:8" ht="14.4" x14ac:dyDescent="0.3">
      <c r="A909" s="17">
        <v>1</v>
      </c>
      <c r="B909" s="9" t="s">
        <v>25</v>
      </c>
      <c r="C909" s="17">
        <v>4</v>
      </c>
      <c r="D909" s="17">
        <v>1961</v>
      </c>
      <c r="E909" s="17">
        <v>4</v>
      </c>
      <c r="F909" s="17">
        <v>0</v>
      </c>
      <c r="G909" s="17">
        <v>0</v>
      </c>
      <c r="H909" s="18">
        <v>13764</v>
      </c>
    </row>
    <row r="910" spans="1:8" ht="14.4" x14ac:dyDescent="0.3">
      <c r="A910" s="17">
        <v>2</v>
      </c>
      <c r="B910" s="9" t="s">
        <v>52</v>
      </c>
      <c r="C910" s="17">
        <v>4</v>
      </c>
      <c r="D910" s="17">
        <v>1973</v>
      </c>
      <c r="E910" s="17">
        <v>1</v>
      </c>
      <c r="F910" s="17">
        <v>0</v>
      </c>
      <c r="G910" s="17">
        <v>0</v>
      </c>
      <c r="H910" s="18">
        <v>14212</v>
      </c>
    </row>
    <row r="911" spans="1:8" ht="14.4" x14ac:dyDescent="0.3">
      <c r="A911" s="17">
        <v>2</v>
      </c>
      <c r="B911" s="9" t="s">
        <v>12</v>
      </c>
      <c r="C911" s="17">
        <v>2</v>
      </c>
      <c r="D911" s="17">
        <v>2014</v>
      </c>
      <c r="E911" s="17">
        <v>1</v>
      </c>
      <c r="F911" s="17">
        <v>0</v>
      </c>
      <c r="G911" s="17">
        <v>0</v>
      </c>
      <c r="H911" s="18">
        <v>14273</v>
      </c>
    </row>
    <row r="912" spans="1:8" ht="14.4" x14ac:dyDescent="0.3">
      <c r="A912" s="17">
        <v>1</v>
      </c>
      <c r="B912" s="9" t="s">
        <v>10</v>
      </c>
      <c r="C912" s="17">
        <v>1</v>
      </c>
      <c r="D912" s="17">
        <v>1980</v>
      </c>
      <c r="E912" s="17">
        <v>1</v>
      </c>
      <c r="F912" s="17">
        <v>0</v>
      </c>
      <c r="G912" s="17">
        <v>0</v>
      </c>
      <c r="H912" s="18">
        <v>14281</v>
      </c>
    </row>
    <row r="913" spans="1:8" ht="14.4" x14ac:dyDescent="0.3">
      <c r="A913" s="17">
        <v>1</v>
      </c>
      <c r="B913" s="9" t="s">
        <v>12</v>
      </c>
      <c r="C913" s="17">
        <v>2</v>
      </c>
      <c r="D913" s="17">
        <v>2005</v>
      </c>
      <c r="E913" s="17">
        <v>1</v>
      </c>
      <c r="F913" s="17">
        <v>0</v>
      </c>
      <c r="G913" s="17">
        <v>0</v>
      </c>
      <c r="H913" s="18">
        <v>14288</v>
      </c>
    </row>
    <row r="914" spans="1:8" ht="14.4" x14ac:dyDescent="0.3">
      <c r="A914" s="17">
        <v>2</v>
      </c>
      <c r="B914" s="9" t="s">
        <v>35</v>
      </c>
      <c r="C914" s="17">
        <v>2</v>
      </c>
      <c r="D914" s="17">
        <v>1985</v>
      </c>
      <c r="E914" s="17">
        <v>1</v>
      </c>
      <c r="F914" s="17">
        <v>0</v>
      </c>
      <c r="G914" s="17">
        <v>0</v>
      </c>
      <c r="H914" s="18">
        <v>14298</v>
      </c>
    </row>
    <row r="915" spans="1:8" ht="14.4" x14ac:dyDescent="0.3">
      <c r="A915" s="17">
        <v>2</v>
      </c>
      <c r="B915" s="9" t="s">
        <v>17</v>
      </c>
      <c r="C915" s="17">
        <v>2</v>
      </c>
      <c r="D915" s="17">
        <v>2011</v>
      </c>
      <c r="E915" s="17">
        <v>1</v>
      </c>
      <c r="F915" s="17">
        <v>0</v>
      </c>
      <c r="G915" s="17">
        <v>0</v>
      </c>
      <c r="H915" s="18">
        <v>14309</v>
      </c>
    </row>
    <row r="916" spans="1:8" ht="14.4" x14ac:dyDescent="0.3">
      <c r="A916" s="17">
        <v>1</v>
      </c>
      <c r="B916" s="9" t="s">
        <v>12</v>
      </c>
      <c r="C916" s="17">
        <v>3</v>
      </c>
      <c r="D916" s="17">
        <v>2003</v>
      </c>
      <c r="E916" s="17">
        <v>1</v>
      </c>
      <c r="F916" s="17">
        <v>0</v>
      </c>
      <c r="G916" s="17">
        <v>0</v>
      </c>
      <c r="H916" s="18">
        <v>14336</v>
      </c>
    </row>
    <row r="917" spans="1:8" ht="14.4" x14ac:dyDescent="0.3">
      <c r="A917" s="17">
        <v>5</v>
      </c>
      <c r="B917" s="9" t="s">
        <v>12</v>
      </c>
      <c r="C917" s="17">
        <v>3</v>
      </c>
      <c r="D917" s="17">
        <v>2009</v>
      </c>
      <c r="E917" s="17">
        <v>1</v>
      </c>
      <c r="F917" s="17">
        <v>0</v>
      </c>
      <c r="G917" s="17">
        <v>0</v>
      </c>
      <c r="H917" s="18">
        <v>14376</v>
      </c>
    </row>
    <row r="918" spans="1:8" ht="14.4" x14ac:dyDescent="0.3">
      <c r="A918" s="17">
        <v>2</v>
      </c>
      <c r="B918" s="9" t="s">
        <v>12</v>
      </c>
      <c r="C918" s="17">
        <v>2</v>
      </c>
      <c r="D918" s="17">
        <v>2016</v>
      </c>
      <c r="E918" s="17">
        <v>1</v>
      </c>
      <c r="F918" s="17">
        <v>0</v>
      </c>
      <c r="G918" s="17">
        <v>0</v>
      </c>
      <c r="H918" s="18">
        <v>14387</v>
      </c>
    </row>
    <row r="919" spans="1:8" ht="14.4" x14ac:dyDescent="0.3">
      <c r="A919" s="17">
        <v>2</v>
      </c>
      <c r="B919" s="9" t="s">
        <v>12</v>
      </c>
      <c r="C919" s="17">
        <v>2</v>
      </c>
      <c r="D919" s="17">
        <v>2019</v>
      </c>
      <c r="E919" s="17">
        <v>1</v>
      </c>
      <c r="F919" s="17">
        <v>0</v>
      </c>
      <c r="G919" s="17">
        <v>0</v>
      </c>
      <c r="H919" s="18">
        <v>14387</v>
      </c>
    </row>
    <row r="920" spans="1:8" ht="14.4" x14ac:dyDescent="0.3">
      <c r="A920" s="17">
        <v>2</v>
      </c>
      <c r="B920" s="9" t="s">
        <v>40</v>
      </c>
      <c r="C920" s="17">
        <v>2</v>
      </c>
      <c r="D920" s="17">
        <v>1979</v>
      </c>
      <c r="E920" s="17">
        <v>1</v>
      </c>
      <c r="F920" s="17">
        <v>2</v>
      </c>
      <c r="G920" s="17">
        <v>0</v>
      </c>
      <c r="H920" s="18">
        <v>14394</v>
      </c>
    </row>
    <row r="921" spans="1:8" ht="14.4" x14ac:dyDescent="0.3">
      <c r="A921" s="17">
        <v>1</v>
      </c>
      <c r="B921" s="9" t="s">
        <v>23</v>
      </c>
      <c r="C921" s="17">
        <v>1</v>
      </c>
      <c r="D921" s="17">
        <v>2002</v>
      </c>
      <c r="E921" s="17">
        <v>1</v>
      </c>
      <c r="F921" s="17">
        <v>0</v>
      </c>
      <c r="G921" s="17">
        <v>0</v>
      </c>
      <c r="H921" s="18">
        <v>14403</v>
      </c>
    </row>
    <row r="922" spans="1:8" ht="14.4" x14ac:dyDescent="0.3">
      <c r="A922" s="17">
        <v>3</v>
      </c>
      <c r="B922" s="9" t="s">
        <v>19</v>
      </c>
      <c r="C922" s="17">
        <v>2</v>
      </c>
      <c r="D922" s="17">
        <v>2017</v>
      </c>
      <c r="E922" s="17">
        <v>1</v>
      </c>
      <c r="F922" s="17">
        <v>0</v>
      </c>
      <c r="G922" s="17">
        <v>0</v>
      </c>
      <c r="H922" s="18">
        <v>14417</v>
      </c>
    </row>
    <row r="923" spans="1:8" ht="14.4" x14ac:dyDescent="0.3">
      <c r="A923" s="17">
        <v>3</v>
      </c>
      <c r="B923" s="9" t="s">
        <v>12</v>
      </c>
      <c r="C923" s="17">
        <v>2</v>
      </c>
      <c r="D923" s="17">
        <v>2012</v>
      </c>
      <c r="E923" s="17">
        <v>1</v>
      </c>
      <c r="F923" s="17">
        <v>0</v>
      </c>
      <c r="G923" s="17">
        <v>0</v>
      </c>
      <c r="H923" s="18">
        <v>14423</v>
      </c>
    </row>
    <row r="924" spans="1:8" ht="14.4" x14ac:dyDescent="0.3">
      <c r="A924" s="17">
        <v>1</v>
      </c>
      <c r="B924" s="9" t="s">
        <v>10</v>
      </c>
      <c r="C924" s="17">
        <v>1</v>
      </c>
      <c r="D924" s="17">
        <v>1985</v>
      </c>
      <c r="E924" s="17">
        <v>1</v>
      </c>
      <c r="F924" s="17">
        <v>0</v>
      </c>
      <c r="G924" s="17">
        <v>0</v>
      </c>
      <c r="H924" s="18">
        <v>14424</v>
      </c>
    </row>
    <row r="925" spans="1:8" ht="14.4" x14ac:dyDescent="0.3">
      <c r="A925" s="17">
        <v>5</v>
      </c>
      <c r="B925" s="9" t="s">
        <v>19</v>
      </c>
      <c r="C925" s="17">
        <v>3</v>
      </c>
      <c r="D925" s="17">
        <v>2016</v>
      </c>
      <c r="E925" s="17">
        <v>1</v>
      </c>
      <c r="F925" s="17">
        <v>0</v>
      </c>
      <c r="G925" s="17">
        <v>0</v>
      </c>
      <c r="H925" s="18">
        <v>14434</v>
      </c>
    </row>
    <row r="926" spans="1:8" ht="14.4" x14ac:dyDescent="0.3">
      <c r="A926" s="17">
        <v>2</v>
      </c>
      <c r="B926" s="9" t="s">
        <v>12</v>
      </c>
      <c r="C926" s="17">
        <v>3</v>
      </c>
      <c r="D926" s="17">
        <v>2016</v>
      </c>
      <c r="E926" s="17">
        <v>1</v>
      </c>
      <c r="F926" s="17">
        <v>0</v>
      </c>
      <c r="G926" s="17">
        <v>0</v>
      </c>
      <c r="H926" s="18">
        <v>14436</v>
      </c>
    </row>
    <row r="927" spans="1:8" ht="14.4" x14ac:dyDescent="0.3">
      <c r="A927" s="17">
        <v>3</v>
      </c>
      <c r="B927" s="9" t="s">
        <v>19</v>
      </c>
      <c r="C927" s="17">
        <v>3</v>
      </c>
      <c r="D927" s="17">
        <v>2015</v>
      </c>
      <c r="E927" s="17">
        <v>1</v>
      </c>
      <c r="F927" s="17">
        <v>0</v>
      </c>
      <c r="G927" s="17">
        <v>0</v>
      </c>
      <c r="H927" s="18">
        <v>14439</v>
      </c>
    </row>
    <row r="928" spans="1:8" ht="14.4" x14ac:dyDescent="0.3">
      <c r="A928" s="17">
        <v>3</v>
      </c>
      <c r="B928" s="9" t="s">
        <v>19</v>
      </c>
      <c r="C928" s="17">
        <v>1</v>
      </c>
      <c r="D928" s="17">
        <v>2014</v>
      </c>
      <c r="E928" s="17">
        <v>1</v>
      </c>
      <c r="F928" s="17">
        <v>0</v>
      </c>
      <c r="G928" s="17">
        <v>0</v>
      </c>
      <c r="H928" s="18">
        <v>14460</v>
      </c>
    </row>
    <row r="929" spans="1:8" ht="14.4" x14ac:dyDescent="0.3">
      <c r="A929" s="17">
        <v>2</v>
      </c>
      <c r="B929" s="9" t="s">
        <v>66</v>
      </c>
      <c r="C929" s="17">
        <v>3</v>
      </c>
      <c r="D929" s="17">
        <v>2013</v>
      </c>
      <c r="E929" s="17">
        <v>1</v>
      </c>
      <c r="F929" s="17">
        <v>0</v>
      </c>
      <c r="G929" s="17">
        <v>0</v>
      </c>
      <c r="H929" s="18">
        <v>14472</v>
      </c>
    </row>
    <row r="930" spans="1:8" ht="14.4" x14ac:dyDescent="0.3">
      <c r="A930" s="17">
        <v>2</v>
      </c>
      <c r="B930" s="9" t="s">
        <v>12</v>
      </c>
      <c r="C930" s="17">
        <v>1</v>
      </c>
      <c r="D930" s="17">
        <v>2012</v>
      </c>
      <c r="E930" s="17">
        <v>1</v>
      </c>
      <c r="F930" s="17">
        <v>0</v>
      </c>
      <c r="G930" s="17">
        <v>0</v>
      </c>
      <c r="H930" s="18">
        <v>14487</v>
      </c>
    </row>
    <row r="931" spans="1:8" ht="14.4" x14ac:dyDescent="0.3">
      <c r="A931" s="17">
        <v>2</v>
      </c>
      <c r="B931" s="9" t="s">
        <v>12</v>
      </c>
      <c r="C931" s="17">
        <v>2</v>
      </c>
      <c r="D931" s="17">
        <v>2019</v>
      </c>
      <c r="E931" s="17">
        <v>1</v>
      </c>
      <c r="F931" s="17">
        <v>0</v>
      </c>
      <c r="G931" s="17">
        <v>0</v>
      </c>
      <c r="H931" s="18">
        <v>14487</v>
      </c>
    </row>
    <row r="932" spans="1:8" ht="14.4" x14ac:dyDescent="0.3">
      <c r="A932" s="17">
        <v>2</v>
      </c>
      <c r="B932" s="9" t="s">
        <v>12</v>
      </c>
      <c r="C932" s="17">
        <v>2</v>
      </c>
      <c r="D932" s="17">
        <v>2013</v>
      </c>
      <c r="E932" s="17">
        <v>1</v>
      </c>
      <c r="F932" s="17">
        <v>0</v>
      </c>
      <c r="G932" s="17">
        <v>0</v>
      </c>
      <c r="H932" s="18">
        <v>14493</v>
      </c>
    </row>
    <row r="933" spans="1:8" ht="14.4" x14ac:dyDescent="0.3">
      <c r="A933" s="17">
        <v>4</v>
      </c>
      <c r="B933" s="9" t="s">
        <v>12</v>
      </c>
      <c r="C933" s="17">
        <v>3</v>
      </c>
      <c r="D933" s="17">
        <v>2010</v>
      </c>
      <c r="E933" s="17">
        <v>1</v>
      </c>
      <c r="F933" s="17">
        <v>0</v>
      </c>
      <c r="G933" s="17">
        <v>0</v>
      </c>
      <c r="H933" s="18">
        <v>14498</v>
      </c>
    </row>
    <row r="934" spans="1:8" ht="14.4" x14ac:dyDescent="0.3">
      <c r="A934" s="17">
        <v>4</v>
      </c>
      <c r="B934" s="9" t="s">
        <v>12</v>
      </c>
      <c r="C934" s="17">
        <v>3</v>
      </c>
      <c r="D934" s="17">
        <v>2010</v>
      </c>
      <c r="E934" s="17">
        <v>1</v>
      </c>
      <c r="F934" s="17">
        <v>0</v>
      </c>
      <c r="G934" s="17">
        <v>0</v>
      </c>
      <c r="H934" s="18">
        <v>14510</v>
      </c>
    </row>
    <row r="935" spans="1:8" ht="14.4" x14ac:dyDescent="0.3">
      <c r="A935" s="17">
        <v>2</v>
      </c>
      <c r="B935" s="9" t="s">
        <v>12</v>
      </c>
      <c r="C935" s="17">
        <v>3</v>
      </c>
      <c r="D935" s="17">
        <v>2016</v>
      </c>
      <c r="E935" s="17">
        <v>1</v>
      </c>
      <c r="F935" s="17">
        <v>0</v>
      </c>
      <c r="G935" s="17">
        <v>0</v>
      </c>
      <c r="H935" s="18">
        <v>14510</v>
      </c>
    </row>
    <row r="936" spans="1:8" ht="14.4" x14ac:dyDescent="0.3">
      <c r="A936" s="17">
        <v>4</v>
      </c>
      <c r="B936" s="9" t="s">
        <v>12</v>
      </c>
      <c r="C936" s="17">
        <v>2</v>
      </c>
      <c r="D936" s="17">
        <v>1995</v>
      </c>
      <c r="E936" s="17">
        <v>1</v>
      </c>
      <c r="F936" s="17">
        <v>0</v>
      </c>
      <c r="G936" s="17">
        <v>0</v>
      </c>
      <c r="H936" s="18">
        <v>14534</v>
      </c>
    </row>
    <row r="937" spans="1:8" ht="14.4" x14ac:dyDescent="0.3">
      <c r="A937" s="17">
        <v>4</v>
      </c>
      <c r="B937" s="9" t="s">
        <v>19</v>
      </c>
      <c r="C937" s="17">
        <v>1</v>
      </c>
      <c r="D937" s="17">
        <v>1995</v>
      </c>
      <c r="E937" s="17">
        <v>3</v>
      </c>
      <c r="F937" s="17">
        <v>0</v>
      </c>
      <c r="G937" s="17">
        <v>0</v>
      </c>
      <c r="H937" s="18">
        <v>14569</v>
      </c>
    </row>
    <row r="938" spans="1:8" ht="14.4" x14ac:dyDescent="0.3">
      <c r="A938" s="17">
        <v>2</v>
      </c>
      <c r="B938" s="9" t="s">
        <v>44</v>
      </c>
      <c r="C938" s="17">
        <v>2</v>
      </c>
      <c r="D938" s="17">
        <v>1974</v>
      </c>
      <c r="E938" s="17">
        <v>1</v>
      </c>
      <c r="F938" s="17">
        <v>0</v>
      </c>
      <c r="G938" s="17">
        <v>0</v>
      </c>
      <c r="H938" s="18">
        <v>14582</v>
      </c>
    </row>
    <row r="939" spans="1:8" ht="14.4" x14ac:dyDescent="0.3">
      <c r="A939" s="17">
        <v>3</v>
      </c>
      <c r="B939" s="9" t="s">
        <v>23</v>
      </c>
      <c r="C939" s="17">
        <v>3</v>
      </c>
      <c r="D939" s="17">
        <v>2016</v>
      </c>
      <c r="E939" s="17">
        <v>1</v>
      </c>
      <c r="F939" s="17">
        <v>0</v>
      </c>
      <c r="G939" s="17">
        <v>0</v>
      </c>
      <c r="H939" s="18">
        <v>14601</v>
      </c>
    </row>
    <row r="940" spans="1:8" ht="14.4" x14ac:dyDescent="0.3">
      <c r="A940" s="17">
        <v>2</v>
      </c>
      <c r="B940" s="9" t="s">
        <v>17</v>
      </c>
      <c r="C940" s="17">
        <v>3</v>
      </c>
      <c r="D940" s="17">
        <v>2014</v>
      </c>
      <c r="E940" s="17">
        <v>1</v>
      </c>
      <c r="F940" s="17">
        <v>0</v>
      </c>
      <c r="G940" s="17">
        <v>0</v>
      </c>
      <c r="H940" s="18">
        <v>14604</v>
      </c>
    </row>
    <row r="941" spans="1:8" ht="14.4" x14ac:dyDescent="0.3">
      <c r="A941" s="17">
        <v>4</v>
      </c>
      <c r="B941" s="9" t="s">
        <v>12</v>
      </c>
      <c r="C941" s="17">
        <v>1</v>
      </c>
      <c r="D941" s="17">
        <v>1995</v>
      </c>
      <c r="E941" s="17">
        <v>1</v>
      </c>
      <c r="F941" s="17">
        <v>0</v>
      </c>
      <c r="G941" s="17">
        <v>0</v>
      </c>
      <c r="H941" s="18">
        <v>14620</v>
      </c>
    </row>
    <row r="942" spans="1:8" ht="14.4" x14ac:dyDescent="0.3">
      <c r="A942" s="17">
        <v>4</v>
      </c>
      <c r="B942" s="9" t="s">
        <v>12</v>
      </c>
      <c r="C942" s="17">
        <v>3</v>
      </c>
      <c r="D942" s="17">
        <v>2013</v>
      </c>
      <c r="E942" s="17">
        <v>1</v>
      </c>
      <c r="F942" s="17">
        <v>0</v>
      </c>
      <c r="G942" s="17">
        <v>0</v>
      </c>
      <c r="H942" s="18">
        <v>14621</v>
      </c>
    </row>
    <row r="943" spans="1:8" ht="14.4" x14ac:dyDescent="0.3">
      <c r="A943" s="17">
        <v>2</v>
      </c>
      <c r="B943" s="9" t="s">
        <v>12</v>
      </c>
      <c r="C943" s="17">
        <v>2</v>
      </c>
      <c r="D943" s="17">
        <v>2011</v>
      </c>
      <c r="E943" s="17">
        <v>1</v>
      </c>
      <c r="F943" s="17">
        <v>0</v>
      </c>
      <c r="G943" s="17">
        <v>0</v>
      </c>
      <c r="H943" s="18">
        <v>14642</v>
      </c>
    </row>
    <row r="944" spans="1:8" ht="14.4" x14ac:dyDescent="0.3">
      <c r="A944" s="17">
        <v>4</v>
      </c>
      <c r="B944" s="9" t="s">
        <v>33</v>
      </c>
      <c r="C944" s="17">
        <v>2</v>
      </c>
      <c r="D944" s="17">
        <v>2007</v>
      </c>
      <c r="E944" s="17">
        <v>1</v>
      </c>
      <c r="F944" s="17">
        <v>0</v>
      </c>
      <c r="G944" s="17">
        <v>0</v>
      </c>
      <c r="H944" s="18">
        <v>14645</v>
      </c>
    </row>
    <row r="945" spans="1:8" ht="14.4" x14ac:dyDescent="0.3">
      <c r="A945" s="17">
        <v>4</v>
      </c>
      <c r="B945" s="9" t="s">
        <v>12</v>
      </c>
      <c r="C945" s="17">
        <v>3</v>
      </c>
      <c r="D945" s="17">
        <v>2013</v>
      </c>
      <c r="E945" s="17">
        <v>1</v>
      </c>
      <c r="F945" s="17">
        <v>0</v>
      </c>
      <c r="G945" s="17">
        <v>0</v>
      </c>
      <c r="H945" s="18">
        <v>14661</v>
      </c>
    </row>
    <row r="946" spans="1:8" ht="14.4" x14ac:dyDescent="0.3">
      <c r="A946" s="17">
        <v>4</v>
      </c>
      <c r="B946" s="9" t="s">
        <v>33</v>
      </c>
      <c r="C946" s="17">
        <v>1</v>
      </c>
      <c r="D946" s="17">
        <v>1995</v>
      </c>
      <c r="E946" s="17">
        <v>1</v>
      </c>
      <c r="F946" s="17">
        <v>0</v>
      </c>
      <c r="G946" s="17">
        <v>0</v>
      </c>
      <c r="H946" s="18">
        <v>14677</v>
      </c>
    </row>
    <row r="947" spans="1:8" ht="14.4" x14ac:dyDescent="0.3">
      <c r="A947" s="17">
        <v>3</v>
      </c>
      <c r="B947" s="9" t="s">
        <v>25</v>
      </c>
      <c r="C947" s="17">
        <v>3</v>
      </c>
      <c r="D947" s="17">
        <v>2014</v>
      </c>
      <c r="E947" s="17">
        <v>1</v>
      </c>
      <c r="F947" s="17">
        <v>0</v>
      </c>
      <c r="G947" s="17">
        <v>0</v>
      </c>
      <c r="H947" s="18">
        <v>14693</v>
      </c>
    </row>
    <row r="948" spans="1:8" ht="14.4" x14ac:dyDescent="0.3">
      <c r="A948" s="17">
        <v>2</v>
      </c>
      <c r="B948" s="9" t="s">
        <v>17</v>
      </c>
      <c r="C948" s="17">
        <v>2</v>
      </c>
      <c r="D948" s="17">
        <v>2012</v>
      </c>
      <c r="E948" s="17">
        <v>1</v>
      </c>
      <c r="F948" s="17">
        <v>0</v>
      </c>
      <c r="G948" s="17">
        <v>0</v>
      </c>
      <c r="H948" s="18">
        <v>14721</v>
      </c>
    </row>
    <row r="949" spans="1:8" ht="14.4" x14ac:dyDescent="0.3">
      <c r="A949" s="17">
        <v>1</v>
      </c>
      <c r="B949" s="9" t="s">
        <v>19</v>
      </c>
      <c r="C949" s="17">
        <v>4</v>
      </c>
      <c r="D949" s="17">
        <v>2015</v>
      </c>
      <c r="E949" s="17">
        <v>1</v>
      </c>
      <c r="F949" s="17">
        <v>0</v>
      </c>
      <c r="G949" s="17">
        <v>0</v>
      </c>
      <c r="H949" s="18">
        <v>14743</v>
      </c>
    </row>
    <row r="950" spans="1:8" ht="14.4" x14ac:dyDescent="0.3">
      <c r="A950" s="17">
        <v>2</v>
      </c>
      <c r="B950" s="9" t="s">
        <v>17</v>
      </c>
      <c r="C950" s="17">
        <v>2</v>
      </c>
      <c r="D950" s="17">
        <v>2011</v>
      </c>
      <c r="E950" s="17">
        <v>1</v>
      </c>
      <c r="F950" s="17">
        <v>0</v>
      </c>
      <c r="G950" s="17">
        <v>0</v>
      </c>
      <c r="H950" s="18">
        <v>14766</v>
      </c>
    </row>
    <row r="951" spans="1:8" ht="14.4" x14ac:dyDescent="0.3">
      <c r="A951" s="17">
        <v>2</v>
      </c>
      <c r="B951" s="9" t="s">
        <v>12</v>
      </c>
      <c r="C951" s="17">
        <v>2</v>
      </c>
      <c r="D951" s="17">
        <v>2019</v>
      </c>
      <c r="E951" s="17">
        <v>1</v>
      </c>
      <c r="F951" s="17">
        <v>0</v>
      </c>
      <c r="G951" s="17">
        <v>0</v>
      </c>
      <c r="H951" s="18">
        <v>14783</v>
      </c>
    </row>
    <row r="952" spans="1:8" ht="14.4" x14ac:dyDescent="0.3">
      <c r="A952" s="17">
        <v>2</v>
      </c>
      <c r="B952" s="9" t="s">
        <v>17</v>
      </c>
      <c r="C952" s="17">
        <v>1</v>
      </c>
      <c r="D952" s="17">
        <v>2012</v>
      </c>
      <c r="E952" s="17">
        <v>1</v>
      </c>
      <c r="F952" s="17">
        <v>0</v>
      </c>
      <c r="G952" s="17">
        <v>0</v>
      </c>
      <c r="H952" s="18">
        <v>14786</v>
      </c>
    </row>
    <row r="953" spans="1:8" ht="14.4" x14ac:dyDescent="0.3">
      <c r="A953" s="17">
        <v>4</v>
      </c>
      <c r="B953" s="9" t="s">
        <v>19</v>
      </c>
      <c r="C953" s="17">
        <v>2</v>
      </c>
      <c r="D953" s="17">
        <v>2013</v>
      </c>
      <c r="E953" s="17">
        <v>1</v>
      </c>
      <c r="F953" s="17">
        <v>0</v>
      </c>
      <c r="G953" s="17">
        <v>0</v>
      </c>
      <c r="H953" s="18">
        <v>14791</v>
      </c>
    </row>
    <row r="954" spans="1:8" ht="14.4" x14ac:dyDescent="0.3">
      <c r="A954" s="17">
        <v>2</v>
      </c>
      <c r="B954" s="9" t="s">
        <v>17</v>
      </c>
      <c r="C954" s="17">
        <v>2</v>
      </c>
      <c r="D954" s="17">
        <v>2014</v>
      </c>
      <c r="E954" s="17">
        <v>1</v>
      </c>
      <c r="F954" s="17">
        <v>0</v>
      </c>
      <c r="G954" s="17">
        <v>0</v>
      </c>
      <c r="H954" s="18">
        <v>14869</v>
      </c>
    </row>
    <row r="955" spans="1:8" ht="14.4" x14ac:dyDescent="0.3">
      <c r="A955" s="17">
        <v>1</v>
      </c>
      <c r="B955" s="9" t="s">
        <v>19</v>
      </c>
      <c r="C955" s="17">
        <v>4</v>
      </c>
      <c r="D955" s="17">
        <v>2015</v>
      </c>
      <c r="E955" s="17">
        <v>1</v>
      </c>
      <c r="F955" s="17">
        <v>0</v>
      </c>
      <c r="G955" s="17">
        <v>0</v>
      </c>
      <c r="H955" s="18">
        <v>14883</v>
      </c>
    </row>
    <row r="956" spans="1:8" ht="14.4" x14ac:dyDescent="0.3">
      <c r="A956" s="17">
        <v>2</v>
      </c>
      <c r="B956" s="9" t="s">
        <v>17</v>
      </c>
      <c r="C956" s="17">
        <v>2</v>
      </c>
      <c r="D956" s="17">
        <v>2014</v>
      </c>
      <c r="E956" s="17">
        <v>1</v>
      </c>
      <c r="F956" s="17">
        <v>0</v>
      </c>
      <c r="G956" s="17">
        <v>0</v>
      </c>
      <c r="H956" s="18">
        <v>14907</v>
      </c>
    </row>
    <row r="957" spans="1:8" ht="14.4" x14ac:dyDescent="0.3">
      <c r="A957" s="17">
        <v>2</v>
      </c>
      <c r="B957" s="9" t="s">
        <v>12</v>
      </c>
      <c r="C957" s="17">
        <v>2</v>
      </c>
      <c r="D957" s="17">
        <v>2016</v>
      </c>
      <c r="E957" s="17">
        <v>1</v>
      </c>
      <c r="F957" s="17">
        <v>0</v>
      </c>
      <c r="G957" s="17">
        <v>0</v>
      </c>
      <c r="H957" s="18">
        <v>14918</v>
      </c>
    </row>
    <row r="958" spans="1:8" ht="14.4" x14ac:dyDescent="0.3">
      <c r="A958" s="17">
        <v>2</v>
      </c>
      <c r="B958" s="9" t="s">
        <v>17</v>
      </c>
      <c r="C958" s="17">
        <v>1</v>
      </c>
      <c r="D958" s="17">
        <v>2018</v>
      </c>
      <c r="E958" s="17">
        <v>1</v>
      </c>
      <c r="F958" s="17">
        <v>0</v>
      </c>
      <c r="G958" s="17">
        <v>0</v>
      </c>
      <c r="H958" s="18">
        <v>14946</v>
      </c>
    </row>
    <row r="959" spans="1:8" ht="14.4" x14ac:dyDescent="0.3">
      <c r="A959" s="17">
        <v>2</v>
      </c>
      <c r="B959" s="9" t="s">
        <v>12</v>
      </c>
      <c r="C959" s="17">
        <v>3</v>
      </c>
      <c r="D959" s="17">
        <v>2011</v>
      </c>
      <c r="E959" s="17">
        <v>1</v>
      </c>
      <c r="F959" s="17">
        <v>0</v>
      </c>
      <c r="G959" s="17">
        <v>0</v>
      </c>
      <c r="H959" s="18">
        <v>14984</v>
      </c>
    </row>
    <row r="960" spans="1:8" ht="14.4" x14ac:dyDescent="0.3">
      <c r="A960" s="17">
        <v>2</v>
      </c>
      <c r="B960" s="9" t="s">
        <v>12</v>
      </c>
      <c r="C960" s="17">
        <v>2</v>
      </c>
      <c r="D960" s="17">
        <v>2019</v>
      </c>
      <c r="E960" s="17">
        <v>1</v>
      </c>
      <c r="F960" s="17">
        <v>0</v>
      </c>
      <c r="G960" s="17">
        <v>0</v>
      </c>
      <c r="H960" s="18">
        <v>14988</v>
      </c>
    </row>
    <row r="961" spans="1:8" ht="14.4" x14ac:dyDescent="0.3">
      <c r="A961" s="17">
        <v>3</v>
      </c>
      <c r="B961" s="9" t="s">
        <v>12</v>
      </c>
      <c r="C961" s="17">
        <v>1</v>
      </c>
      <c r="D961" s="17">
        <v>2010</v>
      </c>
      <c r="E961" s="17">
        <v>1</v>
      </c>
      <c r="F961" s="17">
        <v>0</v>
      </c>
      <c r="G961" s="17">
        <v>0</v>
      </c>
      <c r="H961" s="18">
        <v>14995</v>
      </c>
    </row>
    <row r="962" spans="1:8" ht="14.4" x14ac:dyDescent="0.3">
      <c r="A962" s="17">
        <v>2</v>
      </c>
      <c r="B962" s="9" t="s">
        <v>12</v>
      </c>
      <c r="C962" s="17">
        <v>3</v>
      </c>
      <c r="D962" s="17">
        <v>2016</v>
      </c>
      <c r="E962" s="17">
        <v>1</v>
      </c>
      <c r="F962" s="17">
        <v>0</v>
      </c>
      <c r="G962" s="17">
        <v>0</v>
      </c>
      <c r="H962" s="18">
        <v>15000</v>
      </c>
    </row>
    <row r="963" spans="1:8" ht="14.4" x14ac:dyDescent="0.3">
      <c r="A963" s="17">
        <v>3</v>
      </c>
      <c r="B963" s="9" t="s">
        <v>19</v>
      </c>
      <c r="C963" s="17">
        <v>3</v>
      </c>
      <c r="D963" s="17">
        <v>2016</v>
      </c>
      <c r="E963" s="17">
        <v>1</v>
      </c>
      <c r="F963" s="17">
        <v>0</v>
      </c>
      <c r="G963" s="17">
        <v>0</v>
      </c>
      <c r="H963" s="18">
        <v>15008</v>
      </c>
    </row>
    <row r="964" spans="1:8" ht="14.4" x14ac:dyDescent="0.3">
      <c r="A964" s="17">
        <v>2</v>
      </c>
      <c r="B964" s="9" t="s">
        <v>12</v>
      </c>
      <c r="C964" s="17">
        <v>2</v>
      </c>
      <c r="D964" s="17">
        <v>2014</v>
      </c>
      <c r="E964" s="17">
        <v>1</v>
      </c>
      <c r="F964" s="17">
        <v>0</v>
      </c>
      <c r="G964" s="17">
        <v>0</v>
      </c>
      <c r="H964" s="18">
        <v>15011</v>
      </c>
    </row>
    <row r="965" spans="1:8" ht="14.4" x14ac:dyDescent="0.3">
      <c r="A965" s="17">
        <v>2</v>
      </c>
      <c r="B965" s="9" t="s">
        <v>12</v>
      </c>
      <c r="C965" s="17">
        <v>3</v>
      </c>
      <c r="D965" s="17">
        <v>2015</v>
      </c>
      <c r="E965" s="17">
        <v>1</v>
      </c>
      <c r="F965" s="17">
        <v>0</v>
      </c>
      <c r="G965" s="17">
        <v>0</v>
      </c>
      <c r="H965" s="18">
        <v>15022</v>
      </c>
    </row>
    <row r="966" spans="1:8" ht="14.4" x14ac:dyDescent="0.3">
      <c r="A966" s="17">
        <v>4</v>
      </c>
      <c r="B966" s="9" t="s">
        <v>12</v>
      </c>
      <c r="C966" s="17">
        <v>2</v>
      </c>
      <c r="D966" s="17">
        <v>1995</v>
      </c>
      <c r="E966" s="17">
        <v>1</v>
      </c>
      <c r="F966" s="17">
        <v>0</v>
      </c>
      <c r="G966" s="17">
        <v>0</v>
      </c>
      <c r="H966" s="18">
        <v>15038</v>
      </c>
    </row>
    <row r="967" spans="1:8" ht="14.4" x14ac:dyDescent="0.3">
      <c r="A967" s="17">
        <v>3</v>
      </c>
      <c r="B967" s="9" t="s">
        <v>19</v>
      </c>
      <c r="C967" s="17">
        <v>2</v>
      </c>
      <c r="D967" s="17">
        <v>2017</v>
      </c>
      <c r="E967" s="17">
        <v>1</v>
      </c>
      <c r="F967" s="17">
        <v>0</v>
      </c>
      <c r="G967" s="17">
        <v>0</v>
      </c>
      <c r="H967" s="18">
        <v>15048</v>
      </c>
    </row>
    <row r="968" spans="1:8" ht="14.4" x14ac:dyDescent="0.3">
      <c r="A968" s="17">
        <v>2</v>
      </c>
      <c r="B968" s="9" t="s">
        <v>17</v>
      </c>
      <c r="C968" s="17">
        <v>2</v>
      </c>
      <c r="D968" s="17">
        <v>2012</v>
      </c>
      <c r="E968" s="17">
        <v>1</v>
      </c>
      <c r="F968" s="17">
        <v>0</v>
      </c>
      <c r="G968" s="17">
        <v>0</v>
      </c>
      <c r="H968" s="18">
        <v>15059</v>
      </c>
    </row>
    <row r="969" spans="1:8" ht="14.4" x14ac:dyDescent="0.3">
      <c r="A969" s="17">
        <v>2</v>
      </c>
      <c r="B969" s="9" t="s">
        <v>17</v>
      </c>
      <c r="C969" s="17">
        <v>2</v>
      </c>
      <c r="D969" s="17">
        <v>2011</v>
      </c>
      <c r="E969" s="17">
        <v>1</v>
      </c>
      <c r="F969" s="17">
        <v>0</v>
      </c>
      <c r="G969" s="17">
        <v>0</v>
      </c>
      <c r="H969" s="18">
        <v>15100</v>
      </c>
    </row>
    <row r="970" spans="1:8" ht="14.4" x14ac:dyDescent="0.3">
      <c r="A970" s="17">
        <v>2</v>
      </c>
      <c r="B970" s="9" t="s">
        <v>12</v>
      </c>
      <c r="C970" s="17">
        <v>2</v>
      </c>
      <c r="D970" s="17">
        <v>2019</v>
      </c>
      <c r="E970" s="17">
        <v>1</v>
      </c>
      <c r="F970" s="17">
        <v>0</v>
      </c>
      <c r="G970" s="17">
        <v>0</v>
      </c>
      <c r="H970" s="18">
        <v>15135</v>
      </c>
    </row>
    <row r="971" spans="1:8" ht="14.4" x14ac:dyDescent="0.3">
      <c r="A971" s="17">
        <v>2</v>
      </c>
      <c r="B971" s="9" t="s">
        <v>17</v>
      </c>
      <c r="C971" s="17">
        <v>3</v>
      </c>
      <c r="D971" s="17">
        <v>2014</v>
      </c>
      <c r="E971" s="17">
        <v>1</v>
      </c>
      <c r="F971" s="17">
        <v>0</v>
      </c>
      <c r="G971" s="17">
        <v>0</v>
      </c>
      <c r="H971" s="18">
        <v>15152</v>
      </c>
    </row>
    <row r="972" spans="1:8" ht="14.4" x14ac:dyDescent="0.3">
      <c r="A972" s="17">
        <v>2</v>
      </c>
      <c r="B972" s="9" t="s">
        <v>17</v>
      </c>
      <c r="C972" s="17">
        <v>2</v>
      </c>
      <c r="D972" s="17">
        <v>2011</v>
      </c>
      <c r="E972" s="17">
        <v>1</v>
      </c>
      <c r="F972" s="17">
        <v>0</v>
      </c>
      <c r="G972" s="17">
        <v>0</v>
      </c>
      <c r="H972" s="18">
        <v>15162</v>
      </c>
    </row>
    <row r="973" spans="1:8" ht="14.4" x14ac:dyDescent="0.3">
      <c r="A973" s="17">
        <v>2</v>
      </c>
      <c r="B973" s="9" t="s">
        <v>17</v>
      </c>
      <c r="C973" s="17">
        <v>2</v>
      </c>
      <c r="D973" s="17">
        <v>2011</v>
      </c>
      <c r="E973" s="17">
        <v>1</v>
      </c>
      <c r="F973" s="17">
        <v>0</v>
      </c>
      <c r="G973" s="17">
        <v>0</v>
      </c>
      <c r="H973" s="18">
        <v>15170</v>
      </c>
    </row>
    <row r="974" spans="1:8" ht="14.4" x14ac:dyDescent="0.3">
      <c r="A974" s="17">
        <v>2</v>
      </c>
      <c r="B974" s="9" t="s">
        <v>12</v>
      </c>
      <c r="C974" s="17">
        <v>2</v>
      </c>
      <c r="D974" s="17">
        <v>2011</v>
      </c>
      <c r="E974" s="17">
        <v>1</v>
      </c>
      <c r="F974" s="17">
        <v>0</v>
      </c>
      <c r="G974" s="17">
        <v>0</v>
      </c>
      <c r="H974" s="18">
        <v>15173</v>
      </c>
    </row>
    <row r="975" spans="1:8" ht="14.4" x14ac:dyDescent="0.3">
      <c r="A975" s="17">
        <v>2</v>
      </c>
      <c r="B975" s="9" t="s">
        <v>12</v>
      </c>
      <c r="C975" s="17">
        <v>2</v>
      </c>
      <c r="D975" s="17">
        <v>2006</v>
      </c>
      <c r="E975" s="17">
        <v>1</v>
      </c>
      <c r="F975" s="17">
        <v>0</v>
      </c>
      <c r="G975" s="17">
        <v>0</v>
      </c>
      <c r="H975" s="18">
        <v>15205</v>
      </c>
    </row>
    <row r="976" spans="1:8" ht="14.4" x14ac:dyDescent="0.3">
      <c r="A976" s="17">
        <v>2</v>
      </c>
      <c r="B976" s="9" t="s">
        <v>23</v>
      </c>
      <c r="C976" s="17">
        <v>3</v>
      </c>
      <c r="D976" s="17">
        <v>2010</v>
      </c>
      <c r="E976" s="17">
        <v>1</v>
      </c>
      <c r="F976" s="17">
        <v>0</v>
      </c>
      <c r="G976" s="17">
        <v>0</v>
      </c>
      <c r="H976" s="18">
        <v>15208</v>
      </c>
    </row>
    <row r="977" spans="1:8" ht="14.4" x14ac:dyDescent="0.3">
      <c r="A977" s="17">
        <v>2</v>
      </c>
      <c r="B977" s="9" t="s">
        <v>14</v>
      </c>
      <c r="C977" s="17">
        <v>3</v>
      </c>
      <c r="D977" s="17">
        <v>2012</v>
      </c>
      <c r="E977" s="17">
        <v>1</v>
      </c>
      <c r="F977" s="17">
        <v>0</v>
      </c>
      <c r="G977" s="17">
        <v>0</v>
      </c>
      <c r="H977" s="18">
        <v>15333</v>
      </c>
    </row>
    <row r="978" spans="1:8" ht="14.4" x14ac:dyDescent="0.3">
      <c r="A978" s="17">
        <v>2</v>
      </c>
      <c r="B978" s="9" t="s">
        <v>12</v>
      </c>
      <c r="C978" s="17">
        <v>3</v>
      </c>
      <c r="D978" s="17">
        <v>2016</v>
      </c>
      <c r="E978" s="17">
        <v>1</v>
      </c>
      <c r="F978" s="17">
        <v>0</v>
      </c>
      <c r="G978" s="17">
        <v>0</v>
      </c>
      <c r="H978" s="18">
        <v>15370</v>
      </c>
    </row>
    <row r="979" spans="1:8" ht="14.4" x14ac:dyDescent="0.3">
      <c r="A979" s="17">
        <v>3</v>
      </c>
      <c r="B979" s="9" t="s">
        <v>19</v>
      </c>
      <c r="C979" s="17">
        <v>2</v>
      </c>
      <c r="D979" s="17">
        <v>2012</v>
      </c>
      <c r="E979" s="17">
        <v>1</v>
      </c>
      <c r="F979" s="17">
        <v>0</v>
      </c>
      <c r="G979" s="17">
        <v>0</v>
      </c>
      <c r="H979" s="18">
        <v>15371</v>
      </c>
    </row>
    <row r="980" spans="1:8" ht="14.4" x14ac:dyDescent="0.3">
      <c r="A980" s="17">
        <v>2</v>
      </c>
      <c r="B980" s="9" t="s">
        <v>12</v>
      </c>
      <c r="C980" s="17">
        <v>2</v>
      </c>
      <c r="D980" s="17">
        <v>2009</v>
      </c>
      <c r="E980" s="17">
        <v>1</v>
      </c>
      <c r="F980" s="17">
        <v>0</v>
      </c>
      <c r="G980" s="17">
        <v>0</v>
      </c>
      <c r="H980" s="18">
        <v>15468</v>
      </c>
    </row>
    <row r="981" spans="1:8" ht="14.4" x14ac:dyDescent="0.3">
      <c r="A981" s="17">
        <v>3</v>
      </c>
      <c r="B981" s="9" t="s">
        <v>25</v>
      </c>
      <c r="C981" s="17">
        <v>3</v>
      </c>
      <c r="D981" s="17">
        <v>2014</v>
      </c>
      <c r="E981" s="17">
        <v>1</v>
      </c>
      <c r="F981" s="17">
        <v>0</v>
      </c>
      <c r="G981" s="17">
        <v>0</v>
      </c>
      <c r="H981" s="18">
        <v>15469</v>
      </c>
    </row>
    <row r="982" spans="1:8" ht="14.4" x14ac:dyDescent="0.3">
      <c r="A982" s="17">
        <v>3</v>
      </c>
      <c r="B982" s="9" t="s">
        <v>19</v>
      </c>
      <c r="C982" s="17">
        <v>3</v>
      </c>
      <c r="D982" s="17">
        <v>2016</v>
      </c>
      <c r="E982" s="17">
        <v>1</v>
      </c>
      <c r="F982" s="17">
        <v>0</v>
      </c>
      <c r="G982" s="17">
        <v>0</v>
      </c>
      <c r="H982" s="18">
        <v>15482</v>
      </c>
    </row>
    <row r="983" spans="1:8" ht="14.4" x14ac:dyDescent="0.3">
      <c r="A983" s="17">
        <v>6</v>
      </c>
      <c r="B983" s="9" t="s">
        <v>23</v>
      </c>
      <c r="C983" s="17">
        <v>1</v>
      </c>
      <c r="D983" s="17">
        <v>1980</v>
      </c>
      <c r="E983" s="17">
        <v>1</v>
      </c>
      <c r="F983" s="17">
        <v>0</v>
      </c>
      <c r="G983" s="17">
        <v>0</v>
      </c>
      <c r="H983" s="18">
        <v>15520</v>
      </c>
    </row>
    <row r="984" spans="1:8" ht="14.4" x14ac:dyDescent="0.3">
      <c r="A984" s="17">
        <v>5</v>
      </c>
      <c r="B984" s="9" t="s">
        <v>31</v>
      </c>
      <c r="C984" s="17">
        <v>1</v>
      </c>
      <c r="D984" s="17">
        <v>1975</v>
      </c>
      <c r="E984" s="17">
        <v>7</v>
      </c>
      <c r="F984" s="17">
        <v>0</v>
      </c>
      <c r="G984" s="17">
        <v>0</v>
      </c>
      <c r="H984" s="18">
        <v>15523</v>
      </c>
    </row>
    <row r="985" spans="1:8" ht="14.4" x14ac:dyDescent="0.3">
      <c r="A985" s="17">
        <v>3</v>
      </c>
      <c r="B985" s="9" t="s">
        <v>19</v>
      </c>
      <c r="C985" s="17">
        <v>1</v>
      </c>
      <c r="D985" s="17">
        <v>1973</v>
      </c>
      <c r="E985" s="17">
        <v>1</v>
      </c>
      <c r="F985" s="17">
        <v>0</v>
      </c>
      <c r="G985" s="17">
        <v>0</v>
      </c>
      <c r="H985" s="18">
        <v>15541</v>
      </c>
    </row>
    <row r="986" spans="1:8" ht="14.4" x14ac:dyDescent="0.3">
      <c r="A986" s="17">
        <v>2</v>
      </c>
      <c r="B986" s="9" t="s">
        <v>12</v>
      </c>
      <c r="C986" s="17">
        <v>3</v>
      </c>
      <c r="D986" s="17">
        <v>2009</v>
      </c>
      <c r="E986" s="17">
        <v>1</v>
      </c>
      <c r="F986" s="17">
        <v>0</v>
      </c>
      <c r="G986" s="17">
        <v>0</v>
      </c>
      <c r="H986" s="18">
        <v>15558</v>
      </c>
    </row>
    <row r="987" spans="1:8" ht="14.4" x14ac:dyDescent="0.3">
      <c r="A987" s="17">
        <v>4</v>
      </c>
      <c r="B987" s="9" t="s">
        <v>19</v>
      </c>
      <c r="C987" s="17">
        <v>1</v>
      </c>
      <c r="D987" s="17">
        <v>1978</v>
      </c>
      <c r="E987" s="17">
        <v>6</v>
      </c>
      <c r="F987" s="17">
        <v>0</v>
      </c>
      <c r="G987" s="17">
        <v>0</v>
      </c>
      <c r="H987" s="18">
        <v>15590</v>
      </c>
    </row>
    <row r="988" spans="1:8" ht="14.4" x14ac:dyDescent="0.3">
      <c r="A988" s="17">
        <v>6</v>
      </c>
      <c r="B988" s="9" t="s">
        <v>44</v>
      </c>
      <c r="C988" s="17">
        <v>1</v>
      </c>
      <c r="D988" s="17">
        <v>1975</v>
      </c>
      <c r="E988" s="17">
        <v>1</v>
      </c>
      <c r="F988" s="17">
        <v>0</v>
      </c>
      <c r="G988" s="17">
        <v>3</v>
      </c>
      <c r="H988" s="18">
        <v>15596</v>
      </c>
    </row>
    <row r="989" spans="1:8" ht="14.4" x14ac:dyDescent="0.3">
      <c r="A989" s="17">
        <v>2</v>
      </c>
      <c r="B989" s="9" t="s">
        <v>23</v>
      </c>
      <c r="C989" s="17">
        <v>4</v>
      </c>
      <c r="D989" s="17">
        <v>2011</v>
      </c>
      <c r="E989" s="17">
        <v>1</v>
      </c>
      <c r="F989" s="17">
        <v>0</v>
      </c>
      <c r="G989" s="17">
        <v>0</v>
      </c>
      <c r="H989" s="18">
        <v>15637</v>
      </c>
    </row>
    <row r="990" spans="1:8" ht="14.4" x14ac:dyDescent="0.3">
      <c r="A990" s="17">
        <v>4</v>
      </c>
      <c r="B990" s="9" t="s">
        <v>10</v>
      </c>
      <c r="C990" s="17">
        <v>1</v>
      </c>
      <c r="D990" s="17">
        <v>1980</v>
      </c>
      <c r="E990" s="17">
        <v>2</v>
      </c>
      <c r="F990" s="17">
        <v>0</v>
      </c>
      <c r="G990" s="17">
        <v>0</v>
      </c>
      <c r="H990" s="18">
        <v>15646</v>
      </c>
    </row>
    <row r="991" spans="1:8" ht="14.4" x14ac:dyDescent="0.3">
      <c r="A991" s="17">
        <v>6</v>
      </c>
      <c r="B991" s="9" t="s">
        <v>10</v>
      </c>
      <c r="C991" s="17">
        <v>1</v>
      </c>
      <c r="D991" s="17">
        <v>1989</v>
      </c>
      <c r="E991" s="17">
        <v>1</v>
      </c>
      <c r="F991" s="17">
        <v>0</v>
      </c>
      <c r="G991" s="17">
        <v>0</v>
      </c>
      <c r="H991" s="18">
        <v>15665</v>
      </c>
    </row>
    <row r="992" spans="1:8" ht="14.4" x14ac:dyDescent="0.3">
      <c r="A992" s="17">
        <v>1</v>
      </c>
      <c r="B992" s="9" t="s">
        <v>29</v>
      </c>
      <c r="C992" s="17">
        <v>2</v>
      </c>
      <c r="D992" s="17">
        <v>1988</v>
      </c>
      <c r="E992" s="17">
        <v>30</v>
      </c>
      <c r="F992" s="17">
        <v>0</v>
      </c>
      <c r="G992" s="17">
        <v>0</v>
      </c>
      <c r="H992" s="18">
        <v>15670</v>
      </c>
    </row>
    <row r="993" spans="1:8" ht="14.4" x14ac:dyDescent="0.3">
      <c r="A993" s="17">
        <v>3</v>
      </c>
      <c r="B993" s="9" t="s">
        <v>19</v>
      </c>
      <c r="C993" s="17">
        <v>3</v>
      </c>
      <c r="D993" s="17">
        <v>2012</v>
      </c>
      <c r="E993" s="17">
        <v>1</v>
      </c>
      <c r="F993" s="17">
        <v>0</v>
      </c>
      <c r="G993" s="17">
        <v>0</v>
      </c>
      <c r="H993" s="18">
        <v>15672</v>
      </c>
    </row>
    <row r="994" spans="1:8" ht="14.4" x14ac:dyDescent="0.3">
      <c r="A994" s="17">
        <v>5</v>
      </c>
      <c r="B994" s="9" t="s">
        <v>10</v>
      </c>
      <c r="C994" s="17">
        <v>4</v>
      </c>
      <c r="D994" s="17">
        <v>1983</v>
      </c>
      <c r="E994" s="17">
        <v>2</v>
      </c>
      <c r="F994" s="17">
        <v>3</v>
      </c>
      <c r="G994" s="17">
        <v>0</v>
      </c>
      <c r="H994" s="18">
        <v>15678</v>
      </c>
    </row>
    <row r="995" spans="1:8" ht="14.4" x14ac:dyDescent="0.3">
      <c r="A995" s="17">
        <v>2</v>
      </c>
      <c r="B995" s="9" t="s">
        <v>12</v>
      </c>
      <c r="C995" s="17">
        <v>3</v>
      </c>
      <c r="D995" s="17">
        <v>2011</v>
      </c>
      <c r="E995" s="17">
        <v>1</v>
      </c>
      <c r="F995" s="17">
        <v>0</v>
      </c>
      <c r="G995" s="17">
        <v>0</v>
      </c>
      <c r="H995" s="18">
        <v>15685</v>
      </c>
    </row>
    <row r="996" spans="1:8" ht="14.4" x14ac:dyDescent="0.3">
      <c r="A996" s="17">
        <v>4</v>
      </c>
      <c r="B996" s="9" t="s">
        <v>19</v>
      </c>
      <c r="C996" s="17">
        <v>3</v>
      </c>
      <c r="D996" s="17">
        <v>2020</v>
      </c>
      <c r="E996" s="17">
        <v>1</v>
      </c>
      <c r="F996" s="17">
        <v>0</v>
      </c>
      <c r="G996" s="17">
        <v>0</v>
      </c>
      <c r="H996" s="18">
        <v>15715</v>
      </c>
    </row>
    <row r="997" spans="1:8" ht="14.4" x14ac:dyDescent="0.3">
      <c r="A997" s="17">
        <v>1</v>
      </c>
      <c r="B997" s="9" t="s">
        <v>12</v>
      </c>
      <c r="C997" s="17">
        <v>1</v>
      </c>
      <c r="D997" s="17">
        <v>2003</v>
      </c>
      <c r="E997" s="17">
        <v>1</v>
      </c>
      <c r="F997" s="17">
        <v>0</v>
      </c>
      <c r="G997" s="17">
        <v>0</v>
      </c>
      <c r="H997" s="18">
        <v>15720</v>
      </c>
    </row>
    <row r="998" spans="1:8" ht="14.4" x14ac:dyDescent="0.3">
      <c r="A998" s="17">
        <v>1</v>
      </c>
      <c r="B998" s="9" t="s">
        <v>43</v>
      </c>
      <c r="C998" s="17">
        <v>3</v>
      </c>
      <c r="D998" s="17">
        <v>1977</v>
      </c>
      <c r="E998" s="17">
        <v>1</v>
      </c>
      <c r="F998" s="17">
        <v>0</v>
      </c>
      <c r="G998" s="17">
        <v>0</v>
      </c>
      <c r="H998" s="18">
        <v>15730</v>
      </c>
    </row>
    <row r="999" spans="1:8" ht="14.4" x14ac:dyDescent="0.3">
      <c r="A999" s="17">
        <v>6</v>
      </c>
      <c r="B999" s="9" t="s">
        <v>43</v>
      </c>
      <c r="C999" s="17">
        <v>2</v>
      </c>
      <c r="D999" s="17">
        <v>1975</v>
      </c>
      <c r="E999" s="17">
        <v>1</v>
      </c>
      <c r="F999" s="17">
        <v>0</v>
      </c>
      <c r="G999" s="17">
        <v>0</v>
      </c>
      <c r="H999" s="18">
        <v>15745</v>
      </c>
    </row>
    <row r="1000" spans="1:8" ht="14.4" x14ac:dyDescent="0.3">
      <c r="A1000" s="17">
        <v>2</v>
      </c>
      <c r="B1000" s="9" t="s">
        <v>14</v>
      </c>
      <c r="C1000" s="17">
        <v>1</v>
      </c>
      <c r="D1000" s="17">
        <v>2008</v>
      </c>
      <c r="E1000" s="17">
        <v>1</v>
      </c>
      <c r="F1000" s="17">
        <v>0</v>
      </c>
      <c r="G1000" s="17">
        <v>0</v>
      </c>
      <c r="H1000" s="18">
        <v>15748</v>
      </c>
    </row>
    <row r="1001" spans="1:8" ht="14.4" x14ac:dyDescent="0.3">
      <c r="A1001" s="17">
        <v>1</v>
      </c>
      <c r="B1001" s="9" t="s">
        <v>10</v>
      </c>
      <c r="C1001" s="17">
        <v>1</v>
      </c>
      <c r="D1001" s="17">
        <v>1989</v>
      </c>
      <c r="E1001" s="17">
        <v>1</v>
      </c>
      <c r="F1001" s="17">
        <v>0</v>
      </c>
      <c r="G1001" s="17">
        <v>0</v>
      </c>
      <c r="H1001" s="18">
        <v>15756</v>
      </c>
    </row>
    <row r="1002" spans="1:8" ht="14.4" x14ac:dyDescent="0.3">
      <c r="A1002" s="17">
        <v>4</v>
      </c>
      <c r="B1002" s="9" t="s">
        <v>26</v>
      </c>
      <c r="C1002" s="17">
        <v>3</v>
      </c>
      <c r="D1002" s="17">
        <v>1977</v>
      </c>
      <c r="E1002" s="17">
        <v>31</v>
      </c>
      <c r="F1002" s="17">
        <v>0</v>
      </c>
      <c r="G1002" s="17">
        <v>0</v>
      </c>
      <c r="H1002" s="18">
        <v>15759</v>
      </c>
    </row>
    <row r="1003" spans="1:8" ht="14.4" x14ac:dyDescent="0.3">
      <c r="A1003" s="17">
        <v>2</v>
      </c>
      <c r="B1003" s="9" t="s">
        <v>17</v>
      </c>
      <c r="C1003" s="17">
        <v>2</v>
      </c>
      <c r="D1003" s="17">
        <v>2011</v>
      </c>
      <c r="E1003" s="17">
        <v>1</v>
      </c>
      <c r="F1003" s="17">
        <v>0</v>
      </c>
      <c r="G1003" s="17">
        <v>0</v>
      </c>
      <c r="H1003" s="18">
        <v>15771</v>
      </c>
    </row>
    <row r="1004" spans="1:8" ht="14.4" x14ac:dyDescent="0.3">
      <c r="A1004" s="17">
        <v>2</v>
      </c>
      <c r="B1004" s="9" t="s">
        <v>17</v>
      </c>
      <c r="C1004" s="17">
        <v>3</v>
      </c>
      <c r="D1004" s="17">
        <v>2011</v>
      </c>
      <c r="E1004" s="17">
        <v>1</v>
      </c>
      <c r="F1004" s="17">
        <v>0</v>
      </c>
      <c r="G1004" s="17">
        <v>0</v>
      </c>
      <c r="H1004" s="18">
        <v>15771</v>
      </c>
    </row>
    <row r="1005" spans="1:8" ht="14.4" x14ac:dyDescent="0.3">
      <c r="A1005" s="17">
        <v>2</v>
      </c>
      <c r="B1005" s="9" t="s">
        <v>12</v>
      </c>
      <c r="C1005" s="17">
        <v>2</v>
      </c>
      <c r="D1005" s="17">
        <v>2016</v>
      </c>
      <c r="E1005" s="17">
        <v>1</v>
      </c>
      <c r="F1005" s="17">
        <v>0</v>
      </c>
      <c r="G1005" s="17">
        <v>0</v>
      </c>
      <c r="H1005" s="18">
        <v>15772</v>
      </c>
    </row>
    <row r="1006" spans="1:8" ht="14.4" x14ac:dyDescent="0.3">
      <c r="A1006" s="17">
        <v>1</v>
      </c>
      <c r="B1006" s="9" t="s">
        <v>12</v>
      </c>
      <c r="C1006" s="17">
        <v>2</v>
      </c>
      <c r="D1006" s="17">
        <v>2000</v>
      </c>
      <c r="E1006" s="17">
        <v>1</v>
      </c>
      <c r="F1006" s="17">
        <v>0</v>
      </c>
      <c r="G1006" s="17">
        <v>0</v>
      </c>
      <c r="H1006" s="18">
        <v>15772</v>
      </c>
    </row>
    <row r="1007" spans="1:8" ht="14.4" x14ac:dyDescent="0.3">
      <c r="A1007" s="17">
        <v>4</v>
      </c>
      <c r="B1007" s="9" t="s">
        <v>12</v>
      </c>
      <c r="C1007" s="17">
        <v>4</v>
      </c>
      <c r="D1007" s="17">
        <v>2008</v>
      </c>
      <c r="E1007" s="17">
        <v>1</v>
      </c>
      <c r="F1007" s="17">
        <v>0</v>
      </c>
      <c r="G1007" s="17">
        <v>0</v>
      </c>
      <c r="H1007" s="18">
        <v>15775</v>
      </c>
    </row>
    <row r="1008" spans="1:8" ht="14.4" x14ac:dyDescent="0.3">
      <c r="A1008" s="17">
        <v>3</v>
      </c>
      <c r="B1008" s="9" t="s">
        <v>44</v>
      </c>
      <c r="C1008" s="17">
        <v>1</v>
      </c>
      <c r="D1008" s="17">
        <v>1975</v>
      </c>
      <c r="E1008" s="17">
        <v>1</v>
      </c>
      <c r="F1008" s="17">
        <v>0</v>
      </c>
      <c r="G1008" s="17">
        <v>3</v>
      </c>
      <c r="H1008" s="18">
        <v>15825</v>
      </c>
    </row>
    <row r="1009" spans="1:8" ht="14.4" x14ac:dyDescent="0.3">
      <c r="A1009" s="17">
        <v>2</v>
      </c>
      <c r="B1009" s="9" t="s">
        <v>19</v>
      </c>
      <c r="C1009" s="17">
        <v>1</v>
      </c>
      <c r="D1009" s="17">
        <v>1980</v>
      </c>
      <c r="E1009" s="17">
        <v>17</v>
      </c>
      <c r="F1009" s="17">
        <v>0</v>
      </c>
      <c r="G1009" s="17">
        <v>0</v>
      </c>
      <c r="H1009" s="18">
        <v>15830</v>
      </c>
    </row>
    <row r="1010" spans="1:8" ht="14.4" x14ac:dyDescent="0.3">
      <c r="A1010" s="17">
        <v>2</v>
      </c>
      <c r="B1010" s="9" t="s">
        <v>12</v>
      </c>
      <c r="C1010" s="17">
        <v>3</v>
      </c>
      <c r="D1010" s="17">
        <v>2012</v>
      </c>
      <c r="E1010" s="17">
        <v>1</v>
      </c>
      <c r="F1010" s="17">
        <v>0</v>
      </c>
      <c r="G1010" s="17">
        <v>0</v>
      </c>
      <c r="H1010" s="18">
        <v>15839</v>
      </c>
    </row>
    <row r="1011" spans="1:8" ht="14.4" x14ac:dyDescent="0.3">
      <c r="A1011" s="17">
        <v>2</v>
      </c>
      <c r="B1011" s="9" t="s">
        <v>17</v>
      </c>
      <c r="C1011" s="17">
        <v>2</v>
      </c>
      <c r="D1011" s="17">
        <v>2011</v>
      </c>
      <c r="E1011" s="17">
        <v>1</v>
      </c>
      <c r="F1011" s="17">
        <v>0</v>
      </c>
      <c r="G1011" s="17">
        <v>0</v>
      </c>
      <c r="H1011" s="18">
        <v>15855</v>
      </c>
    </row>
    <row r="1012" spans="1:8" ht="14.4" x14ac:dyDescent="0.3">
      <c r="A1012" s="17">
        <v>3</v>
      </c>
      <c r="B1012" s="9" t="s">
        <v>19</v>
      </c>
      <c r="C1012" s="17">
        <v>1</v>
      </c>
      <c r="D1012" s="17">
        <v>1966</v>
      </c>
      <c r="E1012" s="17">
        <v>5</v>
      </c>
      <c r="F1012" s="17">
        <v>0</v>
      </c>
      <c r="G1012" s="17">
        <v>0</v>
      </c>
      <c r="H1012" s="18">
        <v>15859</v>
      </c>
    </row>
    <row r="1013" spans="1:8" ht="14.4" x14ac:dyDescent="0.3">
      <c r="A1013" s="17">
        <v>2</v>
      </c>
      <c r="B1013" s="9" t="s">
        <v>43</v>
      </c>
      <c r="C1013" s="17">
        <v>1</v>
      </c>
      <c r="D1013" s="17">
        <v>1974</v>
      </c>
      <c r="E1013" s="17">
        <v>1</v>
      </c>
      <c r="F1013" s="17">
        <v>0</v>
      </c>
      <c r="G1013" s="17">
        <v>1</v>
      </c>
      <c r="H1013" s="18">
        <v>15869</v>
      </c>
    </row>
    <row r="1014" spans="1:8" ht="14.4" x14ac:dyDescent="0.3">
      <c r="A1014" s="17">
        <v>2</v>
      </c>
      <c r="B1014" s="9" t="s">
        <v>12</v>
      </c>
      <c r="C1014" s="17">
        <v>2</v>
      </c>
      <c r="D1014" s="17">
        <v>2014</v>
      </c>
      <c r="E1014" s="17">
        <v>1</v>
      </c>
      <c r="F1014" s="17">
        <v>0</v>
      </c>
      <c r="G1014" s="17">
        <v>0</v>
      </c>
      <c r="H1014" s="18">
        <v>15885</v>
      </c>
    </row>
    <row r="1015" spans="1:8" ht="14.4" x14ac:dyDescent="0.3">
      <c r="A1015" s="17">
        <v>6</v>
      </c>
      <c r="B1015" s="9" t="s">
        <v>23</v>
      </c>
      <c r="C1015" s="17">
        <v>1</v>
      </c>
      <c r="D1015" s="17">
        <v>1989</v>
      </c>
      <c r="E1015" s="17">
        <v>1</v>
      </c>
      <c r="F1015" s="17">
        <v>0</v>
      </c>
      <c r="G1015" s="17">
        <v>0</v>
      </c>
      <c r="H1015" s="18">
        <v>15890</v>
      </c>
    </row>
    <row r="1016" spans="1:8" ht="14.4" x14ac:dyDescent="0.3">
      <c r="A1016" s="17">
        <v>2</v>
      </c>
      <c r="B1016" s="9" t="s">
        <v>17</v>
      </c>
      <c r="C1016" s="17">
        <v>3</v>
      </c>
      <c r="D1016" s="17">
        <v>2011</v>
      </c>
      <c r="E1016" s="17">
        <v>1</v>
      </c>
      <c r="F1016" s="17">
        <v>0</v>
      </c>
      <c r="G1016" s="17">
        <v>0</v>
      </c>
      <c r="H1016" s="18">
        <v>15893</v>
      </c>
    </row>
    <row r="1017" spans="1:8" ht="14.4" x14ac:dyDescent="0.3">
      <c r="A1017" s="17">
        <v>6</v>
      </c>
      <c r="B1017" s="9" t="s">
        <v>19</v>
      </c>
      <c r="C1017" s="17">
        <v>1</v>
      </c>
      <c r="D1017" s="17">
        <v>1973</v>
      </c>
      <c r="E1017" s="17">
        <v>1</v>
      </c>
      <c r="F1017" s="17">
        <v>0</v>
      </c>
      <c r="G1017" s="17">
        <v>0</v>
      </c>
      <c r="H1017" s="18">
        <v>15894</v>
      </c>
    </row>
    <row r="1018" spans="1:8" ht="14.4" x14ac:dyDescent="0.3">
      <c r="A1018" s="17">
        <v>1</v>
      </c>
      <c r="B1018" s="9" t="s">
        <v>12</v>
      </c>
      <c r="C1018" s="17">
        <v>3</v>
      </c>
      <c r="D1018" s="17">
        <v>2015</v>
      </c>
      <c r="E1018" s="17">
        <v>1</v>
      </c>
      <c r="F1018" s="17">
        <v>0</v>
      </c>
      <c r="G1018" s="17">
        <v>0</v>
      </c>
      <c r="H1018" s="18">
        <v>15897</v>
      </c>
    </row>
    <row r="1019" spans="1:8" ht="14.4" x14ac:dyDescent="0.3">
      <c r="A1019" s="17">
        <v>2</v>
      </c>
      <c r="B1019" s="9" t="s">
        <v>17</v>
      </c>
      <c r="C1019" s="17">
        <v>2</v>
      </c>
      <c r="D1019" s="17">
        <v>2012</v>
      </c>
      <c r="E1019" s="17">
        <v>1</v>
      </c>
      <c r="F1019" s="17">
        <v>0</v>
      </c>
      <c r="G1019" s="17">
        <v>0</v>
      </c>
      <c r="H1019" s="18">
        <v>15905</v>
      </c>
    </row>
    <row r="1020" spans="1:8" ht="14.4" x14ac:dyDescent="0.3">
      <c r="A1020" s="17">
        <v>3</v>
      </c>
      <c r="B1020" s="9" t="s">
        <v>19</v>
      </c>
      <c r="C1020" s="17">
        <v>3</v>
      </c>
      <c r="D1020" s="17">
        <v>2015</v>
      </c>
      <c r="E1020" s="17">
        <v>1</v>
      </c>
      <c r="F1020" s="17">
        <v>0</v>
      </c>
      <c r="G1020" s="17">
        <v>0</v>
      </c>
      <c r="H1020" s="18">
        <v>15915</v>
      </c>
    </row>
    <row r="1021" spans="1:8" ht="14.4" x14ac:dyDescent="0.3">
      <c r="A1021" s="17">
        <v>2</v>
      </c>
      <c r="B1021" s="9" t="s">
        <v>12</v>
      </c>
      <c r="C1021" s="17">
        <v>2</v>
      </c>
      <c r="D1021" s="17">
        <v>2015</v>
      </c>
      <c r="E1021" s="17">
        <v>1</v>
      </c>
      <c r="F1021" s="17">
        <v>0</v>
      </c>
      <c r="G1021" s="17">
        <v>0</v>
      </c>
      <c r="H1021" s="18">
        <v>15918</v>
      </c>
    </row>
    <row r="1022" spans="1:8" ht="14.4" x14ac:dyDescent="0.3">
      <c r="A1022" s="17">
        <v>1</v>
      </c>
      <c r="B1022" s="9" t="s">
        <v>19</v>
      </c>
      <c r="C1022" s="17">
        <v>4</v>
      </c>
      <c r="D1022" s="17">
        <v>2015</v>
      </c>
      <c r="E1022" s="17">
        <v>1</v>
      </c>
      <c r="F1022" s="17">
        <v>0</v>
      </c>
      <c r="G1022" s="17">
        <v>0</v>
      </c>
      <c r="H1022" s="18">
        <v>15931</v>
      </c>
    </row>
    <row r="1023" spans="1:8" ht="14.4" x14ac:dyDescent="0.3">
      <c r="A1023" s="17">
        <v>2</v>
      </c>
      <c r="B1023" s="9" t="s">
        <v>17</v>
      </c>
      <c r="C1023" s="17">
        <v>2</v>
      </c>
      <c r="D1023" s="17">
        <v>2011</v>
      </c>
      <c r="E1023" s="17">
        <v>1</v>
      </c>
      <c r="F1023" s="17">
        <v>0</v>
      </c>
      <c r="G1023" s="17">
        <v>0</v>
      </c>
      <c r="H1023" s="18">
        <v>15936</v>
      </c>
    </row>
    <row r="1024" spans="1:8" ht="14.4" x14ac:dyDescent="0.3">
      <c r="A1024" s="17">
        <v>2</v>
      </c>
      <c r="B1024" s="9" t="s">
        <v>12</v>
      </c>
      <c r="C1024" s="17">
        <v>3</v>
      </c>
      <c r="D1024" s="17">
        <v>2010</v>
      </c>
      <c r="E1024" s="17">
        <v>1</v>
      </c>
      <c r="F1024" s="17">
        <v>0</v>
      </c>
      <c r="G1024" s="17">
        <v>0</v>
      </c>
      <c r="H1024" s="18">
        <v>15939</v>
      </c>
    </row>
    <row r="1025" spans="1:8" ht="14.4" x14ac:dyDescent="0.3">
      <c r="A1025" s="17">
        <v>2</v>
      </c>
      <c r="B1025" s="9" t="s">
        <v>12</v>
      </c>
      <c r="C1025" s="17">
        <v>3</v>
      </c>
      <c r="D1025" s="17">
        <v>2017</v>
      </c>
      <c r="E1025" s="17">
        <v>1</v>
      </c>
      <c r="F1025" s="17">
        <v>0</v>
      </c>
      <c r="G1025" s="17">
        <v>0</v>
      </c>
      <c r="H1025" s="18">
        <v>15948</v>
      </c>
    </row>
    <row r="1026" spans="1:8" ht="14.4" x14ac:dyDescent="0.3">
      <c r="A1026" s="17">
        <v>1</v>
      </c>
      <c r="B1026" s="9" t="s">
        <v>19</v>
      </c>
      <c r="C1026" s="17">
        <v>1</v>
      </c>
      <c r="D1026" s="17">
        <v>1980</v>
      </c>
      <c r="E1026" s="17">
        <v>17</v>
      </c>
      <c r="F1026" s="17">
        <v>0</v>
      </c>
      <c r="G1026" s="17">
        <v>0</v>
      </c>
      <c r="H1026" s="18">
        <v>15949</v>
      </c>
    </row>
    <row r="1027" spans="1:8" ht="14.4" x14ac:dyDescent="0.3">
      <c r="A1027" s="17">
        <v>2</v>
      </c>
      <c r="B1027" s="9" t="s">
        <v>12</v>
      </c>
      <c r="C1027" s="17">
        <v>2</v>
      </c>
      <c r="D1027" s="17">
        <v>2017</v>
      </c>
      <c r="E1027" s="17">
        <v>1</v>
      </c>
      <c r="F1027" s="17">
        <v>0</v>
      </c>
      <c r="G1027" s="17">
        <v>0</v>
      </c>
      <c r="H1027" s="18">
        <v>15951</v>
      </c>
    </row>
    <row r="1028" spans="1:8" ht="14.4" x14ac:dyDescent="0.3">
      <c r="A1028" s="17">
        <v>3</v>
      </c>
      <c r="B1028" s="9" t="s">
        <v>43</v>
      </c>
      <c r="C1028" s="17">
        <v>1</v>
      </c>
      <c r="D1028" s="17">
        <v>1974</v>
      </c>
      <c r="E1028" s="17">
        <v>1</v>
      </c>
      <c r="F1028" s="17">
        <v>0</v>
      </c>
      <c r="G1028" s="17">
        <v>1</v>
      </c>
      <c r="H1028" s="18">
        <v>15952</v>
      </c>
    </row>
    <row r="1029" spans="1:8" ht="14.4" x14ac:dyDescent="0.3">
      <c r="A1029" s="17">
        <v>2</v>
      </c>
      <c r="B1029" s="9" t="s">
        <v>17</v>
      </c>
      <c r="C1029" s="17">
        <v>2</v>
      </c>
      <c r="D1029" s="17">
        <v>2011</v>
      </c>
      <c r="E1029" s="17">
        <v>1</v>
      </c>
      <c r="F1029" s="17">
        <v>0</v>
      </c>
      <c r="G1029" s="17">
        <v>0</v>
      </c>
      <c r="H1029" s="18">
        <v>15955</v>
      </c>
    </row>
    <row r="1030" spans="1:8" ht="14.4" x14ac:dyDescent="0.3">
      <c r="A1030" s="17">
        <v>6</v>
      </c>
      <c r="B1030" s="9" t="s">
        <v>50</v>
      </c>
      <c r="C1030" s="17">
        <v>1</v>
      </c>
      <c r="D1030" s="17">
        <v>1985</v>
      </c>
      <c r="E1030" s="17">
        <v>2</v>
      </c>
      <c r="F1030" s="17">
        <v>0</v>
      </c>
      <c r="G1030" s="17">
        <v>0</v>
      </c>
      <c r="H1030" s="18">
        <v>15957</v>
      </c>
    </row>
    <row r="1031" spans="1:8" ht="14.4" x14ac:dyDescent="0.3">
      <c r="A1031" s="17">
        <v>2</v>
      </c>
      <c r="B1031" s="9" t="s">
        <v>12</v>
      </c>
      <c r="C1031" s="17">
        <v>2</v>
      </c>
      <c r="D1031" s="17">
        <v>2014</v>
      </c>
      <c r="E1031" s="17">
        <v>1</v>
      </c>
      <c r="F1031" s="17">
        <v>0</v>
      </c>
      <c r="G1031" s="17">
        <v>0</v>
      </c>
      <c r="H1031" s="18">
        <v>15967</v>
      </c>
    </row>
    <row r="1032" spans="1:8" ht="14.4" x14ac:dyDescent="0.3">
      <c r="A1032" s="17">
        <v>4</v>
      </c>
      <c r="B1032" s="9" t="s">
        <v>10</v>
      </c>
      <c r="C1032" s="17">
        <v>4</v>
      </c>
      <c r="D1032" s="17">
        <v>1983</v>
      </c>
      <c r="E1032" s="17">
        <v>2</v>
      </c>
      <c r="F1032" s="17">
        <v>0</v>
      </c>
      <c r="G1032" s="17">
        <v>0</v>
      </c>
      <c r="H1032" s="18">
        <v>15980</v>
      </c>
    </row>
    <row r="1033" spans="1:8" ht="14.4" x14ac:dyDescent="0.3">
      <c r="A1033" s="17">
        <v>2</v>
      </c>
      <c r="B1033" s="9" t="s">
        <v>12</v>
      </c>
      <c r="C1033" s="17">
        <v>2</v>
      </c>
      <c r="D1033" s="17">
        <v>2014</v>
      </c>
      <c r="E1033" s="17">
        <v>1</v>
      </c>
      <c r="F1033" s="17">
        <v>0</v>
      </c>
      <c r="G1033" s="17">
        <v>0</v>
      </c>
      <c r="H1033" s="18">
        <v>15985</v>
      </c>
    </row>
    <row r="1034" spans="1:8" ht="14.4" x14ac:dyDescent="0.3">
      <c r="A1034" s="17">
        <v>4</v>
      </c>
      <c r="B1034" s="9" t="s">
        <v>12</v>
      </c>
      <c r="C1034" s="17">
        <v>2</v>
      </c>
      <c r="D1034" s="17">
        <v>2011</v>
      </c>
      <c r="E1034" s="17">
        <v>1</v>
      </c>
      <c r="F1034" s="17">
        <v>0</v>
      </c>
      <c r="G1034" s="17">
        <v>0</v>
      </c>
      <c r="H1034" s="18">
        <v>16004</v>
      </c>
    </row>
    <row r="1035" spans="1:8" ht="14.4" x14ac:dyDescent="0.3">
      <c r="A1035" s="17">
        <v>2</v>
      </c>
      <c r="B1035" s="9" t="s">
        <v>12</v>
      </c>
      <c r="C1035" s="17">
        <v>3</v>
      </c>
      <c r="D1035" s="17">
        <v>2012</v>
      </c>
      <c r="E1035" s="17">
        <v>1</v>
      </c>
      <c r="F1035" s="17">
        <v>0</v>
      </c>
      <c r="G1035" s="17">
        <v>0</v>
      </c>
      <c r="H1035" s="18">
        <v>16008</v>
      </c>
    </row>
    <row r="1036" spans="1:8" ht="14.4" x14ac:dyDescent="0.3">
      <c r="A1036" s="17">
        <v>1</v>
      </c>
      <c r="B1036" s="9" t="s">
        <v>25</v>
      </c>
      <c r="C1036" s="17">
        <v>1</v>
      </c>
      <c r="D1036" s="17">
        <v>1995</v>
      </c>
      <c r="E1036" s="17">
        <v>1</v>
      </c>
      <c r="F1036" s="17">
        <v>0</v>
      </c>
      <c r="G1036" s="17">
        <v>0</v>
      </c>
      <c r="H1036" s="18">
        <v>16015</v>
      </c>
    </row>
    <row r="1037" spans="1:8" ht="14.4" x14ac:dyDescent="0.3">
      <c r="A1037" s="17">
        <v>1</v>
      </c>
      <c r="B1037" s="9" t="s">
        <v>19</v>
      </c>
      <c r="C1037" s="17">
        <v>1</v>
      </c>
      <c r="D1037" s="17">
        <v>1973</v>
      </c>
      <c r="E1037" s="17">
        <v>1</v>
      </c>
      <c r="F1037" s="17">
        <v>0</v>
      </c>
      <c r="G1037" s="17">
        <v>0</v>
      </c>
      <c r="H1037" s="18">
        <v>16026</v>
      </c>
    </row>
    <row r="1038" spans="1:8" ht="14.4" x14ac:dyDescent="0.3">
      <c r="A1038" s="17">
        <v>1</v>
      </c>
      <c r="B1038" s="9" t="s">
        <v>12</v>
      </c>
      <c r="C1038" s="17">
        <v>3</v>
      </c>
      <c r="D1038" s="17">
        <v>2003</v>
      </c>
      <c r="E1038" s="17">
        <v>1</v>
      </c>
      <c r="F1038" s="17">
        <v>0</v>
      </c>
      <c r="G1038" s="17">
        <v>0</v>
      </c>
      <c r="H1038" s="18">
        <v>16032</v>
      </c>
    </row>
    <row r="1039" spans="1:8" ht="14.4" x14ac:dyDescent="0.3">
      <c r="A1039" s="17">
        <v>1</v>
      </c>
      <c r="B1039" s="9" t="s">
        <v>50</v>
      </c>
      <c r="C1039" s="17">
        <v>1</v>
      </c>
      <c r="D1039" s="17">
        <v>1985</v>
      </c>
      <c r="E1039" s="17">
        <v>2</v>
      </c>
      <c r="F1039" s="17">
        <v>0</v>
      </c>
      <c r="G1039" s="17">
        <v>0</v>
      </c>
      <c r="H1039" s="18">
        <v>16033</v>
      </c>
    </row>
    <row r="1040" spans="1:8" ht="14.4" x14ac:dyDescent="0.3">
      <c r="A1040" s="17">
        <v>2</v>
      </c>
      <c r="B1040" s="9" t="s">
        <v>12</v>
      </c>
      <c r="C1040" s="17">
        <v>3</v>
      </c>
      <c r="D1040" s="17">
        <v>2016</v>
      </c>
      <c r="E1040" s="17">
        <v>1</v>
      </c>
      <c r="F1040" s="17">
        <v>0</v>
      </c>
      <c r="G1040" s="17">
        <v>0</v>
      </c>
      <c r="H1040" s="18">
        <v>16034</v>
      </c>
    </row>
    <row r="1041" spans="1:8" ht="14.4" x14ac:dyDescent="0.3">
      <c r="A1041" s="17">
        <v>2</v>
      </c>
      <c r="B1041" s="9" t="s">
        <v>12</v>
      </c>
      <c r="C1041" s="17">
        <v>2</v>
      </c>
      <c r="D1041" s="17">
        <v>2014</v>
      </c>
      <c r="E1041" s="17">
        <v>1</v>
      </c>
      <c r="F1041" s="17">
        <v>0</v>
      </c>
      <c r="G1041" s="17">
        <v>0</v>
      </c>
      <c r="H1041" s="18">
        <v>16048</v>
      </c>
    </row>
    <row r="1042" spans="1:8" ht="14.4" x14ac:dyDescent="0.3">
      <c r="A1042" s="17">
        <v>6</v>
      </c>
      <c r="B1042" s="9" t="s">
        <v>26</v>
      </c>
      <c r="C1042" s="17">
        <v>3</v>
      </c>
      <c r="D1042" s="17">
        <v>1977</v>
      </c>
      <c r="E1042" s="17">
        <v>31</v>
      </c>
      <c r="F1042" s="17">
        <v>0</v>
      </c>
      <c r="G1042" s="17">
        <v>0</v>
      </c>
      <c r="H1042" s="18">
        <v>16050</v>
      </c>
    </row>
    <row r="1043" spans="1:8" ht="14.4" x14ac:dyDescent="0.3">
      <c r="A1043" s="17">
        <v>5</v>
      </c>
      <c r="B1043" s="9" t="s">
        <v>43</v>
      </c>
      <c r="C1043" s="17">
        <v>3</v>
      </c>
      <c r="D1043" s="17">
        <v>1983</v>
      </c>
      <c r="E1043" s="17">
        <v>1</v>
      </c>
      <c r="F1043" s="17">
        <v>0</v>
      </c>
      <c r="G1043" s="17">
        <v>0</v>
      </c>
      <c r="H1043" s="18">
        <v>16069</v>
      </c>
    </row>
    <row r="1044" spans="1:8" ht="14.4" x14ac:dyDescent="0.3">
      <c r="A1044" s="17">
        <v>2</v>
      </c>
      <c r="B1044" s="9" t="s">
        <v>24</v>
      </c>
      <c r="C1044" s="17">
        <v>3</v>
      </c>
      <c r="D1044" s="17">
        <v>1964</v>
      </c>
      <c r="E1044" s="17">
        <v>3</v>
      </c>
      <c r="F1044" s="17">
        <v>0</v>
      </c>
      <c r="G1044" s="17">
        <v>0</v>
      </c>
      <c r="H1044" s="18">
        <v>16081</v>
      </c>
    </row>
    <row r="1045" spans="1:8" ht="14.4" x14ac:dyDescent="0.3">
      <c r="A1045" s="17">
        <v>3</v>
      </c>
      <c r="B1045" s="9" t="s">
        <v>19</v>
      </c>
      <c r="C1045" s="17">
        <v>2</v>
      </c>
      <c r="D1045" s="17">
        <v>2013</v>
      </c>
      <c r="E1045" s="17">
        <v>1</v>
      </c>
      <c r="F1045" s="17">
        <v>0</v>
      </c>
      <c r="G1045" s="17">
        <v>0</v>
      </c>
      <c r="H1045" s="18">
        <v>16097</v>
      </c>
    </row>
    <row r="1046" spans="1:8" ht="14.4" x14ac:dyDescent="0.3">
      <c r="A1046" s="17">
        <v>3</v>
      </c>
      <c r="B1046" s="9" t="s">
        <v>19</v>
      </c>
      <c r="C1046" s="17">
        <v>3</v>
      </c>
      <c r="D1046" s="17">
        <v>2016</v>
      </c>
      <c r="E1046" s="17">
        <v>1</v>
      </c>
      <c r="F1046" s="17">
        <v>0</v>
      </c>
      <c r="G1046" s="17">
        <v>0</v>
      </c>
      <c r="H1046" s="18">
        <v>16102</v>
      </c>
    </row>
    <row r="1047" spans="1:8" ht="14.4" x14ac:dyDescent="0.3">
      <c r="A1047" s="17">
        <v>5</v>
      </c>
      <c r="B1047" s="9" t="s">
        <v>10</v>
      </c>
      <c r="C1047" s="17">
        <v>1</v>
      </c>
      <c r="D1047" s="17">
        <v>1989</v>
      </c>
      <c r="E1047" s="17">
        <v>1</v>
      </c>
      <c r="F1047" s="17">
        <v>0</v>
      </c>
      <c r="G1047" s="17">
        <v>0</v>
      </c>
      <c r="H1047" s="18">
        <v>16104</v>
      </c>
    </row>
    <row r="1048" spans="1:8" ht="14.4" x14ac:dyDescent="0.3">
      <c r="A1048" s="17">
        <v>1</v>
      </c>
      <c r="B1048" s="9" t="s">
        <v>19</v>
      </c>
      <c r="C1048" s="17">
        <v>1</v>
      </c>
      <c r="D1048" s="17">
        <v>1966</v>
      </c>
      <c r="E1048" s="17">
        <v>5</v>
      </c>
      <c r="F1048" s="17">
        <v>0</v>
      </c>
      <c r="G1048" s="17">
        <v>0</v>
      </c>
      <c r="H1048" s="18">
        <v>16107</v>
      </c>
    </row>
    <row r="1049" spans="1:8" ht="14.4" x14ac:dyDescent="0.3">
      <c r="A1049" s="17">
        <v>3</v>
      </c>
      <c r="B1049" s="9" t="s">
        <v>43</v>
      </c>
      <c r="C1049" s="17">
        <v>3</v>
      </c>
      <c r="D1049" s="17">
        <v>1983</v>
      </c>
      <c r="E1049" s="17">
        <v>1</v>
      </c>
      <c r="F1049" s="17">
        <v>0</v>
      </c>
      <c r="G1049" s="17">
        <v>0</v>
      </c>
      <c r="H1049" s="18">
        <v>16123</v>
      </c>
    </row>
    <row r="1050" spans="1:8" ht="14.4" x14ac:dyDescent="0.3">
      <c r="A1050" s="17">
        <v>2</v>
      </c>
      <c r="B1050" s="9" t="s">
        <v>17</v>
      </c>
      <c r="C1050" s="17">
        <v>2</v>
      </c>
      <c r="D1050" s="17">
        <v>2010</v>
      </c>
      <c r="E1050" s="17">
        <v>1</v>
      </c>
      <c r="F1050" s="17">
        <v>0</v>
      </c>
      <c r="G1050" s="17">
        <v>0</v>
      </c>
      <c r="H1050" s="18">
        <v>16126</v>
      </c>
    </row>
    <row r="1051" spans="1:8" ht="14.4" x14ac:dyDescent="0.3">
      <c r="A1051" s="17">
        <v>2</v>
      </c>
      <c r="B1051" s="9" t="s">
        <v>12</v>
      </c>
      <c r="C1051" s="17">
        <v>2</v>
      </c>
      <c r="D1051" s="17">
        <v>2017</v>
      </c>
      <c r="E1051" s="17">
        <v>1</v>
      </c>
      <c r="F1051" s="17">
        <v>0</v>
      </c>
      <c r="G1051" s="17">
        <v>0</v>
      </c>
      <c r="H1051" s="18">
        <v>16130</v>
      </c>
    </row>
    <row r="1052" spans="1:8" ht="14.4" x14ac:dyDescent="0.3">
      <c r="A1052" s="17">
        <v>2</v>
      </c>
      <c r="B1052" s="9" t="s">
        <v>30</v>
      </c>
      <c r="C1052" s="17">
        <v>2</v>
      </c>
      <c r="D1052" s="17">
        <v>1984</v>
      </c>
      <c r="E1052" s="17">
        <v>1</v>
      </c>
      <c r="F1052" s="17">
        <v>0</v>
      </c>
      <c r="G1052" s="17">
        <v>0</v>
      </c>
      <c r="H1052" s="18">
        <v>16150</v>
      </c>
    </row>
    <row r="1053" spans="1:8" ht="14.4" x14ac:dyDescent="0.3">
      <c r="A1053" s="17">
        <v>3</v>
      </c>
      <c r="B1053" s="9" t="s">
        <v>35</v>
      </c>
      <c r="C1053" s="17">
        <v>2</v>
      </c>
      <c r="D1053" s="17">
        <v>1985</v>
      </c>
      <c r="E1053" s="17">
        <v>1</v>
      </c>
      <c r="F1053" s="17">
        <v>0</v>
      </c>
      <c r="G1053" s="17">
        <v>0</v>
      </c>
      <c r="H1053" s="18">
        <v>16152</v>
      </c>
    </row>
    <row r="1054" spans="1:8" ht="14.4" x14ac:dyDescent="0.3">
      <c r="A1054" s="17">
        <v>5</v>
      </c>
      <c r="B1054" s="9" t="s">
        <v>32</v>
      </c>
      <c r="C1054" s="17">
        <v>1</v>
      </c>
      <c r="D1054" s="17">
        <v>1984</v>
      </c>
      <c r="E1054" s="17">
        <v>1</v>
      </c>
      <c r="F1054" s="17">
        <v>0</v>
      </c>
      <c r="G1054" s="17">
        <v>0</v>
      </c>
      <c r="H1054" s="18">
        <v>16167</v>
      </c>
    </row>
    <row r="1055" spans="1:8" ht="14.4" x14ac:dyDescent="0.3">
      <c r="A1055" s="17">
        <v>2</v>
      </c>
      <c r="B1055" s="9" t="s">
        <v>19</v>
      </c>
      <c r="C1055" s="17">
        <v>1</v>
      </c>
      <c r="D1055" s="17">
        <v>1973</v>
      </c>
      <c r="E1055" s="17">
        <v>1</v>
      </c>
      <c r="F1055" s="17">
        <v>0</v>
      </c>
      <c r="G1055" s="17">
        <v>0</v>
      </c>
      <c r="H1055" s="18">
        <v>16173</v>
      </c>
    </row>
    <row r="1056" spans="1:8" ht="14.4" x14ac:dyDescent="0.3">
      <c r="A1056" s="17">
        <v>2</v>
      </c>
      <c r="B1056" s="9" t="s">
        <v>17</v>
      </c>
      <c r="C1056" s="17">
        <v>2</v>
      </c>
      <c r="D1056" s="17">
        <v>2012</v>
      </c>
      <c r="E1056" s="17">
        <v>1</v>
      </c>
      <c r="F1056" s="17">
        <v>0</v>
      </c>
      <c r="G1056" s="17">
        <v>0</v>
      </c>
      <c r="H1056" s="18">
        <v>16173</v>
      </c>
    </row>
    <row r="1057" spans="1:8" ht="14.4" x14ac:dyDescent="0.3">
      <c r="A1057" s="17">
        <v>3</v>
      </c>
      <c r="B1057" s="9" t="s">
        <v>32</v>
      </c>
      <c r="C1057" s="17">
        <v>3</v>
      </c>
      <c r="D1057" s="17">
        <v>1984</v>
      </c>
      <c r="E1057" s="17">
        <v>1</v>
      </c>
      <c r="F1057" s="17">
        <v>0</v>
      </c>
      <c r="G1057" s="17">
        <v>2</v>
      </c>
      <c r="H1057" s="18">
        <v>16178</v>
      </c>
    </row>
    <row r="1058" spans="1:8" ht="14.4" x14ac:dyDescent="0.3">
      <c r="A1058" s="17">
        <v>2</v>
      </c>
      <c r="B1058" s="9" t="s">
        <v>50</v>
      </c>
      <c r="C1058" s="17">
        <v>1</v>
      </c>
      <c r="D1058" s="17">
        <v>1985</v>
      </c>
      <c r="E1058" s="17">
        <v>2</v>
      </c>
      <c r="F1058" s="17">
        <v>0</v>
      </c>
      <c r="G1058" s="17">
        <v>0</v>
      </c>
      <c r="H1058" s="18">
        <v>16188</v>
      </c>
    </row>
    <row r="1059" spans="1:8" ht="14.4" x14ac:dyDescent="0.3">
      <c r="A1059" s="17">
        <v>2</v>
      </c>
      <c r="B1059" s="9" t="s">
        <v>12</v>
      </c>
      <c r="C1059" s="17">
        <v>3</v>
      </c>
      <c r="D1059" s="17">
        <v>2017</v>
      </c>
      <c r="E1059" s="17">
        <v>1</v>
      </c>
      <c r="F1059" s="17">
        <v>0</v>
      </c>
      <c r="G1059" s="17">
        <v>0</v>
      </c>
      <c r="H1059" s="18">
        <v>16199</v>
      </c>
    </row>
    <row r="1060" spans="1:8" ht="14.4" x14ac:dyDescent="0.3">
      <c r="A1060" s="17">
        <v>2</v>
      </c>
      <c r="B1060" s="9" t="s">
        <v>17</v>
      </c>
      <c r="C1060" s="17">
        <v>2</v>
      </c>
      <c r="D1060" s="17">
        <v>2011</v>
      </c>
      <c r="E1060" s="17">
        <v>1</v>
      </c>
      <c r="F1060" s="17">
        <v>0</v>
      </c>
      <c r="G1060" s="17">
        <v>0</v>
      </c>
      <c r="H1060" s="18">
        <v>16200</v>
      </c>
    </row>
    <row r="1061" spans="1:8" ht="14.4" x14ac:dyDescent="0.3">
      <c r="A1061" s="17">
        <v>3</v>
      </c>
      <c r="B1061" s="9" t="s">
        <v>23</v>
      </c>
      <c r="C1061" s="17">
        <v>1</v>
      </c>
      <c r="D1061" s="17">
        <v>1980</v>
      </c>
      <c r="E1061" s="17">
        <v>1</v>
      </c>
      <c r="F1061" s="17">
        <v>2</v>
      </c>
      <c r="G1061" s="17">
        <v>0</v>
      </c>
      <c r="H1061" s="18">
        <v>16209</v>
      </c>
    </row>
    <row r="1062" spans="1:8" ht="14.4" x14ac:dyDescent="0.3">
      <c r="A1062" s="17">
        <v>5</v>
      </c>
      <c r="B1062" s="9" t="s">
        <v>23</v>
      </c>
      <c r="C1062" s="17">
        <v>1</v>
      </c>
      <c r="D1062" s="17">
        <v>1981</v>
      </c>
      <c r="E1062" s="17">
        <v>1</v>
      </c>
      <c r="F1062" s="17">
        <v>0</v>
      </c>
      <c r="G1062" s="17">
        <v>0</v>
      </c>
      <c r="H1062" s="18">
        <v>16240</v>
      </c>
    </row>
    <row r="1063" spans="1:8" ht="14.4" x14ac:dyDescent="0.3">
      <c r="A1063" s="17">
        <v>2</v>
      </c>
      <c r="B1063" s="9" t="s">
        <v>17</v>
      </c>
      <c r="C1063" s="17">
        <v>2</v>
      </c>
      <c r="D1063" s="17">
        <v>2012</v>
      </c>
      <c r="E1063" s="17">
        <v>1</v>
      </c>
      <c r="F1063" s="17">
        <v>0</v>
      </c>
      <c r="G1063" s="17">
        <v>0</v>
      </c>
      <c r="H1063" s="18">
        <v>16245</v>
      </c>
    </row>
    <row r="1064" spans="1:8" ht="14.4" x14ac:dyDescent="0.3">
      <c r="A1064" s="17">
        <v>2</v>
      </c>
      <c r="B1064" s="9" t="s">
        <v>17</v>
      </c>
      <c r="C1064" s="17">
        <v>2</v>
      </c>
      <c r="D1064" s="17">
        <v>2011</v>
      </c>
      <c r="E1064" s="17">
        <v>1</v>
      </c>
      <c r="F1064" s="17">
        <v>0</v>
      </c>
      <c r="G1064" s="17">
        <v>0</v>
      </c>
      <c r="H1064" s="18">
        <v>16245</v>
      </c>
    </row>
    <row r="1065" spans="1:8" ht="14.4" x14ac:dyDescent="0.3">
      <c r="A1065" s="17">
        <v>2</v>
      </c>
      <c r="B1065" s="9" t="s">
        <v>17</v>
      </c>
      <c r="C1065" s="17">
        <v>2</v>
      </c>
      <c r="D1065" s="17">
        <v>2011</v>
      </c>
      <c r="E1065" s="17">
        <v>1</v>
      </c>
      <c r="F1065" s="17">
        <v>0</v>
      </c>
      <c r="G1065" s="17">
        <v>0</v>
      </c>
      <c r="H1065" s="18">
        <v>16249</v>
      </c>
    </row>
    <row r="1066" spans="1:8" ht="14.4" x14ac:dyDescent="0.3">
      <c r="A1066" s="17">
        <v>6</v>
      </c>
      <c r="B1066" s="9" t="s">
        <v>19</v>
      </c>
      <c r="C1066" s="17">
        <v>1</v>
      </c>
      <c r="D1066" s="17">
        <v>1980</v>
      </c>
      <c r="E1066" s="17">
        <v>17</v>
      </c>
      <c r="F1066" s="17">
        <v>0</v>
      </c>
      <c r="G1066" s="17">
        <v>0</v>
      </c>
      <c r="H1066" s="18">
        <v>16252</v>
      </c>
    </row>
    <row r="1067" spans="1:8" ht="14.4" x14ac:dyDescent="0.3">
      <c r="A1067" s="17">
        <v>3</v>
      </c>
      <c r="B1067" s="9" t="s">
        <v>23</v>
      </c>
      <c r="C1067" s="17">
        <v>1</v>
      </c>
      <c r="D1067" s="17">
        <v>1989</v>
      </c>
      <c r="E1067" s="17">
        <v>1</v>
      </c>
      <c r="F1067" s="17">
        <v>0</v>
      </c>
      <c r="G1067" s="17">
        <v>0</v>
      </c>
      <c r="H1067" s="18">
        <v>16255</v>
      </c>
    </row>
    <row r="1068" spans="1:8" ht="14.4" x14ac:dyDescent="0.3">
      <c r="A1068" s="17">
        <v>5</v>
      </c>
      <c r="B1068" s="9" t="s">
        <v>43</v>
      </c>
      <c r="C1068" s="17">
        <v>3</v>
      </c>
      <c r="D1068" s="17">
        <v>1977</v>
      </c>
      <c r="E1068" s="17">
        <v>1</v>
      </c>
      <c r="F1068" s="17">
        <v>0</v>
      </c>
      <c r="G1068" s="17">
        <v>0</v>
      </c>
      <c r="H1068" s="18">
        <v>16257</v>
      </c>
    </row>
    <row r="1069" spans="1:8" ht="14.4" x14ac:dyDescent="0.3">
      <c r="A1069" s="17">
        <v>2</v>
      </c>
      <c r="B1069" s="9" t="s">
        <v>10</v>
      </c>
      <c r="C1069" s="17">
        <v>1</v>
      </c>
      <c r="D1069" s="17">
        <v>1961</v>
      </c>
      <c r="E1069" s="17">
        <v>2</v>
      </c>
      <c r="F1069" s="17">
        <v>0</v>
      </c>
      <c r="G1069" s="17">
        <v>0</v>
      </c>
      <c r="H1069" s="18">
        <v>16267</v>
      </c>
    </row>
    <row r="1070" spans="1:8" ht="14.4" x14ac:dyDescent="0.3">
      <c r="A1070" s="17">
        <v>2</v>
      </c>
      <c r="B1070" s="9" t="s">
        <v>17</v>
      </c>
      <c r="C1070" s="17">
        <v>2</v>
      </c>
      <c r="D1070" s="17">
        <v>2014</v>
      </c>
      <c r="E1070" s="17">
        <v>1</v>
      </c>
      <c r="F1070" s="17">
        <v>0</v>
      </c>
      <c r="G1070" s="17">
        <v>0</v>
      </c>
      <c r="H1070" s="18">
        <v>16275</v>
      </c>
    </row>
    <row r="1071" spans="1:8" ht="14.4" x14ac:dyDescent="0.3">
      <c r="A1071" s="17">
        <v>3</v>
      </c>
      <c r="B1071" s="9" t="s">
        <v>19</v>
      </c>
      <c r="C1071" s="17">
        <v>4</v>
      </c>
      <c r="D1071" s="17">
        <v>2015</v>
      </c>
      <c r="E1071" s="17">
        <v>1</v>
      </c>
      <c r="F1071" s="17">
        <v>0</v>
      </c>
      <c r="G1071" s="17">
        <v>0</v>
      </c>
      <c r="H1071" s="18">
        <v>16276</v>
      </c>
    </row>
    <row r="1072" spans="1:8" ht="14.4" x14ac:dyDescent="0.3">
      <c r="A1072" s="17">
        <v>3</v>
      </c>
      <c r="B1072" s="9" t="s">
        <v>10</v>
      </c>
      <c r="C1072" s="17">
        <v>1</v>
      </c>
      <c r="D1072" s="17">
        <v>1961</v>
      </c>
      <c r="E1072" s="17">
        <v>2</v>
      </c>
      <c r="F1072" s="17">
        <v>0</v>
      </c>
      <c r="G1072" s="17">
        <v>0</v>
      </c>
      <c r="H1072" s="18">
        <v>16278</v>
      </c>
    </row>
    <row r="1073" spans="1:8" ht="14.4" x14ac:dyDescent="0.3">
      <c r="A1073" s="17">
        <v>2</v>
      </c>
      <c r="B1073" s="9" t="s">
        <v>45</v>
      </c>
      <c r="C1073" s="17">
        <v>3</v>
      </c>
      <c r="D1073" s="17">
        <v>1980</v>
      </c>
      <c r="E1073" s="17">
        <v>1</v>
      </c>
      <c r="F1073" s="17">
        <v>0</v>
      </c>
      <c r="G1073" s="17">
        <v>0</v>
      </c>
      <c r="H1073" s="18">
        <v>16279</v>
      </c>
    </row>
    <row r="1074" spans="1:8" ht="14.4" x14ac:dyDescent="0.3">
      <c r="A1074" s="17">
        <v>3</v>
      </c>
      <c r="B1074" s="9" t="s">
        <v>19</v>
      </c>
      <c r="C1074" s="17">
        <v>2</v>
      </c>
      <c r="D1074" s="17">
        <v>2015</v>
      </c>
      <c r="E1074" s="17">
        <v>1</v>
      </c>
      <c r="F1074" s="17">
        <v>0</v>
      </c>
      <c r="G1074" s="17">
        <v>0</v>
      </c>
      <c r="H1074" s="18">
        <v>16283</v>
      </c>
    </row>
    <row r="1075" spans="1:8" ht="14.4" x14ac:dyDescent="0.3">
      <c r="A1075" s="17">
        <v>6</v>
      </c>
      <c r="B1075" s="9" t="s">
        <v>10</v>
      </c>
      <c r="C1075" s="17">
        <v>1</v>
      </c>
      <c r="D1075" s="17">
        <v>1986</v>
      </c>
      <c r="E1075" s="17">
        <v>2</v>
      </c>
      <c r="F1075" s="17">
        <v>0</v>
      </c>
      <c r="G1075" s="17">
        <v>0</v>
      </c>
      <c r="H1075" s="18">
        <v>16293</v>
      </c>
    </row>
    <row r="1076" spans="1:8" ht="14.4" x14ac:dyDescent="0.3">
      <c r="A1076" s="17">
        <v>2</v>
      </c>
      <c r="B1076" s="9" t="s">
        <v>17</v>
      </c>
      <c r="C1076" s="17">
        <v>2</v>
      </c>
      <c r="D1076" s="17">
        <v>2011</v>
      </c>
      <c r="E1076" s="17">
        <v>1</v>
      </c>
      <c r="F1076" s="17">
        <v>0</v>
      </c>
      <c r="G1076" s="17">
        <v>0</v>
      </c>
      <c r="H1076" s="18">
        <v>16297</v>
      </c>
    </row>
    <row r="1077" spans="1:8" ht="14.4" x14ac:dyDescent="0.3">
      <c r="A1077" s="17">
        <v>6</v>
      </c>
      <c r="B1077" s="9" t="s">
        <v>19</v>
      </c>
      <c r="C1077" s="17">
        <v>1</v>
      </c>
      <c r="D1077" s="17">
        <v>1966</v>
      </c>
      <c r="E1077" s="17">
        <v>5</v>
      </c>
      <c r="F1077" s="17">
        <v>0</v>
      </c>
      <c r="G1077" s="17">
        <v>0</v>
      </c>
      <c r="H1077" s="18">
        <v>16314</v>
      </c>
    </row>
    <row r="1078" spans="1:8" ht="14.4" x14ac:dyDescent="0.3">
      <c r="A1078" s="17">
        <v>1</v>
      </c>
      <c r="B1078" s="9" t="s">
        <v>44</v>
      </c>
      <c r="C1078" s="17">
        <v>1</v>
      </c>
      <c r="D1078" s="17">
        <v>1975</v>
      </c>
      <c r="E1078" s="17">
        <v>1</v>
      </c>
      <c r="F1078" s="17">
        <v>0</v>
      </c>
      <c r="G1078" s="17">
        <v>3</v>
      </c>
      <c r="H1078" s="18">
        <v>16315</v>
      </c>
    </row>
    <row r="1079" spans="1:8" ht="14.4" x14ac:dyDescent="0.3">
      <c r="A1079" s="17">
        <v>1</v>
      </c>
      <c r="B1079" s="9" t="s">
        <v>10</v>
      </c>
      <c r="C1079" s="17">
        <v>1</v>
      </c>
      <c r="D1079" s="17">
        <v>1982</v>
      </c>
      <c r="E1079" s="17">
        <v>2</v>
      </c>
      <c r="F1079" s="17">
        <v>0</v>
      </c>
      <c r="G1079" s="17">
        <v>0</v>
      </c>
      <c r="H1079" s="18">
        <v>16328</v>
      </c>
    </row>
    <row r="1080" spans="1:8" ht="14.4" x14ac:dyDescent="0.3">
      <c r="A1080" s="17">
        <v>2</v>
      </c>
      <c r="B1080" s="9" t="s">
        <v>26</v>
      </c>
      <c r="C1080" s="17">
        <v>3</v>
      </c>
      <c r="D1080" s="17">
        <v>1977</v>
      </c>
      <c r="E1080" s="17">
        <v>31</v>
      </c>
      <c r="F1080" s="17">
        <v>0</v>
      </c>
      <c r="G1080" s="17">
        <v>0</v>
      </c>
      <c r="H1080" s="18">
        <v>16348</v>
      </c>
    </row>
    <row r="1081" spans="1:8" ht="14.4" x14ac:dyDescent="0.3">
      <c r="A1081" s="17">
        <v>2</v>
      </c>
      <c r="B1081" s="9" t="s">
        <v>12</v>
      </c>
      <c r="C1081" s="17">
        <v>2</v>
      </c>
      <c r="D1081" s="17">
        <v>2016</v>
      </c>
      <c r="E1081" s="17">
        <v>1</v>
      </c>
      <c r="F1081" s="17">
        <v>0</v>
      </c>
      <c r="G1081" s="17">
        <v>0</v>
      </c>
      <c r="H1081" s="18">
        <v>16354</v>
      </c>
    </row>
    <row r="1082" spans="1:8" ht="14.4" x14ac:dyDescent="0.3">
      <c r="A1082" s="17">
        <v>2</v>
      </c>
      <c r="B1082" s="9" t="s">
        <v>23</v>
      </c>
      <c r="C1082" s="17">
        <v>4</v>
      </c>
      <c r="D1082" s="17">
        <v>2018</v>
      </c>
      <c r="E1082" s="17">
        <v>1</v>
      </c>
      <c r="F1082" s="17">
        <v>0</v>
      </c>
      <c r="G1082" s="17">
        <v>0</v>
      </c>
      <c r="H1082" s="18">
        <v>16360</v>
      </c>
    </row>
    <row r="1083" spans="1:8" ht="14.4" x14ac:dyDescent="0.3">
      <c r="A1083" s="17">
        <v>1</v>
      </c>
      <c r="B1083" s="9" t="s">
        <v>24</v>
      </c>
      <c r="C1083" s="17">
        <v>3</v>
      </c>
      <c r="D1083" s="17">
        <v>1964</v>
      </c>
      <c r="E1083" s="17">
        <v>3</v>
      </c>
      <c r="F1083" s="17">
        <v>0</v>
      </c>
      <c r="G1083" s="17">
        <v>0</v>
      </c>
      <c r="H1083" s="18">
        <v>16362</v>
      </c>
    </row>
    <row r="1084" spans="1:8" ht="14.4" x14ac:dyDescent="0.3">
      <c r="A1084" s="17">
        <v>4</v>
      </c>
      <c r="B1084" s="9" t="s">
        <v>35</v>
      </c>
      <c r="C1084" s="17">
        <v>2</v>
      </c>
      <c r="D1084" s="17">
        <v>1985</v>
      </c>
      <c r="E1084" s="17">
        <v>1</v>
      </c>
      <c r="F1084" s="17">
        <v>0</v>
      </c>
      <c r="G1084" s="17">
        <v>0</v>
      </c>
      <c r="H1084" s="18">
        <v>16389</v>
      </c>
    </row>
    <row r="1085" spans="1:8" ht="14.4" x14ac:dyDescent="0.3">
      <c r="A1085" s="17">
        <v>2</v>
      </c>
      <c r="B1085" s="9" t="s">
        <v>10</v>
      </c>
      <c r="C1085" s="17">
        <v>1</v>
      </c>
      <c r="D1085" s="17">
        <v>1980</v>
      </c>
      <c r="E1085" s="17">
        <v>2</v>
      </c>
      <c r="F1085" s="17">
        <v>0</v>
      </c>
      <c r="G1085" s="17">
        <v>0</v>
      </c>
      <c r="H1085" s="18">
        <v>16389</v>
      </c>
    </row>
    <row r="1086" spans="1:8" ht="14.4" x14ac:dyDescent="0.3">
      <c r="A1086" s="17">
        <v>4</v>
      </c>
      <c r="B1086" s="9" t="s">
        <v>19</v>
      </c>
      <c r="C1086" s="17">
        <v>4</v>
      </c>
      <c r="D1086" s="17">
        <v>2020</v>
      </c>
      <c r="E1086" s="17">
        <v>1</v>
      </c>
      <c r="F1086" s="17">
        <v>0</v>
      </c>
      <c r="G1086" s="17">
        <v>0</v>
      </c>
      <c r="H1086" s="18">
        <v>16397</v>
      </c>
    </row>
    <row r="1087" spans="1:8" ht="14.4" x14ac:dyDescent="0.3">
      <c r="A1087" s="17">
        <v>2</v>
      </c>
      <c r="B1087" s="9" t="s">
        <v>12</v>
      </c>
      <c r="C1087" s="17">
        <v>2</v>
      </c>
      <c r="D1087" s="17">
        <v>2013</v>
      </c>
      <c r="E1087" s="17">
        <v>1</v>
      </c>
      <c r="F1087" s="17">
        <v>0</v>
      </c>
      <c r="G1087" s="17">
        <v>0</v>
      </c>
      <c r="H1087" s="18">
        <v>16422</v>
      </c>
    </row>
    <row r="1088" spans="1:8" ht="14.4" x14ac:dyDescent="0.3">
      <c r="A1088" s="17">
        <v>4</v>
      </c>
      <c r="B1088" s="9" t="s">
        <v>12</v>
      </c>
      <c r="C1088" s="17">
        <v>3</v>
      </c>
      <c r="D1088" s="17">
        <v>2010</v>
      </c>
      <c r="E1088" s="17">
        <v>1</v>
      </c>
      <c r="F1088" s="17">
        <v>0</v>
      </c>
      <c r="G1088" s="17">
        <v>0</v>
      </c>
      <c r="H1088" s="18">
        <v>16425</v>
      </c>
    </row>
    <row r="1089" spans="1:8" ht="14.4" x14ac:dyDescent="0.3">
      <c r="A1089" s="17">
        <v>6</v>
      </c>
      <c r="B1089" s="9" t="s">
        <v>10</v>
      </c>
      <c r="C1089" s="17">
        <v>1</v>
      </c>
      <c r="D1089" s="17">
        <v>1983</v>
      </c>
      <c r="E1089" s="17">
        <v>1</v>
      </c>
      <c r="F1089" s="17">
        <v>0</v>
      </c>
      <c r="G1089" s="17">
        <v>0</v>
      </c>
      <c r="H1089" s="18">
        <v>16427</v>
      </c>
    </row>
    <row r="1090" spans="1:8" ht="14.4" x14ac:dyDescent="0.3">
      <c r="A1090" s="17">
        <v>2</v>
      </c>
      <c r="B1090" s="9" t="s">
        <v>17</v>
      </c>
      <c r="C1090" s="17">
        <v>2</v>
      </c>
      <c r="D1090" s="17">
        <v>2011</v>
      </c>
      <c r="E1090" s="17">
        <v>1</v>
      </c>
      <c r="F1090" s="17">
        <v>0</v>
      </c>
      <c r="G1090" s="17">
        <v>0</v>
      </c>
      <c r="H1090" s="18">
        <v>16440</v>
      </c>
    </row>
    <row r="1091" spans="1:8" ht="14.4" x14ac:dyDescent="0.3">
      <c r="A1091" s="17">
        <v>6</v>
      </c>
      <c r="B1091" s="9" t="s">
        <v>30</v>
      </c>
      <c r="C1091" s="17">
        <v>2</v>
      </c>
      <c r="D1091" s="17">
        <v>1984</v>
      </c>
      <c r="E1091" s="17">
        <v>1</v>
      </c>
      <c r="F1091" s="17">
        <v>0</v>
      </c>
      <c r="G1091" s="17">
        <v>0</v>
      </c>
      <c r="H1091" s="18">
        <v>16446</v>
      </c>
    </row>
    <row r="1092" spans="1:8" ht="14.4" x14ac:dyDescent="0.3">
      <c r="A1092" s="17">
        <v>3</v>
      </c>
      <c r="B1092" s="9" t="s">
        <v>12</v>
      </c>
      <c r="C1092" s="17">
        <v>4</v>
      </c>
      <c r="D1092" s="17">
        <v>2011</v>
      </c>
      <c r="E1092" s="17">
        <v>1</v>
      </c>
      <c r="F1092" s="17">
        <v>0</v>
      </c>
      <c r="G1092" s="17">
        <v>0</v>
      </c>
      <c r="H1092" s="18">
        <v>16481</v>
      </c>
    </row>
    <row r="1093" spans="1:8" ht="14.4" x14ac:dyDescent="0.3">
      <c r="A1093" s="17">
        <v>3</v>
      </c>
      <c r="B1093" s="9" t="s">
        <v>19</v>
      </c>
      <c r="C1093" s="17">
        <v>4</v>
      </c>
      <c r="D1093" s="17">
        <v>2020</v>
      </c>
      <c r="E1093" s="17">
        <v>1</v>
      </c>
      <c r="F1093" s="17">
        <v>0</v>
      </c>
      <c r="G1093" s="17">
        <v>0</v>
      </c>
      <c r="H1093" s="18">
        <v>16509</v>
      </c>
    </row>
    <row r="1094" spans="1:8" ht="14.4" x14ac:dyDescent="0.3">
      <c r="A1094" s="17">
        <v>2</v>
      </c>
      <c r="B1094" s="9" t="s">
        <v>12</v>
      </c>
      <c r="C1094" s="17">
        <v>2</v>
      </c>
      <c r="D1094" s="17">
        <v>2017</v>
      </c>
      <c r="E1094" s="17">
        <v>1</v>
      </c>
      <c r="F1094" s="17">
        <v>0</v>
      </c>
      <c r="G1094" s="17">
        <v>0</v>
      </c>
      <c r="H1094" s="18">
        <v>16520</v>
      </c>
    </row>
    <row r="1095" spans="1:8" ht="14.4" x14ac:dyDescent="0.3">
      <c r="A1095" s="17">
        <v>2</v>
      </c>
      <c r="B1095" s="9" t="s">
        <v>12</v>
      </c>
      <c r="C1095" s="17">
        <v>3</v>
      </c>
      <c r="D1095" s="17">
        <v>2010</v>
      </c>
      <c r="E1095" s="17">
        <v>1</v>
      </c>
      <c r="F1095" s="17">
        <v>0</v>
      </c>
      <c r="G1095" s="17">
        <v>0</v>
      </c>
      <c r="H1095" s="18">
        <v>16558</v>
      </c>
    </row>
    <row r="1096" spans="1:8" ht="14.4" x14ac:dyDescent="0.3">
      <c r="A1096" s="17">
        <v>2</v>
      </c>
      <c r="B1096" s="9" t="s">
        <v>17</v>
      </c>
      <c r="C1096" s="17">
        <v>1</v>
      </c>
      <c r="D1096" s="17">
        <v>2012</v>
      </c>
      <c r="E1096" s="17">
        <v>1</v>
      </c>
      <c r="F1096" s="17">
        <v>0</v>
      </c>
      <c r="G1096" s="17">
        <v>0</v>
      </c>
      <c r="H1096" s="18">
        <v>16560</v>
      </c>
    </row>
    <row r="1097" spans="1:8" ht="14.4" x14ac:dyDescent="0.3">
      <c r="A1097" s="17">
        <v>2</v>
      </c>
      <c r="B1097" s="9" t="s">
        <v>66</v>
      </c>
      <c r="C1097" s="17">
        <v>4</v>
      </c>
      <c r="D1097" s="17">
        <v>2013</v>
      </c>
      <c r="E1097" s="17">
        <v>1</v>
      </c>
      <c r="F1097" s="17">
        <v>0</v>
      </c>
      <c r="G1097" s="17">
        <v>0</v>
      </c>
      <c r="H1097" s="18">
        <v>16578</v>
      </c>
    </row>
    <row r="1098" spans="1:8" ht="14.4" x14ac:dyDescent="0.3">
      <c r="A1098" s="17">
        <v>3</v>
      </c>
      <c r="B1098" s="9" t="s">
        <v>19</v>
      </c>
      <c r="C1098" s="17">
        <v>4</v>
      </c>
      <c r="D1098" s="17">
        <v>1994</v>
      </c>
      <c r="E1098" s="17">
        <v>1</v>
      </c>
      <c r="F1098" s="17">
        <v>0</v>
      </c>
      <c r="G1098" s="17">
        <v>0</v>
      </c>
      <c r="H1098" s="18">
        <v>16630</v>
      </c>
    </row>
    <row r="1099" spans="1:8" ht="14.4" x14ac:dyDescent="0.3">
      <c r="A1099" s="17">
        <v>3</v>
      </c>
      <c r="B1099" s="9" t="s">
        <v>29</v>
      </c>
      <c r="C1099" s="17">
        <v>2</v>
      </c>
      <c r="D1099" s="17">
        <v>1988</v>
      </c>
      <c r="E1099" s="17">
        <v>30</v>
      </c>
      <c r="F1099" s="17">
        <v>0</v>
      </c>
      <c r="G1099" s="17">
        <v>0</v>
      </c>
      <c r="H1099" s="18">
        <v>16637</v>
      </c>
    </row>
    <row r="1100" spans="1:8" ht="14.4" x14ac:dyDescent="0.3">
      <c r="A1100" s="17">
        <v>2</v>
      </c>
      <c r="B1100" s="9" t="s">
        <v>12</v>
      </c>
      <c r="C1100" s="17">
        <v>3</v>
      </c>
      <c r="D1100" s="17">
        <v>2012</v>
      </c>
      <c r="E1100" s="17">
        <v>1</v>
      </c>
      <c r="F1100" s="17">
        <v>0</v>
      </c>
      <c r="G1100" s="17">
        <v>0</v>
      </c>
      <c r="H1100" s="18">
        <v>16641</v>
      </c>
    </row>
    <row r="1101" spans="1:8" ht="14.4" x14ac:dyDescent="0.3">
      <c r="A1101" s="17">
        <v>2</v>
      </c>
      <c r="B1101" s="9" t="s">
        <v>12</v>
      </c>
      <c r="C1101" s="17">
        <v>3</v>
      </c>
      <c r="D1101" s="17">
        <v>2014</v>
      </c>
      <c r="E1101" s="17">
        <v>1</v>
      </c>
      <c r="F1101" s="17">
        <v>0</v>
      </c>
      <c r="G1101" s="17">
        <v>0</v>
      </c>
      <c r="H1101" s="18">
        <v>16644</v>
      </c>
    </row>
    <row r="1102" spans="1:8" ht="14.4" x14ac:dyDescent="0.3">
      <c r="A1102" s="17">
        <v>2</v>
      </c>
      <c r="B1102" s="9" t="s">
        <v>43</v>
      </c>
      <c r="C1102" s="17">
        <v>3</v>
      </c>
      <c r="D1102" s="17">
        <v>1983</v>
      </c>
      <c r="E1102" s="17">
        <v>1</v>
      </c>
      <c r="F1102" s="17">
        <v>0</v>
      </c>
      <c r="G1102" s="17">
        <v>0</v>
      </c>
      <c r="H1102" s="18">
        <v>16648</v>
      </c>
    </row>
    <row r="1103" spans="1:8" ht="14.4" x14ac:dyDescent="0.3">
      <c r="A1103" s="17">
        <v>4</v>
      </c>
      <c r="B1103" s="9" t="s">
        <v>32</v>
      </c>
      <c r="C1103" s="17">
        <v>3</v>
      </c>
      <c r="D1103" s="17">
        <v>1984</v>
      </c>
      <c r="E1103" s="17">
        <v>1</v>
      </c>
      <c r="F1103" s="17">
        <v>0</v>
      </c>
      <c r="G1103" s="17">
        <v>1</v>
      </c>
      <c r="H1103" s="18">
        <v>16667</v>
      </c>
    </row>
    <row r="1104" spans="1:8" ht="14.4" x14ac:dyDescent="0.3">
      <c r="A1104" s="17">
        <v>3</v>
      </c>
      <c r="B1104" s="9" t="s">
        <v>19</v>
      </c>
      <c r="C1104" s="17">
        <v>2</v>
      </c>
      <c r="D1104" s="17">
        <v>2013</v>
      </c>
      <c r="E1104" s="17">
        <v>7</v>
      </c>
      <c r="F1104" s="17">
        <v>0</v>
      </c>
      <c r="G1104" s="17">
        <v>0</v>
      </c>
      <c r="H1104" s="18">
        <v>16687</v>
      </c>
    </row>
    <row r="1105" spans="1:8" ht="14.4" x14ac:dyDescent="0.3">
      <c r="A1105" s="17">
        <v>1</v>
      </c>
      <c r="B1105" s="9" t="s">
        <v>12</v>
      </c>
      <c r="C1105" s="17">
        <v>4</v>
      </c>
      <c r="D1105" s="17">
        <v>2000</v>
      </c>
      <c r="E1105" s="17">
        <v>1</v>
      </c>
      <c r="F1105" s="17">
        <v>0</v>
      </c>
      <c r="G1105" s="17">
        <v>0</v>
      </c>
      <c r="H1105" s="18">
        <v>16704</v>
      </c>
    </row>
    <row r="1106" spans="1:8" ht="14.4" x14ac:dyDescent="0.3">
      <c r="A1106" s="17">
        <v>3</v>
      </c>
      <c r="B1106" s="9" t="s">
        <v>19</v>
      </c>
      <c r="C1106" s="17">
        <v>1</v>
      </c>
      <c r="D1106" s="17">
        <v>1978</v>
      </c>
      <c r="E1106" s="17">
        <v>6</v>
      </c>
      <c r="F1106" s="17">
        <v>0</v>
      </c>
      <c r="G1106" s="17">
        <v>0</v>
      </c>
      <c r="H1106" s="18">
        <v>16706</v>
      </c>
    </row>
    <row r="1107" spans="1:8" ht="14.4" x14ac:dyDescent="0.3">
      <c r="A1107" s="17">
        <v>5</v>
      </c>
      <c r="B1107" s="9" t="s">
        <v>43</v>
      </c>
      <c r="C1107" s="17">
        <v>2</v>
      </c>
      <c r="D1107" s="17">
        <v>1975</v>
      </c>
      <c r="E1107" s="17">
        <v>1</v>
      </c>
      <c r="F1107" s="17">
        <v>0</v>
      </c>
      <c r="G1107" s="17">
        <v>0</v>
      </c>
      <c r="H1107" s="18">
        <v>16725</v>
      </c>
    </row>
    <row r="1108" spans="1:8" ht="14.4" x14ac:dyDescent="0.3">
      <c r="A1108" s="17">
        <v>6</v>
      </c>
      <c r="B1108" s="9" t="s">
        <v>12</v>
      </c>
      <c r="C1108" s="17">
        <v>4</v>
      </c>
      <c r="D1108" s="17">
        <v>2010</v>
      </c>
      <c r="E1108" s="17">
        <v>1</v>
      </c>
      <c r="F1108" s="17">
        <v>0</v>
      </c>
      <c r="G1108" s="17">
        <v>0</v>
      </c>
      <c r="H1108" s="18">
        <v>16738</v>
      </c>
    </row>
    <row r="1109" spans="1:8" ht="14.4" x14ac:dyDescent="0.3">
      <c r="A1109" s="17">
        <v>2</v>
      </c>
      <c r="B1109" s="9" t="s">
        <v>44</v>
      </c>
      <c r="C1109" s="17">
        <v>1</v>
      </c>
      <c r="D1109" s="17">
        <v>1975</v>
      </c>
      <c r="E1109" s="17">
        <v>1</v>
      </c>
      <c r="F1109" s="17">
        <v>0</v>
      </c>
      <c r="G1109" s="17">
        <v>3</v>
      </c>
      <c r="H1109" s="18">
        <v>16746</v>
      </c>
    </row>
    <row r="1110" spans="1:8" ht="14.4" x14ac:dyDescent="0.3">
      <c r="A1110" s="17">
        <v>1</v>
      </c>
      <c r="B1110" s="9" t="s">
        <v>23</v>
      </c>
      <c r="C1110" s="17">
        <v>3</v>
      </c>
      <c r="D1110" s="17">
        <v>2006</v>
      </c>
      <c r="E1110" s="17">
        <v>1</v>
      </c>
      <c r="F1110" s="17">
        <v>0</v>
      </c>
      <c r="G1110" s="17">
        <v>0</v>
      </c>
      <c r="H1110" s="18">
        <v>16753</v>
      </c>
    </row>
    <row r="1111" spans="1:8" ht="14.4" x14ac:dyDescent="0.3">
      <c r="A1111" s="17">
        <v>5</v>
      </c>
      <c r="B1111" s="9" t="s">
        <v>35</v>
      </c>
      <c r="C1111" s="17">
        <v>2</v>
      </c>
      <c r="D1111" s="17">
        <v>1985</v>
      </c>
      <c r="E1111" s="17">
        <v>1</v>
      </c>
      <c r="F1111" s="17">
        <v>0</v>
      </c>
      <c r="G1111" s="17">
        <v>0</v>
      </c>
      <c r="H1111" s="18">
        <v>16775</v>
      </c>
    </row>
    <row r="1112" spans="1:8" ht="14.4" x14ac:dyDescent="0.3">
      <c r="A1112" s="17">
        <v>5</v>
      </c>
      <c r="B1112" s="9" t="s">
        <v>19</v>
      </c>
      <c r="C1112" s="17">
        <v>1</v>
      </c>
      <c r="D1112" s="17">
        <v>1973</v>
      </c>
      <c r="E1112" s="17">
        <v>1</v>
      </c>
      <c r="F1112" s="17">
        <v>0</v>
      </c>
      <c r="G1112" s="17">
        <v>0</v>
      </c>
      <c r="H1112" s="18">
        <v>16792</v>
      </c>
    </row>
    <row r="1113" spans="1:8" ht="14.4" x14ac:dyDescent="0.3">
      <c r="A1113" s="17">
        <v>1</v>
      </c>
      <c r="B1113" s="9" t="s">
        <v>17</v>
      </c>
      <c r="C1113" s="17">
        <v>2</v>
      </c>
      <c r="D1113" s="17">
        <v>2003</v>
      </c>
      <c r="E1113" s="17">
        <v>1</v>
      </c>
      <c r="F1113" s="17">
        <v>0</v>
      </c>
      <c r="G1113" s="17">
        <v>0</v>
      </c>
      <c r="H1113" s="18">
        <v>16799</v>
      </c>
    </row>
    <row r="1114" spans="1:8" ht="14.4" x14ac:dyDescent="0.3">
      <c r="A1114" s="17">
        <v>4</v>
      </c>
      <c r="B1114" s="9" t="s">
        <v>30</v>
      </c>
      <c r="C1114" s="17">
        <v>2</v>
      </c>
      <c r="D1114" s="17">
        <v>1984</v>
      </c>
      <c r="E1114" s="17">
        <v>1</v>
      </c>
      <c r="F1114" s="17">
        <v>0</v>
      </c>
      <c r="G1114" s="17">
        <v>0</v>
      </c>
      <c r="H1114" s="18">
        <v>16817</v>
      </c>
    </row>
    <row r="1115" spans="1:8" ht="14.4" x14ac:dyDescent="0.3">
      <c r="A1115" s="17">
        <v>6</v>
      </c>
      <c r="B1115" s="9" t="s">
        <v>45</v>
      </c>
      <c r="C1115" s="17">
        <v>3</v>
      </c>
      <c r="D1115" s="17">
        <v>1980</v>
      </c>
      <c r="E1115" s="17">
        <v>1</v>
      </c>
      <c r="F1115" s="17">
        <v>0</v>
      </c>
      <c r="G1115" s="17">
        <v>0</v>
      </c>
      <c r="H1115" s="18">
        <v>16822</v>
      </c>
    </row>
    <row r="1116" spans="1:8" ht="14.4" x14ac:dyDescent="0.3">
      <c r="A1116" s="17">
        <v>2</v>
      </c>
      <c r="B1116" s="9" t="s">
        <v>19</v>
      </c>
      <c r="C1116" s="17">
        <v>4</v>
      </c>
      <c r="D1116" s="17">
        <v>2020</v>
      </c>
      <c r="E1116" s="17">
        <v>1</v>
      </c>
      <c r="F1116" s="17">
        <v>0</v>
      </c>
      <c r="G1116" s="17">
        <v>0</v>
      </c>
      <c r="H1116" s="18">
        <v>16822</v>
      </c>
    </row>
    <row r="1117" spans="1:8" ht="14.4" x14ac:dyDescent="0.3">
      <c r="A1117" s="17">
        <v>2</v>
      </c>
      <c r="B1117" s="9" t="s">
        <v>12</v>
      </c>
      <c r="C1117" s="17">
        <v>2</v>
      </c>
      <c r="D1117" s="17">
        <v>2011</v>
      </c>
      <c r="E1117" s="17">
        <v>1</v>
      </c>
      <c r="F1117" s="17">
        <v>0</v>
      </c>
      <c r="G1117" s="17">
        <v>0</v>
      </c>
      <c r="H1117" s="18">
        <v>16825</v>
      </c>
    </row>
    <row r="1118" spans="1:8" ht="14.4" x14ac:dyDescent="0.3">
      <c r="A1118" s="17">
        <v>2</v>
      </c>
      <c r="B1118" s="9" t="s">
        <v>12</v>
      </c>
      <c r="C1118" s="17">
        <v>2</v>
      </c>
      <c r="D1118" s="17">
        <v>2018</v>
      </c>
      <c r="E1118" s="17">
        <v>1</v>
      </c>
      <c r="F1118" s="17">
        <v>0</v>
      </c>
      <c r="G1118" s="17">
        <v>0</v>
      </c>
      <c r="H1118" s="18">
        <v>16826</v>
      </c>
    </row>
    <row r="1119" spans="1:8" ht="14.4" x14ac:dyDescent="0.3">
      <c r="A1119" s="17">
        <v>6</v>
      </c>
      <c r="B1119" s="9" t="s">
        <v>23</v>
      </c>
      <c r="C1119" s="17">
        <v>1</v>
      </c>
      <c r="D1119" s="17">
        <v>1981</v>
      </c>
      <c r="E1119" s="17">
        <v>1</v>
      </c>
      <c r="F1119" s="17">
        <v>0</v>
      </c>
      <c r="G1119" s="17">
        <v>0</v>
      </c>
      <c r="H1119" s="18">
        <v>16827</v>
      </c>
    </row>
    <row r="1120" spans="1:8" ht="14.4" x14ac:dyDescent="0.3">
      <c r="A1120" s="17">
        <v>1</v>
      </c>
      <c r="B1120" s="9" t="s">
        <v>23</v>
      </c>
      <c r="C1120" s="17">
        <v>1</v>
      </c>
      <c r="D1120" s="17">
        <v>1981</v>
      </c>
      <c r="E1120" s="17">
        <v>1</v>
      </c>
      <c r="F1120" s="17">
        <v>0</v>
      </c>
      <c r="G1120" s="17">
        <v>0</v>
      </c>
      <c r="H1120" s="18">
        <v>16829</v>
      </c>
    </row>
    <row r="1121" spans="1:8" ht="14.4" x14ac:dyDescent="0.3">
      <c r="A1121" s="17">
        <v>3</v>
      </c>
      <c r="B1121" s="9" t="s">
        <v>10</v>
      </c>
      <c r="C1121" s="17">
        <v>1</v>
      </c>
      <c r="D1121" s="17">
        <v>1983</v>
      </c>
      <c r="E1121" s="17">
        <v>1</v>
      </c>
      <c r="F1121" s="17">
        <v>0</v>
      </c>
      <c r="G1121" s="17">
        <v>0</v>
      </c>
      <c r="H1121" s="18">
        <v>16837</v>
      </c>
    </row>
    <row r="1122" spans="1:8" ht="14.4" x14ac:dyDescent="0.3">
      <c r="A1122" s="17">
        <v>4</v>
      </c>
      <c r="B1122" s="9" t="s">
        <v>19</v>
      </c>
      <c r="C1122" s="17">
        <v>1</v>
      </c>
      <c r="D1122" s="17">
        <v>1973</v>
      </c>
      <c r="E1122" s="17">
        <v>1</v>
      </c>
      <c r="F1122" s="17">
        <v>0</v>
      </c>
      <c r="G1122" s="17">
        <v>0</v>
      </c>
      <c r="H1122" s="18">
        <v>16841</v>
      </c>
    </row>
    <row r="1123" spans="1:8" ht="14.4" x14ac:dyDescent="0.3">
      <c r="A1123" s="17">
        <v>3</v>
      </c>
      <c r="B1123" s="9" t="s">
        <v>43</v>
      </c>
      <c r="C1123" s="17">
        <v>2</v>
      </c>
      <c r="D1123" s="17">
        <v>1975</v>
      </c>
      <c r="E1123" s="17">
        <v>1</v>
      </c>
      <c r="F1123" s="17">
        <v>0</v>
      </c>
      <c r="G1123" s="17">
        <v>0</v>
      </c>
      <c r="H1123" s="18">
        <v>16841</v>
      </c>
    </row>
    <row r="1124" spans="1:8" ht="14.4" x14ac:dyDescent="0.3">
      <c r="A1124" s="17">
        <v>1</v>
      </c>
      <c r="B1124" s="9" t="s">
        <v>43</v>
      </c>
      <c r="C1124" s="17">
        <v>3</v>
      </c>
      <c r="D1124" s="17">
        <v>1983</v>
      </c>
      <c r="E1124" s="17">
        <v>1</v>
      </c>
      <c r="F1124" s="17">
        <v>0</v>
      </c>
      <c r="G1124" s="17">
        <v>0</v>
      </c>
      <c r="H1124" s="18">
        <v>16870</v>
      </c>
    </row>
    <row r="1125" spans="1:8" ht="14.4" x14ac:dyDescent="0.3">
      <c r="A1125" s="17">
        <v>3</v>
      </c>
      <c r="B1125" s="9" t="s">
        <v>24</v>
      </c>
      <c r="C1125" s="17">
        <v>3</v>
      </c>
      <c r="D1125" s="17">
        <v>1964</v>
      </c>
      <c r="E1125" s="17">
        <v>3</v>
      </c>
      <c r="F1125" s="17">
        <v>0</v>
      </c>
      <c r="G1125" s="17">
        <v>0</v>
      </c>
      <c r="H1125" s="18">
        <v>16882</v>
      </c>
    </row>
    <row r="1126" spans="1:8" ht="14.4" x14ac:dyDescent="0.3">
      <c r="A1126" s="17">
        <v>2</v>
      </c>
      <c r="B1126" s="9" t="s">
        <v>12</v>
      </c>
      <c r="C1126" s="17">
        <v>2</v>
      </c>
      <c r="D1126" s="17">
        <v>2010</v>
      </c>
      <c r="E1126" s="17">
        <v>1</v>
      </c>
      <c r="F1126" s="17">
        <v>0</v>
      </c>
      <c r="G1126" s="17">
        <v>0</v>
      </c>
      <c r="H1126" s="18">
        <v>16888</v>
      </c>
    </row>
    <row r="1127" spans="1:8" ht="14.4" x14ac:dyDescent="0.3">
      <c r="A1127" s="17">
        <v>3</v>
      </c>
      <c r="B1127" s="9" t="s">
        <v>19</v>
      </c>
      <c r="C1127" s="17">
        <v>3</v>
      </c>
      <c r="D1127" s="17">
        <v>2016</v>
      </c>
      <c r="E1127" s="17">
        <v>1</v>
      </c>
      <c r="F1127" s="17">
        <v>0</v>
      </c>
      <c r="G1127" s="17">
        <v>0</v>
      </c>
      <c r="H1127" s="18">
        <v>16906</v>
      </c>
    </row>
    <row r="1128" spans="1:8" ht="14.4" x14ac:dyDescent="0.3">
      <c r="A1128" s="17">
        <v>1</v>
      </c>
      <c r="B1128" s="9" t="s">
        <v>19</v>
      </c>
      <c r="C1128" s="17">
        <v>4</v>
      </c>
      <c r="D1128" s="17">
        <v>2009</v>
      </c>
      <c r="E1128" s="17">
        <v>1</v>
      </c>
      <c r="F1128" s="17">
        <v>0</v>
      </c>
      <c r="G1128" s="17">
        <v>0</v>
      </c>
      <c r="H1128" s="18">
        <v>16917</v>
      </c>
    </row>
    <row r="1129" spans="1:8" ht="14.4" x14ac:dyDescent="0.3">
      <c r="A1129" s="17">
        <v>2</v>
      </c>
      <c r="B1129" s="9" t="s">
        <v>23</v>
      </c>
      <c r="C1129" s="17">
        <v>1</v>
      </c>
      <c r="D1129" s="17">
        <v>2013</v>
      </c>
      <c r="E1129" s="17">
        <v>1</v>
      </c>
      <c r="F1129" s="17">
        <v>0</v>
      </c>
      <c r="G1129" s="17">
        <v>0</v>
      </c>
      <c r="H1129" s="18">
        <v>16923</v>
      </c>
    </row>
    <row r="1130" spans="1:8" ht="14.4" x14ac:dyDescent="0.3">
      <c r="A1130" s="17">
        <v>4</v>
      </c>
      <c r="B1130" s="9" t="s">
        <v>23</v>
      </c>
      <c r="C1130" s="17">
        <v>1</v>
      </c>
      <c r="D1130" s="17">
        <v>1989</v>
      </c>
      <c r="E1130" s="17">
        <v>1</v>
      </c>
      <c r="F1130" s="17">
        <v>0</v>
      </c>
      <c r="G1130" s="17">
        <v>0</v>
      </c>
      <c r="H1130" s="18">
        <v>16930</v>
      </c>
    </row>
    <row r="1131" spans="1:8" ht="14.4" x14ac:dyDescent="0.3">
      <c r="A1131" s="17">
        <v>6</v>
      </c>
      <c r="B1131" s="9" t="s">
        <v>29</v>
      </c>
      <c r="C1131" s="17">
        <v>2</v>
      </c>
      <c r="D1131" s="17">
        <v>1986</v>
      </c>
      <c r="E1131" s="17">
        <v>30</v>
      </c>
      <c r="F1131" s="17">
        <v>0</v>
      </c>
      <c r="G1131" s="17">
        <v>0</v>
      </c>
      <c r="H1131" s="18">
        <v>16932</v>
      </c>
    </row>
    <row r="1132" spans="1:8" ht="14.4" x14ac:dyDescent="0.3">
      <c r="A1132" s="17">
        <v>5</v>
      </c>
      <c r="B1132" s="9" t="s">
        <v>24</v>
      </c>
      <c r="C1132" s="17">
        <v>3</v>
      </c>
      <c r="D1132" s="17">
        <v>1964</v>
      </c>
      <c r="E1132" s="17">
        <v>3</v>
      </c>
      <c r="F1132" s="17">
        <v>0</v>
      </c>
      <c r="G1132" s="17">
        <v>0</v>
      </c>
      <c r="H1132" s="18">
        <v>16937</v>
      </c>
    </row>
    <row r="1133" spans="1:8" ht="14.4" x14ac:dyDescent="0.3">
      <c r="A1133" s="17">
        <v>1</v>
      </c>
      <c r="B1133" s="9" t="s">
        <v>12</v>
      </c>
      <c r="C1133" s="17">
        <v>2</v>
      </c>
      <c r="D1133" s="17">
        <v>2003</v>
      </c>
      <c r="E1133" s="17">
        <v>1</v>
      </c>
      <c r="F1133" s="17">
        <v>0</v>
      </c>
      <c r="G1133" s="17">
        <v>0</v>
      </c>
      <c r="H1133" s="18">
        <v>16944</v>
      </c>
    </row>
    <row r="1134" spans="1:8" ht="14.4" x14ac:dyDescent="0.3">
      <c r="A1134" s="17">
        <v>6</v>
      </c>
      <c r="B1134" s="9" t="s">
        <v>32</v>
      </c>
      <c r="C1134" s="17">
        <v>1</v>
      </c>
      <c r="D1134" s="17">
        <v>1984</v>
      </c>
      <c r="E1134" s="17">
        <v>1</v>
      </c>
      <c r="F1134" s="17">
        <v>0</v>
      </c>
      <c r="G1134" s="17">
        <v>0</v>
      </c>
      <c r="H1134" s="18">
        <v>16953</v>
      </c>
    </row>
    <row r="1135" spans="1:8" ht="14.4" x14ac:dyDescent="0.3">
      <c r="A1135" s="17">
        <v>6</v>
      </c>
      <c r="B1135" s="9" t="s">
        <v>31</v>
      </c>
      <c r="C1135" s="17">
        <v>1</v>
      </c>
      <c r="D1135" s="17">
        <v>1975</v>
      </c>
      <c r="E1135" s="17">
        <v>7</v>
      </c>
      <c r="F1135" s="17">
        <v>0</v>
      </c>
      <c r="G1135" s="17">
        <v>0</v>
      </c>
      <c r="H1135" s="18">
        <v>16953</v>
      </c>
    </row>
    <row r="1136" spans="1:8" ht="14.4" x14ac:dyDescent="0.3">
      <c r="A1136" s="17">
        <v>2</v>
      </c>
      <c r="B1136" s="9" t="s">
        <v>12</v>
      </c>
      <c r="C1136" s="17">
        <v>2</v>
      </c>
      <c r="D1136" s="17">
        <v>2011</v>
      </c>
      <c r="E1136" s="17">
        <v>1</v>
      </c>
      <c r="F1136" s="17">
        <v>0</v>
      </c>
      <c r="G1136" s="17">
        <v>0</v>
      </c>
      <c r="H1136" s="18">
        <v>16971</v>
      </c>
    </row>
    <row r="1137" spans="1:8" ht="14.4" x14ac:dyDescent="0.3">
      <c r="A1137" s="17">
        <v>5</v>
      </c>
      <c r="B1137" s="9" t="s">
        <v>12</v>
      </c>
      <c r="C1137" s="17">
        <v>2</v>
      </c>
      <c r="D1137" s="17">
        <v>1995</v>
      </c>
      <c r="E1137" s="17">
        <v>1</v>
      </c>
      <c r="F1137" s="17">
        <v>0</v>
      </c>
      <c r="G1137" s="17">
        <v>0</v>
      </c>
      <c r="H1137" s="18">
        <v>16975</v>
      </c>
    </row>
    <row r="1138" spans="1:8" ht="14.4" x14ac:dyDescent="0.3">
      <c r="A1138" s="17">
        <v>5</v>
      </c>
      <c r="B1138" s="9" t="s">
        <v>44</v>
      </c>
      <c r="C1138" s="17">
        <v>1</v>
      </c>
      <c r="D1138" s="17">
        <v>1975</v>
      </c>
      <c r="E1138" s="17">
        <v>1</v>
      </c>
      <c r="F1138" s="17">
        <v>0</v>
      </c>
      <c r="G1138" s="17">
        <v>3</v>
      </c>
      <c r="H1138" s="18">
        <v>16980</v>
      </c>
    </row>
    <row r="1139" spans="1:8" ht="14.4" x14ac:dyDescent="0.3">
      <c r="A1139" s="17">
        <v>5</v>
      </c>
      <c r="B1139" s="9" t="s">
        <v>19</v>
      </c>
      <c r="C1139" s="17">
        <v>1</v>
      </c>
      <c r="D1139" s="17">
        <v>1966</v>
      </c>
      <c r="E1139" s="17">
        <v>5</v>
      </c>
      <c r="F1139" s="17">
        <v>0</v>
      </c>
      <c r="G1139" s="17">
        <v>0</v>
      </c>
      <c r="H1139" s="18">
        <v>16992</v>
      </c>
    </row>
    <row r="1140" spans="1:8" ht="14.4" x14ac:dyDescent="0.3">
      <c r="A1140" s="17">
        <v>2</v>
      </c>
      <c r="B1140" s="9" t="s">
        <v>12</v>
      </c>
      <c r="C1140" s="17">
        <v>3</v>
      </c>
      <c r="D1140" s="17">
        <v>2015</v>
      </c>
      <c r="E1140" s="17">
        <v>1</v>
      </c>
      <c r="F1140" s="17">
        <v>0</v>
      </c>
      <c r="G1140" s="17">
        <v>0</v>
      </c>
      <c r="H1140" s="18">
        <v>16996</v>
      </c>
    </row>
    <row r="1141" spans="1:8" ht="14.4" x14ac:dyDescent="0.3">
      <c r="A1141" s="17">
        <v>2</v>
      </c>
      <c r="B1141" s="9" t="s">
        <v>17</v>
      </c>
      <c r="C1141" s="17">
        <v>2</v>
      </c>
      <c r="D1141" s="17">
        <v>2011</v>
      </c>
      <c r="E1141" s="17">
        <v>1</v>
      </c>
      <c r="F1141" s="17">
        <v>0</v>
      </c>
      <c r="G1141" s="17">
        <v>0</v>
      </c>
      <c r="H1141" s="18">
        <v>17012</v>
      </c>
    </row>
    <row r="1142" spans="1:8" ht="14.4" x14ac:dyDescent="0.3">
      <c r="A1142" s="17">
        <v>1</v>
      </c>
      <c r="B1142" s="9" t="s">
        <v>10</v>
      </c>
      <c r="C1142" s="17">
        <v>1</v>
      </c>
      <c r="D1142" s="17">
        <v>1980</v>
      </c>
      <c r="E1142" s="17">
        <v>2</v>
      </c>
      <c r="F1142" s="17">
        <v>0</v>
      </c>
      <c r="G1142" s="17">
        <v>0</v>
      </c>
      <c r="H1142" s="18">
        <v>17027</v>
      </c>
    </row>
    <row r="1143" spans="1:8" ht="14.4" x14ac:dyDescent="0.3">
      <c r="A1143" s="17">
        <v>4</v>
      </c>
      <c r="B1143" s="9" t="s">
        <v>12</v>
      </c>
      <c r="C1143" s="17">
        <v>2</v>
      </c>
      <c r="D1143" s="17">
        <v>2015</v>
      </c>
      <c r="E1143" s="17">
        <v>1</v>
      </c>
      <c r="F1143" s="17">
        <v>0</v>
      </c>
      <c r="G1143" s="17">
        <v>0</v>
      </c>
      <c r="H1143" s="18">
        <v>17053</v>
      </c>
    </row>
    <row r="1144" spans="1:8" ht="14.4" x14ac:dyDescent="0.3">
      <c r="A1144" s="17">
        <v>2</v>
      </c>
      <c r="B1144" s="9" t="s">
        <v>12</v>
      </c>
      <c r="C1144" s="17">
        <v>2</v>
      </c>
      <c r="D1144" s="17">
        <v>2012</v>
      </c>
      <c r="E1144" s="17">
        <v>1</v>
      </c>
      <c r="F1144" s="17">
        <v>0</v>
      </c>
      <c r="G1144" s="17">
        <v>0</v>
      </c>
      <c r="H1144" s="18">
        <v>17082</v>
      </c>
    </row>
    <row r="1145" spans="1:8" ht="14.4" x14ac:dyDescent="0.3">
      <c r="A1145" s="17">
        <v>2</v>
      </c>
      <c r="B1145" s="9" t="s">
        <v>12</v>
      </c>
      <c r="C1145" s="17">
        <v>2</v>
      </c>
      <c r="D1145" s="17">
        <v>2015</v>
      </c>
      <c r="E1145" s="17">
        <v>1</v>
      </c>
      <c r="F1145" s="17">
        <v>0</v>
      </c>
      <c r="G1145" s="17">
        <v>0</v>
      </c>
      <c r="H1145" s="18">
        <v>17086</v>
      </c>
    </row>
    <row r="1146" spans="1:8" ht="14.4" x14ac:dyDescent="0.3">
      <c r="A1146" s="17">
        <v>2</v>
      </c>
      <c r="B1146" s="9" t="s">
        <v>17</v>
      </c>
      <c r="C1146" s="17">
        <v>2</v>
      </c>
      <c r="D1146" s="17">
        <v>2015</v>
      </c>
      <c r="E1146" s="17">
        <v>1</v>
      </c>
      <c r="F1146" s="17">
        <v>0</v>
      </c>
      <c r="G1146" s="17">
        <v>0</v>
      </c>
      <c r="H1146" s="18">
        <v>17086</v>
      </c>
    </row>
    <row r="1147" spans="1:8" ht="14.4" x14ac:dyDescent="0.3">
      <c r="A1147" s="17">
        <v>3</v>
      </c>
      <c r="B1147" s="9" t="s">
        <v>45</v>
      </c>
      <c r="C1147" s="17">
        <v>3</v>
      </c>
      <c r="D1147" s="17">
        <v>1980</v>
      </c>
      <c r="E1147" s="17">
        <v>1</v>
      </c>
      <c r="F1147" s="17">
        <v>0</v>
      </c>
      <c r="G1147" s="17">
        <v>0</v>
      </c>
      <c r="H1147" s="18">
        <v>17087</v>
      </c>
    </row>
    <row r="1148" spans="1:8" ht="14.4" x14ac:dyDescent="0.3">
      <c r="A1148" s="17">
        <v>2</v>
      </c>
      <c r="B1148" s="9" t="s">
        <v>12</v>
      </c>
      <c r="C1148" s="17">
        <v>3</v>
      </c>
      <c r="D1148" s="17">
        <v>2010</v>
      </c>
      <c r="E1148" s="17">
        <v>1</v>
      </c>
      <c r="F1148" s="17">
        <v>0</v>
      </c>
      <c r="G1148" s="17">
        <v>0</v>
      </c>
      <c r="H1148" s="18">
        <v>17093</v>
      </c>
    </row>
    <row r="1149" spans="1:8" ht="14.4" x14ac:dyDescent="0.3">
      <c r="A1149" s="17">
        <v>3</v>
      </c>
      <c r="B1149" s="9" t="s">
        <v>12</v>
      </c>
      <c r="C1149" s="17">
        <v>3</v>
      </c>
      <c r="D1149" s="17">
        <v>2015</v>
      </c>
      <c r="E1149" s="17">
        <v>1</v>
      </c>
      <c r="F1149" s="17">
        <v>0</v>
      </c>
      <c r="G1149" s="17">
        <v>0</v>
      </c>
      <c r="H1149" s="18">
        <v>17112</v>
      </c>
    </row>
    <row r="1150" spans="1:8" ht="14.4" x14ac:dyDescent="0.3">
      <c r="A1150" s="17">
        <v>2</v>
      </c>
      <c r="B1150" s="9" t="s">
        <v>17</v>
      </c>
      <c r="C1150" s="17">
        <v>4</v>
      </c>
      <c r="D1150" s="17">
        <v>2010</v>
      </c>
      <c r="E1150" s="17">
        <v>1</v>
      </c>
      <c r="F1150" s="17">
        <v>0</v>
      </c>
      <c r="G1150" s="17">
        <v>0</v>
      </c>
      <c r="H1150" s="18">
        <v>17131</v>
      </c>
    </row>
    <row r="1151" spans="1:8" ht="14.4" x14ac:dyDescent="0.3">
      <c r="A1151" s="17">
        <v>2</v>
      </c>
      <c r="B1151" s="9" t="s">
        <v>17</v>
      </c>
      <c r="C1151" s="17">
        <v>2</v>
      </c>
      <c r="D1151" s="17">
        <v>2011</v>
      </c>
      <c r="E1151" s="17">
        <v>1</v>
      </c>
      <c r="F1151" s="17">
        <v>0</v>
      </c>
      <c r="G1151" s="17">
        <v>0</v>
      </c>
      <c r="H1151" s="18">
        <v>17132</v>
      </c>
    </row>
    <row r="1152" spans="1:8" ht="14.4" x14ac:dyDescent="0.3">
      <c r="A1152" s="17">
        <v>2</v>
      </c>
      <c r="B1152" s="9" t="s">
        <v>17</v>
      </c>
      <c r="C1152" s="17">
        <v>2</v>
      </c>
      <c r="D1152" s="17">
        <v>2012</v>
      </c>
      <c r="E1152" s="17">
        <v>1</v>
      </c>
      <c r="F1152" s="17">
        <v>0</v>
      </c>
      <c r="G1152" s="17">
        <v>0</v>
      </c>
      <c r="H1152" s="18">
        <v>17140</v>
      </c>
    </row>
    <row r="1153" spans="1:8" ht="14.4" x14ac:dyDescent="0.3">
      <c r="A1153" s="17">
        <v>1</v>
      </c>
      <c r="B1153" s="9" t="s">
        <v>32</v>
      </c>
      <c r="C1153" s="17">
        <v>3</v>
      </c>
      <c r="D1153" s="17">
        <v>1984</v>
      </c>
      <c r="E1153" s="17">
        <v>1</v>
      </c>
      <c r="F1153" s="17">
        <v>0</v>
      </c>
      <c r="G1153" s="17">
        <v>2</v>
      </c>
      <c r="H1153" s="18">
        <v>17145</v>
      </c>
    </row>
    <row r="1154" spans="1:8" ht="14.4" x14ac:dyDescent="0.3">
      <c r="A1154" s="17">
        <v>3</v>
      </c>
      <c r="B1154" s="9" t="s">
        <v>19</v>
      </c>
      <c r="C1154" s="17">
        <v>3</v>
      </c>
      <c r="D1154" s="17">
        <v>2012</v>
      </c>
      <c r="E1154" s="17">
        <v>1</v>
      </c>
      <c r="F1154" s="17">
        <v>0</v>
      </c>
      <c r="G1154" s="17">
        <v>0</v>
      </c>
      <c r="H1154" s="18">
        <v>17155</v>
      </c>
    </row>
    <row r="1155" spans="1:8" ht="14.4" x14ac:dyDescent="0.3">
      <c r="A1155" s="17">
        <v>2</v>
      </c>
      <c r="B1155" s="9" t="s">
        <v>12</v>
      </c>
      <c r="C1155" s="17">
        <v>3</v>
      </c>
      <c r="D1155" s="17">
        <v>2017</v>
      </c>
      <c r="E1155" s="17">
        <v>1</v>
      </c>
      <c r="F1155" s="17">
        <v>0</v>
      </c>
      <c r="G1155" s="17">
        <v>0</v>
      </c>
      <c r="H1155" s="18">
        <v>17159</v>
      </c>
    </row>
    <row r="1156" spans="1:8" ht="14.4" x14ac:dyDescent="0.3">
      <c r="A1156" s="17">
        <v>3</v>
      </c>
      <c r="B1156" s="9" t="s">
        <v>26</v>
      </c>
      <c r="C1156" s="17">
        <v>3</v>
      </c>
      <c r="D1156" s="17">
        <v>1977</v>
      </c>
      <c r="E1156" s="17">
        <v>31</v>
      </c>
      <c r="F1156" s="17">
        <v>0</v>
      </c>
      <c r="G1156" s="17">
        <v>0</v>
      </c>
      <c r="H1156" s="18">
        <v>17161</v>
      </c>
    </row>
    <row r="1157" spans="1:8" ht="14.4" x14ac:dyDescent="0.3">
      <c r="A1157" s="17">
        <v>5</v>
      </c>
      <c r="B1157" s="9" t="s">
        <v>10</v>
      </c>
      <c r="C1157" s="17">
        <v>1</v>
      </c>
      <c r="D1157" s="17">
        <v>1980</v>
      </c>
      <c r="E1157" s="17">
        <v>2</v>
      </c>
      <c r="F1157" s="17">
        <v>0</v>
      </c>
      <c r="G1157" s="17">
        <v>0</v>
      </c>
      <c r="H1157" s="18">
        <v>17161</v>
      </c>
    </row>
    <row r="1158" spans="1:8" ht="14.4" x14ac:dyDescent="0.3">
      <c r="A1158" s="17">
        <v>2</v>
      </c>
      <c r="B1158" s="9" t="s">
        <v>44</v>
      </c>
      <c r="C1158" s="17">
        <v>1</v>
      </c>
      <c r="D1158" s="17">
        <v>1974</v>
      </c>
      <c r="E1158" s="17">
        <v>1</v>
      </c>
      <c r="F1158" s="17">
        <v>0</v>
      </c>
      <c r="G1158" s="17">
        <v>0</v>
      </c>
      <c r="H1158" s="18">
        <v>17166</v>
      </c>
    </row>
    <row r="1159" spans="1:8" ht="14.4" x14ac:dyDescent="0.3">
      <c r="A1159" s="17">
        <v>2</v>
      </c>
      <c r="B1159" s="9" t="s">
        <v>12</v>
      </c>
      <c r="C1159" s="17">
        <v>2</v>
      </c>
      <c r="D1159" s="17">
        <v>2014</v>
      </c>
      <c r="E1159" s="17">
        <v>1</v>
      </c>
      <c r="F1159" s="17">
        <v>0</v>
      </c>
      <c r="G1159" s="17">
        <v>0</v>
      </c>
      <c r="H1159" s="18">
        <v>17177</v>
      </c>
    </row>
    <row r="1160" spans="1:8" ht="14.4" x14ac:dyDescent="0.3">
      <c r="A1160" s="17">
        <v>3</v>
      </c>
      <c r="B1160" s="9" t="s">
        <v>10</v>
      </c>
      <c r="C1160" s="17">
        <v>1</v>
      </c>
      <c r="D1160" s="17">
        <v>1989</v>
      </c>
      <c r="E1160" s="17">
        <v>1</v>
      </c>
      <c r="F1160" s="17">
        <v>0</v>
      </c>
      <c r="G1160" s="17">
        <v>0</v>
      </c>
      <c r="H1160" s="18">
        <v>17182</v>
      </c>
    </row>
    <row r="1161" spans="1:8" ht="14.4" x14ac:dyDescent="0.3">
      <c r="A1161" s="17">
        <v>2</v>
      </c>
      <c r="B1161" s="9" t="s">
        <v>12</v>
      </c>
      <c r="C1161" s="17">
        <v>2</v>
      </c>
      <c r="D1161" s="17">
        <v>2019</v>
      </c>
      <c r="E1161" s="17">
        <v>1</v>
      </c>
      <c r="F1161" s="17">
        <v>0</v>
      </c>
      <c r="G1161" s="17">
        <v>0</v>
      </c>
      <c r="H1161" s="18">
        <v>17189</v>
      </c>
    </row>
    <row r="1162" spans="1:8" ht="14.4" x14ac:dyDescent="0.3">
      <c r="A1162" s="17">
        <v>4</v>
      </c>
      <c r="B1162" s="9" t="s">
        <v>31</v>
      </c>
      <c r="C1162" s="17">
        <v>1</v>
      </c>
      <c r="D1162" s="17">
        <v>1975</v>
      </c>
      <c r="E1162" s="17">
        <v>7</v>
      </c>
      <c r="F1162" s="17">
        <v>0</v>
      </c>
      <c r="G1162" s="17">
        <v>0</v>
      </c>
      <c r="H1162" s="18">
        <v>17195</v>
      </c>
    </row>
    <row r="1163" spans="1:8" ht="14.4" x14ac:dyDescent="0.3">
      <c r="A1163" s="17">
        <v>2</v>
      </c>
      <c r="B1163" s="9" t="s">
        <v>10</v>
      </c>
      <c r="C1163" s="17">
        <v>1</v>
      </c>
      <c r="D1163" s="17">
        <v>1989</v>
      </c>
      <c r="E1163" s="17">
        <v>1</v>
      </c>
      <c r="F1163" s="17">
        <v>0</v>
      </c>
      <c r="G1163" s="17">
        <v>0</v>
      </c>
      <c r="H1163" s="18">
        <v>17213</v>
      </c>
    </row>
    <row r="1164" spans="1:8" ht="14.4" x14ac:dyDescent="0.3">
      <c r="A1164" s="17">
        <v>1</v>
      </c>
      <c r="B1164" s="9" t="s">
        <v>19</v>
      </c>
      <c r="C1164" s="17">
        <v>4</v>
      </c>
      <c r="D1164" s="17">
        <v>2018</v>
      </c>
      <c r="E1164" s="17">
        <v>2</v>
      </c>
      <c r="F1164" s="17">
        <v>0</v>
      </c>
      <c r="G1164" s="17">
        <v>0</v>
      </c>
      <c r="H1164" s="18">
        <v>17220</v>
      </c>
    </row>
    <row r="1165" spans="1:8" ht="14.4" x14ac:dyDescent="0.3">
      <c r="A1165" s="17">
        <v>3</v>
      </c>
      <c r="B1165" s="9" t="s">
        <v>29</v>
      </c>
      <c r="C1165" s="17">
        <v>2</v>
      </c>
      <c r="D1165" s="17">
        <v>1986</v>
      </c>
      <c r="E1165" s="17">
        <v>30</v>
      </c>
      <c r="F1165" s="17">
        <v>0</v>
      </c>
      <c r="G1165" s="17">
        <v>0</v>
      </c>
      <c r="H1165" s="18">
        <v>17226</v>
      </c>
    </row>
    <row r="1166" spans="1:8" ht="14.4" x14ac:dyDescent="0.3">
      <c r="A1166" s="17">
        <v>6</v>
      </c>
      <c r="B1166" s="9" t="s">
        <v>29</v>
      </c>
      <c r="C1166" s="17">
        <v>2</v>
      </c>
      <c r="D1166" s="17">
        <v>1988</v>
      </c>
      <c r="E1166" s="17">
        <v>30</v>
      </c>
      <c r="F1166" s="17">
        <v>0</v>
      </c>
      <c r="G1166" s="17">
        <v>0</v>
      </c>
      <c r="H1166" s="18">
        <v>17230</v>
      </c>
    </row>
    <row r="1167" spans="1:8" ht="14.4" x14ac:dyDescent="0.3">
      <c r="A1167" s="17">
        <v>2</v>
      </c>
      <c r="B1167" s="9" t="s">
        <v>12</v>
      </c>
      <c r="C1167" s="17">
        <v>2</v>
      </c>
      <c r="D1167" s="17">
        <v>2011</v>
      </c>
      <c r="E1167" s="17">
        <v>1</v>
      </c>
      <c r="F1167" s="17">
        <v>0</v>
      </c>
      <c r="G1167" s="17">
        <v>0</v>
      </c>
      <c r="H1167" s="18">
        <v>17232</v>
      </c>
    </row>
    <row r="1168" spans="1:8" ht="14.4" x14ac:dyDescent="0.3">
      <c r="A1168" s="17">
        <v>1</v>
      </c>
      <c r="B1168" s="9" t="s">
        <v>10</v>
      </c>
      <c r="C1168" s="17">
        <v>4</v>
      </c>
      <c r="D1168" s="17">
        <v>1983</v>
      </c>
      <c r="E1168" s="17">
        <v>2</v>
      </c>
      <c r="F1168" s="17">
        <v>2</v>
      </c>
      <c r="G1168" s="17">
        <v>0</v>
      </c>
      <c r="H1168" s="18">
        <v>17235</v>
      </c>
    </row>
    <row r="1169" spans="1:8" ht="14.4" x14ac:dyDescent="0.3">
      <c r="A1169" s="17">
        <v>6</v>
      </c>
      <c r="B1169" s="9" t="s">
        <v>12</v>
      </c>
      <c r="C1169" s="17">
        <v>4</v>
      </c>
      <c r="D1169" s="17">
        <v>2011</v>
      </c>
      <c r="E1169" s="17">
        <v>1</v>
      </c>
      <c r="F1169" s="17">
        <v>0</v>
      </c>
      <c r="G1169" s="17">
        <v>0</v>
      </c>
      <c r="H1169" s="18">
        <v>17251</v>
      </c>
    </row>
    <row r="1170" spans="1:8" ht="14.4" x14ac:dyDescent="0.3">
      <c r="A1170" s="17">
        <v>5</v>
      </c>
      <c r="B1170" s="9" t="s">
        <v>45</v>
      </c>
      <c r="C1170" s="17">
        <v>3</v>
      </c>
      <c r="D1170" s="17">
        <v>1980</v>
      </c>
      <c r="E1170" s="17">
        <v>1</v>
      </c>
      <c r="F1170" s="17">
        <v>0</v>
      </c>
      <c r="G1170" s="17">
        <v>0</v>
      </c>
      <c r="H1170" s="18">
        <v>17259</v>
      </c>
    </row>
    <row r="1171" spans="1:8" ht="14.4" x14ac:dyDescent="0.3">
      <c r="A1171" s="17">
        <v>2</v>
      </c>
      <c r="B1171" s="9" t="s">
        <v>17</v>
      </c>
      <c r="C1171" s="17">
        <v>2</v>
      </c>
      <c r="D1171" s="17">
        <v>2010</v>
      </c>
      <c r="E1171" s="17">
        <v>1</v>
      </c>
      <c r="F1171" s="17">
        <v>0</v>
      </c>
      <c r="G1171" s="17">
        <v>0</v>
      </c>
      <c r="H1171" s="18">
        <v>17270</v>
      </c>
    </row>
    <row r="1172" spans="1:8" ht="14.4" x14ac:dyDescent="0.3">
      <c r="A1172" s="17">
        <v>2</v>
      </c>
      <c r="B1172" s="9" t="s">
        <v>17</v>
      </c>
      <c r="C1172" s="17">
        <v>3</v>
      </c>
      <c r="D1172" s="17">
        <v>2014</v>
      </c>
      <c r="E1172" s="17">
        <v>1</v>
      </c>
      <c r="F1172" s="17">
        <v>0</v>
      </c>
      <c r="G1172" s="17">
        <v>0</v>
      </c>
      <c r="H1172" s="18">
        <v>17286</v>
      </c>
    </row>
    <row r="1173" spans="1:8" ht="14.4" x14ac:dyDescent="0.3">
      <c r="A1173" s="17">
        <v>2</v>
      </c>
      <c r="B1173" s="9" t="s">
        <v>12</v>
      </c>
      <c r="C1173" s="17">
        <v>3</v>
      </c>
      <c r="D1173" s="17">
        <v>2012</v>
      </c>
      <c r="E1173" s="17">
        <v>1</v>
      </c>
      <c r="F1173" s="17">
        <v>0</v>
      </c>
      <c r="G1173" s="17">
        <v>0</v>
      </c>
      <c r="H1173" s="18">
        <v>17302</v>
      </c>
    </row>
    <row r="1174" spans="1:8" ht="14.4" x14ac:dyDescent="0.3">
      <c r="A1174" s="17">
        <v>5</v>
      </c>
      <c r="B1174" s="9" t="s">
        <v>26</v>
      </c>
      <c r="C1174" s="17">
        <v>3</v>
      </c>
      <c r="D1174" s="17">
        <v>1977</v>
      </c>
      <c r="E1174" s="17">
        <v>31</v>
      </c>
      <c r="F1174" s="17">
        <v>0</v>
      </c>
      <c r="G1174" s="17">
        <v>0</v>
      </c>
      <c r="H1174" s="18">
        <v>17306</v>
      </c>
    </row>
    <row r="1175" spans="1:8" ht="14.4" x14ac:dyDescent="0.3">
      <c r="A1175" s="17">
        <v>3</v>
      </c>
      <c r="B1175" s="9" t="s">
        <v>10</v>
      </c>
      <c r="C1175" s="17">
        <v>4</v>
      </c>
      <c r="D1175" s="17">
        <v>1983</v>
      </c>
      <c r="E1175" s="17">
        <v>2</v>
      </c>
      <c r="F1175" s="17">
        <v>2</v>
      </c>
      <c r="G1175" s="17">
        <v>0</v>
      </c>
      <c r="H1175" s="18">
        <v>17307</v>
      </c>
    </row>
    <row r="1176" spans="1:8" ht="14.4" x14ac:dyDescent="0.3">
      <c r="A1176" s="17">
        <v>2</v>
      </c>
      <c r="B1176" s="9" t="s">
        <v>17</v>
      </c>
      <c r="C1176" s="17">
        <v>2</v>
      </c>
      <c r="D1176" s="17">
        <v>2012</v>
      </c>
      <c r="E1176" s="17">
        <v>1</v>
      </c>
      <c r="F1176" s="17">
        <v>0</v>
      </c>
      <c r="G1176" s="17">
        <v>0</v>
      </c>
      <c r="H1176" s="18">
        <v>17310</v>
      </c>
    </row>
    <row r="1177" spans="1:8" ht="14.4" x14ac:dyDescent="0.3">
      <c r="A1177" s="17">
        <v>4</v>
      </c>
      <c r="B1177" s="9" t="s">
        <v>50</v>
      </c>
      <c r="C1177" s="17">
        <v>1</v>
      </c>
      <c r="D1177" s="17">
        <v>1985</v>
      </c>
      <c r="E1177" s="17">
        <v>2</v>
      </c>
      <c r="F1177" s="17">
        <v>0</v>
      </c>
      <c r="G1177" s="17">
        <v>0</v>
      </c>
      <c r="H1177" s="18">
        <v>17316</v>
      </c>
    </row>
    <row r="1178" spans="1:8" ht="14.4" x14ac:dyDescent="0.3">
      <c r="A1178" s="17">
        <v>5</v>
      </c>
      <c r="B1178" s="9" t="s">
        <v>10</v>
      </c>
      <c r="C1178" s="17">
        <v>1</v>
      </c>
      <c r="D1178" s="17">
        <v>1982</v>
      </c>
      <c r="E1178" s="17">
        <v>2</v>
      </c>
      <c r="F1178" s="17">
        <v>0</v>
      </c>
      <c r="G1178" s="17">
        <v>0</v>
      </c>
      <c r="H1178" s="18">
        <v>17321</v>
      </c>
    </row>
    <row r="1179" spans="1:8" ht="14.4" x14ac:dyDescent="0.3">
      <c r="A1179" s="17">
        <v>5</v>
      </c>
      <c r="B1179" s="9" t="s">
        <v>14</v>
      </c>
      <c r="C1179" s="17">
        <v>3</v>
      </c>
      <c r="D1179" s="17">
        <v>1991</v>
      </c>
      <c r="E1179" s="17">
        <v>1</v>
      </c>
      <c r="F1179" s="17">
        <v>0</v>
      </c>
      <c r="G1179" s="17">
        <v>0</v>
      </c>
      <c r="H1179" s="18">
        <v>17326</v>
      </c>
    </row>
    <row r="1180" spans="1:8" ht="14.4" x14ac:dyDescent="0.3">
      <c r="A1180" s="17">
        <v>6</v>
      </c>
      <c r="B1180" s="9" t="s">
        <v>12</v>
      </c>
      <c r="C1180" s="17">
        <v>4</v>
      </c>
      <c r="D1180" s="17">
        <v>2011</v>
      </c>
      <c r="E1180" s="17">
        <v>1</v>
      </c>
      <c r="F1180" s="17">
        <v>0</v>
      </c>
      <c r="G1180" s="17">
        <v>0</v>
      </c>
      <c r="H1180" s="18">
        <v>17343</v>
      </c>
    </row>
    <row r="1181" spans="1:8" ht="14.4" x14ac:dyDescent="0.3">
      <c r="A1181" s="17">
        <v>1</v>
      </c>
      <c r="B1181" s="9" t="s">
        <v>33</v>
      </c>
      <c r="C1181" s="17">
        <v>4</v>
      </c>
      <c r="D1181" s="17">
        <v>2014</v>
      </c>
      <c r="E1181" s="17">
        <v>1</v>
      </c>
      <c r="F1181" s="17">
        <v>0</v>
      </c>
      <c r="G1181" s="17">
        <v>0</v>
      </c>
      <c r="H1181" s="18">
        <v>17348</v>
      </c>
    </row>
    <row r="1182" spans="1:8" ht="14.4" x14ac:dyDescent="0.3">
      <c r="A1182" s="17">
        <v>2</v>
      </c>
      <c r="B1182" s="9" t="s">
        <v>12</v>
      </c>
      <c r="C1182" s="17">
        <v>2</v>
      </c>
      <c r="D1182" s="17">
        <v>2016</v>
      </c>
      <c r="E1182" s="17">
        <v>1</v>
      </c>
      <c r="F1182" s="17">
        <v>0</v>
      </c>
      <c r="G1182" s="17">
        <v>0</v>
      </c>
      <c r="H1182" s="18">
        <v>17364</v>
      </c>
    </row>
    <row r="1183" spans="1:8" ht="14.4" x14ac:dyDescent="0.3">
      <c r="A1183" s="17">
        <v>1</v>
      </c>
      <c r="B1183" s="9" t="s">
        <v>10</v>
      </c>
      <c r="C1183" s="17">
        <v>1</v>
      </c>
      <c r="D1183" s="17">
        <v>1983</v>
      </c>
      <c r="E1183" s="17">
        <v>1</v>
      </c>
      <c r="F1183" s="17">
        <v>0</v>
      </c>
      <c r="G1183" s="17">
        <v>0</v>
      </c>
      <c r="H1183" s="18">
        <v>17366</v>
      </c>
    </row>
    <row r="1184" spans="1:8" ht="14.4" x14ac:dyDescent="0.3">
      <c r="A1184" s="17">
        <v>2</v>
      </c>
      <c r="B1184" s="9" t="s">
        <v>12</v>
      </c>
      <c r="C1184" s="17">
        <v>3</v>
      </c>
      <c r="D1184" s="17">
        <v>2018</v>
      </c>
      <c r="E1184" s="17">
        <v>1</v>
      </c>
      <c r="F1184" s="17">
        <v>0</v>
      </c>
      <c r="G1184" s="17">
        <v>0</v>
      </c>
      <c r="H1184" s="18">
        <v>17391</v>
      </c>
    </row>
    <row r="1185" spans="1:8" ht="14.4" x14ac:dyDescent="0.3">
      <c r="A1185" s="17">
        <v>2</v>
      </c>
      <c r="B1185" s="9" t="s">
        <v>17</v>
      </c>
      <c r="C1185" s="17">
        <v>2</v>
      </c>
      <c r="D1185" s="17">
        <v>2011</v>
      </c>
      <c r="E1185" s="17">
        <v>1</v>
      </c>
      <c r="F1185" s="17">
        <v>0</v>
      </c>
      <c r="G1185" s="17">
        <v>0</v>
      </c>
      <c r="H1185" s="18">
        <v>17395</v>
      </c>
    </row>
    <row r="1186" spans="1:8" ht="14.4" x14ac:dyDescent="0.3">
      <c r="A1186" s="17">
        <v>4</v>
      </c>
      <c r="B1186" s="9" t="s">
        <v>24</v>
      </c>
      <c r="C1186" s="17">
        <v>3</v>
      </c>
      <c r="D1186" s="17">
        <v>1964</v>
      </c>
      <c r="E1186" s="17">
        <v>3</v>
      </c>
      <c r="F1186" s="17">
        <v>0</v>
      </c>
      <c r="G1186" s="17">
        <v>0</v>
      </c>
      <c r="H1186" s="18">
        <v>17397</v>
      </c>
    </row>
    <row r="1187" spans="1:8" ht="14.4" x14ac:dyDescent="0.3">
      <c r="A1187" s="17">
        <v>5</v>
      </c>
      <c r="B1187" s="9" t="s">
        <v>43</v>
      </c>
      <c r="C1187" s="17">
        <v>1</v>
      </c>
      <c r="D1187" s="17">
        <v>1974</v>
      </c>
      <c r="E1187" s="17">
        <v>1</v>
      </c>
      <c r="F1187" s="17">
        <v>0</v>
      </c>
      <c r="G1187" s="17">
        <v>2</v>
      </c>
      <c r="H1187" s="18">
        <v>17402</v>
      </c>
    </row>
    <row r="1188" spans="1:8" ht="14.4" x14ac:dyDescent="0.3">
      <c r="A1188" s="17">
        <v>3</v>
      </c>
      <c r="B1188" s="9" t="s">
        <v>12</v>
      </c>
      <c r="C1188" s="17">
        <v>1</v>
      </c>
      <c r="D1188" s="17">
        <v>2010</v>
      </c>
      <c r="E1188" s="17">
        <v>1</v>
      </c>
      <c r="F1188" s="17">
        <v>0</v>
      </c>
      <c r="G1188" s="17">
        <v>0</v>
      </c>
      <c r="H1188" s="18">
        <v>17403</v>
      </c>
    </row>
    <row r="1189" spans="1:8" ht="14.4" x14ac:dyDescent="0.3">
      <c r="A1189" s="17">
        <v>1</v>
      </c>
      <c r="B1189" s="9" t="s">
        <v>43</v>
      </c>
      <c r="C1189" s="17">
        <v>2</v>
      </c>
      <c r="D1189" s="17">
        <v>1975</v>
      </c>
      <c r="E1189" s="17">
        <v>1</v>
      </c>
      <c r="F1189" s="17">
        <v>0</v>
      </c>
      <c r="G1189" s="17">
        <v>0</v>
      </c>
      <c r="H1189" s="18">
        <v>17405</v>
      </c>
    </row>
    <row r="1190" spans="1:8" ht="14.4" x14ac:dyDescent="0.3">
      <c r="A1190" s="17">
        <v>2</v>
      </c>
      <c r="B1190" s="9" t="s">
        <v>12</v>
      </c>
      <c r="C1190" s="17">
        <v>2</v>
      </c>
      <c r="D1190" s="17">
        <v>2013</v>
      </c>
      <c r="E1190" s="17">
        <v>1</v>
      </c>
      <c r="F1190" s="17">
        <v>0</v>
      </c>
      <c r="G1190" s="17">
        <v>0</v>
      </c>
      <c r="H1190" s="18">
        <v>17407</v>
      </c>
    </row>
    <row r="1191" spans="1:8" ht="14.4" x14ac:dyDescent="0.3">
      <c r="A1191" s="17">
        <v>5</v>
      </c>
      <c r="B1191" s="9" t="s">
        <v>29</v>
      </c>
      <c r="C1191" s="17">
        <v>2</v>
      </c>
      <c r="D1191" s="17">
        <v>1988</v>
      </c>
      <c r="E1191" s="17">
        <v>30</v>
      </c>
      <c r="F1191" s="17">
        <v>0</v>
      </c>
      <c r="G1191" s="17">
        <v>0</v>
      </c>
      <c r="H1191" s="18">
        <v>17428</v>
      </c>
    </row>
    <row r="1192" spans="1:8" ht="14.4" x14ac:dyDescent="0.3">
      <c r="A1192" s="17">
        <v>2</v>
      </c>
      <c r="B1192" s="9" t="s">
        <v>12</v>
      </c>
      <c r="C1192" s="17">
        <v>3</v>
      </c>
      <c r="D1192" s="17">
        <v>2011</v>
      </c>
      <c r="E1192" s="17">
        <v>1</v>
      </c>
      <c r="F1192" s="17">
        <v>0</v>
      </c>
      <c r="G1192" s="17">
        <v>0</v>
      </c>
      <c r="H1192" s="18">
        <v>17435</v>
      </c>
    </row>
    <row r="1193" spans="1:8" ht="14.4" x14ac:dyDescent="0.3">
      <c r="A1193" s="17">
        <v>1</v>
      </c>
      <c r="B1193" s="9" t="s">
        <v>10</v>
      </c>
      <c r="C1193" s="17">
        <v>1</v>
      </c>
      <c r="D1193" s="17">
        <v>1961</v>
      </c>
      <c r="E1193" s="17">
        <v>2</v>
      </c>
      <c r="F1193" s="17">
        <v>0</v>
      </c>
      <c r="G1193" s="17">
        <v>0</v>
      </c>
      <c r="H1193" s="18">
        <v>17459</v>
      </c>
    </row>
    <row r="1194" spans="1:8" ht="14.4" x14ac:dyDescent="0.3">
      <c r="A1194" s="17">
        <v>1</v>
      </c>
      <c r="B1194" s="9" t="s">
        <v>31</v>
      </c>
      <c r="C1194" s="17">
        <v>1</v>
      </c>
      <c r="D1194" s="17">
        <v>1975</v>
      </c>
      <c r="E1194" s="17">
        <v>7</v>
      </c>
      <c r="F1194" s="17">
        <v>0</v>
      </c>
      <c r="G1194" s="17">
        <v>0</v>
      </c>
      <c r="H1194" s="18">
        <v>17517</v>
      </c>
    </row>
    <row r="1195" spans="1:8" ht="14.4" x14ac:dyDescent="0.3">
      <c r="A1195" s="17">
        <v>3</v>
      </c>
      <c r="B1195" s="9" t="s">
        <v>30</v>
      </c>
      <c r="C1195" s="17">
        <v>2</v>
      </c>
      <c r="D1195" s="17">
        <v>1984</v>
      </c>
      <c r="E1195" s="17">
        <v>1</v>
      </c>
      <c r="F1195" s="17">
        <v>0</v>
      </c>
      <c r="G1195" s="17">
        <v>0</v>
      </c>
      <c r="H1195" s="18">
        <v>17533</v>
      </c>
    </row>
    <row r="1196" spans="1:8" ht="14.4" x14ac:dyDescent="0.3">
      <c r="A1196" s="17">
        <v>2</v>
      </c>
      <c r="B1196" s="9" t="s">
        <v>19</v>
      </c>
      <c r="C1196" s="17">
        <v>1</v>
      </c>
      <c r="D1196" s="17">
        <v>1978</v>
      </c>
      <c r="E1196" s="17">
        <v>6</v>
      </c>
      <c r="F1196" s="17">
        <v>0</v>
      </c>
      <c r="G1196" s="17">
        <v>0</v>
      </c>
      <c r="H1196" s="18">
        <v>17543</v>
      </c>
    </row>
    <row r="1197" spans="1:8" ht="14.4" x14ac:dyDescent="0.3">
      <c r="A1197" s="17">
        <v>4</v>
      </c>
      <c r="B1197" s="9" t="s">
        <v>32</v>
      </c>
      <c r="C1197" s="17">
        <v>1</v>
      </c>
      <c r="D1197" s="17">
        <v>1984</v>
      </c>
      <c r="E1197" s="17">
        <v>1</v>
      </c>
      <c r="F1197" s="17">
        <v>0</v>
      </c>
      <c r="G1197" s="17">
        <v>0</v>
      </c>
      <c r="H1197" s="18">
        <v>17574</v>
      </c>
    </row>
    <row r="1198" spans="1:8" ht="14.4" x14ac:dyDescent="0.3">
      <c r="A1198" s="17">
        <v>6</v>
      </c>
      <c r="B1198" s="9" t="s">
        <v>32</v>
      </c>
      <c r="C1198" s="17">
        <v>3</v>
      </c>
      <c r="D1198" s="17">
        <v>1984</v>
      </c>
      <c r="E1198" s="17">
        <v>1</v>
      </c>
      <c r="F1198" s="17">
        <v>0</v>
      </c>
      <c r="G1198" s="17">
        <v>2</v>
      </c>
      <c r="H1198" s="18">
        <v>17610</v>
      </c>
    </row>
    <row r="1199" spans="1:8" ht="14.4" x14ac:dyDescent="0.3">
      <c r="A1199" s="17">
        <v>6</v>
      </c>
      <c r="B1199" s="9" t="s">
        <v>19</v>
      </c>
      <c r="C1199" s="17">
        <v>1</v>
      </c>
      <c r="D1199" s="17">
        <v>1978</v>
      </c>
      <c r="E1199" s="17">
        <v>6</v>
      </c>
      <c r="F1199" s="17">
        <v>0</v>
      </c>
      <c r="G1199" s="17">
        <v>0</v>
      </c>
      <c r="H1199" s="18">
        <v>17617</v>
      </c>
    </row>
    <row r="1200" spans="1:8" ht="14.4" x14ac:dyDescent="0.3">
      <c r="A1200" s="17">
        <v>2</v>
      </c>
      <c r="B1200" s="9" t="s">
        <v>43</v>
      </c>
      <c r="C1200" s="17">
        <v>2</v>
      </c>
      <c r="D1200" s="17">
        <v>1975</v>
      </c>
      <c r="E1200" s="17">
        <v>1</v>
      </c>
      <c r="F1200" s="17">
        <v>0</v>
      </c>
      <c r="G1200" s="17">
        <v>0</v>
      </c>
      <c r="H1200" s="18">
        <v>17624</v>
      </c>
    </row>
    <row r="1201" spans="1:8" ht="14.4" x14ac:dyDescent="0.3">
      <c r="A1201" s="17">
        <v>5</v>
      </c>
      <c r="B1201" s="9" t="s">
        <v>19</v>
      </c>
      <c r="C1201" s="17">
        <v>1</v>
      </c>
      <c r="D1201" s="17">
        <v>1978</v>
      </c>
      <c r="E1201" s="17">
        <v>6</v>
      </c>
      <c r="F1201" s="17">
        <v>0</v>
      </c>
      <c r="G1201" s="17">
        <v>0</v>
      </c>
      <c r="H1201" s="18">
        <v>17698</v>
      </c>
    </row>
    <row r="1202" spans="1:8" ht="14.4" x14ac:dyDescent="0.3">
      <c r="A1202" s="17">
        <v>4</v>
      </c>
      <c r="B1202" s="9" t="s">
        <v>44</v>
      </c>
      <c r="C1202" s="17">
        <v>1</v>
      </c>
      <c r="D1202" s="17">
        <v>1975</v>
      </c>
      <c r="E1202" s="17">
        <v>1</v>
      </c>
      <c r="F1202" s="17">
        <v>0</v>
      </c>
      <c r="G1202" s="17">
        <v>3</v>
      </c>
      <c r="H1202" s="18">
        <v>17712</v>
      </c>
    </row>
    <row r="1203" spans="1:8" ht="14.4" x14ac:dyDescent="0.3">
      <c r="A1203" s="17">
        <v>2</v>
      </c>
      <c r="B1203" s="9" t="s">
        <v>31</v>
      </c>
      <c r="C1203" s="17">
        <v>1</v>
      </c>
      <c r="D1203" s="17">
        <v>1975</v>
      </c>
      <c r="E1203" s="17">
        <v>7</v>
      </c>
      <c r="F1203" s="17">
        <v>0</v>
      </c>
      <c r="G1203" s="17">
        <v>0</v>
      </c>
      <c r="H1203" s="18">
        <v>17724</v>
      </c>
    </row>
    <row r="1204" spans="1:8" ht="14.4" x14ac:dyDescent="0.3">
      <c r="A1204" s="17">
        <v>1</v>
      </c>
      <c r="B1204" s="9" t="s">
        <v>45</v>
      </c>
      <c r="C1204" s="17">
        <v>3</v>
      </c>
      <c r="D1204" s="17">
        <v>1980</v>
      </c>
      <c r="E1204" s="17">
        <v>1</v>
      </c>
      <c r="F1204" s="17">
        <v>0</v>
      </c>
      <c r="G1204" s="17">
        <v>0</v>
      </c>
      <c r="H1204" s="18">
        <v>17729</v>
      </c>
    </row>
    <row r="1205" spans="1:8" ht="14.4" x14ac:dyDescent="0.3">
      <c r="A1205" s="17">
        <v>1</v>
      </c>
      <c r="B1205" s="9" t="s">
        <v>29</v>
      </c>
      <c r="C1205" s="17">
        <v>2</v>
      </c>
      <c r="D1205" s="17">
        <v>1986</v>
      </c>
      <c r="E1205" s="17">
        <v>30</v>
      </c>
      <c r="F1205" s="17">
        <v>0</v>
      </c>
      <c r="G1205" s="17">
        <v>0</v>
      </c>
      <c r="H1205" s="18">
        <v>17733</v>
      </c>
    </row>
    <row r="1206" spans="1:8" ht="14.4" x14ac:dyDescent="0.3">
      <c r="A1206" s="17">
        <v>6</v>
      </c>
      <c r="B1206" s="9" t="s">
        <v>35</v>
      </c>
      <c r="C1206" s="17">
        <v>2</v>
      </c>
      <c r="D1206" s="17">
        <v>1985</v>
      </c>
      <c r="E1206" s="17">
        <v>1</v>
      </c>
      <c r="F1206" s="17">
        <v>0</v>
      </c>
      <c r="G1206" s="17">
        <v>0</v>
      </c>
      <c r="H1206" s="18">
        <v>17764</v>
      </c>
    </row>
    <row r="1207" spans="1:8" ht="14.4" x14ac:dyDescent="0.3">
      <c r="A1207" s="17">
        <v>3</v>
      </c>
      <c r="B1207" s="9" t="s">
        <v>31</v>
      </c>
      <c r="C1207" s="17">
        <v>1</v>
      </c>
      <c r="D1207" s="17">
        <v>1975</v>
      </c>
      <c r="E1207" s="17">
        <v>7</v>
      </c>
      <c r="F1207" s="17">
        <v>0</v>
      </c>
      <c r="G1207" s="17">
        <v>0</v>
      </c>
      <c r="H1207" s="18">
        <v>17777</v>
      </c>
    </row>
    <row r="1208" spans="1:8" ht="14.4" x14ac:dyDescent="0.3">
      <c r="A1208" s="17">
        <v>1</v>
      </c>
      <c r="B1208" s="9" t="s">
        <v>19</v>
      </c>
      <c r="C1208" s="17">
        <v>1</v>
      </c>
      <c r="D1208" s="17">
        <v>1978</v>
      </c>
      <c r="E1208" s="17">
        <v>6</v>
      </c>
      <c r="F1208" s="17">
        <v>0</v>
      </c>
      <c r="G1208" s="17">
        <v>0</v>
      </c>
      <c r="H1208" s="18">
        <v>17788</v>
      </c>
    </row>
    <row r="1209" spans="1:8" ht="14.4" x14ac:dyDescent="0.3">
      <c r="A1209" s="17">
        <v>2</v>
      </c>
      <c r="B1209" s="9" t="s">
        <v>19</v>
      </c>
      <c r="C1209" s="17">
        <v>1</v>
      </c>
      <c r="D1209" s="17">
        <v>1966</v>
      </c>
      <c r="E1209" s="17">
        <v>5</v>
      </c>
      <c r="F1209" s="17">
        <v>0</v>
      </c>
      <c r="G1209" s="17">
        <v>0</v>
      </c>
      <c r="H1209" s="18">
        <v>17795</v>
      </c>
    </row>
    <row r="1210" spans="1:8" ht="14.4" x14ac:dyDescent="0.3">
      <c r="A1210" s="17">
        <v>6</v>
      </c>
      <c r="B1210" s="9" t="s">
        <v>24</v>
      </c>
      <c r="C1210" s="17">
        <v>3</v>
      </c>
      <c r="D1210" s="17">
        <v>1964</v>
      </c>
      <c r="E1210" s="17">
        <v>3</v>
      </c>
      <c r="F1210" s="17">
        <v>0</v>
      </c>
      <c r="G1210" s="17">
        <v>0</v>
      </c>
      <c r="H1210" s="18">
        <v>17798</v>
      </c>
    </row>
    <row r="1211" spans="1:8" ht="14.4" x14ac:dyDescent="0.3">
      <c r="A1211" s="17">
        <v>3</v>
      </c>
      <c r="B1211" s="9" t="s">
        <v>44</v>
      </c>
      <c r="C1211" s="17">
        <v>1</v>
      </c>
      <c r="D1211" s="17">
        <v>1974</v>
      </c>
      <c r="E1211" s="17">
        <v>1</v>
      </c>
      <c r="F1211" s="17">
        <v>0</v>
      </c>
      <c r="G1211" s="17">
        <v>0</v>
      </c>
      <c r="H1211" s="18">
        <v>17811</v>
      </c>
    </row>
    <row r="1212" spans="1:8" ht="14.4" x14ac:dyDescent="0.3">
      <c r="A1212" s="17">
        <v>5</v>
      </c>
      <c r="B1212" s="9" t="s">
        <v>29</v>
      </c>
      <c r="C1212" s="17">
        <v>2</v>
      </c>
      <c r="D1212" s="17">
        <v>1986</v>
      </c>
      <c r="E1212" s="17">
        <v>30</v>
      </c>
      <c r="F1212" s="17">
        <v>0</v>
      </c>
      <c r="G1212" s="17">
        <v>0</v>
      </c>
      <c r="H1212" s="18">
        <v>17833</v>
      </c>
    </row>
    <row r="1213" spans="1:8" ht="14.4" x14ac:dyDescent="0.3">
      <c r="A1213" s="17">
        <v>5</v>
      </c>
      <c r="B1213" s="9" t="s">
        <v>23</v>
      </c>
      <c r="C1213" s="17">
        <v>1</v>
      </c>
      <c r="D1213" s="17">
        <v>1980</v>
      </c>
      <c r="E1213" s="17">
        <v>1</v>
      </c>
      <c r="F1213" s="17">
        <v>1</v>
      </c>
      <c r="G1213" s="17">
        <v>0</v>
      </c>
      <c r="H1213" s="18">
        <v>17848</v>
      </c>
    </row>
    <row r="1214" spans="1:8" ht="14.4" x14ac:dyDescent="0.3">
      <c r="A1214" s="17">
        <v>4</v>
      </c>
      <c r="B1214" s="9" t="s">
        <v>10</v>
      </c>
      <c r="C1214" s="17">
        <v>1</v>
      </c>
      <c r="D1214" s="17">
        <v>1961</v>
      </c>
      <c r="E1214" s="17">
        <v>2</v>
      </c>
      <c r="F1214" s="17">
        <v>0</v>
      </c>
      <c r="G1214" s="17">
        <v>0</v>
      </c>
      <c r="H1214" s="18">
        <v>17850</v>
      </c>
    </row>
    <row r="1215" spans="1:8" ht="14.4" x14ac:dyDescent="0.3">
      <c r="A1215" s="17">
        <v>2</v>
      </c>
      <c r="B1215" s="9" t="s">
        <v>35</v>
      </c>
      <c r="C1215" s="17">
        <v>2</v>
      </c>
      <c r="D1215" s="17">
        <v>1985</v>
      </c>
      <c r="E1215" s="17">
        <v>1</v>
      </c>
      <c r="F1215" s="17">
        <v>0</v>
      </c>
      <c r="G1215" s="17">
        <v>0</v>
      </c>
      <c r="H1215" s="18">
        <v>17886</v>
      </c>
    </row>
    <row r="1216" spans="1:8" ht="14.4" x14ac:dyDescent="0.3">
      <c r="A1216" s="17">
        <v>5</v>
      </c>
      <c r="B1216" s="9" t="s">
        <v>19</v>
      </c>
      <c r="C1216" s="17">
        <v>1</v>
      </c>
      <c r="D1216" s="17">
        <v>1980</v>
      </c>
      <c r="E1216" s="17">
        <v>17</v>
      </c>
      <c r="F1216" s="17">
        <v>0</v>
      </c>
      <c r="G1216" s="17">
        <v>0</v>
      </c>
      <c r="H1216" s="18">
        <v>17893</v>
      </c>
    </row>
    <row r="1217" spans="1:8" ht="14.4" x14ac:dyDescent="0.3">
      <c r="A1217" s="17">
        <v>4</v>
      </c>
      <c r="B1217" s="9" t="s">
        <v>10</v>
      </c>
      <c r="C1217" s="17">
        <v>1</v>
      </c>
      <c r="D1217" s="17">
        <v>1986</v>
      </c>
      <c r="E1217" s="17">
        <v>2</v>
      </c>
      <c r="F1217" s="17">
        <v>0</v>
      </c>
      <c r="G1217" s="17">
        <v>0</v>
      </c>
      <c r="H1217" s="18">
        <v>17898</v>
      </c>
    </row>
    <row r="1218" spans="1:8" ht="14.4" x14ac:dyDescent="0.3">
      <c r="A1218" s="17">
        <v>1</v>
      </c>
      <c r="B1218" s="9" t="s">
        <v>23</v>
      </c>
      <c r="C1218" s="17">
        <v>1</v>
      </c>
      <c r="D1218" s="17">
        <v>1989</v>
      </c>
      <c r="E1218" s="17">
        <v>1</v>
      </c>
      <c r="F1218" s="17">
        <v>0</v>
      </c>
      <c r="G1218" s="17">
        <v>0</v>
      </c>
      <c r="H1218" s="18">
        <v>17900</v>
      </c>
    </row>
    <row r="1219" spans="1:8" ht="14.4" x14ac:dyDescent="0.3">
      <c r="A1219" s="17">
        <v>2</v>
      </c>
      <c r="B1219" s="9" t="s">
        <v>10</v>
      </c>
      <c r="C1219" s="17">
        <v>1</v>
      </c>
      <c r="D1219" s="17">
        <v>1982</v>
      </c>
      <c r="E1219" s="17">
        <v>2</v>
      </c>
      <c r="F1219" s="17">
        <v>0</v>
      </c>
      <c r="G1219" s="17">
        <v>0</v>
      </c>
      <c r="H1219" s="18">
        <v>17920</v>
      </c>
    </row>
    <row r="1220" spans="1:8" ht="14.4" x14ac:dyDescent="0.3">
      <c r="A1220" s="17">
        <v>4</v>
      </c>
      <c r="B1220" s="9" t="s">
        <v>45</v>
      </c>
      <c r="C1220" s="17">
        <v>3</v>
      </c>
      <c r="D1220" s="17">
        <v>1980</v>
      </c>
      <c r="E1220" s="17">
        <v>1</v>
      </c>
      <c r="F1220" s="17">
        <v>0</v>
      </c>
      <c r="G1220" s="17">
        <v>0</v>
      </c>
      <c r="H1220" s="18">
        <v>17946</v>
      </c>
    </row>
    <row r="1221" spans="1:8" ht="14.4" x14ac:dyDescent="0.3">
      <c r="A1221" s="17">
        <v>6</v>
      </c>
      <c r="B1221" s="9" t="s">
        <v>10</v>
      </c>
      <c r="C1221" s="17">
        <v>1</v>
      </c>
      <c r="D1221" s="17">
        <v>1961</v>
      </c>
      <c r="E1221" s="17">
        <v>2</v>
      </c>
      <c r="F1221" s="17">
        <v>0</v>
      </c>
      <c r="G1221" s="17">
        <v>0</v>
      </c>
      <c r="H1221" s="18">
        <v>17962</v>
      </c>
    </row>
    <row r="1222" spans="1:8" ht="14.4" x14ac:dyDescent="0.3">
      <c r="A1222" s="17">
        <v>5</v>
      </c>
      <c r="B1222" s="9" t="s">
        <v>23</v>
      </c>
      <c r="C1222" s="17">
        <v>1</v>
      </c>
      <c r="D1222" s="17">
        <v>1989</v>
      </c>
      <c r="E1222" s="17">
        <v>1</v>
      </c>
      <c r="F1222" s="17">
        <v>0</v>
      </c>
      <c r="G1222" s="17">
        <v>0</v>
      </c>
      <c r="H1222" s="18">
        <v>17967</v>
      </c>
    </row>
    <row r="1223" spans="1:8" ht="14.4" x14ac:dyDescent="0.3">
      <c r="A1223" s="17">
        <v>4</v>
      </c>
      <c r="B1223" s="9" t="s">
        <v>10</v>
      </c>
      <c r="C1223" s="17">
        <v>1</v>
      </c>
      <c r="D1223" s="17">
        <v>1982</v>
      </c>
      <c r="E1223" s="17">
        <v>2</v>
      </c>
      <c r="F1223" s="17">
        <v>0</v>
      </c>
      <c r="G1223" s="17">
        <v>0</v>
      </c>
      <c r="H1223" s="18">
        <v>17970</v>
      </c>
    </row>
    <row r="1224" spans="1:8" ht="14.4" x14ac:dyDescent="0.3">
      <c r="A1224" s="17">
        <v>4</v>
      </c>
      <c r="B1224" s="9" t="s">
        <v>10</v>
      </c>
      <c r="C1224" s="17">
        <v>1</v>
      </c>
      <c r="D1224" s="17">
        <v>1983</v>
      </c>
      <c r="E1224" s="17">
        <v>1</v>
      </c>
      <c r="F1224" s="17">
        <v>0</v>
      </c>
      <c r="G1224" s="17">
        <v>0</v>
      </c>
      <c r="H1224" s="18">
        <v>18032</v>
      </c>
    </row>
    <row r="1225" spans="1:8" ht="14.4" x14ac:dyDescent="0.3">
      <c r="A1225" s="17">
        <v>2</v>
      </c>
      <c r="B1225" s="9" t="s">
        <v>23</v>
      </c>
      <c r="C1225" s="17">
        <v>1</v>
      </c>
      <c r="D1225" s="17">
        <v>1980</v>
      </c>
      <c r="E1225" s="17">
        <v>1</v>
      </c>
      <c r="F1225" s="17">
        <v>0</v>
      </c>
      <c r="G1225" s="17">
        <v>0</v>
      </c>
      <c r="H1225" s="18">
        <v>18065</v>
      </c>
    </row>
    <row r="1226" spans="1:8" ht="14.4" x14ac:dyDescent="0.3">
      <c r="A1226" s="17">
        <v>4</v>
      </c>
      <c r="B1226" s="9" t="s">
        <v>43</v>
      </c>
      <c r="C1226" s="17">
        <v>3</v>
      </c>
      <c r="D1226" s="17">
        <v>1983</v>
      </c>
      <c r="E1226" s="17">
        <v>1</v>
      </c>
      <c r="F1226" s="17">
        <v>0</v>
      </c>
      <c r="G1226" s="17">
        <v>0</v>
      </c>
      <c r="H1226" s="18">
        <v>18113</v>
      </c>
    </row>
    <row r="1227" spans="1:8" ht="14.4" x14ac:dyDescent="0.3">
      <c r="A1227" s="17">
        <v>1</v>
      </c>
      <c r="B1227" s="9" t="s">
        <v>32</v>
      </c>
      <c r="C1227" s="17">
        <v>1</v>
      </c>
      <c r="D1227" s="17">
        <v>1984</v>
      </c>
      <c r="E1227" s="17">
        <v>1</v>
      </c>
      <c r="F1227" s="17">
        <v>0</v>
      </c>
      <c r="G1227" s="17">
        <v>0</v>
      </c>
      <c r="H1227" s="18">
        <v>18120</v>
      </c>
    </row>
    <row r="1228" spans="1:8" ht="14.4" x14ac:dyDescent="0.3">
      <c r="A1228" s="17">
        <v>4</v>
      </c>
      <c r="B1228" s="9" t="s">
        <v>44</v>
      </c>
      <c r="C1228" s="17">
        <v>1</v>
      </c>
      <c r="D1228" s="17">
        <v>1974</v>
      </c>
      <c r="E1228" s="17">
        <v>1</v>
      </c>
      <c r="F1228" s="17">
        <v>0</v>
      </c>
      <c r="G1228" s="17">
        <v>0</v>
      </c>
      <c r="H1228" s="18">
        <v>18156</v>
      </c>
    </row>
    <row r="1229" spans="1:8" ht="14.4" x14ac:dyDescent="0.3">
      <c r="A1229" s="17">
        <v>2</v>
      </c>
      <c r="B1229" s="9" t="s">
        <v>10</v>
      </c>
      <c r="C1229" s="17">
        <v>1</v>
      </c>
      <c r="D1229" s="17">
        <v>1986</v>
      </c>
      <c r="E1229" s="17">
        <v>2</v>
      </c>
      <c r="F1229" s="17">
        <v>0</v>
      </c>
      <c r="G1229" s="17">
        <v>0</v>
      </c>
      <c r="H1229" s="18">
        <v>18163</v>
      </c>
    </row>
    <row r="1230" spans="1:8" ht="14.4" x14ac:dyDescent="0.3">
      <c r="A1230" s="17">
        <v>2</v>
      </c>
      <c r="B1230" s="9" t="s">
        <v>32</v>
      </c>
      <c r="C1230" s="17">
        <v>1</v>
      </c>
      <c r="D1230" s="17">
        <v>1984</v>
      </c>
      <c r="E1230" s="17">
        <v>1</v>
      </c>
      <c r="F1230" s="17">
        <v>0</v>
      </c>
      <c r="G1230" s="17">
        <v>0</v>
      </c>
      <c r="H1230" s="18">
        <v>18167</v>
      </c>
    </row>
    <row r="1231" spans="1:8" ht="14.4" x14ac:dyDescent="0.3">
      <c r="A1231" s="17">
        <v>4</v>
      </c>
      <c r="B1231" s="9" t="s">
        <v>43</v>
      </c>
      <c r="C1231" s="17">
        <v>1</v>
      </c>
      <c r="D1231" s="17">
        <v>1974</v>
      </c>
      <c r="E1231" s="17">
        <v>1</v>
      </c>
      <c r="F1231" s="17">
        <v>0</v>
      </c>
      <c r="G1231" s="17">
        <v>1</v>
      </c>
      <c r="H1231" s="18">
        <v>18187</v>
      </c>
    </row>
    <row r="1232" spans="1:8" ht="14.4" x14ac:dyDescent="0.3">
      <c r="A1232" s="17">
        <v>4</v>
      </c>
      <c r="B1232" s="9" t="s">
        <v>43</v>
      </c>
      <c r="C1232" s="17">
        <v>2</v>
      </c>
      <c r="D1232" s="17">
        <v>1975</v>
      </c>
      <c r="E1232" s="17">
        <v>1</v>
      </c>
      <c r="F1232" s="17">
        <v>0</v>
      </c>
      <c r="G1232" s="17">
        <v>0</v>
      </c>
      <c r="H1232" s="18">
        <v>18191</v>
      </c>
    </row>
    <row r="1233" spans="1:8" ht="14.4" x14ac:dyDescent="0.3">
      <c r="A1233" s="17">
        <v>3</v>
      </c>
      <c r="B1233" s="9" t="s">
        <v>10</v>
      </c>
      <c r="C1233" s="17">
        <v>1</v>
      </c>
      <c r="D1233" s="17">
        <v>1980</v>
      </c>
      <c r="E1233" s="17">
        <v>2</v>
      </c>
      <c r="F1233" s="17">
        <v>0</v>
      </c>
      <c r="G1233" s="17">
        <v>0</v>
      </c>
      <c r="H1233" s="18">
        <v>18211</v>
      </c>
    </row>
    <row r="1234" spans="1:8" ht="14.4" x14ac:dyDescent="0.3">
      <c r="A1234" s="17">
        <v>2</v>
      </c>
      <c r="B1234" s="9" t="s">
        <v>10</v>
      </c>
      <c r="C1234" s="17">
        <v>1</v>
      </c>
      <c r="D1234" s="17">
        <v>1983</v>
      </c>
      <c r="E1234" s="17">
        <v>1</v>
      </c>
      <c r="F1234" s="17">
        <v>0</v>
      </c>
      <c r="G1234" s="17">
        <v>0</v>
      </c>
      <c r="H1234" s="18">
        <v>18218</v>
      </c>
    </row>
    <row r="1235" spans="1:8" ht="14.4" x14ac:dyDescent="0.3">
      <c r="A1235" s="17">
        <v>2</v>
      </c>
      <c r="B1235" s="9" t="s">
        <v>29</v>
      </c>
      <c r="C1235" s="17">
        <v>2</v>
      </c>
      <c r="D1235" s="17">
        <v>1988</v>
      </c>
      <c r="E1235" s="17">
        <v>30</v>
      </c>
      <c r="F1235" s="17">
        <v>0</v>
      </c>
      <c r="G1235" s="17">
        <v>0</v>
      </c>
      <c r="H1235" s="18">
        <v>18327</v>
      </c>
    </row>
    <row r="1236" spans="1:8" ht="14.4" x14ac:dyDescent="0.3">
      <c r="A1236" s="17">
        <v>5</v>
      </c>
      <c r="B1236" s="9" t="s">
        <v>10</v>
      </c>
      <c r="C1236" s="17">
        <v>1</v>
      </c>
      <c r="D1236" s="17">
        <v>1961</v>
      </c>
      <c r="E1236" s="17">
        <v>2</v>
      </c>
      <c r="F1236" s="17">
        <v>0</v>
      </c>
      <c r="G1236" s="17">
        <v>0</v>
      </c>
      <c r="H1236" s="18">
        <v>18332</v>
      </c>
    </row>
    <row r="1237" spans="1:8" ht="14.4" x14ac:dyDescent="0.3">
      <c r="A1237" s="17">
        <v>3</v>
      </c>
      <c r="B1237" s="9" t="s">
        <v>50</v>
      </c>
      <c r="C1237" s="17">
        <v>1</v>
      </c>
      <c r="D1237" s="17">
        <v>1985</v>
      </c>
      <c r="E1237" s="17">
        <v>2</v>
      </c>
      <c r="F1237" s="17">
        <v>0</v>
      </c>
      <c r="G1237" s="17">
        <v>0</v>
      </c>
      <c r="H1237" s="18">
        <v>18341</v>
      </c>
    </row>
    <row r="1238" spans="1:8" ht="14.4" x14ac:dyDescent="0.3">
      <c r="A1238" s="17">
        <v>5</v>
      </c>
      <c r="B1238" s="9" t="s">
        <v>32</v>
      </c>
      <c r="C1238" s="17">
        <v>3</v>
      </c>
      <c r="D1238" s="17">
        <v>1984</v>
      </c>
      <c r="E1238" s="17">
        <v>1</v>
      </c>
      <c r="F1238" s="17">
        <v>0</v>
      </c>
      <c r="G1238" s="17">
        <v>1</v>
      </c>
      <c r="H1238" s="18">
        <v>18368</v>
      </c>
    </row>
    <row r="1239" spans="1:8" ht="14.4" x14ac:dyDescent="0.3">
      <c r="A1239" s="17">
        <v>5</v>
      </c>
      <c r="B1239" s="9" t="s">
        <v>44</v>
      </c>
      <c r="C1239" s="17">
        <v>1</v>
      </c>
      <c r="D1239" s="17">
        <v>1974</v>
      </c>
      <c r="E1239" s="17">
        <v>1</v>
      </c>
      <c r="F1239" s="17">
        <v>0</v>
      </c>
      <c r="G1239" s="17">
        <v>0</v>
      </c>
      <c r="H1239" s="18">
        <v>18390</v>
      </c>
    </row>
    <row r="1240" spans="1:8" ht="14.4" x14ac:dyDescent="0.3">
      <c r="A1240" s="17">
        <v>5</v>
      </c>
      <c r="B1240" s="9" t="s">
        <v>30</v>
      </c>
      <c r="C1240" s="17">
        <v>2</v>
      </c>
      <c r="D1240" s="17">
        <v>1984</v>
      </c>
      <c r="E1240" s="17">
        <v>1</v>
      </c>
      <c r="F1240" s="17">
        <v>0</v>
      </c>
      <c r="G1240" s="17">
        <v>0</v>
      </c>
      <c r="H1240" s="18">
        <v>18397</v>
      </c>
    </row>
    <row r="1241" spans="1:8" ht="14.4" x14ac:dyDescent="0.3">
      <c r="A1241" s="17">
        <v>5</v>
      </c>
      <c r="B1241" s="9" t="s">
        <v>14</v>
      </c>
      <c r="C1241" s="17">
        <v>3</v>
      </c>
      <c r="D1241" s="17">
        <v>1965</v>
      </c>
      <c r="E1241" s="17">
        <v>1</v>
      </c>
      <c r="F1241" s="17">
        <v>0</v>
      </c>
      <c r="G1241" s="17">
        <v>2</v>
      </c>
      <c r="H1241" s="18">
        <v>18415</v>
      </c>
    </row>
    <row r="1242" spans="1:8" ht="14.4" x14ac:dyDescent="0.3">
      <c r="A1242" s="17">
        <v>1</v>
      </c>
      <c r="B1242" s="9" t="s">
        <v>26</v>
      </c>
      <c r="C1242" s="17">
        <v>3</v>
      </c>
      <c r="D1242" s="17">
        <v>1977</v>
      </c>
      <c r="E1242" s="17">
        <v>31</v>
      </c>
      <c r="F1242" s="17">
        <v>0</v>
      </c>
      <c r="G1242" s="17">
        <v>0</v>
      </c>
      <c r="H1242" s="18">
        <v>18427</v>
      </c>
    </row>
    <row r="1243" spans="1:8" ht="14.4" x14ac:dyDescent="0.3">
      <c r="A1243" s="17">
        <v>3</v>
      </c>
      <c r="B1243" s="9" t="s">
        <v>19</v>
      </c>
      <c r="C1243" s="17">
        <v>1</v>
      </c>
      <c r="D1243" s="17">
        <v>1980</v>
      </c>
      <c r="E1243" s="17">
        <v>17</v>
      </c>
      <c r="F1243" s="17">
        <v>0</v>
      </c>
      <c r="G1243" s="17">
        <v>0</v>
      </c>
      <c r="H1243" s="18">
        <v>18437</v>
      </c>
    </row>
    <row r="1244" spans="1:8" ht="14.4" x14ac:dyDescent="0.3">
      <c r="A1244" s="17">
        <v>3</v>
      </c>
      <c r="B1244" s="9" t="s">
        <v>43</v>
      </c>
      <c r="C1244" s="17">
        <v>3</v>
      </c>
      <c r="D1244" s="17">
        <v>1977</v>
      </c>
      <c r="E1244" s="17">
        <v>1</v>
      </c>
      <c r="F1244" s="17">
        <v>0</v>
      </c>
      <c r="G1244" s="17">
        <v>0</v>
      </c>
      <c r="H1244" s="18">
        <v>18458</v>
      </c>
    </row>
    <row r="1245" spans="1:8" ht="14.4" x14ac:dyDescent="0.3">
      <c r="A1245" s="17">
        <v>1</v>
      </c>
      <c r="B1245" s="9" t="s">
        <v>43</v>
      </c>
      <c r="C1245" s="17">
        <v>1</v>
      </c>
      <c r="D1245" s="17">
        <v>1974</v>
      </c>
      <c r="E1245" s="17">
        <v>1</v>
      </c>
      <c r="F1245" s="17">
        <v>0</v>
      </c>
      <c r="G1245" s="17">
        <v>2</v>
      </c>
      <c r="H1245" s="18">
        <v>18473</v>
      </c>
    </row>
    <row r="1246" spans="1:8" ht="14.4" x14ac:dyDescent="0.3">
      <c r="A1246" s="17">
        <v>6</v>
      </c>
      <c r="B1246" s="9" t="s">
        <v>43</v>
      </c>
      <c r="C1246" s="17">
        <v>3</v>
      </c>
      <c r="D1246" s="17">
        <v>1977</v>
      </c>
      <c r="E1246" s="17">
        <v>1</v>
      </c>
      <c r="F1246" s="17">
        <v>0</v>
      </c>
      <c r="G1246" s="17">
        <v>0</v>
      </c>
      <c r="H1246" s="18">
        <v>18473</v>
      </c>
    </row>
    <row r="1247" spans="1:8" ht="14.4" x14ac:dyDescent="0.3">
      <c r="A1247" s="17">
        <v>1</v>
      </c>
      <c r="B1247" s="9" t="s">
        <v>23</v>
      </c>
      <c r="C1247" s="17">
        <v>1</v>
      </c>
      <c r="D1247" s="17">
        <v>1980</v>
      </c>
      <c r="E1247" s="17">
        <v>1</v>
      </c>
      <c r="F1247" s="17">
        <v>1</v>
      </c>
      <c r="G1247" s="17">
        <v>0</v>
      </c>
      <c r="H1247" s="18">
        <v>18477</v>
      </c>
    </row>
    <row r="1248" spans="1:8" ht="14.4" x14ac:dyDescent="0.3">
      <c r="A1248" s="17">
        <v>1</v>
      </c>
      <c r="B1248" s="9" t="s">
        <v>44</v>
      </c>
      <c r="C1248" s="17">
        <v>1</v>
      </c>
      <c r="D1248" s="17">
        <v>1974</v>
      </c>
      <c r="E1248" s="17">
        <v>1</v>
      </c>
      <c r="F1248" s="17">
        <v>0</v>
      </c>
      <c r="G1248" s="17">
        <v>0</v>
      </c>
      <c r="H1248" s="18">
        <v>18482</v>
      </c>
    </row>
    <row r="1249" spans="1:8" ht="14.4" x14ac:dyDescent="0.3">
      <c r="A1249" s="17">
        <v>4</v>
      </c>
      <c r="B1249" s="9" t="s">
        <v>23</v>
      </c>
      <c r="C1249" s="17">
        <v>1</v>
      </c>
      <c r="D1249" s="17">
        <v>1980</v>
      </c>
      <c r="E1249" s="17">
        <v>1</v>
      </c>
      <c r="F1249" s="17">
        <v>1</v>
      </c>
      <c r="G1249" s="17">
        <v>0</v>
      </c>
      <c r="H1249" s="18">
        <v>18504</v>
      </c>
    </row>
    <row r="1250" spans="1:8" ht="14.4" x14ac:dyDescent="0.3">
      <c r="A1250" s="17">
        <v>2</v>
      </c>
      <c r="B1250" s="9" t="s">
        <v>23</v>
      </c>
      <c r="C1250" s="17">
        <v>1</v>
      </c>
      <c r="D1250" s="17">
        <v>1981</v>
      </c>
      <c r="E1250" s="17">
        <v>1</v>
      </c>
      <c r="F1250" s="17">
        <v>0</v>
      </c>
      <c r="G1250" s="17">
        <v>0</v>
      </c>
      <c r="H1250" s="18">
        <v>18530</v>
      </c>
    </row>
    <row r="1251" spans="1:8" ht="14.4" x14ac:dyDescent="0.3">
      <c r="A1251" s="17">
        <v>6</v>
      </c>
      <c r="B1251" s="9" t="s">
        <v>43</v>
      </c>
      <c r="C1251" s="17">
        <v>1</v>
      </c>
      <c r="D1251" s="17">
        <v>1974</v>
      </c>
      <c r="E1251" s="17">
        <v>1</v>
      </c>
      <c r="F1251" s="17">
        <v>0</v>
      </c>
      <c r="G1251" s="17">
        <v>1</v>
      </c>
      <c r="H1251" s="18">
        <v>18552</v>
      </c>
    </row>
    <row r="1252" spans="1:8" ht="14.4" x14ac:dyDescent="0.3">
      <c r="A1252" s="17">
        <v>6</v>
      </c>
      <c r="B1252" s="9" t="s">
        <v>10</v>
      </c>
      <c r="C1252" s="17">
        <v>1</v>
      </c>
      <c r="D1252" s="17">
        <v>1982</v>
      </c>
      <c r="E1252" s="17">
        <v>2</v>
      </c>
      <c r="F1252" s="17">
        <v>0</v>
      </c>
      <c r="G1252" s="17">
        <v>0</v>
      </c>
      <c r="H1252" s="18">
        <v>18554</v>
      </c>
    </row>
    <row r="1253" spans="1:8" ht="14.4" x14ac:dyDescent="0.3">
      <c r="A1253" s="17">
        <v>1</v>
      </c>
      <c r="B1253" s="9" t="s">
        <v>35</v>
      </c>
      <c r="C1253" s="17">
        <v>2</v>
      </c>
      <c r="D1253" s="17">
        <v>1985</v>
      </c>
      <c r="E1253" s="17">
        <v>1</v>
      </c>
      <c r="F1253" s="17">
        <v>0</v>
      </c>
      <c r="G1253" s="17">
        <v>0</v>
      </c>
      <c r="H1253" s="18">
        <v>18564</v>
      </c>
    </row>
    <row r="1254" spans="1:8" ht="14.4" x14ac:dyDescent="0.3">
      <c r="A1254" s="17">
        <v>4</v>
      </c>
      <c r="B1254" s="9" t="s">
        <v>45</v>
      </c>
      <c r="C1254" s="17">
        <v>4</v>
      </c>
      <c r="D1254" s="17">
        <v>1983</v>
      </c>
      <c r="E1254" s="17">
        <v>1</v>
      </c>
      <c r="F1254" s="17">
        <v>0</v>
      </c>
      <c r="G1254" s="17">
        <v>0</v>
      </c>
      <c r="H1254" s="18">
        <v>18572</v>
      </c>
    </row>
    <row r="1255" spans="1:8" ht="14.4" x14ac:dyDescent="0.3">
      <c r="A1255" s="17">
        <v>4</v>
      </c>
      <c r="B1255" s="9" t="s">
        <v>19</v>
      </c>
      <c r="C1255" s="17">
        <v>1</v>
      </c>
      <c r="D1255" s="17">
        <v>1966</v>
      </c>
      <c r="E1255" s="17">
        <v>5</v>
      </c>
      <c r="F1255" s="17">
        <v>0</v>
      </c>
      <c r="G1255" s="17">
        <v>0</v>
      </c>
      <c r="H1255" s="18">
        <v>18587</v>
      </c>
    </row>
    <row r="1256" spans="1:8" ht="14.4" x14ac:dyDescent="0.3">
      <c r="A1256" s="17">
        <v>4</v>
      </c>
      <c r="B1256" s="9" t="s">
        <v>10</v>
      </c>
      <c r="C1256" s="17">
        <v>1</v>
      </c>
      <c r="D1256" s="17">
        <v>1989</v>
      </c>
      <c r="E1256" s="17">
        <v>1</v>
      </c>
      <c r="F1256" s="17">
        <v>0</v>
      </c>
      <c r="G1256" s="17">
        <v>0</v>
      </c>
      <c r="H1256" s="18">
        <v>18616</v>
      </c>
    </row>
    <row r="1257" spans="1:8" ht="14.4" x14ac:dyDescent="0.3">
      <c r="A1257" s="17">
        <v>5</v>
      </c>
      <c r="B1257" s="9" t="s">
        <v>10</v>
      </c>
      <c r="C1257" s="17">
        <v>1</v>
      </c>
      <c r="D1257" s="17">
        <v>1986</v>
      </c>
      <c r="E1257" s="17">
        <v>2</v>
      </c>
      <c r="F1257" s="17">
        <v>0</v>
      </c>
      <c r="G1257" s="17">
        <v>0</v>
      </c>
      <c r="H1257" s="18">
        <v>18628</v>
      </c>
    </row>
    <row r="1258" spans="1:8" ht="14.4" x14ac:dyDescent="0.3">
      <c r="A1258" s="17">
        <v>2</v>
      </c>
      <c r="B1258" s="9" t="s">
        <v>29</v>
      </c>
      <c r="C1258" s="17">
        <v>2</v>
      </c>
      <c r="D1258" s="17">
        <v>1986</v>
      </c>
      <c r="E1258" s="17">
        <v>30</v>
      </c>
      <c r="F1258" s="17">
        <v>0</v>
      </c>
      <c r="G1258" s="17">
        <v>0</v>
      </c>
      <c r="H1258" s="18">
        <v>18633</v>
      </c>
    </row>
    <row r="1259" spans="1:8" ht="14.4" x14ac:dyDescent="0.3">
      <c r="A1259" s="17">
        <v>3</v>
      </c>
      <c r="B1259" s="9" t="s">
        <v>23</v>
      </c>
      <c r="C1259" s="17">
        <v>1</v>
      </c>
      <c r="D1259" s="17">
        <v>1981</v>
      </c>
      <c r="E1259" s="17">
        <v>1</v>
      </c>
      <c r="F1259" s="17">
        <v>0</v>
      </c>
      <c r="G1259" s="17">
        <v>0</v>
      </c>
      <c r="H1259" s="18">
        <v>18635</v>
      </c>
    </row>
    <row r="1260" spans="1:8" ht="14.4" x14ac:dyDescent="0.3">
      <c r="A1260" s="17">
        <v>1</v>
      </c>
      <c r="B1260" s="9" t="s">
        <v>25</v>
      </c>
      <c r="C1260" s="17">
        <v>3</v>
      </c>
      <c r="D1260" s="17">
        <v>1975</v>
      </c>
      <c r="E1260" s="17">
        <v>1</v>
      </c>
      <c r="F1260" s="17">
        <v>0</v>
      </c>
      <c r="G1260" s="17">
        <v>0</v>
      </c>
      <c r="H1260" s="18">
        <v>18639</v>
      </c>
    </row>
    <row r="1261" spans="1:8" ht="14.4" x14ac:dyDescent="0.3">
      <c r="A1261" s="17">
        <v>4</v>
      </c>
      <c r="B1261" s="9" t="s">
        <v>29</v>
      </c>
      <c r="C1261" s="17">
        <v>2</v>
      </c>
      <c r="D1261" s="17">
        <v>1986</v>
      </c>
      <c r="E1261" s="17">
        <v>30</v>
      </c>
      <c r="F1261" s="17">
        <v>0</v>
      </c>
      <c r="G1261" s="17">
        <v>0</v>
      </c>
      <c r="H1261" s="18">
        <v>18687</v>
      </c>
    </row>
    <row r="1262" spans="1:8" ht="14.4" x14ac:dyDescent="0.3">
      <c r="A1262" s="17">
        <v>2</v>
      </c>
      <c r="B1262" s="9" t="s">
        <v>23</v>
      </c>
      <c r="C1262" s="17">
        <v>1</v>
      </c>
      <c r="D1262" s="17">
        <v>1989</v>
      </c>
      <c r="E1262" s="17">
        <v>1</v>
      </c>
      <c r="F1262" s="17">
        <v>0</v>
      </c>
      <c r="G1262" s="17">
        <v>0</v>
      </c>
      <c r="H1262" s="18">
        <v>18699</v>
      </c>
    </row>
    <row r="1263" spans="1:8" ht="14.4" x14ac:dyDescent="0.3">
      <c r="A1263" s="17">
        <v>1</v>
      </c>
      <c r="B1263" s="9" t="s">
        <v>10</v>
      </c>
      <c r="C1263" s="17">
        <v>1</v>
      </c>
      <c r="D1263" s="17">
        <v>1986</v>
      </c>
      <c r="E1263" s="17">
        <v>2</v>
      </c>
      <c r="F1263" s="17">
        <v>0</v>
      </c>
      <c r="G1263" s="17">
        <v>0</v>
      </c>
      <c r="H1263" s="18">
        <v>18714</v>
      </c>
    </row>
    <row r="1264" spans="1:8" ht="14.4" x14ac:dyDescent="0.3">
      <c r="A1264" s="17">
        <v>2</v>
      </c>
      <c r="B1264" s="9" t="s">
        <v>43</v>
      </c>
      <c r="C1264" s="17">
        <v>3</v>
      </c>
      <c r="D1264" s="17">
        <v>1977</v>
      </c>
      <c r="E1264" s="17">
        <v>1</v>
      </c>
      <c r="F1264" s="17">
        <v>0</v>
      </c>
      <c r="G1264" s="17">
        <v>0</v>
      </c>
      <c r="H1264" s="18">
        <v>18730</v>
      </c>
    </row>
    <row r="1265" spans="1:8" ht="14.4" x14ac:dyDescent="0.3">
      <c r="A1265" s="17">
        <v>3</v>
      </c>
      <c r="B1265" s="9" t="s">
        <v>10</v>
      </c>
      <c r="C1265" s="17">
        <v>1</v>
      </c>
      <c r="D1265" s="17">
        <v>1986</v>
      </c>
      <c r="E1265" s="17">
        <v>2</v>
      </c>
      <c r="F1265" s="17">
        <v>0</v>
      </c>
      <c r="G1265" s="17">
        <v>0</v>
      </c>
      <c r="H1265" s="18">
        <v>18743</v>
      </c>
    </row>
    <row r="1266" spans="1:8" ht="14.4" x14ac:dyDescent="0.3">
      <c r="A1266" s="17">
        <v>4</v>
      </c>
      <c r="B1266" s="9" t="s">
        <v>43</v>
      </c>
      <c r="C1266" s="17">
        <v>3</v>
      </c>
      <c r="D1266" s="17">
        <v>1977</v>
      </c>
      <c r="E1266" s="17">
        <v>1</v>
      </c>
      <c r="F1266" s="17">
        <v>0</v>
      </c>
      <c r="G1266" s="17">
        <v>0</v>
      </c>
      <c r="H1266" s="18">
        <v>18752</v>
      </c>
    </row>
    <row r="1267" spans="1:8" ht="14.4" x14ac:dyDescent="0.3">
      <c r="A1267" s="17">
        <v>5</v>
      </c>
      <c r="B1267" s="9" t="s">
        <v>10</v>
      </c>
      <c r="C1267" s="17">
        <v>1</v>
      </c>
      <c r="D1267" s="17">
        <v>1983</v>
      </c>
      <c r="E1267" s="17">
        <v>1</v>
      </c>
      <c r="F1267" s="17">
        <v>0</v>
      </c>
      <c r="G1267" s="17">
        <v>0</v>
      </c>
      <c r="H1267" s="18">
        <v>18759</v>
      </c>
    </row>
    <row r="1268" spans="1:8" ht="14.4" x14ac:dyDescent="0.3">
      <c r="A1268" s="17">
        <v>4</v>
      </c>
      <c r="B1268" s="9" t="s">
        <v>23</v>
      </c>
      <c r="C1268" s="17">
        <v>1</v>
      </c>
      <c r="D1268" s="17">
        <v>1981</v>
      </c>
      <c r="E1268" s="17">
        <v>1</v>
      </c>
      <c r="F1268" s="17">
        <v>0</v>
      </c>
      <c r="G1268" s="17">
        <v>0</v>
      </c>
      <c r="H1268" s="18">
        <v>18821</v>
      </c>
    </row>
    <row r="1269" spans="1:8" ht="14.4" x14ac:dyDescent="0.3">
      <c r="A1269" s="17">
        <v>6</v>
      </c>
      <c r="B1269" s="9" t="s">
        <v>43</v>
      </c>
      <c r="C1269" s="17">
        <v>3</v>
      </c>
      <c r="D1269" s="17">
        <v>1983</v>
      </c>
      <c r="E1269" s="17">
        <v>1</v>
      </c>
      <c r="F1269" s="17">
        <v>0</v>
      </c>
      <c r="G1269" s="17">
        <v>0</v>
      </c>
      <c r="H1269" s="18">
        <v>18847</v>
      </c>
    </row>
    <row r="1270" spans="1:8" ht="14.4" x14ac:dyDescent="0.3">
      <c r="A1270" s="17">
        <v>1</v>
      </c>
      <c r="B1270" s="9" t="s">
        <v>30</v>
      </c>
      <c r="C1270" s="17">
        <v>2</v>
      </c>
      <c r="D1270" s="17">
        <v>1984</v>
      </c>
      <c r="E1270" s="17">
        <v>1</v>
      </c>
      <c r="F1270" s="17">
        <v>0</v>
      </c>
      <c r="G1270" s="17">
        <v>0</v>
      </c>
      <c r="H1270" s="18">
        <v>18855</v>
      </c>
    </row>
    <row r="1271" spans="1:8" ht="14.4" x14ac:dyDescent="0.3">
      <c r="A1271" s="17">
        <v>5</v>
      </c>
      <c r="B1271" s="9" t="s">
        <v>50</v>
      </c>
      <c r="C1271" s="17">
        <v>1</v>
      </c>
      <c r="D1271" s="17">
        <v>1985</v>
      </c>
      <c r="E1271" s="17">
        <v>2</v>
      </c>
      <c r="F1271" s="17">
        <v>0</v>
      </c>
      <c r="G1271" s="17">
        <v>0</v>
      </c>
      <c r="H1271" s="18">
        <v>18874</v>
      </c>
    </row>
    <row r="1272" spans="1:8" ht="14.4" x14ac:dyDescent="0.3">
      <c r="A1272" s="17">
        <v>2</v>
      </c>
      <c r="B1272" s="9" t="s">
        <v>32</v>
      </c>
      <c r="C1272" s="17">
        <v>3</v>
      </c>
      <c r="D1272" s="17">
        <v>1984</v>
      </c>
      <c r="E1272" s="17">
        <v>1</v>
      </c>
      <c r="F1272" s="17">
        <v>0</v>
      </c>
      <c r="G1272" s="17">
        <v>3</v>
      </c>
      <c r="H1272" s="18">
        <v>18881</v>
      </c>
    </row>
    <row r="1273" spans="1:8" ht="14.4" x14ac:dyDescent="0.3">
      <c r="A1273" s="17">
        <v>6</v>
      </c>
      <c r="B1273" s="9" t="s">
        <v>10</v>
      </c>
      <c r="C1273" s="17">
        <v>4</v>
      </c>
      <c r="D1273" s="17">
        <v>1983</v>
      </c>
      <c r="E1273" s="17">
        <v>2</v>
      </c>
      <c r="F1273" s="17">
        <v>1</v>
      </c>
      <c r="G1273" s="17">
        <v>0</v>
      </c>
      <c r="H1273" s="18">
        <v>18892</v>
      </c>
    </row>
    <row r="1274" spans="1:8" ht="14.4" x14ac:dyDescent="0.3">
      <c r="A1274" s="17">
        <v>6</v>
      </c>
      <c r="B1274" s="9" t="s">
        <v>10</v>
      </c>
      <c r="C1274" s="17">
        <v>1</v>
      </c>
      <c r="D1274" s="17">
        <v>1980</v>
      </c>
      <c r="E1274" s="17">
        <v>2</v>
      </c>
      <c r="F1274" s="17">
        <v>0</v>
      </c>
      <c r="G1274" s="17">
        <v>0</v>
      </c>
      <c r="H1274" s="18">
        <v>18905</v>
      </c>
    </row>
    <row r="1275" spans="1:8" ht="14.4" x14ac:dyDescent="0.3">
      <c r="A1275" s="17">
        <v>3</v>
      </c>
      <c r="B1275" s="9" t="s">
        <v>32</v>
      </c>
      <c r="C1275" s="17">
        <v>1</v>
      </c>
      <c r="D1275" s="17">
        <v>1984</v>
      </c>
      <c r="E1275" s="17">
        <v>1</v>
      </c>
      <c r="F1275" s="17">
        <v>0</v>
      </c>
      <c r="G1275" s="17">
        <v>0</v>
      </c>
      <c r="H1275" s="18">
        <v>18907</v>
      </c>
    </row>
    <row r="1276" spans="1:8" ht="14.4" x14ac:dyDescent="0.3">
      <c r="A1276" s="17">
        <v>3</v>
      </c>
      <c r="B1276" s="9" t="s">
        <v>10</v>
      </c>
      <c r="C1276" s="17">
        <v>1</v>
      </c>
      <c r="D1276" s="17">
        <v>1982</v>
      </c>
      <c r="E1276" s="17">
        <v>2</v>
      </c>
      <c r="F1276" s="17">
        <v>0</v>
      </c>
      <c r="G1276" s="17">
        <v>0</v>
      </c>
      <c r="H1276" s="18">
        <v>18917</v>
      </c>
    </row>
    <row r="1277" spans="1:8" ht="14.4" x14ac:dyDescent="0.3">
      <c r="A1277" s="17">
        <v>4</v>
      </c>
      <c r="B1277" s="9" t="s">
        <v>19</v>
      </c>
      <c r="C1277" s="17">
        <v>1</v>
      </c>
      <c r="D1277" s="17">
        <v>1980</v>
      </c>
      <c r="E1277" s="17">
        <v>17</v>
      </c>
      <c r="F1277" s="17">
        <v>0</v>
      </c>
      <c r="G1277" s="17">
        <v>0</v>
      </c>
      <c r="H1277" s="18">
        <v>18923</v>
      </c>
    </row>
    <row r="1278" spans="1:8" ht="14.4" x14ac:dyDescent="0.3">
      <c r="A1278" s="17">
        <v>2</v>
      </c>
      <c r="B1278" s="9" t="s">
        <v>10</v>
      </c>
      <c r="C1278" s="17">
        <v>4</v>
      </c>
      <c r="D1278" s="17">
        <v>1983</v>
      </c>
      <c r="E1278" s="17">
        <v>2</v>
      </c>
      <c r="F1278" s="17">
        <v>1</v>
      </c>
      <c r="G1278" s="17">
        <v>0</v>
      </c>
      <c r="H1278" s="18">
        <v>18935</v>
      </c>
    </row>
    <row r="1279" spans="1:8" ht="14.4" x14ac:dyDescent="0.3">
      <c r="A1279" s="17">
        <v>4</v>
      </c>
      <c r="B1279" s="9" t="s">
        <v>29</v>
      </c>
      <c r="C1279" s="17">
        <v>2</v>
      </c>
      <c r="D1279" s="17">
        <v>1988</v>
      </c>
      <c r="E1279" s="17">
        <v>30</v>
      </c>
      <c r="F1279" s="17">
        <v>0</v>
      </c>
      <c r="G1279" s="17">
        <v>0</v>
      </c>
      <c r="H1279" s="18">
        <v>18942</v>
      </c>
    </row>
    <row r="1280" spans="1:8" ht="14.4" x14ac:dyDescent="0.3">
      <c r="A1280" s="17">
        <v>1</v>
      </c>
      <c r="B1280" s="9" t="s">
        <v>10</v>
      </c>
      <c r="C1280" s="17">
        <v>4</v>
      </c>
      <c r="D1280" s="17">
        <v>1974</v>
      </c>
      <c r="E1280" s="17">
        <v>2</v>
      </c>
      <c r="F1280" s="17">
        <v>0</v>
      </c>
      <c r="G1280" s="17">
        <v>0</v>
      </c>
      <c r="H1280" s="18">
        <v>18944</v>
      </c>
    </row>
    <row r="1281" spans="1:8" ht="14.4" x14ac:dyDescent="0.3">
      <c r="A1281" s="17">
        <v>3</v>
      </c>
      <c r="B1281" s="9" t="s">
        <v>42</v>
      </c>
      <c r="C1281" s="17">
        <v>3</v>
      </c>
      <c r="D1281" s="17">
        <v>1975</v>
      </c>
      <c r="E1281" s="17">
        <v>1</v>
      </c>
      <c r="F1281" s="17">
        <v>0</v>
      </c>
      <c r="G1281" s="17">
        <v>2</v>
      </c>
      <c r="H1281" s="18">
        <v>19348</v>
      </c>
    </row>
    <row r="1282" spans="1:8" ht="14.4" x14ac:dyDescent="0.3">
      <c r="A1282" s="17">
        <v>4</v>
      </c>
      <c r="B1282" s="9" t="s">
        <v>42</v>
      </c>
      <c r="C1282" s="17">
        <v>4</v>
      </c>
      <c r="D1282" s="17">
        <v>1967</v>
      </c>
      <c r="E1282" s="17">
        <v>1</v>
      </c>
      <c r="F1282" s="17">
        <v>0</v>
      </c>
      <c r="G1282" s="17">
        <v>0</v>
      </c>
      <c r="H1282" s="18">
        <v>19407</v>
      </c>
    </row>
    <row r="1283" spans="1:8" ht="14.4" x14ac:dyDescent="0.3">
      <c r="A1283" s="17">
        <v>4</v>
      </c>
      <c r="B1283" s="9" t="s">
        <v>42</v>
      </c>
      <c r="C1283" s="17">
        <v>3</v>
      </c>
      <c r="D1283" s="17">
        <v>1975</v>
      </c>
      <c r="E1283" s="17">
        <v>1</v>
      </c>
      <c r="F1283" s="17">
        <v>0</v>
      </c>
      <c r="G1283" s="17">
        <v>1</v>
      </c>
      <c r="H1283" s="18">
        <v>19644</v>
      </c>
    </row>
    <row r="1284" spans="1:8" ht="14.4" x14ac:dyDescent="0.3">
      <c r="A1284" s="17">
        <v>5</v>
      </c>
      <c r="B1284" s="9" t="s">
        <v>43</v>
      </c>
      <c r="C1284" s="17">
        <v>2</v>
      </c>
      <c r="D1284" s="17">
        <v>1974</v>
      </c>
      <c r="E1284" s="17">
        <v>1</v>
      </c>
      <c r="F1284" s="17">
        <v>0</v>
      </c>
      <c r="G1284" s="17">
        <v>0</v>
      </c>
      <c r="H1284" s="18">
        <v>19871</v>
      </c>
    </row>
    <row r="1285" spans="1:8" ht="14.4" x14ac:dyDescent="0.3">
      <c r="A1285" s="17">
        <v>6</v>
      </c>
      <c r="B1285" s="9" t="s">
        <v>10</v>
      </c>
      <c r="C1285" s="17">
        <v>4</v>
      </c>
      <c r="D1285" s="17">
        <v>1974</v>
      </c>
      <c r="E1285" s="17">
        <v>2</v>
      </c>
      <c r="F1285" s="17">
        <v>0</v>
      </c>
      <c r="G1285" s="17">
        <v>0</v>
      </c>
      <c r="H1285" s="18">
        <v>20462</v>
      </c>
    </row>
    <row r="1286" spans="1:8" ht="14.4" x14ac:dyDescent="0.3">
      <c r="A1286" s="17">
        <v>4</v>
      </c>
      <c r="B1286" s="9" t="s">
        <v>10</v>
      </c>
      <c r="C1286" s="17">
        <v>1</v>
      </c>
      <c r="D1286" s="17">
        <v>1960</v>
      </c>
      <c r="E1286" s="17">
        <v>3</v>
      </c>
      <c r="F1286" s="17">
        <v>0</v>
      </c>
      <c r="G1286" s="17">
        <v>0</v>
      </c>
      <c r="H1286" s="18">
        <v>20617</v>
      </c>
    </row>
    <row r="1287" spans="1:8" ht="14.4" x14ac:dyDescent="0.3">
      <c r="A1287" s="17">
        <v>5</v>
      </c>
      <c r="B1287" s="9" t="s">
        <v>45</v>
      </c>
      <c r="C1287" s="17">
        <v>4</v>
      </c>
      <c r="D1287" s="17">
        <v>1983</v>
      </c>
      <c r="E1287" s="17">
        <v>1</v>
      </c>
      <c r="F1287" s="17">
        <v>0</v>
      </c>
      <c r="G1287" s="17">
        <v>0</v>
      </c>
      <c r="H1287" s="18">
        <v>20876</v>
      </c>
    </row>
    <row r="1288" spans="1:8" ht="14.4" x14ac:dyDescent="0.3">
      <c r="A1288" s="17">
        <v>3</v>
      </c>
      <c r="B1288" s="9" t="s">
        <v>43</v>
      </c>
      <c r="C1288" s="17">
        <v>2</v>
      </c>
      <c r="D1288" s="17">
        <v>1974</v>
      </c>
      <c r="E1288" s="17">
        <v>1</v>
      </c>
      <c r="F1288" s="17">
        <v>0</v>
      </c>
      <c r="G1288" s="17">
        <v>0</v>
      </c>
      <c r="H1288" s="18">
        <v>20918</v>
      </c>
    </row>
    <row r="1289" spans="1:8" ht="14.4" x14ac:dyDescent="0.3">
      <c r="A1289" s="17">
        <v>2</v>
      </c>
      <c r="B1289" s="9" t="s">
        <v>17</v>
      </c>
      <c r="C1289" s="17">
        <v>3</v>
      </c>
      <c r="D1289" s="17">
        <v>2012</v>
      </c>
      <c r="E1289" s="17">
        <v>1</v>
      </c>
      <c r="F1289" s="17">
        <v>0</v>
      </c>
      <c r="G1289" s="17">
        <v>0</v>
      </c>
      <c r="H1289" s="18">
        <v>21004</v>
      </c>
    </row>
    <row r="1290" spans="1:8" ht="14.4" x14ac:dyDescent="0.3">
      <c r="A1290" s="17">
        <v>4</v>
      </c>
      <c r="B1290" s="9" t="s">
        <v>43</v>
      </c>
      <c r="C1290" s="17">
        <v>3</v>
      </c>
      <c r="D1290" s="17">
        <v>1983</v>
      </c>
      <c r="E1290" s="17">
        <v>1</v>
      </c>
      <c r="F1290" s="17">
        <v>0</v>
      </c>
      <c r="G1290" s="17">
        <v>0</v>
      </c>
      <c r="H1290" s="18">
        <v>21036</v>
      </c>
    </row>
    <row r="1291" spans="1:8" ht="14.4" x14ac:dyDescent="0.3">
      <c r="A1291" s="17">
        <v>6</v>
      </c>
      <c r="B1291" s="9" t="s">
        <v>45</v>
      </c>
      <c r="C1291" s="17">
        <v>4</v>
      </c>
      <c r="D1291" s="17">
        <v>1983</v>
      </c>
      <c r="E1291" s="17">
        <v>1</v>
      </c>
      <c r="F1291" s="17">
        <v>0</v>
      </c>
      <c r="G1291" s="17">
        <v>0</v>
      </c>
      <c r="H1291" s="18">
        <v>21126</v>
      </c>
    </row>
    <row r="1292" spans="1:8" ht="14.4" x14ac:dyDescent="0.3">
      <c r="A1292" s="17">
        <v>1</v>
      </c>
      <c r="B1292" s="9" t="s">
        <v>42</v>
      </c>
      <c r="C1292" s="17">
        <v>3</v>
      </c>
      <c r="D1292" s="17">
        <v>1975</v>
      </c>
      <c r="E1292" s="17">
        <v>1</v>
      </c>
      <c r="F1292" s="17">
        <v>0</v>
      </c>
      <c r="G1292" s="17">
        <v>1</v>
      </c>
      <c r="H1292" s="18">
        <v>21143</v>
      </c>
    </row>
    <row r="1293" spans="1:8" ht="14.4" x14ac:dyDescent="0.3">
      <c r="A1293" s="17">
        <v>3</v>
      </c>
      <c r="B1293" s="9" t="s">
        <v>10</v>
      </c>
      <c r="C1293" s="17">
        <v>1</v>
      </c>
      <c r="D1293" s="17">
        <v>1960</v>
      </c>
      <c r="E1293" s="17">
        <v>3</v>
      </c>
      <c r="F1293" s="17">
        <v>0</v>
      </c>
      <c r="G1293" s="17">
        <v>0</v>
      </c>
      <c r="H1293" s="18">
        <v>21192</v>
      </c>
    </row>
    <row r="1294" spans="1:8" ht="14.4" x14ac:dyDescent="0.3">
      <c r="A1294" s="17">
        <v>1</v>
      </c>
      <c r="B1294" s="9" t="s">
        <v>43</v>
      </c>
      <c r="C1294" s="17">
        <v>3</v>
      </c>
      <c r="D1294" s="17">
        <v>1983</v>
      </c>
      <c r="E1294" s="17">
        <v>1</v>
      </c>
      <c r="F1294" s="17">
        <v>0</v>
      </c>
      <c r="G1294" s="17">
        <v>0</v>
      </c>
      <c r="H1294" s="18">
        <v>21192</v>
      </c>
    </row>
    <row r="1295" spans="1:8" ht="14.4" x14ac:dyDescent="0.3">
      <c r="A1295" s="17">
        <v>2</v>
      </c>
      <c r="B1295" s="9" t="s">
        <v>17</v>
      </c>
      <c r="C1295" s="17">
        <v>1</v>
      </c>
      <c r="D1295" s="17">
        <v>2018</v>
      </c>
      <c r="E1295" s="17">
        <v>1</v>
      </c>
      <c r="F1295" s="17">
        <v>0</v>
      </c>
      <c r="G1295" s="17">
        <v>0</v>
      </c>
      <c r="H1295" s="18">
        <v>21210</v>
      </c>
    </row>
    <row r="1296" spans="1:8" ht="14.4" x14ac:dyDescent="0.3">
      <c r="A1296" s="17">
        <v>4</v>
      </c>
      <c r="B1296" s="9" t="s">
        <v>10</v>
      </c>
      <c r="C1296" s="17">
        <v>4</v>
      </c>
      <c r="D1296" s="17">
        <v>1974</v>
      </c>
      <c r="E1296" s="17">
        <v>2</v>
      </c>
      <c r="F1296" s="17">
        <v>0</v>
      </c>
      <c r="G1296" s="17">
        <v>0</v>
      </c>
      <c r="H1296" s="18">
        <v>21213</v>
      </c>
    </row>
    <row r="1297" spans="1:8" ht="14.4" x14ac:dyDescent="0.3">
      <c r="A1297" s="17">
        <v>1</v>
      </c>
      <c r="B1297" s="9" t="s">
        <v>44</v>
      </c>
      <c r="C1297" s="17">
        <v>3</v>
      </c>
      <c r="D1297" s="17">
        <v>1975</v>
      </c>
      <c r="E1297" s="17">
        <v>1</v>
      </c>
      <c r="F1297" s="17">
        <v>0</v>
      </c>
      <c r="G1297" s="17">
        <v>0</v>
      </c>
      <c r="H1297" s="18">
        <v>21278</v>
      </c>
    </row>
    <row r="1298" spans="1:8" ht="14.4" x14ac:dyDescent="0.3">
      <c r="A1298" s="17">
        <v>3</v>
      </c>
      <c r="B1298" s="9" t="s">
        <v>45</v>
      </c>
      <c r="C1298" s="17">
        <v>4</v>
      </c>
      <c r="D1298" s="17">
        <v>1983</v>
      </c>
      <c r="E1298" s="17">
        <v>1</v>
      </c>
      <c r="F1298" s="17">
        <v>0</v>
      </c>
      <c r="G1298" s="17">
        <v>0</v>
      </c>
      <c r="H1298" s="18">
        <v>21396</v>
      </c>
    </row>
    <row r="1299" spans="1:8" ht="14.4" x14ac:dyDescent="0.3">
      <c r="A1299" s="17">
        <v>4</v>
      </c>
      <c r="B1299" s="9" t="s">
        <v>43</v>
      </c>
      <c r="C1299" s="17">
        <v>2</v>
      </c>
      <c r="D1299" s="17">
        <v>1974</v>
      </c>
      <c r="E1299" s="17">
        <v>1</v>
      </c>
      <c r="F1299" s="17">
        <v>0</v>
      </c>
      <c r="G1299" s="17">
        <v>0</v>
      </c>
      <c r="H1299" s="18">
        <v>21686</v>
      </c>
    </row>
    <row r="1300" spans="1:8" ht="14.4" x14ac:dyDescent="0.3">
      <c r="A1300" s="17">
        <v>2</v>
      </c>
      <c r="B1300" s="9" t="s">
        <v>42</v>
      </c>
      <c r="C1300" s="17">
        <v>3</v>
      </c>
      <c r="D1300" s="17">
        <v>1975</v>
      </c>
      <c r="E1300" s="17">
        <v>1</v>
      </c>
      <c r="F1300" s="17">
        <v>0</v>
      </c>
      <c r="G1300" s="17">
        <v>0</v>
      </c>
      <c r="H1300" s="18">
        <v>21706</v>
      </c>
    </row>
    <row r="1301" spans="1:8" ht="14.4" x14ac:dyDescent="0.3">
      <c r="A1301" s="17">
        <v>1</v>
      </c>
      <c r="B1301" s="9" t="s">
        <v>45</v>
      </c>
      <c r="C1301" s="17">
        <v>4</v>
      </c>
      <c r="D1301" s="17">
        <v>1983</v>
      </c>
      <c r="E1301" s="17">
        <v>1</v>
      </c>
      <c r="F1301" s="17">
        <v>0</v>
      </c>
      <c r="G1301" s="17">
        <v>0</v>
      </c>
      <c r="H1301" s="18">
        <v>21953</v>
      </c>
    </row>
    <row r="1302" spans="1:8" ht="14.4" x14ac:dyDescent="0.3">
      <c r="A1302" s="17">
        <v>5</v>
      </c>
      <c r="B1302" s="9" t="s">
        <v>43</v>
      </c>
      <c r="C1302" s="17">
        <v>4</v>
      </c>
      <c r="D1302" s="17">
        <v>1976</v>
      </c>
      <c r="E1302" s="17">
        <v>1</v>
      </c>
      <c r="F1302" s="17">
        <v>0</v>
      </c>
      <c r="G1302" s="17">
        <v>0</v>
      </c>
      <c r="H1302" s="18">
        <v>22049</v>
      </c>
    </row>
    <row r="1303" spans="1:8" ht="14.4" x14ac:dyDescent="0.3">
      <c r="A1303" s="17">
        <v>3</v>
      </c>
      <c r="B1303" s="9" t="s">
        <v>10</v>
      </c>
      <c r="C1303" s="17">
        <v>4</v>
      </c>
      <c r="D1303" s="17">
        <v>1974</v>
      </c>
      <c r="E1303" s="17">
        <v>2</v>
      </c>
      <c r="F1303" s="17">
        <v>0</v>
      </c>
      <c r="G1303" s="17">
        <v>0</v>
      </c>
      <c r="H1303" s="18">
        <v>22087</v>
      </c>
    </row>
    <row r="1304" spans="1:8" ht="14.4" x14ac:dyDescent="0.3">
      <c r="A1304" s="17">
        <v>3</v>
      </c>
      <c r="B1304" s="9" t="s">
        <v>24</v>
      </c>
      <c r="C1304" s="17">
        <v>3</v>
      </c>
      <c r="D1304" s="17">
        <v>1988</v>
      </c>
      <c r="E1304" s="17">
        <v>1</v>
      </c>
      <c r="F1304" s="17">
        <v>0</v>
      </c>
      <c r="G1304" s="17">
        <v>0</v>
      </c>
      <c r="H1304" s="18">
        <v>22141</v>
      </c>
    </row>
    <row r="1305" spans="1:8" ht="14.4" x14ac:dyDescent="0.3">
      <c r="A1305" s="17">
        <v>5</v>
      </c>
      <c r="B1305" s="9" t="s">
        <v>10</v>
      </c>
      <c r="C1305" s="17">
        <v>1</v>
      </c>
      <c r="D1305" s="17">
        <v>1960</v>
      </c>
      <c r="E1305" s="17">
        <v>3</v>
      </c>
      <c r="F1305" s="17">
        <v>0</v>
      </c>
      <c r="G1305" s="17">
        <v>0</v>
      </c>
      <c r="H1305" s="18">
        <v>22145</v>
      </c>
    </row>
    <row r="1306" spans="1:8" ht="14.4" x14ac:dyDescent="0.3">
      <c r="A1306" s="17">
        <v>6</v>
      </c>
      <c r="B1306" s="9" t="s">
        <v>43</v>
      </c>
      <c r="C1306" s="17">
        <v>2</v>
      </c>
      <c r="D1306" s="17">
        <v>1974</v>
      </c>
      <c r="E1306" s="17">
        <v>1</v>
      </c>
      <c r="F1306" s="17">
        <v>0</v>
      </c>
      <c r="G1306" s="17">
        <v>0</v>
      </c>
      <c r="H1306" s="18">
        <v>22214</v>
      </c>
    </row>
    <row r="1307" spans="1:8" ht="14.4" x14ac:dyDescent="0.3">
      <c r="A1307" s="17">
        <v>5</v>
      </c>
      <c r="B1307" s="9" t="s">
        <v>10</v>
      </c>
      <c r="C1307" s="17">
        <v>4</v>
      </c>
      <c r="D1307" s="17">
        <v>1974</v>
      </c>
      <c r="E1307" s="17">
        <v>2</v>
      </c>
      <c r="F1307" s="17">
        <v>0</v>
      </c>
      <c r="G1307" s="17">
        <v>0</v>
      </c>
      <c r="H1307" s="18">
        <v>22276</v>
      </c>
    </row>
    <row r="1308" spans="1:8" ht="14.4" x14ac:dyDescent="0.3">
      <c r="A1308" s="17">
        <v>1</v>
      </c>
      <c r="B1308" s="9" t="s">
        <v>43</v>
      </c>
      <c r="C1308" s="17">
        <v>2</v>
      </c>
      <c r="D1308" s="17">
        <v>1974</v>
      </c>
      <c r="E1308" s="17">
        <v>1</v>
      </c>
      <c r="F1308" s="17">
        <v>0</v>
      </c>
      <c r="G1308" s="17">
        <v>0</v>
      </c>
      <c r="H1308" s="18">
        <v>22441</v>
      </c>
    </row>
    <row r="1309" spans="1:8" ht="14.4" x14ac:dyDescent="0.3">
      <c r="A1309" s="17">
        <v>4</v>
      </c>
      <c r="B1309" s="9" t="s">
        <v>44</v>
      </c>
      <c r="C1309" s="17">
        <v>3</v>
      </c>
      <c r="D1309" s="17">
        <v>1975</v>
      </c>
      <c r="E1309" s="17">
        <v>1</v>
      </c>
      <c r="F1309" s="17">
        <v>0</v>
      </c>
      <c r="G1309" s="17">
        <v>0</v>
      </c>
      <c r="H1309" s="18">
        <v>22471</v>
      </c>
    </row>
    <row r="1310" spans="1:8" ht="14.4" x14ac:dyDescent="0.3">
      <c r="A1310" s="17">
        <v>2</v>
      </c>
      <c r="B1310" s="9" t="s">
        <v>17</v>
      </c>
      <c r="C1310" s="17">
        <v>4</v>
      </c>
      <c r="D1310" s="17">
        <v>2012</v>
      </c>
      <c r="E1310" s="17">
        <v>1</v>
      </c>
      <c r="F1310" s="17">
        <v>0</v>
      </c>
      <c r="G1310" s="17">
        <v>0</v>
      </c>
      <c r="H1310" s="18">
        <v>22673</v>
      </c>
    </row>
    <row r="1311" spans="1:8" ht="14.4" x14ac:dyDescent="0.3">
      <c r="A1311" s="17">
        <v>5</v>
      </c>
      <c r="B1311" s="9" t="s">
        <v>42</v>
      </c>
      <c r="C1311" s="17">
        <v>3</v>
      </c>
      <c r="D1311" s="17">
        <v>1975</v>
      </c>
      <c r="E1311" s="17">
        <v>1</v>
      </c>
      <c r="F1311" s="17">
        <v>0</v>
      </c>
      <c r="G1311" s="17">
        <v>3</v>
      </c>
      <c r="H1311" s="18">
        <v>22876</v>
      </c>
    </row>
    <row r="1312" spans="1:8" ht="14.4" x14ac:dyDescent="0.3">
      <c r="A1312" s="17">
        <v>2</v>
      </c>
      <c r="B1312" s="9" t="s">
        <v>24</v>
      </c>
      <c r="C1312" s="17">
        <v>3</v>
      </c>
      <c r="D1312" s="17">
        <v>1988</v>
      </c>
      <c r="E1312" s="17">
        <v>1</v>
      </c>
      <c r="F1312" s="17">
        <v>0</v>
      </c>
      <c r="G1312" s="17">
        <v>0</v>
      </c>
      <c r="H1312" s="18">
        <v>23282</v>
      </c>
    </row>
    <row r="1313" spans="1:8" ht="14.4" x14ac:dyDescent="0.3">
      <c r="A1313" s="17">
        <v>3</v>
      </c>
      <c r="B1313" s="9" t="s">
        <v>43</v>
      </c>
      <c r="C1313" s="17">
        <v>4</v>
      </c>
      <c r="D1313" s="17">
        <v>1976</v>
      </c>
      <c r="E1313" s="17">
        <v>1</v>
      </c>
      <c r="F1313" s="17">
        <v>0</v>
      </c>
      <c r="G1313" s="17">
        <v>0</v>
      </c>
      <c r="H1313" s="18">
        <v>23321</v>
      </c>
    </row>
    <row r="1314" spans="1:8" ht="14.4" x14ac:dyDescent="0.3">
      <c r="A1314" s="17">
        <v>2</v>
      </c>
      <c r="B1314" s="9" t="s">
        <v>43</v>
      </c>
      <c r="C1314" s="17">
        <v>4</v>
      </c>
      <c r="D1314" s="17">
        <v>1976</v>
      </c>
      <c r="E1314" s="17">
        <v>1</v>
      </c>
      <c r="F1314" s="17">
        <v>0</v>
      </c>
      <c r="G1314" s="17">
        <v>0</v>
      </c>
      <c r="H1314" s="18">
        <v>23350</v>
      </c>
    </row>
    <row r="1315" spans="1:8" ht="14.4" x14ac:dyDescent="0.3">
      <c r="A1315" s="17">
        <v>2</v>
      </c>
      <c r="B1315" s="9" t="s">
        <v>12</v>
      </c>
      <c r="C1315" s="17">
        <v>3</v>
      </c>
      <c r="D1315" s="17">
        <v>2010</v>
      </c>
      <c r="E1315" s="17">
        <v>1</v>
      </c>
      <c r="F1315" s="17">
        <v>0</v>
      </c>
      <c r="G1315" s="17">
        <v>0</v>
      </c>
      <c r="H1315" s="18">
        <v>23375</v>
      </c>
    </row>
    <row r="1316" spans="1:8" ht="14.4" x14ac:dyDescent="0.3">
      <c r="A1316" s="17">
        <v>2</v>
      </c>
      <c r="B1316" s="9" t="s">
        <v>12</v>
      </c>
      <c r="C1316" s="17">
        <v>3</v>
      </c>
      <c r="D1316" s="17">
        <v>2010</v>
      </c>
      <c r="E1316" s="17">
        <v>1</v>
      </c>
      <c r="F1316" s="17">
        <v>0</v>
      </c>
      <c r="G1316" s="17">
        <v>0</v>
      </c>
      <c r="H1316" s="18">
        <v>23453</v>
      </c>
    </row>
    <row r="1317" spans="1:8" ht="14.4" x14ac:dyDescent="0.3">
      <c r="A1317" s="17">
        <v>2</v>
      </c>
      <c r="B1317" s="9" t="s">
        <v>12</v>
      </c>
      <c r="C1317" s="17">
        <v>3</v>
      </c>
      <c r="D1317" s="17">
        <v>2010</v>
      </c>
      <c r="E1317" s="17">
        <v>1</v>
      </c>
      <c r="F1317" s="17">
        <v>0</v>
      </c>
      <c r="G1317" s="17">
        <v>0</v>
      </c>
      <c r="H1317" s="18">
        <v>23453</v>
      </c>
    </row>
    <row r="1318" spans="1:8" ht="14.4" x14ac:dyDescent="0.3">
      <c r="A1318" s="17">
        <v>1</v>
      </c>
      <c r="B1318" s="9" t="s">
        <v>10</v>
      </c>
      <c r="C1318" s="17">
        <v>1</v>
      </c>
      <c r="D1318" s="17">
        <v>1960</v>
      </c>
      <c r="E1318" s="17">
        <v>3</v>
      </c>
      <c r="F1318" s="17">
        <v>0</v>
      </c>
      <c r="G1318" s="17">
        <v>0</v>
      </c>
      <c r="H1318" s="18">
        <v>23533</v>
      </c>
    </row>
    <row r="1319" spans="1:8" ht="14.4" x14ac:dyDescent="0.3">
      <c r="A1319" s="17">
        <v>5</v>
      </c>
      <c r="B1319" s="9" t="s">
        <v>44</v>
      </c>
      <c r="C1319" s="17">
        <v>3</v>
      </c>
      <c r="D1319" s="17">
        <v>1975</v>
      </c>
      <c r="E1319" s="17">
        <v>1</v>
      </c>
      <c r="F1319" s="17">
        <v>0</v>
      </c>
      <c r="G1319" s="17">
        <v>0</v>
      </c>
      <c r="H1319" s="18">
        <v>23542</v>
      </c>
    </row>
    <row r="1320" spans="1:8" ht="14.4" x14ac:dyDescent="0.3">
      <c r="A1320" s="17">
        <v>2</v>
      </c>
      <c r="B1320" s="9" t="s">
        <v>12</v>
      </c>
      <c r="C1320" s="17">
        <v>3</v>
      </c>
      <c r="D1320" s="17">
        <v>2014</v>
      </c>
      <c r="E1320" s="17">
        <v>1</v>
      </c>
      <c r="F1320" s="17">
        <v>0</v>
      </c>
      <c r="G1320" s="17">
        <v>0</v>
      </c>
      <c r="H1320" s="18">
        <v>23619</v>
      </c>
    </row>
    <row r="1321" spans="1:8" ht="14.4" x14ac:dyDescent="0.3">
      <c r="A1321" s="17">
        <v>5</v>
      </c>
      <c r="B1321" s="9" t="s">
        <v>43</v>
      </c>
      <c r="C1321" s="17">
        <v>3</v>
      </c>
      <c r="D1321" s="17">
        <v>1983</v>
      </c>
      <c r="E1321" s="17">
        <v>1</v>
      </c>
      <c r="F1321" s="17">
        <v>0</v>
      </c>
      <c r="G1321" s="17">
        <v>0</v>
      </c>
      <c r="H1321" s="18">
        <v>24047</v>
      </c>
    </row>
    <row r="1322" spans="1:8" ht="14.4" x14ac:dyDescent="0.3">
      <c r="A1322" s="17">
        <v>4</v>
      </c>
      <c r="B1322" s="9" t="s">
        <v>24</v>
      </c>
      <c r="C1322" s="17">
        <v>3</v>
      </c>
      <c r="D1322" s="17">
        <v>1988</v>
      </c>
      <c r="E1322" s="17">
        <v>1</v>
      </c>
      <c r="F1322" s="17">
        <v>0</v>
      </c>
      <c r="G1322" s="17">
        <v>0</v>
      </c>
      <c r="H1322" s="18">
        <v>24052</v>
      </c>
    </row>
    <row r="1323" spans="1:8" ht="14.4" x14ac:dyDescent="0.3">
      <c r="A1323" s="17">
        <v>4</v>
      </c>
      <c r="B1323" s="9" t="s">
        <v>43</v>
      </c>
      <c r="C1323" s="17">
        <v>4</v>
      </c>
      <c r="D1323" s="17">
        <v>1976</v>
      </c>
      <c r="E1323" s="17">
        <v>1</v>
      </c>
      <c r="F1323" s="17">
        <v>0</v>
      </c>
      <c r="G1323" s="17">
        <v>0</v>
      </c>
      <c r="H1323" s="18">
        <v>24087</v>
      </c>
    </row>
    <row r="1324" spans="1:8" ht="14.4" x14ac:dyDescent="0.3">
      <c r="A1324" s="17">
        <v>3</v>
      </c>
      <c r="B1324" s="9" t="s">
        <v>44</v>
      </c>
      <c r="C1324" s="17">
        <v>3</v>
      </c>
      <c r="D1324" s="17">
        <v>1975</v>
      </c>
      <c r="E1324" s="17">
        <v>1</v>
      </c>
      <c r="F1324" s="17">
        <v>0</v>
      </c>
      <c r="G1324" s="17">
        <v>0</v>
      </c>
      <c r="H1324" s="18">
        <v>24505</v>
      </c>
    </row>
    <row r="1325" spans="1:8" ht="14.4" x14ac:dyDescent="0.3">
      <c r="A1325" s="17">
        <v>3</v>
      </c>
      <c r="B1325" s="9" t="s">
        <v>43</v>
      </c>
      <c r="C1325" s="17">
        <v>3</v>
      </c>
      <c r="D1325" s="17">
        <v>1983</v>
      </c>
      <c r="E1325" s="17">
        <v>1</v>
      </c>
      <c r="F1325" s="17">
        <v>0</v>
      </c>
      <c r="G1325" s="17">
        <v>0</v>
      </c>
      <c r="H1325" s="18">
        <v>24595</v>
      </c>
    </row>
    <row r="1326" spans="1:8" ht="14.4" x14ac:dyDescent="0.3">
      <c r="A1326" s="17">
        <v>3</v>
      </c>
      <c r="B1326" s="9" t="s">
        <v>48</v>
      </c>
      <c r="C1326" s="17">
        <v>3</v>
      </c>
      <c r="D1326" s="17">
        <v>1984</v>
      </c>
      <c r="E1326" s="17">
        <v>1</v>
      </c>
      <c r="F1326" s="17">
        <v>0</v>
      </c>
      <c r="G1326" s="17">
        <v>0</v>
      </c>
      <c r="H1326" s="18">
        <v>25091</v>
      </c>
    </row>
    <row r="1327" spans="1:8" ht="14.4" x14ac:dyDescent="0.3">
      <c r="A1327" s="17">
        <v>2</v>
      </c>
      <c r="B1327" s="9" t="s">
        <v>17</v>
      </c>
      <c r="C1327" s="17">
        <v>3</v>
      </c>
      <c r="D1327" s="17">
        <v>2012</v>
      </c>
      <c r="E1327" s="17">
        <v>1</v>
      </c>
      <c r="F1327" s="17">
        <v>0</v>
      </c>
      <c r="G1327" s="17">
        <v>0</v>
      </c>
      <c r="H1327" s="18">
        <v>25191</v>
      </c>
    </row>
    <row r="1328" spans="1:8" ht="14.4" x14ac:dyDescent="0.3">
      <c r="A1328" s="17">
        <v>3</v>
      </c>
      <c r="B1328" s="9" t="s">
        <v>19</v>
      </c>
      <c r="C1328" s="17">
        <v>3</v>
      </c>
      <c r="D1328" s="17">
        <v>1981</v>
      </c>
      <c r="E1328" s="17">
        <v>1</v>
      </c>
      <c r="F1328" s="17">
        <v>0</v>
      </c>
      <c r="G1328" s="17">
        <v>0</v>
      </c>
      <c r="H1328" s="18">
        <v>25339</v>
      </c>
    </row>
    <row r="1329" spans="1:8" ht="14.4" x14ac:dyDescent="0.3">
      <c r="A1329" s="17">
        <v>5</v>
      </c>
      <c r="B1329" s="9" t="s">
        <v>24</v>
      </c>
      <c r="C1329" s="17">
        <v>3</v>
      </c>
      <c r="D1329" s="17">
        <v>1988</v>
      </c>
      <c r="E1329" s="17">
        <v>1</v>
      </c>
      <c r="F1329" s="17">
        <v>0</v>
      </c>
      <c r="G1329" s="17">
        <v>0</v>
      </c>
      <c r="H1329" s="18">
        <v>25661</v>
      </c>
    </row>
    <row r="1330" spans="1:8" ht="14.4" x14ac:dyDescent="0.3">
      <c r="A1330" s="17">
        <v>5</v>
      </c>
      <c r="B1330" s="9" t="s">
        <v>19</v>
      </c>
      <c r="C1330" s="17">
        <v>3</v>
      </c>
      <c r="D1330" s="17">
        <v>1981</v>
      </c>
      <c r="E1330" s="17">
        <v>1</v>
      </c>
      <c r="F1330" s="17">
        <v>0</v>
      </c>
      <c r="G1330" s="17">
        <v>0</v>
      </c>
      <c r="H1330" s="18">
        <v>25799</v>
      </c>
    </row>
    <row r="1331" spans="1:8" ht="14.4" x14ac:dyDescent="0.3">
      <c r="A1331" s="17">
        <v>2</v>
      </c>
      <c r="B1331" s="9" t="s">
        <v>17</v>
      </c>
      <c r="C1331" s="17">
        <v>2</v>
      </c>
      <c r="D1331" s="17">
        <v>2011</v>
      </c>
      <c r="E1331" s="17">
        <v>1</v>
      </c>
      <c r="F1331" s="17">
        <v>0</v>
      </c>
      <c r="G1331" s="17">
        <v>0</v>
      </c>
      <c r="H1331" s="18">
        <v>25842</v>
      </c>
    </row>
    <row r="1332" spans="1:8" ht="14.4" x14ac:dyDescent="0.3">
      <c r="A1332" s="17">
        <v>5</v>
      </c>
      <c r="B1332" s="9" t="s">
        <v>10</v>
      </c>
      <c r="C1332" s="17">
        <v>1</v>
      </c>
      <c r="D1332" s="17">
        <v>1984</v>
      </c>
      <c r="E1332" s="17">
        <v>1</v>
      </c>
      <c r="F1332" s="17">
        <v>0</v>
      </c>
      <c r="G1332" s="17">
        <v>0</v>
      </c>
      <c r="H1332" s="18">
        <v>25998</v>
      </c>
    </row>
    <row r="1333" spans="1:8" ht="14.4" x14ac:dyDescent="0.3">
      <c r="A1333" s="17">
        <v>1</v>
      </c>
      <c r="B1333" s="9" t="s">
        <v>23</v>
      </c>
      <c r="C1333" s="17">
        <v>1</v>
      </c>
      <c r="D1333" s="17">
        <v>1996</v>
      </c>
      <c r="E1333" s="17">
        <v>1</v>
      </c>
      <c r="F1333" s="17">
        <v>0</v>
      </c>
      <c r="G1333" s="17">
        <v>0</v>
      </c>
      <c r="H1333" s="18">
        <v>26124</v>
      </c>
    </row>
    <row r="1334" spans="1:8" ht="14.4" x14ac:dyDescent="0.3">
      <c r="A1334" s="17">
        <v>5</v>
      </c>
      <c r="B1334" s="9" t="s">
        <v>31</v>
      </c>
      <c r="C1334" s="17">
        <v>2</v>
      </c>
      <c r="D1334" s="17">
        <v>1973</v>
      </c>
      <c r="E1334" s="17">
        <v>18</v>
      </c>
      <c r="F1334" s="17">
        <v>0</v>
      </c>
      <c r="G1334" s="17">
        <v>0</v>
      </c>
      <c r="H1334" s="18">
        <v>26389</v>
      </c>
    </row>
    <row r="1335" spans="1:8" ht="14.4" x14ac:dyDescent="0.3">
      <c r="A1335" s="17">
        <v>1</v>
      </c>
      <c r="B1335" s="9" t="s">
        <v>14</v>
      </c>
      <c r="C1335" s="17">
        <v>1</v>
      </c>
      <c r="D1335" s="17">
        <v>1995</v>
      </c>
      <c r="E1335" s="17">
        <v>1</v>
      </c>
      <c r="F1335" s="17">
        <v>0</v>
      </c>
      <c r="G1335" s="17">
        <v>0</v>
      </c>
      <c r="H1335" s="18">
        <v>26499</v>
      </c>
    </row>
    <row r="1336" spans="1:8" ht="14.4" x14ac:dyDescent="0.3">
      <c r="A1336" s="17">
        <v>1</v>
      </c>
      <c r="B1336" s="9" t="s">
        <v>23</v>
      </c>
      <c r="C1336" s="17">
        <v>1</v>
      </c>
      <c r="D1336" s="17">
        <v>1968</v>
      </c>
      <c r="E1336" s="17">
        <v>1</v>
      </c>
      <c r="F1336" s="17">
        <v>0</v>
      </c>
      <c r="G1336" s="17">
        <v>0</v>
      </c>
      <c r="H1336" s="18">
        <v>26649</v>
      </c>
    </row>
    <row r="1337" spans="1:8" ht="14.4" x14ac:dyDescent="0.3">
      <c r="A1337" s="17">
        <v>4</v>
      </c>
      <c r="B1337" s="9" t="s">
        <v>48</v>
      </c>
      <c r="C1337" s="17">
        <v>3</v>
      </c>
      <c r="D1337" s="17">
        <v>1984</v>
      </c>
      <c r="E1337" s="17">
        <v>1</v>
      </c>
      <c r="F1337" s="17">
        <v>0</v>
      </c>
      <c r="G1337" s="17">
        <v>0</v>
      </c>
      <c r="H1337" s="18">
        <v>26903</v>
      </c>
    </row>
    <row r="1338" spans="1:8" ht="14.4" x14ac:dyDescent="0.3">
      <c r="A1338" s="17">
        <v>2</v>
      </c>
      <c r="B1338" s="9" t="s">
        <v>48</v>
      </c>
      <c r="C1338" s="17">
        <v>3</v>
      </c>
      <c r="D1338" s="17">
        <v>1984</v>
      </c>
      <c r="E1338" s="17">
        <v>1</v>
      </c>
      <c r="F1338" s="17">
        <v>0</v>
      </c>
      <c r="G1338" s="17">
        <v>0</v>
      </c>
      <c r="H1338" s="18">
        <v>26985</v>
      </c>
    </row>
    <row r="1339" spans="1:8" ht="14.4" x14ac:dyDescent="0.3">
      <c r="A1339" s="17">
        <v>5</v>
      </c>
      <c r="B1339" s="9" t="s">
        <v>48</v>
      </c>
      <c r="C1339" s="17">
        <v>3</v>
      </c>
      <c r="D1339" s="17">
        <v>1984</v>
      </c>
      <c r="E1339" s="17">
        <v>1</v>
      </c>
      <c r="F1339" s="17">
        <v>0</v>
      </c>
      <c r="G1339" s="17">
        <v>0</v>
      </c>
      <c r="H1339" s="18">
        <v>27105</v>
      </c>
    </row>
    <row r="1340" spans="1:8" ht="14.4" x14ac:dyDescent="0.3">
      <c r="A1340" s="17">
        <v>2</v>
      </c>
      <c r="B1340" s="9" t="s">
        <v>10</v>
      </c>
      <c r="C1340" s="17">
        <v>1</v>
      </c>
      <c r="D1340" s="17">
        <v>1984</v>
      </c>
      <c r="E1340" s="17">
        <v>1</v>
      </c>
      <c r="F1340" s="17">
        <v>0</v>
      </c>
      <c r="G1340" s="17">
        <v>0</v>
      </c>
      <c r="H1340" s="18">
        <v>27141</v>
      </c>
    </row>
    <row r="1341" spans="1:8" ht="14.4" x14ac:dyDescent="0.3">
      <c r="A1341" s="17">
        <v>4</v>
      </c>
      <c r="B1341" s="9" t="s">
        <v>31</v>
      </c>
      <c r="C1341" s="17">
        <v>2</v>
      </c>
      <c r="D1341" s="17">
        <v>1973</v>
      </c>
      <c r="E1341" s="17">
        <v>18</v>
      </c>
      <c r="F1341" s="17">
        <v>0</v>
      </c>
      <c r="G1341" s="17">
        <v>0</v>
      </c>
      <c r="H1341" s="18">
        <v>27168</v>
      </c>
    </row>
    <row r="1342" spans="1:8" ht="14.4" x14ac:dyDescent="0.3">
      <c r="A1342" s="17">
        <v>1</v>
      </c>
      <c r="B1342" s="9" t="s">
        <v>23</v>
      </c>
      <c r="C1342" s="17">
        <v>1</v>
      </c>
      <c r="D1342" s="17">
        <v>1972</v>
      </c>
      <c r="E1342" s="17">
        <v>1</v>
      </c>
      <c r="F1342" s="17">
        <v>0</v>
      </c>
      <c r="G1342" s="17">
        <v>0</v>
      </c>
      <c r="H1342" s="18">
        <v>27175</v>
      </c>
    </row>
    <row r="1343" spans="1:8" ht="14.4" x14ac:dyDescent="0.3">
      <c r="A1343" s="17">
        <v>2</v>
      </c>
      <c r="B1343" s="9" t="s">
        <v>30</v>
      </c>
      <c r="C1343" s="17">
        <v>3</v>
      </c>
      <c r="D1343" s="17">
        <v>1983</v>
      </c>
      <c r="E1343" s="17">
        <v>1</v>
      </c>
      <c r="F1343" s="17">
        <v>0</v>
      </c>
      <c r="G1343" s="17">
        <v>12</v>
      </c>
      <c r="H1343" s="18">
        <v>27838</v>
      </c>
    </row>
    <row r="1344" spans="1:8" ht="14.4" x14ac:dyDescent="0.3">
      <c r="A1344" s="17">
        <v>3</v>
      </c>
      <c r="B1344" s="9" t="s">
        <v>12</v>
      </c>
      <c r="C1344" s="17">
        <v>4</v>
      </c>
      <c r="D1344" s="17">
        <v>1983</v>
      </c>
      <c r="E1344" s="17">
        <v>2</v>
      </c>
      <c r="F1344" s="17">
        <v>0</v>
      </c>
      <c r="G1344" s="17">
        <v>0</v>
      </c>
      <c r="H1344" s="18">
        <v>28011</v>
      </c>
    </row>
    <row r="1345" spans="1:8" ht="14.4" x14ac:dyDescent="0.3">
      <c r="A1345" s="17">
        <v>1</v>
      </c>
      <c r="B1345" s="9" t="s">
        <v>10</v>
      </c>
      <c r="C1345" s="17">
        <v>1</v>
      </c>
      <c r="D1345" s="17">
        <v>1984</v>
      </c>
      <c r="E1345" s="17">
        <v>1</v>
      </c>
      <c r="F1345" s="17">
        <v>0</v>
      </c>
      <c r="G1345" s="17">
        <v>0</v>
      </c>
      <c r="H1345" s="18">
        <v>28137</v>
      </c>
    </row>
    <row r="1346" spans="1:8" ht="14.4" x14ac:dyDescent="0.3">
      <c r="A1346" s="17">
        <v>5</v>
      </c>
      <c r="B1346" s="9" t="s">
        <v>10</v>
      </c>
      <c r="C1346" s="17">
        <v>1</v>
      </c>
      <c r="D1346" s="17">
        <v>1982</v>
      </c>
      <c r="E1346" s="17">
        <v>1</v>
      </c>
      <c r="F1346" s="17">
        <v>0</v>
      </c>
      <c r="G1346" s="17">
        <v>0</v>
      </c>
      <c r="H1346" s="18">
        <v>28259</v>
      </c>
    </row>
    <row r="1347" spans="1:8" ht="14.4" x14ac:dyDescent="0.3">
      <c r="A1347" s="17">
        <v>3</v>
      </c>
      <c r="B1347" s="9" t="s">
        <v>27</v>
      </c>
      <c r="C1347" s="17">
        <v>2</v>
      </c>
      <c r="D1347" s="17">
        <v>1970</v>
      </c>
      <c r="E1347" s="17">
        <v>1</v>
      </c>
      <c r="F1347" s="17">
        <v>0</v>
      </c>
      <c r="G1347" s="17">
        <v>4</v>
      </c>
      <c r="H1347" s="18">
        <v>28292</v>
      </c>
    </row>
    <row r="1348" spans="1:8" ht="14.4" x14ac:dyDescent="0.3">
      <c r="A1348" s="17">
        <v>1</v>
      </c>
      <c r="B1348" s="9" t="s">
        <v>10</v>
      </c>
      <c r="C1348" s="17">
        <v>2</v>
      </c>
      <c r="D1348" s="17">
        <v>1987</v>
      </c>
      <c r="E1348" s="17">
        <v>1</v>
      </c>
      <c r="F1348" s="17">
        <v>0</v>
      </c>
      <c r="G1348" s="17">
        <v>0</v>
      </c>
      <c r="H1348" s="18">
        <v>28300</v>
      </c>
    </row>
    <row r="1349" spans="1:8" ht="14.4" x14ac:dyDescent="0.3">
      <c r="A1349" s="17">
        <v>1</v>
      </c>
      <c r="B1349" s="9" t="s">
        <v>19</v>
      </c>
      <c r="C1349" s="17">
        <v>4</v>
      </c>
      <c r="D1349" s="17">
        <v>1977</v>
      </c>
      <c r="E1349" s="17">
        <v>2</v>
      </c>
      <c r="F1349" s="17">
        <v>0</v>
      </c>
      <c r="G1349" s="17">
        <v>0</v>
      </c>
      <c r="H1349" s="18">
        <v>28332</v>
      </c>
    </row>
    <row r="1350" spans="1:8" ht="14.4" x14ac:dyDescent="0.3">
      <c r="A1350" s="17">
        <v>1</v>
      </c>
      <c r="B1350" s="9" t="s">
        <v>43</v>
      </c>
      <c r="C1350" s="17">
        <v>3</v>
      </c>
      <c r="D1350" s="17">
        <v>1980</v>
      </c>
      <c r="E1350" s="17">
        <v>1</v>
      </c>
      <c r="F1350" s="17">
        <v>0</v>
      </c>
      <c r="G1350" s="17">
        <v>12</v>
      </c>
      <c r="H1350" s="18">
        <v>28451</v>
      </c>
    </row>
    <row r="1351" spans="1:8" ht="14.4" x14ac:dyDescent="0.3">
      <c r="A1351" s="17">
        <v>5</v>
      </c>
      <c r="B1351" s="9" t="s">
        <v>12</v>
      </c>
      <c r="C1351" s="17">
        <v>2</v>
      </c>
      <c r="D1351" s="17">
        <v>2015</v>
      </c>
      <c r="E1351" s="17">
        <v>1</v>
      </c>
      <c r="F1351" s="17">
        <v>0</v>
      </c>
      <c r="G1351" s="17">
        <v>0</v>
      </c>
      <c r="H1351" s="18">
        <v>28562</v>
      </c>
    </row>
    <row r="1352" spans="1:8" ht="14.4" x14ac:dyDescent="0.3">
      <c r="A1352" s="17">
        <v>3</v>
      </c>
      <c r="B1352" s="9" t="s">
        <v>12</v>
      </c>
      <c r="C1352" s="17">
        <v>3</v>
      </c>
      <c r="D1352" s="17">
        <v>2012</v>
      </c>
      <c r="E1352" s="17">
        <v>1</v>
      </c>
      <c r="F1352" s="17">
        <v>0</v>
      </c>
      <c r="G1352" s="17">
        <v>0</v>
      </c>
      <c r="H1352" s="18">
        <v>28593</v>
      </c>
    </row>
    <row r="1353" spans="1:8" ht="14.4" x14ac:dyDescent="0.3">
      <c r="A1353" s="17">
        <v>5</v>
      </c>
      <c r="B1353" s="9" t="s">
        <v>12</v>
      </c>
      <c r="C1353" s="17">
        <v>1</v>
      </c>
      <c r="D1353" s="17">
        <v>2014</v>
      </c>
      <c r="E1353" s="17">
        <v>1</v>
      </c>
      <c r="F1353" s="17">
        <v>0</v>
      </c>
      <c r="G1353" s="17">
        <v>0</v>
      </c>
      <c r="H1353" s="18">
        <v>28597</v>
      </c>
    </row>
    <row r="1354" spans="1:8" ht="14.4" x14ac:dyDescent="0.3">
      <c r="A1354" s="17">
        <v>6</v>
      </c>
      <c r="B1354" s="9" t="s">
        <v>10</v>
      </c>
      <c r="C1354" s="17">
        <v>1</v>
      </c>
      <c r="D1354" s="17">
        <v>1982</v>
      </c>
      <c r="E1354" s="17">
        <v>1</v>
      </c>
      <c r="F1354" s="17">
        <v>0</v>
      </c>
      <c r="G1354" s="17">
        <v>0</v>
      </c>
      <c r="H1354" s="18">
        <v>28647</v>
      </c>
    </row>
    <row r="1355" spans="1:8" ht="14.4" x14ac:dyDescent="0.3">
      <c r="A1355" s="17">
        <v>6</v>
      </c>
      <c r="B1355" s="9" t="s">
        <v>12</v>
      </c>
      <c r="C1355" s="17">
        <v>3</v>
      </c>
      <c r="D1355" s="17">
        <v>2009</v>
      </c>
      <c r="E1355" s="17">
        <v>1</v>
      </c>
      <c r="F1355" s="17">
        <v>0</v>
      </c>
      <c r="G1355" s="17">
        <v>0</v>
      </c>
      <c r="H1355" s="18">
        <v>28660</v>
      </c>
    </row>
    <row r="1356" spans="1:8" ht="14.4" x14ac:dyDescent="0.3">
      <c r="A1356" s="17">
        <v>4</v>
      </c>
      <c r="B1356" s="9" t="s">
        <v>12</v>
      </c>
      <c r="C1356" s="17">
        <v>3</v>
      </c>
      <c r="D1356" s="17">
        <v>2012</v>
      </c>
      <c r="E1356" s="17">
        <v>1</v>
      </c>
      <c r="F1356" s="17">
        <v>0</v>
      </c>
      <c r="G1356" s="17">
        <v>0</v>
      </c>
      <c r="H1356" s="18">
        <v>28673</v>
      </c>
    </row>
    <row r="1357" spans="1:8" ht="14.4" x14ac:dyDescent="0.3">
      <c r="A1357" s="17">
        <v>3</v>
      </c>
      <c r="B1357" s="9" t="s">
        <v>19</v>
      </c>
      <c r="C1357" s="17">
        <v>3</v>
      </c>
      <c r="D1357" s="17">
        <v>2014</v>
      </c>
      <c r="E1357" s="17">
        <v>1</v>
      </c>
      <c r="F1357" s="17">
        <v>0</v>
      </c>
      <c r="G1357" s="17">
        <v>0</v>
      </c>
      <c r="H1357" s="18">
        <v>28676</v>
      </c>
    </row>
    <row r="1358" spans="1:8" ht="14.4" x14ac:dyDescent="0.3">
      <c r="A1358" s="17">
        <v>4</v>
      </c>
      <c r="B1358" s="9" t="s">
        <v>12</v>
      </c>
      <c r="C1358" s="17">
        <v>2</v>
      </c>
      <c r="D1358" s="17">
        <v>2015</v>
      </c>
      <c r="E1358" s="17">
        <v>1</v>
      </c>
      <c r="F1358" s="17">
        <v>0</v>
      </c>
      <c r="G1358" s="17">
        <v>0</v>
      </c>
      <c r="H1358" s="18">
        <v>28730</v>
      </c>
    </row>
    <row r="1359" spans="1:8" ht="14.4" x14ac:dyDescent="0.3">
      <c r="A1359" s="17">
        <v>3</v>
      </c>
      <c r="B1359" s="9" t="s">
        <v>12</v>
      </c>
      <c r="C1359" s="17">
        <v>2</v>
      </c>
      <c r="D1359" s="17">
        <v>2014</v>
      </c>
      <c r="E1359" s="17">
        <v>1</v>
      </c>
      <c r="F1359" s="17">
        <v>0</v>
      </c>
      <c r="G1359" s="17">
        <v>0</v>
      </c>
      <c r="H1359" s="18">
        <v>28780</v>
      </c>
    </row>
    <row r="1360" spans="1:8" ht="14.4" x14ac:dyDescent="0.3">
      <c r="A1360" s="17">
        <v>1</v>
      </c>
      <c r="B1360" s="9" t="s">
        <v>19</v>
      </c>
      <c r="C1360" s="17">
        <v>4</v>
      </c>
      <c r="D1360" s="17">
        <v>2018</v>
      </c>
      <c r="E1360" s="17">
        <v>2</v>
      </c>
      <c r="F1360" s="17">
        <v>0</v>
      </c>
      <c r="G1360" s="17">
        <v>0</v>
      </c>
      <c r="H1360" s="18">
        <v>28790</v>
      </c>
    </row>
    <row r="1361" spans="1:8" ht="14.4" x14ac:dyDescent="0.3">
      <c r="A1361" s="17">
        <v>3</v>
      </c>
      <c r="B1361" s="9" t="s">
        <v>19</v>
      </c>
      <c r="C1361" s="17">
        <v>3</v>
      </c>
      <c r="D1361" s="17">
        <v>2012</v>
      </c>
      <c r="E1361" s="17">
        <v>1</v>
      </c>
      <c r="F1361" s="17">
        <v>0</v>
      </c>
      <c r="G1361" s="17">
        <v>0</v>
      </c>
      <c r="H1361" s="18">
        <v>28812</v>
      </c>
    </row>
    <row r="1362" spans="1:8" ht="14.4" x14ac:dyDescent="0.3">
      <c r="A1362" s="17">
        <v>3</v>
      </c>
      <c r="B1362" s="9" t="s">
        <v>12</v>
      </c>
      <c r="C1362" s="17">
        <v>2</v>
      </c>
      <c r="D1362" s="17">
        <v>2013</v>
      </c>
      <c r="E1362" s="17">
        <v>1</v>
      </c>
      <c r="F1362" s="17">
        <v>0</v>
      </c>
      <c r="G1362" s="17">
        <v>0</v>
      </c>
      <c r="H1362" s="18">
        <v>28850</v>
      </c>
    </row>
    <row r="1363" spans="1:8" ht="14.4" x14ac:dyDescent="0.3">
      <c r="A1363" s="17">
        <v>1</v>
      </c>
      <c r="B1363" s="9" t="s">
        <v>12</v>
      </c>
      <c r="C1363" s="17">
        <v>3</v>
      </c>
      <c r="D1363" s="17">
        <v>2017</v>
      </c>
      <c r="E1363" s="17">
        <v>1</v>
      </c>
      <c r="F1363" s="17">
        <v>0</v>
      </c>
      <c r="G1363" s="17">
        <v>0</v>
      </c>
      <c r="H1363" s="18">
        <v>28876</v>
      </c>
    </row>
    <row r="1364" spans="1:8" ht="14.4" x14ac:dyDescent="0.3">
      <c r="A1364" s="17">
        <v>4</v>
      </c>
      <c r="B1364" s="9" t="s">
        <v>12</v>
      </c>
      <c r="C1364" s="17">
        <v>1</v>
      </c>
      <c r="D1364" s="17">
        <v>2010</v>
      </c>
      <c r="E1364" s="17">
        <v>1</v>
      </c>
      <c r="F1364" s="17">
        <v>0</v>
      </c>
      <c r="G1364" s="17">
        <v>0</v>
      </c>
      <c r="H1364" s="18">
        <v>28882</v>
      </c>
    </row>
    <row r="1365" spans="1:8" ht="14.4" x14ac:dyDescent="0.3">
      <c r="A1365" s="17">
        <v>3</v>
      </c>
      <c r="B1365" s="9" t="s">
        <v>12</v>
      </c>
      <c r="C1365" s="17">
        <v>3</v>
      </c>
      <c r="D1365" s="17">
        <v>2015</v>
      </c>
      <c r="E1365" s="17">
        <v>1</v>
      </c>
      <c r="F1365" s="17">
        <v>0</v>
      </c>
      <c r="G1365" s="17">
        <v>0</v>
      </c>
      <c r="H1365" s="18">
        <v>28882</v>
      </c>
    </row>
    <row r="1366" spans="1:8" ht="14.4" x14ac:dyDescent="0.3">
      <c r="A1366" s="17">
        <v>4</v>
      </c>
      <c r="B1366" s="9" t="s">
        <v>12</v>
      </c>
      <c r="C1366" s="17">
        <v>3</v>
      </c>
      <c r="D1366" s="17">
        <v>2010</v>
      </c>
      <c r="E1366" s="17">
        <v>1</v>
      </c>
      <c r="F1366" s="17">
        <v>0</v>
      </c>
      <c r="G1366" s="17">
        <v>0</v>
      </c>
      <c r="H1366" s="18">
        <v>28898</v>
      </c>
    </row>
    <row r="1367" spans="1:8" ht="14.4" x14ac:dyDescent="0.3">
      <c r="A1367" s="17">
        <v>4</v>
      </c>
      <c r="B1367" s="9" t="s">
        <v>12</v>
      </c>
      <c r="C1367" s="17">
        <v>1</v>
      </c>
      <c r="D1367" s="17">
        <v>2011</v>
      </c>
      <c r="E1367" s="17">
        <v>1</v>
      </c>
      <c r="F1367" s="17">
        <v>0</v>
      </c>
      <c r="G1367" s="17">
        <v>0</v>
      </c>
      <c r="H1367" s="18">
        <v>28901</v>
      </c>
    </row>
    <row r="1368" spans="1:8" ht="14.4" x14ac:dyDescent="0.3">
      <c r="A1368" s="17">
        <v>3</v>
      </c>
      <c r="B1368" s="9" t="s">
        <v>12</v>
      </c>
      <c r="C1368" s="17">
        <v>4</v>
      </c>
      <c r="D1368" s="17">
        <v>2009</v>
      </c>
      <c r="E1368" s="17">
        <v>1</v>
      </c>
      <c r="F1368" s="17">
        <v>0</v>
      </c>
      <c r="G1368" s="17">
        <v>0</v>
      </c>
      <c r="H1368" s="18">
        <v>28971</v>
      </c>
    </row>
    <row r="1369" spans="1:8" ht="14.4" x14ac:dyDescent="0.3">
      <c r="A1369" s="17">
        <v>2</v>
      </c>
      <c r="B1369" s="9" t="s">
        <v>12</v>
      </c>
      <c r="C1369" s="17">
        <v>2</v>
      </c>
      <c r="D1369" s="17">
        <v>2020</v>
      </c>
      <c r="E1369" s="17">
        <v>1</v>
      </c>
      <c r="F1369" s="17">
        <v>0</v>
      </c>
      <c r="G1369" s="17">
        <v>0</v>
      </c>
      <c r="H1369" s="18">
        <v>28980</v>
      </c>
    </row>
    <row r="1370" spans="1:8" ht="14.4" x14ac:dyDescent="0.3">
      <c r="A1370" s="17">
        <v>3</v>
      </c>
      <c r="B1370" s="9" t="s">
        <v>19</v>
      </c>
      <c r="C1370" s="17">
        <v>3</v>
      </c>
      <c r="D1370" s="17">
        <v>2010</v>
      </c>
      <c r="E1370" s="17">
        <v>1</v>
      </c>
      <c r="F1370" s="17">
        <v>0</v>
      </c>
      <c r="G1370" s="17">
        <v>0</v>
      </c>
      <c r="H1370" s="18">
        <v>28986</v>
      </c>
    </row>
    <row r="1371" spans="1:8" ht="14.4" x14ac:dyDescent="0.3">
      <c r="A1371" s="17">
        <v>4</v>
      </c>
      <c r="B1371" s="9" t="s">
        <v>12</v>
      </c>
      <c r="C1371" s="17">
        <v>4</v>
      </c>
      <c r="D1371" s="17">
        <v>1983</v>
      </c>
      <c r="E1371" s="17">
        <v>2</v>
      </c>
      <c r="F1371" s="17">
        <v>0</v>
      </c>
      <c r="G1371" s="17">
        <v>0</v>
      </c>
      <c r="H1371" s="18">
        <v>29016</v>
      </c>
    </row>
    <row r="1372" spans="1:8" ht="14.4" x14ac:dyDescent="0.3">
      <c r="A1372" s="17">
        <v>2</v>
      </c>
      <c r="B1372" s="9" t="s">
        <v>66</v>
      </c>
      <c r="C1372" s="17">
        <v>3</v>
      </c>
      <c r="D1372" s="17">
        <v>2013</v>
      </c>
      <c r="E1372" s="17">
        <v>1</v>
      </c>
      <c r="F1372" s="17">
        <v>0</v>
      </c>
      <c r="G1372" s="17">
        <v>0</v>
      </c>
      <c r="H1372" s="18">
        <v>29037</v>
      </c>
    </row>
    <row r="1373" spans="1:8" ht="14.4" x14ac:dyDescent="0.3">
      <c r="A1373" s="17">
        <v>3</v>
      </c>
      <c r="B1373" s="9" t="s">
        <v>19</v>
      </c>
      <c r="C1373" s="17">
        <v>2</v>
      </c>
      <c r="D1373" s="17">
        <v>2012</v>
      </c>
      <c r="E1373" s="17">
        <v>1</v>
      </c>
      <c r="F1373" s="17">
        <v>0</v>
      </c>
      <c r="G1373" s="17">
        <v>0</v>
      </c>
      <c r="H1373" s="18">
        <v>29056</v>
      </c>
    </row>
    <row r="1374" spans="1:8" ht="14.4" x14ac:dyDescent="0.3">
      <c r="A1374" s="17">
        <v>6</v>
      </c>
      <c r="B1374" s="9" t="s">
        <v>12</v>
      </c>
      <c r="C1374" s="17">
        <v>1</v>
      </c>
      <c r="D1374" s="17">
        <v>2012</v>
      </c>
      <c r="E1374" s="17">
        <v>1</v>
      </c>
      <c r="F1374" s="17">
        <v>0</v>
      </c>
      <c r="G1374" s="17">
        <v>0</v>
      </c>
      <c r="H1374" s="18">
        <v>29094</v>
      </c>
    </row>
    <row r="1375" spans="1:8" ht="14.4" x14ac:dyDescent="0.3">
      <c r="A1375" s="17">
        <v>2</v>
      </c>
      <c r="B1375" s="9" t="s">
        <v>17</v>
      </c>
      <c r="C1375" s="17">
        <v>2</v>
      </c>
      <c r="D1375" s="17">
        <v>2014</v>
      </c>
      <c r="E1375" s="17">
        <v>1</v>
      </c>
      <c r="F1375" s="17">
        <v>0</v>
      </c>
      <c r="G1375" s="17">
        <v>0</v>
      </c>
      <c r="H1375" s="18">
        <v>29123</v>
      </c>
    </row>
    <row r="1376" spans="1:8" ht="14.4" x14ac:dyDescent="0.3">
      <c r="A1376" s="17">
        <v>5</v>
      </c>
      <c r="B1376" s="9" t="s">
        <v>12</v>
      </c>
      <c r="C1376" s="17">
        <v>2</v>
      </c>
      <c r="D1376" s="17">
        <v>2011</v>
      </c>
      <c r="E1376" s="17">
        <v>1</v>
      </c>
      <c r="F1376" s="17">
        <v>0</v>
      </c>
      <c r="G1376" s="17">
        <v>0</v>
      </c>
      <c r="H1376" s="18">
        <v>29126</v>
      </c>
    </row>
    <row r="1377" spans="1:8" ht="14.4" x14ac:dyDescent="0.3">
      <c r="A1377" s="17">
        <v>3</v>
      </c>
      <c r="B1377" s="9" t="s">
        <v>12</v>
      </c>
      <c r="C1377" s="17">
        <v>3</v>
      </c>
      <c r="D1377" s="17">
        <v>2012</v>
      </c>
      <c r="E1377" s="17">
        <v>1</v>
      </c>
      <c r="F1377" s="17">
        <v>0</v>
      </c>
      <c r="G1377" s="17">
        <v>0</v>
      </c>
      <c r="H1377" s="18">
        <v>29135</v>
      </c>
    </row>
    <row r="1378" spans="1:8" ht="14.4" x14ac:dyDescent="0.3">
      <c r="A1378" s="17">
        <v>2</v>
      </c>
      <c r="B1378" s="9" t="s">
        <v>17</v>
      </c>
      <c r="C1378" s="17">
        <v>2</v>
      </c>
      <c r="D1378" s="17">
        <v>2012</v>
      </c>
      <c r="E1378" s="17">
        <v>1</v>
      </c>
      <c r="F1378" s="17">
        <v>0</v>
      </c>
      <c r="G1378" s="17">
        <v>0</v>
      </c>
      <c r="H1378" s="18">
        <v>29164</v>
      </c>
    </row>
    <row r="1379" spans="1:8" ht="14.4" x14ac:dyDescent="0.3">
      <c r="A1379" s="17">
        <v>3</v>
      </c>
      <c r="B1379" s="9" t="s">
        <v>19</v>
      </c>
      <c r="C1379" s="17">
        <v>3</v>
      </c>
      <c r="D1379" s="17">
        <v>2015</v>
      </c>
      <c r="E1379" s="17">
        <v>1</v>
      </c>
      <c r="F1379" s="17">
        <v>0</v>
      </c>
      <c r="G1379" s="17">
        <v>0</v>
      </c>
      <c r="H1379" s="18">
        <v>29189</v>
      </c>
    </row>
    <row r="1380" spans="1:8" ht="14.4" x14ac:dyDescent="0.3">
      <c r="A1380" s="17">
        <v>3</v>
      </c>
      <c r="B1380" s="9" t="s">
        <v>19</v>
      </c>
      <c r="C1380" s="17">
        <v>3</v>
      </c>
      <c r="D1380" s="17">
        <v>2015</v>
      </c>
      <c r="E1380" s="17">
        <v>1</v>
      </c>
      <c r="F1380" s="17">
        <v>0</v>
      </c>
      <c r="G1380" s="17">
        <v>0</v>
      </c>
      <c r="H1380" s="18">
        <v>29196</v>
      </c>
    </row>
    <row r="1381" spans="1:8" ht="14.4" x14ac:dyDescent="0.3">
      <c r="A1381" s="17">
        <v>3</v>
      </c>
      <c r="B1381" s="9" t="s">
        <v>12</v>
      </c>
      <c r="C1381" s="17">
        <v>3</v>
      </c>
      <c r="D1381" s="17">
        <v>2015</v>
      </c>
      <c r="E1381" s="17">
        <v>1</v>
      </c>
      <c r="F1381" s="17">
        <v>0</v>
      </c>
      <c r="G1381" s="17">
        <v>0</v>
      </c>
      <c r="H1381" s="18">
        <v>29199</v>
      </c>
    </row>
    <row r="1382" spans="1:8" ht="14.4" x14ac:dyDescent="0.3">
      <c r="A1382" s="17">
        <v>3</v>
      </c>
      <c r="B1382" s="9" t="s">
        <v>19</v>
      </c>
      <c r="C1382" s="17">
        <v>3</v>
      </c>
      <c r="D1382" s="17">
        <v>2013</v>
      </c>
      <c r="E1382" s="17">
        <v>1</v>
      </c>
      <c r="F1382" s="17">
        <v>0</v>
      </c>
      <c r="G1382" s="17">
        <v>0</v>
      </c>
      <c r="H1382" s="18">
        <v>29237</v>
      </c>
    </row>
    <row r="1383" spans="1:8" ht="14.4" x14ac:dyDescent="0.3">
      <c r="A1383" s="17">
        <v>1</v>
      </c>
      <c r="B1383" s="9" t="s">
        <v>10</v>
      </c>
      <c r="C1383" s="17">
        <v>1</v>
      </c>
      <c r="D1383" s="17">
        <v>1982</v>
      </c>
      <c r="E1383" s="17">
        <v>1</v>
      </c>
      <c r="F1383" s="17">
        <v>0</v>
      </c>
      <c r="G1383" s="17">
        <v>0</v>
      </c>
      <c r="H1383" s="18">
        <v>29239</v>
      </c>
    </row>
    <row r="1384" spans="1:8" ht="14.4" x14ac:dyDescent="0.3">
      <c r="A1384" s="17">
        <v>3</v>
      </c>
      <c r="B1384" s="9" t="s">
        <v>31</v>
      </c>
      <c r="C1384" s="17">
        <v>2</v>
      </c>
      <c r="D1384" s="17">
        <v>1973</v>
      </c>
      <c r="E1384" s="17">
        <v>18</v>
      </c>
      <c r="F1384" s="17">
        <v>0</v>
      </c>
      <c r="G1384" s="17">
        <v>0</v>
      </c>
      <c r="H1384" s="18">
        <v>29408</v>
      </c>
    </row>
    <row r="1385" spans="1:8" ht="14.4" x14ac:dyDescent="0.3">
      <c r="A1385" s="17">
        <v>2</v>
      </c>
      <c r="B1385" s="9" t="s">
        <v>23</v>
      </c>
      <c r="C1385" s="17">
        <v>1</v>
      </c>
      <c r="D1385" s="17">
        <v>2010</v>
      </c>
      <c r="E1385" s="17">
        <v>1</v>
      </c>
      <c r="F1385" s="17">
        <v>0</v>
      </c>
      <c r="G1385" s="17">
        <v>0</v>
      </c>
      <c r="H1385" s="18">
        <v>29424</v>
      </c>
    </row>
    <row r="1386" spans="1:8" ht="14.4" x14ac:dyDescent="0.3">
      <c r="A1386" s="17">
        <v>3</v>
      </c>
      <c r="B1386" s="9" t="s">
        <v>10</v>
      </c>
      <c r="C1386" s="17">
        <v>1</v>
      </c>
      <c r="D1386" s="17">
        <v>1982</v>
      </c>
      <c r="E1386" s="17">
        <v>1</v>
      </c>
      <c r="F1386" s="17">
        <v>0</v>
      </c>
      <c r="G1386" s="17">
        <v>0</v>
      </c>
      <c r="H1386" s="18">
        <v>29457</v>
      </c>
    </row>
    <row r="1387" spans="1:8" ht="14.4" x14ac:dyDescent="0.3">
      <c r="A1387" s="17">
        <v>3</v>
      </c>
      <c r="B1387" s="9" t="s">
        <v>19</v>
      </c>
      <c r="C1387" s="17">
        <v>2</v>
      </c>
      <c r="D1387" s="17">
        <v>2015</v>
      </c>
      <c r="E1387" s="17">
        <v>1</v>
      </c>
      <c r="F1387" s="17">
        <v>0</v>
      </c>
      <c r="G1387" s="17">
        <v>0</v>
      </c>
      <c r="H1387" s="18">
        <v>29475</v>
      </c>
    </row>
    <row r="1388" spans="1:8" ht="14.4" x14ac:dyDescent="0.3">
      <c r="A1388" s="17">
        <v>4</v>
      </c>
      <c r="B1388" s="9" t="s">
        <v>12</v>
      </c>
      <c r="C1388" s="17">
        <v>3</v>
      </c>
      <c r="D1388" s="17">
        <v>2011</v>
      </c>
      <c r="E1388" s="17">
        <v>1</v>
      </c>
      <c r="F1388" s="17">
        <v>0</v>
      </c>
      <c r="G1388" s="17">
        <v>0</v>
      </c>
      <c r="H1388" s="18">
        <v>29481</v>
      </c>
    </row>
    <row r="1389" spans="1:8" ht="14.4" x14ac:dyDescent="0.3">
      <c r="A1389" s="17">
        <v>4</v>
      </c>
      <c r="B1389" s="9" t="s">
        <v>12</v>
      </c>
      <c r="C1389" s="17">
        <v>2</v>
      </c>
      <c r="D1389" s="17">
        <v>2014</v>
      </c>
      <c r="E1389" s="17">
        <v>1</v>
      </c>
      <c r="F1389" s="17">
        <v>0</v>
      </c>
      <c r="G1389" s="17">
        <v>0</v>
      </c>
      <c r="H1389" s="18">
        <v>29506</v>
      </c>
    </row>
    <row r="1390" spans="1:8" ht="14.4" x14ac:dyDescent="0.3">
      <c r="A1390" s="17">
        <v>4</v>
      </c>
      <c r="B1390" s="9" t="s">
        <v>12</v>
      </c>
      <c r="C1390" s="17">
        <v>2</v>
      </c>
      <c r="D1390" s="17">
        <v>2002</v>
      </c>
      <c r="E1390" s="17">
        <v>1</v>
      </c>
      <c r="F1390" s="17">
        <v>0</v>
      </c>
      <c r="G1390" s="17">
        <v>0</v>
      </c>
      <c r="H1390" s="18">
        <v>29541</v>
      </c>
    </row>
    <row r="1391" spans="1:8" ht="14.4" x14ac:dyDescent="0.3">
      <c r="A1391" s="17">
        <v>3</v>
      </c>
      <c r="B1391" s="9" t="s">
        <v>12</v>
      </c>
      <c r="C1391" s="17">
        <v>4</v>
      </c>
      <c r="D1391" s="17">
        <v>2014</v>
      </c>
      <c r="E1391" s="17">
        <v>1</v>
      </c>
      <c r="F1391" s="17">
        <v>0</v>
      </c>
      <c r="G1391" s="17">
        <v>0</v>
      </c>
      <c r="H1391" s="18">
        <v>29554</v>
      </c>
    </row>
    <row r="1392" spans="1:8" ht="14.4" x14ac:dyDescent="0.3">
      <c r="A1392" s="17">
        <v>3</v>
      </c>
      <c r="B1392" s="9" t="s">
        <v>19</v>
      </c>
      <c r="C1392" s="17">
        <v>3</v>
      </c>
      <c r="D1392" s="17">
        <v>2015</v>
      </c>
      <c r="E1392" s="17">
        <v>1</v>
      </c>
      <c r="F1392" s="17">
        <v>0</v>
      </c>
      <c r="G1392" s="17">
        <v>0</v>
      </c>
      <c r="H1392" s="18">
        <v>29570</v>
      </c>
    </row>
    <row r="1393" spans="1:8" ht="14.4" x14ac:dyDescent="0.3">
      <c r="A1393" s="17">
        <v>3</v>
      </c>
      <c r="B1393" s="9" t="s">
        <v>17</v>
      </c>
      <c r="C1393" s="17">
        <v>2</v>
      </c>
      <c r="D1393" s="17">
        <v>1995</v>
      </c>
      <c r="E1393" s="17">
        <v>1</v>
      </c>
      <c r="F1393" s="17">
        <v>0</v>
      </c>
      <c r="G1393" s="17">
        <v>0</v>
      </c>
      <c r="H1393" s="18">
        <v>29573</v>
      </c>
    </row>
    <row r="1394" spans="1:8" ht="14.4" x14ac:dyDescent="0.3">
      <c r="A1394" s="17">
        <v>4</v>
      </c>
      <c r="B1394" s="9" t="s">
        <v>39</v>
      </c>
      <c r="C1394" s="17">
        <v>4</v>
      </c>
      <c r="D1394" s="17">
        <v>1969</v>
      </c>
      <c r="E1394" s="17">
        <v>1</v>
      </c>
      <c r="F1394" s="17">
        <v>2</v>
      </c>
      <c r="G1394" s="17">
        <v>2</v>
      </c>
      <c r="H1394" s="18">
        <v>29617</v>
      </c>
    </row>
    <row r="1395" spans="1:8" ht="14.4" x14ac:dyDescent="0.3">
      <c r="A1395" s="17">
        <v>5</v>
      </c>
      <c r="B1395" s="9" t="s">
        <v>17</v>
      </c>
      <c r="C1395" s="17">
        <v>2</v>
      </c>
      <c r="D1395" s="17">
        <v>1995</v>
      </c>
      <c r="E1395" s="17">
        <v>1</v>
      </c>
      <c r="F1395" s="17">
        <v>0</v>
      </c>
      <c r="G1395" s="17">
        <v>0</v>
      </c>
      <c r="H1395" s="18">
        <v>29706</v>
      </c>
    </row>
    <row r="1396" spans="1:8" ht="14.4" x14ac:dyDescent="0.3">
      <c r="A1396" s="17">
        <v>5</v>
      </c>
      <c r="B1396" s="9" t="s">
        <v>33</v>
      </c>
      <c r="C1396" s="17">
        <v>2</v>
      </c>
      <c r="D1396" s="17">
        <v>1998</v>
      </c>
      <c r="E1396" s="17">
        <v>1</v>
      </c>
      <c r="F1396" s="17">
        <v>0</v>
      </c>
      <c r="G1396" s="17">
        <v>0</v>
      </c>
      <c r="H1396" s="18">
        <v>29712</v>
      </c>
    </row>
    <row r="1397" spans="1:8" ht="14.4" x14ac:dyDescent="0.3">
      <c r="A1397" s="17">
        <v>4</v>
      </c>
      <c r="B1397" s="9" t="s">
        <v>66</v>
      </c>
      <c r="C1397" s="17">
        <v>2</v>
      </c>
      <c r="D1397" s="17">
        <v>2013</v>
      </c>
      <c r="E1397" s="17">
        <v>1</v>
      </c>
      <c r="F1397" s="17">
        <v>0</v>
      </c>
      <c r="G1397" s="17">
        <v>0</v>
      </c>
      <c r="H1397" s="18">
        <v>29766</v>
      </c>
    </row>
    <row r="1398" spans="1:8" ht="14.4" x14ac:dyDescent="0.3">
      <c r="A1398" s="17">
        <v>3</v>
      </c>
      <c r="B1398" s="9" t="s">
        <v>12</v>
      </c>
      <c r="C1398" s="17">
        <v>2</v>
      </c>
      <c r="D1398" s="17">
        <v>2011</v>
      </c>
      <c r="E1398" s="17">
        <v>1</v>
      </c>
      <c r="F1398" s="17">
        <v>0</v>
      </c>
      <c r="G1398" s="17">
        <v>0</v>
      </c>
      <c r="H1398" s="18">
        <v>29766</v>
      </c>
    </row>
    <row r="1399" spans="1:8" ht="14.4" x14ac:dyDescent="0.3">
      <c r="A1399" s="17">
        <v>4</v>
      </c>
      <c r="B1399" s="9" t="s">
        <v>12</v>
      </c>
      <c r="C1399" s="17">
        <v>2</v>
      </c>
      <c r="D1399" s="17">
        <v>2002</v>
      </c>
      <c r="E1399" s="17">
        <v>1</v>
      </c>
      <c r="F1399" s="17">
        <v>0</v>
      </c>
      <c r="G1399" s="17">
        <v>0</v>
      </c>
      <c r="H1399" s="18">
        <v>29766</v>
      </c>
    </row>
    <row r="1400" spans="1:8" ht="14.4" x14ac:dyDescent="0.3">
      <c r="A1400" s="17">
        <v>2</v>
      </c>
      <c r="B1400" s="9" t="s">
        <v>17</v>
      </c>
      <c r="C1400" s="17">
        <v>2</v>
      </c>
      <c r="D1400" s="17">
        <v>2011</v>
      </c>
      <c r="E1400" s="17">
        <v>1</v>
      </c>
      <c r="F1400" s="17">
        <v>0</v>
      </c>
      <c r="G1400" s="17">
        <v>0</v>
      </c>
      <c r="H1400" s="18">
        <v>29820</v>
      </c>
    </row>
    <row r="1401" spans="1:8" ht="14.4" x14ac:dyDescent="0.3">
      <c r="A1401" s="17">
        <v>5</v>
      </c>
      <c r="B1401" s="9" t="s">
        <v>19</v>
      </c>
      <c r="C1401" s="17">
        <v>3</v>
      </c>
      <c r="D1401" s="17">
        <v>2020</v>
      </c>
      <c r="E1401" s="17">
        <v>1</v>
      </c>
      <c r="F1401" s="17">
        <v>0</v>
      </c>
      <c r="G1401" s="17">
        <v>0</v>
      </c>
      <c r="H1401" s="18">
        <v>29833</v>
      </c>
    </row>
    <row r="1402" spans="1:8" ht="14.4" x14ac:dyDescent="0.3">
      <c r="A1402" s="17">
        <v>3</v>
      </c>
      <c r="B1402" s="9" t="s">
        <v>19</v>
      </c>
      <c r="C1402" s="17">
        <v>2</v>
      </c>
      <c r="D1402" s="17">
        <v>2015</v>
      </c>
      <c r="E1402" s="17">
        <v>1</v>
      </c>
      <c r="F1402" s="17">
        <v>0</v>
      </c>
      <c r="G1402" s="17">
        <v>0</v>
      </c>
      <c r="H1402" s="18">
        <v>29865</v>
      </c>
    </row>
    <row r="1403" spans="1:8" ht="14.4" x14ac:dyDescent="0.3">
      <c r="A1403" s="17">
        <v>6</v>
      </c>
      <c r="B1403" s="9" t="s">
        <v>12</v>
      </c>
      <c r="C1403" s="17">
        <v>4</v>
      </c>
      <c r="D1403" s="17">
        <v>1983</v>
      </c>
      <c r="E1403" s="17">
        <v>2</v>
      </c>
      <c r="F1403" s="17">
        <v>0</v>
      </c>
      <c r="G1403" s="17">
        <v>0</v>
      </c>
      <c r="H1403" s="18">
        <v>29919</v>
      </c>
    </row>
    <row r="1404" spans="1:8" ht="14.4" x14ac:dyDescent="0.3">
      <c r="A1404" s="17">
        <v>4</v>
      </c>
      <c r="B1404" s="9" t="s">
        <v>12</v>
      </c>
      <c r="C1404" s="17">
        <v>3</v>
      </c>
      <c r="D1404" s="17">
        <v>2009</v>
      </c>
      <c r="E1404" s="17">
        <v>1</v>
      </c>
      <c r="F1404" s="17">
        <v>0</v>
      </c>
      <c r="G1404" s="17">
        <v>0</v>
      </c>
      <c r="H1404" s="18">
        <v>29922</v>
      </c>
    </row>
    <row r="1405" spans="1:8" ht="14.4" x14ac:dyDescent="0.3">
      <c r="A1405" s="17">
        <v>1</v>
      </c>
      <c r="B1405" s="9" t="s">
        <v>12</v>
      </c>
      <c r="C1405" s="17">
        <v>2</v>
      </c>
      <c r="D1405" s="17">
        <v>2020</v>
      </c>
      <c r="E1405" s="17">
        <v>1</v>
      </c>
      <c r="F1405" s="17">
        <v>0</v>
      </c>
      <c r="G1405" s="17">
        <v>0</v>
      </c>
      <c r="H1405" s="18">
        <v>29995</v>
      </c>
    </row>
    <row r="1406" spans="1:8" ht="14.4" x14ac:dyDescent="0.3">
      <c r="A1406" s="17">
        <v>5</v>
      </c>
      <c r="B1406" s="9" t="s">
        <v>12</v>
      </c>
      <c r="C1406" s="17">
        <v>2</v>
      </c>
      <c r="D1406" s="17">
        <v>2015</v>
      </c>
      <c r="E1406" s="17">
        <v>1</v>
      </c>
      <c r="F1406" s="17">
        <v>0</v>
      </c>
      <c r="G1406" s="17">
        <v>0</v>
      </c>
      <c r="H1406" s="18">
        <v>30134</v>
      </c>
    </row>
    <row r="1407" spans="1:8" ht="14.4" x14ac:dyDescent="0.3">
      <c r="A1407" s="17">
        <v>5</v>
      </c>
      <c r="B1407" s="9" t="s">
        <v>12</v>
      </c>
      <c r="C1407" s="17">
        <v>3</v>
      </c>
      <c r="D1407" s="17">
        <v>2010</v>
      </c>
      <c r="E1407" s="17">
        <v>1</v>
      </c>
      <c r="F1407" s="17">
        <v>0</v>
      </c>
      <c r="G1407" s="17">
        <v>0</v>
      </c>
      <c r="H1407" s="18">
        <v>30160</v>
      </c>
    </row>
    <row r="1408" spans="1:8" ht="14.4" x14ac:dyDescent="0.3">
      <c r="A1408" s="17">
        <v>5</v>
      </c>
      <c r="B1408" s="9" t="s">
        <v>12</v>
      </c>
      <c r="C1408" s="17">
        <v>2</v>
      </c>
      <c r="D1408" s="17">
        <v>2011</v>
      </c>
      <c r="E1408" s="17">
        <v>1</v>
      </c>
      <c r="F1408" s="17">
        <v>0</v>
      </c>
      <c r="G1408" s="17">
        <v>0</v>
      </c>
      <c r="H1408" s="18">
        <v>30166</v>
      </c>
    </row>
    <row r="1409" spans="1:8" ht="14.4" x14ac:dyDescent="0.3">
      <c r="A1409" s="17">
        <v>1</v>
      </c>
      <c r="B1409" s="9" t="s">
        <v>12</v>
      </c>
      <c r="C1409" s="17">
        <v>3</v>
      </c>
      <c r="D1409" s="17">
        <v>2004</v>
      </c>
      <c r="E1409" s="17">
        <v>1</v>
      </c>
      <c r="F1409" s="17">
        <v>0</v>
      </c>
      <c r="G1409" s="17">
        <v>0</v>
      </c>
      <c r="H1409" s="18">
        <v>30334</v>
      </c>
    </row>
    <row r="1410" spans="1:8" ht="14.4" x14ac:dyDescent="0.3">
      <c r="A1410" s="17">
        <v>4</v>
      </c>
      <c r="B1410" s="9" t="s">
        <v>12</v>
      </c>
      <c r="C1410" s="17">
        <v>2</v>
      </c>
      <c r="D1410" s="17">
        <v>2015</v>
      </c>
      <c r="E1410" s="17">
        <v>1</v>
      </c>
      <c r="F1410" s="17">
        <v>0</v>
      </c>
      <c r="G1410" s="17">
        <v>0</v>
      </c>
      <c r="H1410" s="18">
        <v>30340</v>
      </c>
    </row>
    <row r="1411" spans="1:8" ht="14.4" x14ac:dyDescent="0.3">
      <c r="A1411" s="17">
        <v>3</v>
      </c>
      <c r="B1411" s="9" t="s">
        <v>10</v>
      </c>
      <c r="C1411" s="17">
        <v>1</v>
      </c>
      <c r="D1411" s="17">
        <v>1984</v>
      </c>
      <c r="E1411" s="17">
        <v>1</v>
      </c>
      <c r="F1411" s="17">
        <v>0</v>
      </c>
      <c r="G1411" s="17">
        <v>0</v>
      </c>
      <c r="H1411" s="18">
        <v>30353</v>
      </c>
    </row>
    <row r="1412" spans="1:8" ht="14.4" x14ac:dyDescent="0.3">
      <c r="A1412" s="17">
        <v>2</v>
      </c>
      <c r="B1412" s="9" t="s">
        <v>12</v>
      </c>
      <c r="C1412" s="17">
        <v>3</v>
      </c>
      <c r="D1412" s="17">
        <v>2016</v>
      </c>
      <c r="E1412" s="17">
        <v>1</v>
      </c>
      <c r="F1412" s="17">
        <v>0</v>
      </c>
      <c r="G1412" s="17">
        <v>0</v>
      </c>
      <c r="H1412" s="18">
        <v>30356</v>
      </c>
    </row>
    <row r="1413" spans="1:8" ht="14.4" x14ac:dyDescent="0.3">
      <c r="A1413" s="17">
        <v>5</v>
      </c>
      <c r="B1413" s="9" t="s">
        <v>12</v>
      </c>
      <c r="C1413" s="17">
        <v>2</v>
      </c>
      <c r="D1413" s="17">
        <v>2009</v>
      </c>
      <c r="E1413" s="17">
        <v>1</v>
      </c>
      <c r="F1413" s="17">
        <v>0</v>
      </c>
      <c r="G1413" s="17">
        <v>0</v>
      </c>
      <c r="H1413" s="18">
        <v>30385</v>
      </c>
    </row>
    <row r="1414" spans="1:8" ht="14.4" x14ac:dyDescent="0.3">
      <c r="A1414" s="17">
        <v>4</v>
      </c>
      <c r="B1414" s="9" t="s">
        <v>12</v>
      </c>
      <c r="C1414" s="17">
        <v>2</v>
      </c>
      <c r="D1414" s="17">
        <v>2015</v>
      </c>
      <c r="E1414" s="17">
        <v>1</v>
      </c>
      <c r="F1414" s="17">
        <v>0</v>
      </c>
      <c r="G1414" s="17">
        <v>0</v>
      </c>
      <c r="H1414" s="18">
        <v>30413</v>
      </c>
    </row>
    <row r="1415" spans="1:8" ht="14.4" x14ac:dyDescent="0.3">
      <c r="A1415" s="17">
        <v>5</v>
      </c>
      <c r="B1415" s="9" t="s">
        <v>12</v>
      </c>
      <c r="C1415" s="17">
        <v>2</v>
      </c>
      <c r="D1415" s="17">
        <v>1995</v>
      </c>
      <c r="E1415" s="17">
        <v>1</v>
      </c>
      <c r="F1415" s="17">
        <v>0</v>
      </c>
      <c r="G1415" s="17">
        <v>0</v>
      </c>
      <c r="H1415" s="18">
        <v>30575</v>
      </c>
    </row>
    <row r="1416" spans="1:8" ht="14.4" x14ac:dyDescent="0.3">
      <c r="A1416" s="17">
        <v>5</v>
      </c>
      <c r="B1416" s="9" t="s">
        <v>12</v>
      </c>
      <c r="C1416" s="17">
        <v>4</v>
      </c>
      <c r="D1416" s="17">
        <v>2012</v>
      </c>
      <c r="E1416" s="17">
        <v>1</v>
      </c>
      <c r="F1416" s="17">
        <v>0</v>
      </c>
      <c r="G1416" s="17">
        <v>0</v>
      </c>
      <c r="H1416" s="18">
        <v>30657</v>
      </c>
    </row>
    <row r="1417" spans="1:8" ht="14.4" x14ac:dyDescent="0.3">
      <c r="A1417" s="17">
        <v>2</v>
      </c>
      <c r="B1417" s="9" t="s">
        <v>17</v>
      </c>
      <c r="C1417" s="17">
        <v>2</v>
      </c>
      <c r="D1417" s="17">
        <v>2014</v>
      </c>
      <c r="E1417" s="17">
        <v>1</v>
      </c>
      <c r="F1417" s="17">
        <v>0</v>
      </c>
      <c r="G1417" s="17">
        <v>0</v>
      </c>
      <c r="H1417" s="18">
        <v>30673</v>
      </c>
    </row>
    <row r="1418" spans="1:8" ht="14.4" x14ac:dyDescent="0.3">
      <c r="A1418" s="17">
        <v>3</v>
      </c>
      <c r="B1418" s="9" t="s">
        <v>19</v>
      </c>
      <c r="C1418" s="17">
        <v>2</v>
      </c>
      <c r="D1418" s="17">
        <v>2014</v>
      </c>
      <c r="E1418" s="17">
        <v>1</v>
      </c>
      <c r="F1418" s="17">
        <v>0</v>
      </c>
      <c r="G1418" s="17">
        <v>0</v>
      </c>
      <c r="H1418" s="18">
        <v>30683</v>
      </c>
    </row>
    <row r="1419" spans="1:8" ht="14.4" x14ac:dyDescent="0.3">
      <c r="A1419" s="17">
        <v>4</v>
      </c>
      <c r="B1419" s="9" t="s">
        <v>12</v>
      </c>
      <c r="C1419" s="17">
        <v>3</v>
      </c>
      <c r="D1419" s="17">
        <v>2015</v>
      </c>
      <c r="E1419" s="17">
        <v>1</v>
      </c>
      <c r="F1419" s="17">
        <v>0</v>
      </c>
      <c r="G1419" s="17">
        <v>0</v>
      </c>
      <c r="H1419" s="18">
        <v>30730</v>
      </c>
    </row>
    <row r="1420" spans="1:8" ht="14.4" x14ac:dyDescent="0.3">
      <c r="A1420" s="17">
        <v>3</v>
      </c>
      <c r="B1420" s="9" t="s">
        <v>12</v>
      </c>
      <c r="C1420" s="17">
        <v>3</v>
      </c>
      <c r="D1420" s="17">
        <v>2011</v>
      </c>
      <c r="E1420" s="17">
        <v>1</v>
      </c>
      <c r="F1420" s="17">
        <v>0</v>
      </c>
      <c r="G1420" s="17">
        <v>0</v>
      </c>
      <c r="H1420" s="18">
        <v>30737</v>
      </c>
    </row>
    <row r="1421" spans="1:8" ht="14.4" x14ac:dyDescent="0.3">
      <c r="A1421" s="17">
        <v>5</v>
      </c>
      <c r="B1421" s="9" t="s">
        <v>12</v>
      </c>
      <c r="C1421" s="17">
        <v>2</v>
      </c>
      <c r="D1421" s="17">
        <v>2011</v>
      </c>
      <c r="E1421" s="17">
        <v>1</v>
      </c>
      <c r="F1421" s="17">
        <v>0</v>
      </c>
      <c r="G1421" s="17">
        <v>0</v>
      </c>
      <c r="H1421" s="18">
        <v>30743</v>
      </c>
    </row>
    <row r="1422" spans="1:8" ht="14.4" x14ac:dyDescent="0.3">
      <c r="A1422" s="17">
        <v>5</v>
      </c>
      <c r="B1422" s="9" t="s">
        <v>19</v>
      </c>
      <c r="C1422" s="17">
        <v>3</v>
      </c>
      <c r="D1422" s="17">
        <v>2015</v>
      </c>
      <c r="E1422" s="17">
        <v>1</v>
      </c>
      <c r="F1422" s="17">
        <v>0</v>
      </c>
      <c r="G1422" s="17">
        <v>0</v>
      </c>
      <c r="H1422" s="18">
        <v>30743</v>
      </c>
    </row>
    <row r="1423" spans="1:8" ht="14.4" x14ac:dyDescent="0.3">
      <c r="A1423" s="17">
        <v>2</v>
      </c>
      <c r="B1423" s="9" t="s">
        <v>17</v>
      </c>
      <c r="C1423" s="17">
        <v>4</v>
      </c>
      <c r="D1423" s="17">
        <v>2012</v>
      </c>
      <c r="E1423" s="17">
        <v>1</v>
      </c>
      <c r="F1423" s="17">
        <v>0</v>
      </c>
      <c r="G1423" s="17">
        <v>0</v>
      </c>
      <c r="H1423" s="18">
        <v>30749</v>
      </c>
    </row>
    <row r="1424" spans="1:8" ht="14.4" x14ac:dyDescent="0.3">
      <c r="A1424" s="17">
        <v>3</v>
      </c>
      <c r="B1424" s="9" t="s">
        <v>12</v>
      </c>
      <c r="C1424" s="17">
        <v>2</v>
      </c>
      <c r="D1424" s="17">
        <v>2015</v>
      </c>
      <c r="E1424" s="17">
        <v>1</v>
      </c>
      <c r="F1424" s="17">
        <v>0</v>
      </c>
      <c r="G1424" s="17">
        <v>0</v>
      </c>
      <c r="H1424" s="18">
        <v>30752</v>
      </c>
    </row>
    <row r="1425" spans="1:8" ht="14.4" x14ac:dyDescent="0.3">
      <c r="A1425" s="17">
        <v>1</v>
      </c>
      <c r="B1425" s="9" t="s">
        <v>12</v>
      </c>
      <c r="C1425" s="17">
        <v>4</v>
      </c>
      <c r="D1425" s="17">
        <v>1983</v>
      </c>
      <c r="E1425" s="17">
        <v>2</v>
      </c>
      <c r="F1425" s="17">
        <v>0</v>
      </c>
      <c r="G1425" s="17">
        <v>0</v>
      </c>
      <c r="H1425" s="18">
        <v>30763</v>
      </c>
    </row>
    <row r="1426" spans="1:8" ht="14.4" x14ac:dyDescent="0.3">
      <c r="A1426" s="17">
        <v>5</v>
      </c>
      <c r="B1426" s="9" t="s">
        <v>12</v>
      </c>
      <c r="C1426" s="17">
        <v>4</v>
      </c>
      <c r="D1426" s="17">
        <v>1983</v>
      </c>
      <c r="E1426" s="17">
        <v>2</v>
      </c>
      <c r="F1426" s="17">
        <v>0</v>
      </c>
      <c r="G1426" s="17">
        <v>0</v>
      </c>
      <c r="H1426" s="18">
        <v>30772</v>
      </c>
    </row>
    <row r="1427" spans="1:8" ht="14.4" x14ac:dyDescent="0.3">
      <c r="A1427" s="17">
        <v>3</v>
      </c>
      <c r="B1427" s="9" t="s">
        <v>39</v>
      </c>
      <c r="C1427" s="17">
        <v>4</v>
      </c>
      <c r="D1427" s="17">
        <v>1969</v>
      </c>
      <c r="E1427" s="17">
        <v>1</v>
      </c>
      <c r="F1427" s="17">
        <v>1</v>
      </c>
      <c r="G1427" s="17">
        <v>1</v>
      </c>
      <c r="H1427" s="18">
        <v>30790</v>
      </c>
    </row>
    <row r="1428" spans="1:8" ht="14.4" x14ac:dyDescent="0.3">
      <c r="A1428" s="17">
        <v>2</v>
      </c>
      <c r="B1428" s="9" t="s">
        <v>17</v>
      </c>
      <c r="C1428" s="17">
        <v>2</v>
      </c>
      <c r="D1428" s="17">
        <v>2014</v>
      </c>
      <c r="E1428" s="17">
        <v>1</v>
      </c>
      <c r="F1428" s="17">
        <v>0</v>
      </c>
      <c r="G1428" s="17">
        <v>0</v>
      </c>
      <c r="H1428" s="18">
        <v>30797</v>
      </c>
    </row>
    <row r="1429" spans="1:8" ht="14.4" x14ac:dyDescent="0.3">
      <c r="A1429" s="17">
        <v>5</v>
      </c>
      <c r="B1429" s="9" t="s">
        <v>19</v>
      </c>
      <c r="C1429" s="17">
        <v>3</v>
      </c>
      <c r="D1429" s="17">
        <v>2015</v>
      </c>
      <c r="E1429" s="17">
        <v>1</v>
      </c>
      <c r="F1429" s="17">
        <v>0</v>
      </c>
      <c r="G1429" s="17">
        <v>0</v>
      </c>
      <c r="H1429" s="18">
        <v>30800</v>
      </c>
    </row>
    <row r="1430" spans="1:8" ht="14.4" x14ac:dyDescent="0.3">
      <c r="A1430" s="17">
        <v>6</v>
      </c>
      <c r="B1430" s="9" t="s">
        <v>12</v>
      </c>
      <c r="C1430" s="17">
        <v>3</v>
      </c>
      <c r="D1430" s="17">
        <v>2013</v>
      </c>
      <c r="E1430" s="17">
        <v>1</v>
      </c>
      <c r="F1430" s="17">
        <v>0</v>
      </c>
      <c r="G1430" s="17">
        <v>0</v>
      </c>
      <c r="H1430" s="18">
        <v>30813</v>
      </c>
    </row>
    <row r="1431" spans="1:8" ht="14.4" x14ac:dyDescent="0.3">
      <c r="A1431" s="17">
        <v>1</v>
      </c>
      <c r="B1431" s="9" t="s">
        <v>10</v>
      </c>
      <c r="C1431" s="17">
        <v>1</v>
      </c>
      <c r="D1431" s="17">
        <v>2004</v>
      </c>
      <c r="E1431" s="17">
        <v>2</v>
      </c>
      <c r="F1431" s="17">
        <v>0</v>
      </c>
      <c r="G1431" s="17">
        <v>0</v>
      </c>
      <c r="H1431" s="18">
        <v>30854</v>
      </c>
    </row>
    <row r="1432" spans="1:8" ht="14.4" x14ac:dyDescent="0.3">
      <c r="A1432" s="17">
        <v>5</v>
      </c>
      <c r="B1432" s="9" t="s">
        <v>12</v>
      </c>
      <c r="C1432" s="17">
        <v>3</v>
      </c>
      <c r="D1432" s="17">
        <v>2010</v>
      </c>
      <c r="E1432" s="17">
        <v>1</v>
      </c>
      <c r="F1432" s="17">
        <v>0</v>
      </c>
      <c r="G1432" s="17">
        <v>0</v>
      </c>
      <c r="H1432" s="18">
        <v>30857</v>
      </c>
    </row>
    <row r="1433" spans="1:8" ht="14.4" x14ac:dyDescent="0.3">
      <c r="A1433" s="17">
        <v>6</v>
      </c>
      <c r="B1433" s="9" t="s">
        <v>12</v>
      </c>
      <c r="C1433" s="17">
        <v>2</v>
      </c>
      <c r="D1433" s="17">
        <v>2011</v>
      </c>
      <c r="E1433" s="17">
        <v>1</v>
      </c>
      <c r="F1433" s="17">
        <v>0</v>
      </c>
      <c r="G1433" s="17">
        <v>0</v>
      </c>
      <c r="H1433" s="18">
        <v>30879</v>
      </c>
    </row>
    <row r="1434" spans="1:8" ht="14.4" x14ac:dyDescent="0.3">
      <c r="A1434" s="17">
        <v>4</v>
      </c>
      <c r="B1434" s="9" t="s">
        <v>19</v>
      </c>
      <c r="C1434" s="17">
        <v>3</v>
      </c>
      <c r="D1434" s="17">
        <v>2013</v>
      </c>
      <c r="E1434" s="17">
        <v>1</v>
      </c>
      <c r="F1434" s="17">
        <v>0</v>
      </c>
      <c r="G1434" s="17">
        <v>0</v>
      </c>
      <c r="H1434" s="18">
        <v>30898</v>
      </c>
    </row>
    <row r="1435" spans="1:8" ht="14.4" x14ac:dyDescent="0.3">
      <c r="A1435" s="17">
        <v>3</v>
      </c>
      <c r="B1435" s="9" t="s">
        <v>19</v>
      </c>
      <c r="C1435" s="17">
        <v>3</v>
      </c>
      <c r="D1435" s="17">
        <v>2014</v>
      </c>
      <c r="E1435" s="17">
        <v>1</v>
      </c>
      <c r="F1435" s="17">
        <v>0</v>
      </c>
      <c r="G1435" s="17">
        <v>0</v>
      </c>
      <c r="H1435" s="18">
        <v>30901</v>
      </c>
    </row>
    <row r="1436" spans="1:8" ht="14.4" x14ac:dyDescent="0.3">
      <c r="A1436" s="17">
        <v>4</v>
      </c>
      <c r="B1436" s="9" t="s">
        <v>12</v>
      </c>
      <c r="C1436" s="17">
        <v>3</v>
      </c>
      <c r="D1436" s="17">
        <v>2010</v>
      </c>
      <c r="E1436" s="17">
        <v>1</v>
      </c>
      <c r="F1436" s="17">
        <v>0</v>
      </c>
      <c r="G1436" s="17">
        <v>0</v>
      </c>
      <c r="H1436" s="18">
        <v>30927</v>
      </c>
    </row>
    <row r="1437" spans="1:8" ht="14.4" x14ac:dyDescent="0.3">
      <c r="A1437" s="17">
        <v>1</v>
      </c>
      <c r="B1437" s="9" t="s">
        <v>33</v>
      </c>
      <c r="C1437" s="17">
        <v>4</v>
      </c>
      <c r="D1437" s="17">
        <v>2002</v>
      </c>
      <c r="E1437" s="17">
        <v>1</v>
      </c>
      <c r="F1437" s="17">
        <v>0</v>
      </c>
      <c r="G1437" s="17">
        <v>0</v>
      </c>
      <c r="H1437" s="18">
        <v>30930</v>
      </c>
    </row>
    <row r="1438" spans="1:8" ht="14.4" x14ac:dyDescent="0.3">
      <c r="A1438" s="17">
        <v>3</v>
      </c>
      <c r="B1438" s="9" t="s">
        <v>12</v>
      </c>
      <c r="C1438" s="17">
        <v>2</v>
      </c>
      <c r="D1438" s="17">
        <v>2015</v>
      </c>
      <c r="E1438" s="17">
        <v>1</v>
      </c>
      <c r="F1438" s="17">
        <v>0</v>
      </c>
      <c r="G1438" s="17">
        <v>0</v>
      </c>
      <c r="H1438" s="18">
        <v>30939</v>
      </c>
    </row>
    <row r="1439" spans="1:8" ht="14.4" x14ac:dyDescent="0.3">
      <c r="A1439" s="17">
        <v>2</v>
      </c>
      <c r="B1439" s="9" t="s">
        <v>19</v>
      </c>
      <c r="C1439" s="17">
        <v>2</v>
      </c>
      <c r="D1439" s="17">
        <v>1995</v>
      </c>
      <c r="E1439" s="17">
        <v>1</v>
      </c>
      <c r="F1439" s="17">
        <v>0</v>
      </c>
      <c r="G1439" s="17">
        <v>0</v>
      </c>
      <c r="H1439" s="18">
        <v>31012</v>
      </c>
    </row>
    <row r="1440" spans="1:8" ht="14.4" x14ac:dyDescent="0.3">
      <c r="A1440" s="17">
        <v>1</v>
      </c>
      <c r="B1440" s="9" t="s">
        <v>23</v>
      </c>
      <c r="C1440" s="17">
        <v>2</v>
      </c>
      <c r="D1440" s="17">
        <v>2008</v>
      </c>
      <c r="E1440" s="17">
        <v>1</v>
      </c>
      <c r="F1440" s="17">
        <v>0</v>
      </c>
      <c r="G1440" s="17">
        <v>0</v>
      </c>
      <c r="H1440" s="18">
        <v>31012</v>
      </c>
    </row>
    <row r="1441" spans="1:8" ht="14.4" x14ac:dyDescent="0.3">
      <c r="A1441" s="17">
        <v>3</v>
      </c>
      <c r="B1441" s="9" t="s">
        <v>19</v>
      </c>
      <c r="C1441" s="17">
        <v>3</v>
      </c>
      <c r="D1441" s="17">
        <v>2013</v>
      </c>
      <c r="E1441" s="17">
        <v>1</v>
      </c>
      <c r="F1441" s="17">
        <v>0</v>
      </c>
      <c r="G1441" s="17">
        <v>0</v>
      </c>
      <c r="H1441" s="18">
        <v>31101</v>
      </c>
    </row>
    <row r="1442" spans="1:8" ht="14.4" x14ac:dyDescent="0.3">
      <c r="A1442" s="17">
        <v>1</v>
      </c>
      <c r="B1442" s="9" t="s">
        <v>12</v>
      </c>
      <c r="C1442" s="17">
        <v>2</v>
      </c>
      <c r="D1442" s="17">
        <v>1995</v>
      </c>
      <c r="E1442" s="17">
        <v>1</v>
      </c>
      <c r="F1442" s="17">
        <v>0</v>
      </c>
      <c r="G1442" s="17">
        <v>0</v>
      </c>
      <c r="H1442" s="18">
        <v>31184</v>
      </c>
    </row>
    <row r="1443" spans="1:8" ht="14.4" x14ac:dyDescent="0.3">
      <c r="A1443" s="17">
        <v>6</v>
      </c>
      <c r="B1443" s="9" t="s">
        <v>12</v>
      </c>
      <c r="C1443" s="17">
        <v>3</v>
      </c>
      <c r="D1443" s="17">
        <v>2011</v>
      </c>
      <c r="E1443" s="17">
        <v>1</v>
      </c>
      <c r="F1443" s="17">
        <v>0</v>
      </c>
      <c r="G1443" s="17">
        <v>0</v>
      </c>
      <c r="H1443" s="18">
        <v>31199</v>
      </c>
    </row>
    <row r="1444" spans="1:8" ht="14.4" x14ac:dyDescent="0.3">
      <c r="A1444" s="17">
        <v>2</v>
      </c>
      <c r="B1444" s="9" t="s">
        <v>17</v>
      </c>
      <c r="C1444" s="17">
        <v>2</v>
      </c>
      <c r="D1444" s="17">
        <v>2014</v>
      </c>
      <c r="E1444" s="17">
        <v>1</v>
      </c>
      <c r="F1444" s="17">
        <v>0</v>
      </c>
      <c r="G1444" s="17">
        <v>0</v>
      </c>
      <c r="H1444" s="18">
        <v>31203</v>
      </c>
    </row>
    <row r="1445" spans="1:8" ht="14.4" x14ac:dyDescent="0.3">
      <c r="A1445" s="17">
        <v>4</v>
      </c>
      <c r="B1445" s="9" t="s">
        <v>14</v>
      </c>
      <c r="C1445" s="17">
        <v>3</v>
      </c>
      <c r="D1445" s="17">
        <v>1991</v>
      </c>
      <c r="E1445" s="17">
        <v>1</v>
      </c>
      <c r="F1445" s="17">
        <v>0</v>
      </c>
      <c r="G1445" s="17">
        <v>0</v>
      </c>
      <c r="H1445" s="18">
        <v>31228</v>
      </c>
    </row>
    <row r="1446" spans="1:8" ht="14.4" x14ac:dyDescent="0.3">
      <c r="A1446" s="17">
        <v>3</v>
      </c>
      <c r="B1446" s="9" t="s">
        <v>12</v>
      </c>
      <c r="C1446" s="17">
        <v>2</v>
      </c>
      <c r="D1446" s="17">
        <v>2009</v>
      </c>
      <c r="E1446" s="17">
        <v>1</v>
      </c>
      <c r="F1446" s="17">
        <v>0</v>
      </c>
      <c r="G1446" s="17">
        <v>0</v>
      </c>
      <c r="H1446" s="18">
        <v>31333</v>
      </c>
    </row>
    <row r="1447" spans="1:8" ht="14.4" x14ac:dyDescent="0.3">
      <c r="A1447" s="17">
        <v>3</v>
      </c>
      <c r="B1447" s="9" t="s">
        <v>19</v>
      </c>
      <c r="C1447" s="17">
        <v>4</v>
      </c>
      <c r="D1447" s="17">
        <v>2016</v>
      </c>
      <c r="E1447" s="17">
        <v>1</v>
      </c>
      <c r="F1447" s="17">
        <v>0</v>
      </c>
      <c r="G1447" s="17">
        <v>0</v>
      </c>
      <c r="H1447" s="18">
        <v>31374</v>
      </c>
    </row>
    <row r="1448" spans="1:8" ht="14.4" x14ac:dyDescent="0.3">
      <c r="A1448" s="17">
        <v>2</v>
      </c>
      <c r="B1448" s="9" t="s">
        <v>17</v>
      </c>
      <c r="C1448" s="17">
        <v>2</v>
      </c>
      <c r="D1448" s="17">
        <v>2014</v>
      </c>
      <c r="E1448" s="17">
        <v>1</v>
      </c>
      <c r="F1448" s="17">
        <v>0</v>
      </c>
      <c r="G1448" s="17">
        <v>0</v>
      </c>
      <c r="H1448" s="18">
        <v>31463</v>
      </c>
    </row>
    <row r="1449" spans="1:8" ht="14.4" x14ac:dyDescent="0.3">
      <c r="A1449" s="17">
        <v>2</v>
      </c>
      <c r="B1449" s="9" t="s">
        <v>12</v>
      </c>
      <c r="C1449" s="17">
        <v>3</v>
      </c>
      <c r="D1449" s="17">
        <v>2009</v>
      </c>
      <c r="E1449" s="17">
        <v>1</v>
      </c>
      <c r="F1449" s="17">
        <v>0</v>
      </c>
      <c r="G1449" s="17">
        <v>0</v>
      </c>
      <c r="H1449" s="18">
        <v>31488</v>
      </c>
    </row>
    <row r="1450" spans="1:8" ht="14.4" x14ac:dyDescent="0.3">
      <c r="A1450" s="17">
        <v>2</v>
      </c>
      <c r="B1450" s="9" t="s">
        <v>17</v>
      </c>
      <c r="C1450" s="17">
        <v>2</v>
      </c>
      <c r="D1450" s="17">
        <v>2014</v>
      </c>
      <c r="E1450" s="17">
        <v>1</v>
      </c>
      <c r="F1450" s="17">
        <v>0</v>
      </c>
      <c r="G1450" s="17">
        <v>0</v>
      </c>
      <c r="H1450" s="18">
        <v>31494</v>
      </c>
    </row>
    <row r="1451" spans="1:8" ht="14.4" x14ac:dyDescent="0.3">
      <c r="A1451" s="17">
        <v>3</v>
      </c>
      <c r="B1451" s="9" t="s">
        <v>12</v>
      </c>
      <c r="C1451" s="17">
        <v>2</v>
      </c>
      <c r="D1451" s="17">
        <v>2015</v>
      </c>
      <c r="E1451" s="17">
        <v>1</v>
      </c>
      <c r="F1451" s="17">
        <v>0</v>
      </c>
      <c r="G1451" s="17">
        <v>0</v>
      </c>
      <c r="H1451" s="18">
        <v>31501</v>
      </c>
    </row>
    <row r="1452" spans="1:8" ht="14.4" x14ac:dyDescent="0.3">
      <c r="A1452" s="17">
        <v>2</v>
      </c>
      <c r="B1452" s="9" t="s">
        <v>17</v>
      </c>
      <c r="C1452" s="17">
        <v>4</v>
      </c>
      <c r="D1452" s="17">
        <v>2012</v>
      </c>
      <c r="E1452" s="17">
        <v>1</v>
      </c>
      <c r="F1452" s="17">
        <v>0</v>
      </c>
      <c r="G1452" s="17">
        <v>0</v>
      </c>
      <c r="H1452" s="18">
        <v>31510</v>
      </c>
    </row>
    <row r="1453" spans="1:8" ht="14.4" x14ac:dyDescent="0.3">
      <c r="A1453" s="17">
        <v>4</v>
      </c>
      <c r="B1453" s="9" t="s">
        <v>12</v>
      </c>
      <c r="C1453" s="17">
        <v>3</v>
      </c>
      <c r="D1453" s="17">
        <v>2010</v>
      </c>
      <c r="E1453" s="17">
        <v>1</v>
      </c>
      <c r="F1453" s="17">
        <v>0</v>
      </c>
      <c r="G1453" s="17">
        <v>0</v>
      </c>
      <c r="H1453" s="18">
        <v>31526</v>
      </c>
    </row>
    <row r="1454" spans="1:8" ht="14.4" x14ac:dyDescent="0.3">
      <c r="A1454" s="17">
        <v>3</v>
      </c>
      <c r="B1454" s="9" t="s">
        <v>19</v>
      </c>
      <c r="C1454" s="17">
        <v>3</v>
      </c>
      <c r="D1454" s="17">
        <v>2013</v>
      </c>
      <c r="E1454" s="17">
        <v>1</v>
      </c>
      <c r="F1454" s="17">
        <v>0</v>
      </c>
      <c r="G1454" s="17">
        <v>0</v>
      </c>
      <c r="H1454" s="18">
        <v>31535</v>
      </c>
    </row>
    <row r="1455" spans="1:8" ht="14.4" x14ac:dyDescent="0.3">
      <c r="A1455" s="17">
        <v>3</v>
      </c>
      <c r="B1455" s="9" t="s">
        <v>12</v>
      </c>
      <c r="C1455" s="17">
        <v>3</v>
      </c>
      <c r="D1455" s="17">
        <v>2010</v>
      </c>
      <c r="E1455" s="17">
        <v>1</v>
      </c>
      <c r="F1455" s="17">
        <v>0</v>
      </c>
      <c r="G1455" s="17">
        <v>0</v>
      </c>
      <c r="H1455" s="18">
        <v>31669</v>
      </c>
    </row>
    <row r="1456" spans="1:8" ht="14.4" x14ac:dyDescent="0.3">
      <c r="A1456" s="17">
        <v>4</v>
      </c>
      <c r="B1456" s="9" t="s">
        <v>12</v>
      </c>
      <c r="C1456" s="17">
        <v>3</v>
      </c>
      <c r="D1456" s="17">
        <v>2010</v>
      </c>
      <c r="E1456" s="17">
        <v>1</v>
      </c>
      <c r="F1456" s="17">
        <v>0</v>
      </c>
      <c r="G1456" s="17">
        <v>0</v>
      </c>
      <c r="H1456" s="18">
        <v>31681</v>
      </c>
    </row>
    <row r="1457" spans="1:8" ht="14.4" x14ac:dyDescent="0.3">
      <c r="A1457" s="17">
        <v>3</v>
      </c>
      <c r="B1457" s="9" t="s">
        <v>12</v>
      </c>
      <c r="C1457" s="17">
        <v>3</v>
      </c>
      <c r="D1457" s="17">
        <v>2012</v>
      </c>
      <c r="E1457" s="17">
        <v>1</v>
      </c>
      <c r="F1457" s="17">
        <v>0</v>
      </c>
      <c r="G1457" s="17">
        <v>0</v>
      </c>
      <c r="H1457" s="18">
        <v>31738</v>
      </c>
    </row>
    <row r="1458" spans="1:8" ht="14.4" x14ac:dyDescent="0.3">
      <c r="A1458" s="17">
        <v>4</v>
      </c>
      <c r="B1458" s="9" t="s">
        <v>12</v>
      </c>
      <c r="C1458" s="17">
        <v>2</v>
      </c>
      <c r="D1458" s="17">
        <v>2009</v>
      </c>
      <c r="E1458" s="17">
        <v>1</v>
      </c>
      <c r="F1458" s="17">
        <v>0</v>
      </c>
      <c r="G1458" s="17">
        <v>0</v>
      </c>
      <c r="H1458" s="18">
        <v>31783</v>
      </c>
    </row>
    <row r="1459" spans="1:8" ht="14.4" x14ac:dyDescent="0.3">
      <c r="A1459" s="17">
        <v>4</v>
      </c>
      <c r="B1459" s="9" t="s">
        <v>12</v>
      </c>
      <c r="C1459" s="17">
        <v>4</v>
      </c>
      <c r="D1459" s="17">
        <v>2011</v>
      </c>
      <c r="E1459" s="17">
        <v>1</v>
      </c>
      <c r="F1459" s="17">
        <v>0</v>
      </c>
      <c r="G1459" s="17">
        <v>0</v>
      </c>
      <c r="H1459" s="18">
        <v>31786</v>
      </c>
    </row>
    <row r="1460" spans="1:8" ht="14.4" x14ac:dyDescent="0.3">
      <c r="A1460" s="17">
        <v>4</v>
      </c>
      <c r="B1460" s="9" t="s">
        <v>12</v>
      </c>
      <c r="C1460" s="17">
        <v>3</v>
      </c>
      <c r="D1460" s="17">
        <v>2010</v>
      </c>
      <c r="E1460" s="17">
        <v>1</v>
      </c>
      <c r="F1460" s="17">
        <v>0</v>
      </c>
      <c r="G1460" s="17">
        <v>0</v>
      </c>
      <c r="H1460" s="18">
        <v>31833</v>
      </c>
    </row>
    <row r="1461" spans="1:8" ht="14.4" x14ac:dyDescent="0.3">
      <c r="A1461" s="17">
        <v>4</v>
      </c>
      <c r="B1461" s="9" t="s">
        <v>12</v>
      </c>
      <c r="C1461" s="17">
        <v>3</v>
      </c>
      <c r="D1461" s="17">
        <v>2012</v>
      </c>
      <c r="E1461" s="17">
        <v>1</v>
      </c>
      <c r="F1461" s="17">
        <v>0</v>
      </c>
      <c r="G1461" s="17">
        <v>0</v>
      </c>
      <c r="H1461" s="18">
        <v>31849</v>
      </c>
    </row>
    <row r="1462" spans="1:8" ht="14.4" x14ac:dyDescent="0.3">
      <c r="A1462" s="17">
        <v>2</v>
      </c>
      <c r="B1462" s="9" t="s">
        <v>12</v>
      </c>
      <c r="C1462" s="17">
        <v>3</v>
      </c>
      <c r="D1462" s="17">
        <v>2012</v>
      </c>
      <c r="E1462" s="17">
        <v>1</v>
      </c>
      <c r="F1462" s="17">
        <v>0</v>
      </c>
      <c r="G1462" s="17">
        <v>0</v>
      </c>
      <c r="H1462" s="18">
        <v>31872</v>
      </c>
    </row>
    <row r="1463" spans="1:8" ht="14.4" x14ac:dyDescent="0.3">
      <c r="A1463" s="17">
        <v>4</v>
      </c>
      <c r="B1463" s="9" t="s">
        <v>12</v>
      </c>
      <c r="C1463" s="17">
        <v>3</v>
      </c>
      <c r="D1463" s="17">
        <v>2010</v>
      </c>
      <c r="E1463" s="17">
        <v>1</v>
      </c>
      <c r="F1463" s="17">
        <v>0</v>
      </c>
      <c r="G1463" s="17">
        <v>0</v>
      </c>
      <c r="H1463" s="18">
        <v>31872</v>
      </c>
    </row>
    <row r="1464" spans="1:8" ht="14.4" x14ac:dyDescent="0.3">
      <c r="A1464" s="17">
        <v>4</v>
      </c>
      <c r="B1464" s="9" t="s">
        <v>12</v>
      </c>
      <c r="C1464" s="17">
        <v>2</v>
      </c>
      <c r="D1464" s="17">
        <v>2015</v>
      </c>
      <c r="E1464" s="17">
        <v>1</v>
      </c>
      <c r="F1464" s="17">
        <v>0</v>
      </c>
      <c r="G1464" s="17">
        <v>0</v>
      </c>
      <c r="H1464" s="18">
        <v>32027</v>
      </c>
    </row>
    <row r="1465" spans="1:8" ht="14.4" x14ac:dyDescent="0.3">
      <c r="A1465" s="17">
        <v>2</v>
      </c>
      <c r="B1465" s="9" t="s">
        <v>12</v>
      </c>
      <c r="C1465" s="17">
        <v>2</v>
      </c>
      <c r="D1465" s="17">
        <v>2020</v>
      </c>
      <c r="E1465" s="17">
        <v>1</v>
      </c>
      <c r="F1465" s="17">
        <v>0</v>
      </c>
      <c r="G1465" s="17">
        <v>0</v>
      </c>
      <c r="H1465" s="18">
        <v>32052</v>
      </c>
    </row>
    <row r="1466" spans="1:8" ht="14.4" x14ac:dyDescent="0.3">
      <c r="A1466" s="17">
        <v>6</v>
      </c>
      <c r="B1466" s="9" t="s">
        <v>12</v>
      </c>
      <c r="C1466" s="17">
        <v>3</v>
      </c>
      <c r="D1466" s="17">
        <v>2014</v>
      </c>
      <c r="E1466" s="17">
        <v>1</v>
      </c>
      <c r="F1466" s="17">
        <v>0</v>
      </c>
      <c r="G1466" s="17">
        <v>0</v>
      </c>
      <c r="H1466" s="18">
        <v>32151</v>
      </c>
    </row>
    <row r="1467" spans="1:8" ht="14.4" x14ac:dyDescent="0.3">
      <c r="A1467" s="17">
        <v>3</v>
      </c>
      <c r="B1467" s="9" t="s">
        <v>12</v>
      </c>
      <c r="C1467" s="17">
        <v>3</v>
      </c>
      <c r="D1467" s="17">
        <v>2013</v>
      </c>
      <c r="E1467" s="17">
        <v>1</v>
      </c>
      <c r="F1467" s="17">
        <v>0</v>
      </c>
      <c r="G1467" s="17">
        <v>0</v>
      </c>
      <c r="H1467" s="18">
        <v>32160</v>
      </c>
    </row>
    <row r="1468" spans="1:8" ht="14.4" x14ac:dyDescent="0.3">
      <c r="A1468" s="17">
        <v>5</v>
      </c>
      <c r="B1468" s="9" t="s">
        <v>12</v>
      </c>
      <c r="C1468" s="17">
        <v>3</v>
      </c>
      <c r="D1468" s="17">
        <v>2009</v>
      </c>
      <c r="E1468" s="17">
        <v>1</v>
      </c>
      <c r="F1468" s="17">
        <v>0</v>
      </c>
      <c r="G1468" s="17">
        <v>0</v>
      </c>
      <c r="H1468" s="18">
        <v>32179</v>
      </c>
    </row>
    <row r="1469" spans="1:8" ht="14.4" x14ac:dyDescent="0.3">
      <c r="A1469" s="17">
        <v>2</v>
      </c>
      <c r="B1469" s="9" t="s">
        <v>17</v>
      </c>
      <c r="C1469" s="17">
        <v>4</v>
      </c>
      <c r="D1469" s="17">
        <v>2012</v>
      </c>
      <c r="E1469" s="17">
        <v>1</v>
      </c>
      <c r="F1469" s="17">
        <v>0</v>
      </c>
      <c r="G1469" s="17">
        <v>0</v>
      </c>
      <c r="H1469" s="18">
        <v>32192</v>
      </c>
    </row>
    <row r="1470" spans="1:8" ht="14.4" x14ac:dyDescent="0.3">
      <c r="A1470" s="17">
        <v>3</v>
      </c>
      <c r="B1470" s="9" t="s">
        <v>12</v>
      </c>
      <c r="C1470" s="17">
        <v>3</v>
      </c>
      <c r="D1470" s="17">
        <v>2011</v>
      </c>
      <c r="E1470" s="17">
        <v>1</v>
      </c>
      <c r="F1470" s="17">
        <v>0</v>
      </c>
      <c r="G1470" s="17">
        <v>0</v>
      </c>
      <c r="H1470" s="18">
        <v>32284</v>
      </c>
    </row>
    <row r="1471" spans="1:8" ht="14.4" x14ac:dyDescent="0.3">
      <c r="A1471" s="17">
        <v>1</v>
      </c>
      <c r="B1471" s="9" t="s">
        <v>23</v>
      </c>
      <c r="C1471" s="17">
        <v>1</v>
      </c>
      <c r="D1471" s="17">
        <v>2004</v>
      </c>
      <c r="E1471" s="17">
        <v>1</v>
      </c>
      <c r="F1471" s="17">
        <v>0</v>
      </c>
      <c r="G1471" s="17">
        <v>0</v>
      </c>
      <c r="H1471" s="18">
        <v>32287</v>
      </c>
    </row>
    <row r="1472" spans="1:8" ht="14.4" x14ac:dyDescent="0.3">
      <c r="A1472" s="17">
        <v>6</v>
      </c>
      <c r="B1472" s="9" t="s">
        <v>12</v>
      </c>
      <c r="C1472" s="17">
        <v>3</v>
      </c>
      <c r="D1472" s="17">
        <v>2009</v>
      </c>
      <c r="E1472" s="17">
        <v>1</v>
      </c>
      <c r="F1472" s="17">
        <v>0</v>
      </c>
      <c r="G1472" s="17">
        <v>0</v>
      </c>
      <c r="H1472" s="18">
        <v>32290</v>
      </c>
    </row>
    <row r="1473" spans="1:8" ht="14.4" x14ac:dyDescent="0.3">
      <c r="A1473" s="17">
        <v>3</v>
      </c>
      <c r="B1473" s="9" t="s">
        <v>19</v>
      </c>
      <c r="C1473" s="17">
        <v>2</v>
      </c>
      <c r="D1473" s="17">
        <v>2020</v>
      </c>
      <c r="E1473" s="17">
        <v>1</v>
      </c>
      <c r="F1473" s="17">
        <v>0</v>
      </c>
      <c r="G1473" s="17">
        <v>0</v>
      </c>
      <c r="H1473" s="18">
        <v>32303</v>
      </c>
    </row>
    <row r="1474" spans="1:8" ht="14.4" x14ac:dyDescent="0.3">
      <c r="A1474" s="17">
        <v>4</v>
      </c>
      <c r="B1474" s="9" t="s">
        <v>19</v>
      </c>
      <c r="C1474" s="17">
        <v>4</v>
      </c>
      <c r="D1474" s="17">
        <v>2016</v>
      </c>
      <c r="E1474" s="17">
        <v>1</v>
      </c>
      <c r="F1474" s="17">
        <v>0</v>
      </c>
      <c r="G1474" s="17">
        <v>0</v>
      </c>
      <c r="H1474" s="18">
        <v>32309</v>
      </c>
    </row>
    <row r="1475" spans="1:8" ht="14.4" x14ac:dyDescent="0.3">
      <c r="A1475" s="17">
        <v>3</v>
      </c>
      <c r="B1475" s="9" t="s">
        <v>12</v>
      </c>
      <c r="C1475" s="17">
        <v>4</v>
      </c>
      <c r="D1475" s="17">
        <v>2010</v>
      </c>
      <c r="E1475" s="17">
        <v>1</v>
      </c>
      <c r="F1475" s="17">
        <v>0</v>
      </c>
      <c r="G1475" s="17">
        <v>0</v>
      </c>
      <c r="H1475" s="18">
        <v>32315</v>
      </c>
    </row>
    <row r="1476" spans="1:8" ht="14.4" x14ac:dyDescent="0.3">
      <c r="A1476" s="17">
        <v>4</v>
      </c>
      <c r="B1476" s="9" t="s">
        <v>12</v>
      </c>
      <c r="C1476" s="17">
        <v>3</v>
      </c>
      <c r="D1476" s="17">
        <v>2015</v>
      </c>
      <c r="E1476" s="17">
        <v>1</v>
      </c>
      <c r="F1476" s="17">
        <v>0</v>
      </c>
      <c r="G1476" s="17">
        <v>0</v>
      </c>
      <c r="H1476" s="18">
        <v>32331</v>
      </c>
    </row>
    <row r="1477" spans="1:8" ht="14.4" x14ac:dyDescent="0.3">
      <c r="A1477" s="17">
        <v>3</v>
      </c>
      <c r="B1477" s="9" t="s">
        <v>19</v>
      </c>
      <c r="C1477" s="17">
        <v>3</v>
      </c>
      <c r="D1477" s="17">
        <v>2016</v>
      </c>
      <c r="E1477" s="17">
        <v>1</v>
      </c>
      <c r="F1477" s="17">
        <v>0</v>
      </c>
      <c r="G1477" s="17">
        <v>0</v>
      </c>
      <c r="H1477" s="18">
        <v>32404</v>
      </c>
    </row>
    <row r="1478" spans="1:8" ht="14.4" x14ac:dyDescent="0.3">
      <c r="A1478" s="17">
        <v>2</v>
      </c>
      <c r="B1478" s="9" t="s">
        <v>17</v>
      </c>
      <c r="C1478" s="17">
        <v>2</v>
      </c>
      <c r="D1478" s="17">
        <v>2011</v>
      </c>
      <c r="E1478" s="17">
        <v>1</v>
      </c>
      <c r="F1478" s="17">
        <v>0</v>
      </c>
      <c r="G1478" s="17">
        <v>0</v>
      </c>
      <c r="H1478" s="18">
        <v>32452</v>
      </c>
    </row>
    <row r="1479" spans="1:8" ht="14.4" x14ac:dyDescent="0.3">
      <c r="A1479" s="17">
        <v>3</v>
      </c>
      <c r="B1479" s="9" t="s">
        <v>12</v>
      </c>
      <c r="C1479" s="17">
        <v>3</v>
      </c>
      <c r="D1479" s="17">
        <v>2012</v>
      </c>
      <c r="E1479" s="17">
        <v>1</v>
      </c>
      <c r="F1479" s="17">
        <v>0</v>
      </c>
      <c r="G1479" s="17">
        <v>0</v>
      </c>
      <c r="H1479" s="18">
        <v>32464</v>
      </c>
    </row>
    <row r="1480" spans="1:8" ht="14.4" x14ac:dyDescent="0.3">
      <c r="A1480" s="17">
        <v>3</v>
      </c>
      <c r="B1480" s="9" t="s">
        <v>19</v>
      </c>
      <c r="C1480" s="17">
        <v>3</v>
      </c>
      <c r="D1480" s="17">
        <v>2015</v>
      </c>
      <c r="E1480" s="17">
        <v>1</v>
      </c>
      <c r="F1480" s="17">
        <v>0</v>
      </c>
      <c r="G1480" s="17">
        <v>0</v>
      </c>
      <c r="H1480" s="18">
        <v>32471</v>
      </c>
    </row>
    <row r="1481" spans="1:8" ht="14.4" x14ac:dyDescent="0.3">
      <c r="A1481" s="17">
        <v>4</v>
      </c>
      <c r="B1481" s="9" t="s">
        <v>12</v>
      </c>
      <c r="C1481" s="17">
        <v>3</v>
      </c>
      <c r="D1481" s="17">
        <v>2015</v>
      </c>
      <c r="E1481" s="17">
        <v>1</v>
      </c>
      <c r="F1481" s="17">
        <v>0</v>
      </c>
      <c r="G1481" s="17">
        <v>0</v>
      </c>
      <c r="H1481" s="18">
        <v>32490</v>
      </c>
    </row>
    <row r="1482" spans="1:8" ht="14.4" x14ac:dyDescent="0.3">
      <c r="A1482" s="17">
        <v>3</v>
      </c>
      <c r="B1482" s="9" t="s">
        <v>12</v>
      </c>
      <c r="C1482" s="17">
        <v>3</v>
      </c>
      <c r="D1482" s="17">
        <v>2015</v>
      </c>
      <c r="E1482" s="17">
        <v>1</v>
      </c>
      <c r="F1482" s="17">
        <v>0</v>
      </c>
      <c r="G1482" s="17">
        <v>0</v>
      </c>
      <c r="H1482" s="18">
        <v>32560</v>
      </c>
    </row>
    <row r="1483" spans="1:8" ht="14.4" x14ac:dyDescent="0.3">
      <c r="A1483" s="17">
        <v>2</v>
      </c>
      <c r="B1483" s="9" t="s">
        <v>17</v>
      </c>
      <c r="C1483" s="17">
        <v>2</v>
      </c>
      <c r="D1483" s="17">
        <v>2000</v>
      </c>
      <c r="E1483" s="17">
        <v>1</v>
      </c>
      <c r="F1483" s="17">
        <v>0</v>
      </c>
      <c r="G1483" s="17">
        <v>0</v>
      </c>
      <c r="H1483" s="18">
        <v>32569</v>
      </c>
    </row>
    <row r="1484" spans="1:8" ht="14.4" x14ac:dyDescent="0.3">
      <c r="A1484" s="17">
        <v>2</v>
      </c>
      <c r="B1484" s="9" t="s">
        <v>12</v>
      </c>
      <c r="C1484" s="17">
        <v>2</v>
      </c>
      <c r="D1484" s="17">
        <v>1995</v>
      </c>
      <c r="E1484" s="17">
        <v>1</v>
      </c>
      <c r="F1484" s="17">
        <v>0</v>
      </c>
      <c r="G1484" s="17">
        <v>0</v>
      </c>
      <c r="H1484" s="18">
        <v>32664</v>
      </c>
    </row>
    <row r="1485" spans="1:8" ht="14.4" x14ac:dyDescent="0.3">
      <c r="A1485" s="17">
        <v>3</v>
      </c>
      <c r="B1485" s="9" t="s">
        <v>19</v>
      </c>
      <c r="C1485" s="17">
        <v>2</v>
      </c>
      <c r="D1485" s="17">
        <v>2013</v>
      </c>
      <c r="E1485" s="17">
        <v>1</v>
      </c>
      <c r="F1485" s="17">
        <v>0</v>
      </c>
      <c r="G1485" s="17">
        <v>0</v>
      </c>
      <c r="H1485" s="18">
        <v>32816</v>
      </c>
    </row>
    <row r="1486" spans="1:8" ht="14.4" x14ac:dyDescent="0.3">
      <c r="A1486" s="17">
        <v>3</v>
      </c>
      <c r="B1486" s="9" t="s">
        <v>19</v>
      </c>
      <c r="C1486" s="17">
        <v>3</v>
      </c>
      <c r="D1486" s="17">
        <v>2012</v>
      </c>
      <c r="E1486" s="17">
        <v>1</v>
      </c>
      <c r="F1486" s="17">
        <v>0</v>
      </c>
      <c r="G1486" s="17">
        <v>0</v>
      </c>
      <c r="H1486" s="18">
        <v>32899</v>
      </c>
    </row>
    <row r="1487" spans="1:8" ht="14.4" x14ac:dyDescent="0.3">
      <c r="A1487" s="17">
        <v>3</v>
      </c>
      <c r="B1487" s="9" t="s">
        <v>12</v>
      </c>
      <c r="C1487" s="17">
        <v>3</v>
      </c>
      <c r="D1487" s="17">
        <v>2012</v>
      </c>
      <c r="E1487" s="17">
        <v>1</v>
      </c>
      <c r="F1487" s="17">
        <v>0</v>
      </c>
      <c r="G1487" s="17">
        <v>0</v>
      </c>
      <c r="H1487" s="18">
        <v>32918</v>
      </c>
    </row>
    <row r="1488" spans="1:8" ht="14.4" x14ac:dyDescent="0.3">
      <c r="A1488" s="17">
        <v>4</v>
      </c>
      <c r="B1488" s="9" t="s">
        <v>12</v>
      </c>
      <c r="C1488" s="17">
        <v>2</v>
      </c>
      <c r="D1488" s="17">
        <v>2010</v>
      </c>
      <c r="E1488" s="17">
        <v>1</v>
      </c>
      <c r="F1488" s="17">
        <v>0</v>
      </c>
      <c r="G1488" s="17">
        <v>0</v>
      </c>
      <c r="H1488" s="18">
        <v>32924</v>
      </c>
    </row>
    <row r="1489" spans="1:8" ht="14.4" x14ac:dyDescent="0.3">
      <c r="A1489" s="17">
        <v>5</v>
      </c>
      <c r="B1489" s="9" t="s">
        <v>25</v>
      </c>
      <c r="C1489" s="17">
        <v>3</v>
      </c>
      <c r="D1489" s="17">
        <v>1964</v>
      </c>
      <c r="E1489" s="17">
        <v>2</v>
      </c>
      <c r="F1489" s="17">
        <v>0</v>
      </c>
      <c r="G1489" s="17">
        <v>0</v>
      </c>
      <c r="H1489" s="18">
        <v>33000</v>
      </c>
    </row>
    <row r="1490" spans="1:8" ht="14.4" x14ac:dyDescent="0.3">
      <c r="A1490" s="17">
        <v>2</v>
      </c>
      <c r="B1490" s="9" t="s">
        <v>12</v>
      </c>
      <c r="C1490" s="17">
        <v>3</v>
      </c>
      <c r="D1490" s="17">
        <v>2016</v>
      </c>
      <c r="E1490" s="17">
        <v>1</v>
      </c>
      <c r="F1490" s="17">
        <v>0</v>
      </c>
      <c r="G1490" s="17">
        <v>0</v>
      </c>
      <c r="H1490" s="18">
        <v>33003</v>
      </c>
    </row>
    <row r="1491" spans="1:8" ht="14.4" x14ac:dyDescent="0.3">
      <c r="A1491" s="17">
        <v>3</v>
      </c>
      <c r="B1491" s="9" t="s">
        <v>19</v>
      </c>
      <c r="C1491" s="17">
        <v>3</v>
      </c>
      <c r="D1491" s="17">
        <v>2020</v>
      </c>
      <c r="E1491" s="17">
        <v>1</v>
      </c>
      <c r="F1491" s="17">
        <v>0</v>
      </c>
      <c r="G1491" s="17">
        <v>0</v>
      </c>
      <c r="H1491" s="18">
        <v>33057</v>
      </c>
    </row>
    <row r="1492" spans="1:8" ht="14.4" x14ac:dyDescent="0.3">
      <c r="A1492" s="17">
        <v>2</v>
      </c>
      <c r="B1492" s="9" t="s">
        <v>12</v>
      </c>
      <c r="C1492" s="17">
        <v>3</v>
      </c>
      <c r="D1492" s="17">
        <v>2017</v>
      </c>
      <c r="E1492" s="17">
        <v>1</v>
      </c>
      <c r="F1492" s="17">
        <v>0</v>
      </c>
      <c r="G1492" s="17">
        <v>0</v>
      </c>
      <c r="H1492" s="18">
        <v>33095</v>
      </c>
    </row>
    <row r="1493" spans="1:8" ht="14.4" x14ac:dyDescent="0.3">
      <c r="A1493" s="17">
        <v>5</v>
      </c>
      <c r="B1493" s="9" t="s">
        <v>10</v>
      </c>
      <c r="C1493" s="17">
        <v>1</v>
      </c>
      <c r="D1493" s="17">
        <v>1966</v>
      </c>
      <c r="E1493" s="17">
        <v>1</v>
      </c>
      <c r="F1493" s="17">
        <v>0</v>
      </c>
      <c r="G1493" s="17">
        <v>0</v>
      </c>
      <c r="H1493" s="18">
        <v>33142</v>
      </c>
    </row>
    <row r="1494" spans="1:8" ht="14.4" x14ac:dyDescent="0.3">
      <c r="A1494" s="17">
        <v>5</v>
      </c>
      <c r="B1494" s="9" t="s">
        <v>12</v>
      </c>
      <c r="C1494" s="17">
        <v>3</v>
      </c>
      <c r="D1494" s="17">
        <v>2010</v>
      </c>
      <c r="E1494" s="17">
        <v>1</v>
      </c>
      <c r="F1494" s="17">
        <v>0</v>
      </c>
      <c r="G1494" s="17">
        <v>0</v>
      </c>
      <c r="H1494" s="18">
        <v>33168</v>
      </c>
    </row>
    <row r="1495" spans="1:8" ht="14.4" x14ac:dyDescent="0.3">
      <c r="A1495" s="17">
        <v>5</v>
      </c>
      <c r="B1495" s="9" t="s">
        <v>19</v>
      </c>
      <c r="C1495" s="17">
        <v>3</v>
      </c>
      <c r="D1495" s="17">
        <v>2016</v>
      </c>
      <c r="E1495" s="17">
        <v>1</v>
      </c>
      <c r="F1495" s="17">
        <v>0</v>
      </c>
      <c r="G1495" s="17">
        <v>0</v>
      </c>
      <c r="H1495" s="18">
        <v>33187</v>
      </c>
    </row>
    <row r="1496" spans="1:8" ht="14.4" x14ac:dyDescent="0.3">
      <c r="A1496" s="17">
        <v>4</v>
      </c>
      <c r="B1496" s="9" t="s">
        <v>12</v>
      </c>
      <c r="C1496" s="17">
        <v>3</v>
      </c>
      <c r="D1496" s="17">
        <v>2013</v>
      </c>
      <c r="E1496" s="17">
        <v>1</v>
      </c>
      <c r="F1496" s="17">
        <v>0</v>
      </c>
      <c r="G1496" s="17">
        <v>0</v>
      </c>
      <c r="H1496" s="18">
        <v>33216</v>
      </c>
    </row>
    <row r="1497" spans="1:8" ht="14.4" x14ac:dyDescent="0.3">
      <c r="A1497" s="17">
        <v>4</v>
      </c>
      <c r="B1497" s="9" t="s">
        <v>17</v>
      </c>
      <c r="C1497" s="17">
        <v>2</v>
      </c>
      <c r="D1497" s="17">
        <v>2011</v>
      </c>
      <c r="E1497" s="17">
        <v>1</v>
      </c>
      <c r="F1497" s="17">
        <v>0</v>
      </c>
      <c r="G1497" s="17">
        <v>0</v>
      </c>
      <c r="H1497" s="18">
        <v>33247</v>
      </c>
    </row>
    <row r="1498" spans="1:8" ht="14.4" x14ac:dyDescent="0.3">
      <c r="A1498" s="17">
        <v>4</v>
      </c>
      <c r="B1498" s="9" t="s">
        <v>12</v>
      </c>
      <c r="C1498" s="17">
        <v>3</v>
      </c>
      <c r="D1498" s="17">
        <v>2009</v>
      </c>
      <c r="E1498" s="17">
        <v>1</v>
      </c>
      <c r="F1498" s="17">
        <v>0</v>
      </c>
      <c r="G1498" s="17">
        <v>0</v>
      </c>
      <c r="H1498" s="18">
        <v>33270</v>
      </c>
    </row>
    <row r="1499" spans="1:8" ht="14.4" x14ac:dyDescent="0.3">
      <c r="A1499" s="17">
        <v>2</v>
      </c>
      <c r="B1499" s="9" t="s">
        <v>12</v>
      </c>
      <c r="C1499" s="17">
        <v>2</v>
      </c>
      <c r="D1499" s="17">
        <v>2011</v>
      </c>
      <c r="E1499" s="17">
        <v>1</v>
      </c>
      <c r="F1499" s="17">
        <v>0</v>
      </c>
      <c r="G1499" s="17">
        <v>0</v>
      </c>
      <c r="H1499" s="18">
        <v>33317</v>
      </c>
    </row>
    <row r="1500" spans="1:8" ht="14.4" x14ac:dyDescent="0.3">
      <c r="A1500" s="17">
        <v>5</v>
      </c>
      <c r="B1500" s="9" t="s">
        <v>12</v>
      </c>
      <c r="C1500" s="17">
        <v>2</v>
      </c>
      <c r="D1500" s="17">
        <v>2015</v>
      </c>
      <c r="E1500" s="17">
        <v>1</v>
      </c>
      <c r="F1500" s="17">
        <v>0</v>
      </c>
      <c r="G1500" s="17">
        <v>0</v>
      </c>
      <c r="H1500" s="18">
        <v>33317</v>
      </c>
    </row>
    <row r="1501" spans="1:8" ht="14.4" x14ac:dyDescent="0.3">
      <c r="A1501" s="17">
        <v>3</v>
      </c>
      <c r="B1501" s="9" t="s">
        <v>12</v>
      </c>
      <c r="C1501" s="17">
        <v>2</v>
      </c>
      <c r="D1501" s="17">
        <v>2013</v>
      </c>
      <c r="E1501" s="17">
        <v>1</v>
      </c>
      <c r="F1501" s="17">
        <v>0</v>
      </c>
      <c r="G1501" s="17">
        <v>0</v>
      </c>
      <c r="H1501" s="18">
        <v>33498</v>
      </c>
    </row>
    <row r="1502" spans="1:8" ht="14.4" x14ac:dyDescent="0.3">
      <c r="A1502" s="17">
        <v>3</v>
      </c>
      <c r="B1502" s="9" t="s">
        <v>12</v>
      </c>
      <c r="C1502" s="17">
        <v>2</v>
      </c>
      <c r="D1502" s="17">
        <v>2009</v>
      </c>
      <c r="E1502" s="17">
        <v>1</v>
      </c>
      <c r="F1502" s="17">
        <v>0</v>
      </c>
      <c r="G1502" s="17">
        <v>0</v>
      </c>
      <c r="H1502" s="18">
        <v>33501</v>
      </c>
    </row>
    <row r="1503" spans="1:8" ht="14.4" x14ac:dyDescent="0.3">
      <c r="A1503" s="17">
        <v>2</v>
      </c>
      <c r="B1503" s="9" t="s">
        <v>12</v>
      </c>
      <c r="C1503" s="17">
        <v>3</v>
      </c>
      <c r="D1503" s="17">
        <v>2000</v>
      </c>
      <c r="E1503" s="17">
        <v>1</v>
      </c>
      <c r="F1503" s="17">
        <v>0</v>
      </c>
      <c r="G1503" s="17">
        <v>0</v>
      </c>
      <c r="H1503" s="18">
        <v>33504</v>
      </c>
    </row>
    <row r="1504" spans="1:8" ht="14.4" x14ac:dyDescent="0.3">
      <c r="A1504" s="17">
        <v>3</v>
      </c>
      <c r="B1504" s="9" t="s">
        <v>12</v>
      </c>
      <c r="C1504" s="17">
        <v>2</v>
      </c>
      <c r="D1504" s="17">
        <v>2015</v>
      </c>
      <c r="E1504" s="17">
        <v>1</v>
      </c>
      <c r="F1504" s="17">
        <v>0</v>
      </c>
      <c r="G1504" s="17">
        <v>0</v>
      </c>
      <c r="H1504" s="18">
        <v>33511</v>
      </c>
    </row>
    <row r="1505" spans="1:8" ht="14.4" x14ac:dyDescent="0.3">
      <c r="A1505" s="17">
        <v>4</v>
      </c>
      <c r="B1505" s="9" t="s">
        <v>19</v>
      </c>
      <c r="C1505" s="17">
        <v>2</v>
      </c>
      <c r="D1505" s="17">
        <v>2013</v>
      </c>
      <c r="E1505" s="17">
        <v>1</v>
      </c>
      <c r="F1505" s="17">
        <v>0</v>
      </c>
      <c r="G1505" s="17">
        <v>0</v>
      </c>
      <c r="H1505" s="18">
        <v>33523</v>
      </c>
    </row>
    <row r="1506" spans="1:8" ht="14.4" x14ac:dyDescent="0.3">
      <c r="A1506" s="17">
        <v>5</v>
      </c>
      <c r="B1506" s="9" t="s">
        <v>19</v>
      </c>
      <c r="C1506" s="17">
        <v>3</v>
      </c>
      <c r="D1506" s="17">
        <v>2015</v>
      </c>
      <c r="E1506" s="17">
        <v>1</v>
      </c>
      <c r="F1506" s="17">
        <v>0</v>
      </c>
      <c r="G1506" s="17">
        <v>0</v>
      </c>
      <c r="H1506" s="18">
        <v>33526</v>
      </c>
    </row>
    <row r="1507" spans="1:8" ht="14.4" x14ac:dyDescent="0.3">
      <c r="A1507" s="17">
        <v>3</v>
      </c>
      <c r="B1507" s="9" t="s">
        <v>19</v>
      </c>
      <c r="C1507" s="17">
        <v>3</v>
      </c>
      <c r="D1507" s="17">
        <v>2013</v>
      </c>
      <c r="E1507" s="17">
        <v>1</v>
      </c>
      <c r="F1507" s="17">
        <v>0</v>
      </c>
      <c r="G1507" s="17">
        <v>0</v>
      </c>
      <c r="H1507" s="18">
        <v>33580</v>
      </c>
    </row>
    <row r="1508" spans="1:8" ht="14.4" x14ac:dyDescent="0.3">
      <c r="A1508" s="17">
        <v>4</v>
      </c>
      <c r="B1508" s="9" t="s">
        <v>12</v>
      </c>
      <c r="C1508" s="17">
        <v>3</v>
      </c>
      <c r="D1508" s="17">
        <v>2009</v>
      </c>
      <c r="E1508" s="17">
        <v>1</v>
      </c>
      <c r="F1508" s="17">
        <v>0</v>
      </c>
      <c r="G1508" s="17">
        <v>0</v>
      </c>
      <c r="H1508" s="18">
        <v>33580</v>
      </c>
    </row>
    <row r="1509" spans="1:8" ht="14.4" x14ac:dyDescent="0.3">
      <c r="A1509" s="17">
        <v>3</v>
      </c>
      <c r="B1509" s="9" t="s">
        <v>12</v>
      </c>
      <c r="C1509" s="17">
        <v>2</v>
      </c>
      <c r="D1509" s="17">
        <v>2014</v>
      </c>
      <c r="E1509" s="17">
        <v>1</v>
      </c>
      <c r="F1509" s="17">
        <v>0</v>
      </c>
      <c r="G1509" s="17">
        <v>0</v>
      </c>
      <c r="H1509" s="18">
        <v>33593</v>
      </c>
    </row>
    <row r="1510" spans="1:8" ht="14.4" x14ac:dyDescent="0.3">
      <c r="A1510" s="17">
        <v>5</v>
      </c>
      <c r="B1510" s="9" t="s">
        <v>12</v>
      </c>
      <c r="C1510" s="17">
        <v>2</v>
      </c>
      <c r="D1510" s="17">
        <v>2011</v>
      </c>
      <c r="E1510" s="17">
        <v>1</v>
      </c>
      <c r="F1510" s="17">
        <v>0</v>
      </c>
      <c r="G1510" s="17">
        <v>0</v>
      </c>
      <c r="H1510" s="18">
        <v>33628</v>
      </c>
    </row>
    <row r="1511" spans="1:8" ht="14.4" x14ac:dyDescent="0.3">
      <c r="A1511" s="17">
        <v>3</v>
      </c>
      <c r="B1511" s="9" t="s">
        <v>25</v>
      </c>
      <c r="C1511" s="17">
        <v>3</v>
      </c>
      <c r="D1511" s="17">
        <v>2013</v>
      </c>
      <c r="E1511" s="17">
        <v>1</v>
      </c>
      <c r="F1511" s="17">
        <v>0</v>
      </c>
      <c r="G1511" s="17">
        <v>0</v>
      </c>
      <c r="H1511" s="18">
        <v>33644</v>
      </c>
    </row>
    <row r="1512" spans="1:8" ht="14.4" x14ac:dyDescent="0.3">
      <c r="A1512" s="17">
        <v>2</v>
      </c>
      <c r="B1512" s="9" t="s">
        <v>17</v>
      </c>
      <c r="C1512" s="17">
        <v>2</v>
      </c>
      <c r="D1512" s="17">
        <v>2014</v>
      </c>
      <c r="E1512" s="17">
        <v>1</v>
      </c>
      <c r="F1512" s="17">
        <v>0</v>
      </c>
      <c r="G1512" s="17">
        <v>0</v>
      </c>
      <c r="H1512" s="18">
        <v>33729</v>
      </c>
    </row>
    <row r="1513" spans="1:8" ht="14.4" x14ac:dyDescent="0.3">
      <c r="A1513" s="17">
        <v>5</v>
      </c>
      <c r="B1513" s="9" t="s">
        <v>39</v>
      </c>
      <c r="C1513" s="17">
        <v>4</v>
      </c>
      <c r="D1513" s="17">
        <v>1969</v>
      </c>
      <c r="E1513" s="17">
        <v>1</v>
      </c>
      <c r="F1513" s="17">
        <v>2</v>
      </c>
      <c r="G1513" s="17">
        <v>2</v>
      </c>
      <c r="H1513" s="18">
        <v>33736</v>
      </c>
    </row>
    <row r="1514" spans="1:8" ht="14.4" x14ac:dyDescent="0.3">
      <c r="A1514" s="17">
        <v>3</v>
      </c>
      <c r="B1514" s="9" t="s">
        <v>12</v>
      </c>
      <c r="C1514" s="17">
        <v>3</v>
      </c>
      <c r="D1514" s="17">
        <v>2013</v>
      </c>
      <c r="E1514" s="17">
        <v>1</v>
      </c>
      <c r="F1514" s="17">
        <v>0</v>
      </c>
      <c r="G1514" s="17">
        <v>0</v>
      </c>
      <c r="H1514" s="18">
        <v>33764</v>
      </c>
    </row>
    <row r="1515" spans="1:8" ht="14.4" x14ac:dyDescent="0.3">
      <c r="A1515" s="17">
        <v>5</v>
      </c>
      <c r="B1515" s="9" t="s">
        <v>12</v>
      </c>
      <c r="C1515" s="17">
        <v>2</v>
      </c>
      <c r="D1515" s="17">
        <v>2015</v>
      </c>
      <c r="E1515" s="17">
        <v>1</v>
      </c>
      <c r="F1515" s="17">
        <v>0</v>
      </c>
      <c r="G1515" s="17">
        <v>0</v>
      </c>
      <c r="H1515" s="18">
        <v>33774</v>
      </c>
    </row>
    <row r="1516" spans="1:8" ht="14.4" x14ac:dyDescent="0.3">
      <c r="A1516" s="17">
        <v>3</v>
      </c>
      <c r="B1516" s="9" t="s">
        <v>25</v>
      </c>
      <c r="C1516" s="17">
        <v>3</v>
      </c>
      <c r="D1516" s="17">
        <v>1964</v>
      </c>
      <c r="E1516" s="17">
        <v>2</v>
      </c>
      <c r="F1516" s="17">
        <v>0</v>
      </c>
      <c r="G1516" s="17">
        <v>0</v>
      </c>
      <c r="H1516" s="18">
        <v>33878</v>
      </c>
    </row>
    <row r="1517" spans="1:8" ht="14.4" x14ac:dyDescent="0.3">
      <c r="A1517" s="17">
        <v>1</v>
      </c>
      <c r="B1517" s="9" t="s">
        <v>25</v>
      </c>
      <c r="C1517" s="17">
        <v>1</v>
      </c>
      <c r="D1517" s="17">
        <v>1995</v>
      </c>
      <c r="E1517" s="17">
        <v>1</v>
      </c>
      <c r="F1517" s="17">
        <v>0</v>
      </c>
      <c r="G1517" s="17">
        <v>0</v>
      </c>
      <c r="H1517" s="18">
        <v>33891</v>
      </c>
    </row>
    <row r="1518" spans="1:8" ht="14.4" x14ac:dyDescent="0.3">
      <c r="A1518" s="17">
        <v>4</v>
      </c>
      <c r="B1518" s="9" t="s">
        <v>25</v>
      </c>
      <c r="C1518" s="17">
        <v>3</v>
      </c>
      <c r="D1518" s="17">
        <v>1964</v>
      </c>
      <c r="E1518" s="17">
        <v>2</v>
      </c>
      <c r="F1518" s="17">
        <v>0</v>
      </c>
      <c r="G1518" s="17">
        <v>0</v>
      </c>
      <c r="H1518" s="18">
        <v>33986</v>
      </c>
    </row>
    <row r="1519" spans="1:8" ht="14.4" x14ac:dyDescent="0.3">
      <c r="A1519" s="17">
        <v>3</v>
      </c>
      <c r="B1519" s="9" t="s">
        <v>19</v>
      </c>
      <c r="C1519" s="17">
        <v>3</v>
      </c>
      <c r="D1519" s="17">
        <v>2015</v>
      </c>
      <c r="E1519" s="17">
        <v>1</v>
      </c>
      <c r="F1519" s="17">
        <v>0</v>
      </c>
      <c r="G1519" s="17">
        <v>0</v>
      </c>
      <c r="H1519" s="18">
        <v>34012</v>
      </c>
    </row>
    <row r="1520" spans="1:8" ht="14.4" x14ac:dyDescent="0.3">
      <c r="A1520" s="17">
        <v>4</v>
      </c>
      <c r="B1520" s="9" t="s">
        <v>12</v>
      </c>
      <c r="C1520" s="17">
        <v>3</v>
      </c>
      <c r="D1520" s="17">
        <v>2011</v>
      </c>
      <c r="E1520" s="17">
        <v>1</v>
      </c>
      <c r="F1520" s="17">
        <v>0</v>
      </c>
      <c r="G1520" s="17">
        <v>0</v>
      </c>
      <c r="H1520" s="18">
        <v>34056</v>
      </c>
    </row>
    <row r="1521" spans="1:8" ht="14.4" x14ac:dyDescent="0.3">
      <c r="A1521" s="17">
        <v>4</v>
      </c>
      <c r="B1521" s="9" t="s">
        <v>19</v>
      </c>
      <c r="C1521" s="17">
        <v>3</v>
      </c>
      <c r="D1521" s="17">
        <v>2013</v>
      </c>
      <c r="E1521" s="17">
        <v>1</v>
      </c>
      <c r="F1521" s="17">
        <v>0</v>
      </c>
      <c r="G1521" s="17">
        <v>0</v>
      </c>
      <c r="H1521" s="18">
        <v>34078</v>
      </c>
    </row>
    <row r="1522" spans="1:8" ht="14.4" x14ac:dyDescent="0.3">
      <c r="A1522" s="17">
        <v>6</v>
      </c>
      <c r="B1522" s="9" t="s">
        <v>12</v>
      </c>
      <c r="C1522" s="17">
        <v>3</v>
      </c>
      <c r="D1522" s="17">
        <v>2011</v>
      </c>
      <c r="E1522" s="17">
        <v>1</v>
      </c>
      <c r="F1522" s="17">
        <v>0</v>
      </c>
      <c r="G1522" s="17">
        <v>0</v>
      </c>
      <c r="H1522" s="18">
        <v>34084</v>
      </c>
    </row>
    <row r="1523" spans="1:8" ht="14.4" x14ac:dyDescent="0.3">
      <c r="A1523" s="17">
        <v>3</v>
      </c>
      <c r="B1523" s="9" t="s">
        <v>12</v>
      </c>
      <c r="C1523" s="17">
        <v>2</v>
      </c>
      <c r="D1523" s="17">
        <v>2015</v>
      </c>
      <c r="E1523" s="17">
        <v>1</v>
      </c>
      <c r="F1523" s="17">
        <v>0</v>
      </c>
      <c r="G1523" s="17">
        <v>0</v>
      </c>
      <c r="H1523" s="18">
        <v>34103</v>
      </c>
    </row>
    <row r="1524" spans="1:8" ht="14.4" x14ac:dyDescent="0.3">
      <c r="A1524" s="17">
        <v>6</v>
      </c>
      <c r="B1524" s="9" t="s">
        <v>12</v>
      </c>
      <c r="C1524" s="17">
        <v>3</v>
      </c>
      <c r="D1524" s="17">
        <v>2012</v>
      </c>
      <c r="E1524" s="17">
        <v>1</v>
      </c>
      <c r="F1524" s="17">
        <v>0</v>
      </c>
      <c r="G1524" s="17">
        <v>0</v>
      </c>
      <c r="H1524" s="18">
        <v>34107</v>
      </c>
    </row>
    <row r="1525" spans="1:8" ht="14.4" x14ac:dyDescent="0.3">
      <c r="A1525" s="17">
        <v>3</v>
      </c>
      <c r="B1525" s="9" t="s">
        <v>12</v>
      </c>
      <c r="C1525" s="17">
        <v>4</v>
      </c>
      <c r="D1525" s="17">
        <v>1997</v>
      </c>
      <c r="E1525" s="17">
        <v>1</v>
      </c>
      <c r="F1525" s="17">
        <v>0</v>
      </c>
      <c r="G1525" s="17">
        <v>0</v>
      </c>
      <c r="H1525" s="18">
        <v>34138</v>
      </c>
    </row>
    <row r="1526" spans="1:8" ht="14.4" x14ac:dyDescent="0.3">
      <c r="A1526" s="17">
        <v>3</v>
      </c>
      <c r="B1526" s="9" t="s">
        <v>12</v>
      </c>
      <c r="C1526" s="17">
        <v>2</v>
      </c>
      <c r="D1526" s="17">
        <v>2011</v>
      </c>
      <c r="E1526" s="17">
        <v>1</v>
      </c>
      <c r="F1526" s="17">
        <v>0</v>
      </c>
      <c r="G1526" s="17">
        <v>0</v>
      </c>
      <c r="H1526" s="18">
        <v>34148</v>
      </c>
    </row>
    <row r="1527" spans="1:8" ht="14.4" x14ac:dyDescent="0.3">
      <c r="A1527" s="17">
        <v>3</v>
      </c>
      <c r="B1527" s="9" t="s">
        <v>19</v>
      </c>
      <c r="C1527" s="17">
        <v>4</v>
      </c>
      <c r="D1527" s="17">
        <v>2009</v>
      </c>
      <c r="E1527" s="17">
        <v>1</v>
      </c>
      <c r="F1527" s="17">
        <v>0</v>
      </c>
      <c r="G1527" s="17">
        <v>0</v>
      </c>
      <c r="H1527" s="18">
        <v>34154</v>
      </c>
    </row>
    <row r="1528" spans="1:8" ht="14.4" x14ac:dyDescent="0.3">
      <c r="A1528" s="17">
        <v>3</v>
      </c>
      <c r="B1528" s="9" t="s">
        <v>12</v>
      </c>
      <c r="C1528" s="17">
        <v>3</v>
      </c>
      <c r="D1528" s="17">
        <v>2012</v>
      </c>
      <c r="E1528" s="17">
        <v>1</v>
      </c>
      <c r="F1528" s="17">
        <v>0</v>
      </c>
      <c r="G1528" s="17">
        <v>0</v>
      </c>
      <c r="H1528" s="18">
        <v>34170</v>
      </c>
    </row>
    <row r="1529" spans="1:8" ht="14.4" x14ac:dyDescent="0.3">
      <c r="A1529" s="17">
        <v>2</v>
      </c>
      <c r="B1529" s="9" t="s">
        <v>17</v>
      </c>
      <c r="C1529" s="17">
        <v>2</v>
      </c>
      <c r="D1529" s="17">
        <v>2014</v>
      </c>
      <c r="E1529" s="17">
        <v>1</v>
      </c>
      <c r="F1529" s="17">
        <v>0</v>
      </c>
      <c r="G1529" s="17">
        <v>0</v>
      </c>
      <c r="H1529" s="18">
        <v>34249</v>
      </c>
    </row>
    <row r="1530" spans="1:8" ht="14.4" x14ac:dyDescent="0.3">
      <c r="A1530" s="17">
        <v>5</v>
      </c>
      <c r="B1530" s="9" t="s">
        <v>12</v>
      </c>
      <c r="C1530" s="17">
        <v>2</v>
      </c>
      <c r="D1530" s="17">
        <v>2011</v>
      </c>
      <c r="E1530" s="17">
        <v>1</v>
      </c>
      <c r="F1530" s="17">
        <v>0</v>
      </c>
      <c r="G1530" s="17">
        <v>0</v>
      </c>
      <c r="H1530" s="18">
        <v>34284</v>
      </c>
    </row>
    <row r="1531" spans="1:8" ht="14.4" x14ac:dyDescent="0.3">
      <c r="A1531" s="17">
        <v>2</v>
      </c>
      <c r="B1531" s="9" t="s">
        <v>23</v>
      </c>
      <c r="C1531" s="17">
        <v>4</v>
      </c>
      <c r="D1531" s="17">
        <v>2020</v>
      </c>
      <c r="E1531" s="17">
        <v>1</v>
      </c>
      <c r="F1531" s="17">
        <v>0</v>
      </c>
      <c r="G1531" s="17">
        <v>0</v>
      </c>
      <c r="H1531" s="18">
        <v>34291</v>
      </c>
    </row>
    <row r="1532" spans="1:8" ht="14.4" x14ac:dyDescent="0.3">
      <c r="A1532" s="17">
        <v>3</v>
      </c>
      <c r="B1532" s="9" t="s">
        <v>12</v>
      </c>
      <c r="C1532" s="17">
        <v>1</v>
      </c>
      <c r="D1532" s="17">
        <v>2012</v>
      </c>
      <c r="E1532" s="17">
        <v>1</v>
      </c>
      <c r="F1532" s="17">
        <v>0</v>
      </c>
      <c r="G1532" s="17">
        <v>0</v>
      </c>
      <c r="H1532" s="18">
        <v>34294</v>
      </c>
    </row>
    <row r="1533" spans="1:8" ht="14.4" x14ac:dyDescent="0.3">
      <c r="A1533" s="17">
        <v>3</v>
      </c>
      <c r="B1533" s="9" t="s">
        <v>19</v>
      </c>
      <c r="C1533" s="17">
        <v>3</v>
      </c>
      <c r="D1533" s="17">
        <v>2013</v>
      </c>
      <c r="E1533" s="17">
        <v>1</v>
      </c>
      <c r="F1533" s="17">
        <v>0</v>
      </c>
      <c r="G1533" s="17">
        <v>0</v>
      </c>
      <c r="H1533" s="18">
        <v>34306</v>
      </c>
    </row>
    <row r="1534" spans="1:8" ht="14.4" x14ac:dyDescent="0.3">
      <c r="A1534" s="17">
        <v>2</v>
      </c>
      <c r="B1534" s="9" t="s">
        <v>17</v>
      </c>
      <c r="C1534" s="17">
        <v>1</v>
      </c>
      <c r="D1534" s="17">
        <v>2018</v>
      </c>
      <c r="E1534" s="17">
        <v>1</v>
      </c>
      <c r="F1534" s="17">
        <v>0</v>
      </c>
      <c r="G1534" s="17">
        <v>0</v>
      </c>
      <c r="H1534" s="18">
        <v>34427</v>
      </c>
    </row>
    <row r="1535" spans="1:8" ht="14.4" x14ac:dyDescent="0.3">
      <c r="A1535" s="17">
        <v>2</v>
      </c>
      <c r="B1535" s="9" t="s">
        <v>17</v>
      </c>
      <c r="C1535" s="17">
        <v>2</v>
      </c>
      <c r="D1535" s="17">
        <v>2014</v>
      </c>
      <c r="E1535" s="17">
        <v>1</v>
      </c>
      <c r="F1535" s="17">
        <v>0</v>
      </c>
      <c r="G1535" s="17">
        <v>0</v>
      </c>
      <c r="H1535" s="18">
        <v>34430</v>
      </c>
    </row>
    <row r="1536" spans="1:8" ht="14.4" x14ac:dyDescent="0.3">
      <c r="A1536" s="17">
        <v>3</v>
      </c>
      <c r="B1536" s="9" t="s">
        <v>12</v>
      </c>
      <c r="C1536" s="17">
        <v>2</v>
      </c>
      <c r="D1536" s="17">
        <v>2015</v>
      </c>
      <c r="E1536" s="17">
        <v>1</v>
      </c>
      <c r="F1536" s="17">
        <v>0</v>
      </c>
      <c r="G1536" s="17">
        <v>0</v>
      </c>
      <c r="H1536" s="18">
        <v>34443</v>
      </c>
    </row>
    <row r="1537" spans="1:8" ht="14.4" x14ac:dyDescent="0.3">
      <c r="A1537" s="17">
        <v>2</v>
      </c>
      <c r="B1537" s="9" t="s">
        <v>17</v>
      </c>
      <c r="C1537" s="17">
        <v>2</v>
      </c>
      <c r="D1537" s="17">
        <v>2014</v>
      </c>
      <c r="E1537" s="17">
        <v>1</v>
      </c>
      <c r="F1537" s="17">
        <v>0</v>
      </c>
      <c r="G1537" s="17">
        <v>0</v>
      </c>
      <c r="H1537" s="18">
        <v>34446</v>
      </c>
    </row>
    <row r="1538" spans="1:8" ht="14.4" x14ac:dyDescent="0.3">
      <c r="A1538" s="17">
        <v>3</v>
      </c>
      <c r="B1538" s="9" t="s">
        <v>12</v>
      </c>
      <c r="C1538" s="17">
        <v>3</v>
      </c>
      <c r="D1538" s="17">
        <v>2015</v>
      </c>
      <c r="E1538" s="17">
        <v>1</v>
      </c>
      <c r="F1538" s="17">
        <v>0</v>
      </c>
      <c r="G1538" s="17">
        <v>0</v>
      </c>
      <c r="H1538" s="18">
        <v>34455</v>
      </c>
    </row>
    <row r="1539" spans="1:8" ht="14.4" x14ac:dyDescent="0.3">
      <c r="A1539" s="17">
        <v>5</v>
      </c>
      <c r="B1539" s="9" t="s">
        <v>19</v>
      </c>
      <c r="C1539" s="17">
        <v>3</v>
      </c>
      <c r="D1539" s="17">
        <v>2015</v>
      </c>
      <c r="E1539" s="17">
        <v>1</v>
      </c>
      <c r="F1539" s="17">
        <v>0</v>
      </c>
      <c r="G1539" s="17">
        <v>0</v>
      </c>
      <c r="H1539" s="18">
        <v>34459</v>
      </c>
    </row>
    <row r="1540" spans="1:8" ht="14.4" x14ac:dyDescent="0.3">
      <c r="A1540" s="17">
        <v>2</v>
      </c>
      <c r="B1540" s="9" t="s">
        <v>17</v>
      </c>
      <c r="C1540" s="17">
        <v>4</v>
      </c>
      <c r="D1540" s="17">
        <v>2012</v>
      </c>
      <c r="E1540" s="17">
        <v>1</v>
      </c>
      <c r="F1540" s="17">
        <v>0</v>
      </c>
      <c r="G1540" s="17">
        <v>0</v>
      </c>
      <c r="H1540" s="18">
        <v>34468</v>
      </c>
    </row>
    <row r="1541" spans="1:8" ht="14.4" x14ac:dyDescent="0.3">
      <c r="A1541" s="17">
        <v>4</v>
      </c>
      <c r="B1541" s="9" t="s">
        <v>12</v>
      </c>
      <c r="C1541" s="17">
        <v>3</v>
      </c>
      <c r="D1541" s="17">
        <v>2009</v>
      </c>
      <c r="E1541" s="17">
        <v>1</v>
      </c>
      <c r="F1541" s="17">
        <v>0</v>
      </c>
      <c r="G1541" s="17">
        <v>0</v>
      </c>
      <c r="H1541" s="18">
        <v>34468</v>
      </c>
    </row>
    <row r="1542" spans="1:8" ht="14.4" x14ac:dyDescent="0.3">
      <c r="A1542" s="17">
        <v>1</v>
      </c>
      <c r="B1542" s="9" t="s">
        <v>12</v>
      </c>
      <c r="C1542" s="17">
        <v>2</v>
      </c>
      <c r="D1542" s="17">
        <v>1995</v>
      </c>
      <c r="E1542" s="17">
        <v>1</v>
      </c>
      <c r="F1542" s="17">
        <v>0</v>
      </c>
      <c r="G1542" s="17">
        <v>0</v>
      </c>
      <c r="H1542" s="18">
        <v>34484</v>
      </c>
    </row>
    <row r="1543" spans="1:8" ht="14.4" x14ac:dyDescent="0.3">
      <c r="A1543" s="17">
        <v>3</v>
      </c>
      <c r="B1543" s="9" t="s">
        <v>12</v>
      </c>
      <c r="C1543" s="17">
        <v>2</v>
      </c>
      <c r="D1543" s="17">
        <v>2011</v>
      </c>
      <c r="E1543" s="17">
        <v>1</v>
      </c>
      <c r="F1543" s="17">
        <v>0</v>
      </c>
      <c r="G1543" s="17">
        <v>0</v>
      </c>
      <c r="H1543" s="18">
        <v>34500</v>
      </c>
    </row>
    <row r="1544" spans="1:8" ht="14.4" x14ac:dyDescent="0.3">
      <c r="A1544" s="17">
        <v>2</v>
      </c>
      <c r="B1544" s="9" t="s">
        <v>17</v>
      </c>
      <c r="C1544" s="17">
        <v>2</v>
      </c>
      <c r="D1544" s="17">
        <v>2014</v>
      </c>
      <c r="E1544" s="17">
        <v>1</v>
      </c>
      <c r="F1544" s="17">
        <v>0</v>
      </c>
      <c r="G1544" s="17">
        <v>0</v>
      </c>
      <c r="H1544" s="18">
        <v>34503</v>
      </c>
    </row>
    <row r="1545" spans="1:8" ht="14.4" x14ac:dyDescent="0.3">
      <c r="A1545" s="17">
        <v>5</v>
      </c>
      <c r="B1545" s="9" t="s">
        <v>12</v>
      </c>
      <c r="C1545" s="17">
        <v>3</v>
      </c>
      <c r="D1545" s="17">
        <v>2012</v>
      </c>
      <c r="E1545" s="17">
        <v>1</v>
      </c>
      <c r="F1545" s="17">
        <v>0</v>
      </c>
      <c r="G1545" s="17">
        <v>0</v>
      </c>
      <c r="H1545" s="18">
        <v>34627</v>
      </c>
    </row>
    <row r="1546" spans="1:8" ht="14.4" x14ac:dyDescent="0.3">
      <c r="A1546" s="17">
        <v>5</v>
      </c>
      <c r="B1546" s="9" t="s">
        <v>17</v>
      </c>
      <c r="C1546" s="17">
        <v>2</v>
      </c>
      <c r="D1546" s="17">
        <v>2011</v>
      </c>
      <c r="E1546" s="17">
        <v>1</v>
      </c>
      <c r="F1546" s="17">
        <v>0</v>
      </c>
      <c r="G1546" s="17">
        <v>0</v>
      </c>
      <c r="H1546" s="18">
        <v>34677</v>
      </c>
    </row>
    <row r="1547" spans="1:8" ht="14.4" x14ac:dyDescent="0.3">
      <c r="A1547" s="17">
        <v>3</v>
      </c>
      <c r="B1547" s="9" t="s">
        <v>19</v>
      </c>
      <c r="C1547" s="17">
        <v>3</v>
      </c>
      <c r="D1547" s="17">
        <v>2008</v>
      </c>
      <c r="E1547" s="17">
        <v>1</v>
      </c>
      <c r="F1547" s="17">
        <v>0</v>
      </c>
      <c r="G1547" s="17">
        <v>0</v>
      </c>
      <c r="H1547" s="18">
        <v>34753</v>
      </c>
    </row>
    <row r="1548" spans="1:8" ht="14.4" x14ac:dyDescent="0.3">
      <c r="A1548" s="17">
        <v>4</v>
      </c>
      <c r="B1548" s="9" t="s">
        <v>12</v>
      </c>
      <c r="C1548" s="17">
        <v>2</v>
      </c>
      <c r="D1548" s="17">
        <v>2011</v>
      </c>
      <c r="E1548" s="17">
        <v>1</v>
      </c>
      <c r="F1548" s="17">
        <v>0</v>
      </c>
      <c r="G1548" s="17">
        <v>0</v>
      </c>
      <c r="H1548" s="18">
        <v>34791</v>
      </c>
    </row>
    <row r="1549" spans="1:8" ht="14.4" x14ac:dyDescent="0.3">
      <c r="A1549" s="17">
        <v>1</v>
      </c>
      <c r="B1549" s="9" t="s">
        <v>12</v>
      </c>
      <c r="C1549" s="17">
        <v>2</v>
      </c>
      <c r="D1549" s="17">
        <v>2003</v>
      </c>
      <c r="E1549" s="17">
        <v>1</v>
      </c>
      <c r="F1549" s="17">
        <v>0</v>
      </c>
      <c r="G1549" s="17">
        <v>0</v>
      </c>
      <c r="H1549" s="18">
        <v>34826</v>
      </c>
    </row>
    <row r="1550" spans="1:8" ht="14.4" x14ac:dyDescent="0.3">
      <c r="A1550" s="17">
        <v>3</v>
      </c>
      <c r="B1550" s="9" t="s">
        <v>19</v>
      </c>
      <c r="C1550" s="17">
        <v>2</v>
      </c>
      <c r="D1550" s="17">
        <v>2014</v>
      </c>
      <c r="E1550" s="17">
        <v>1</v>
      </c>
      <c r="F1550" s="17">
        <v>0</v>
      </c>
      <c r="G1550" s="17">
        <v>0</v>
      </c>
      <c r="H1550" s="18">
        <v>34861</v>
      </c>
    </row>
    <row r="1551" spans="1:8" ht="14.4" x14ac:dyDescent="0.3">
      <c r="A1551" s="17">
        <v>3</v>
      </c>
      <c r="B1551" s="9" t="s">
        <v>10</v>
      </c>
      <c r="C1551" s="17">
        <v>1</v>
      </c>
      <c r="D1551" s="17">
        <v>1966</v>
      </c>
      <c r="E1551" s="17">
        <v>1</v>
      </c>
      <c r="F1551" s="17">
        <v>0</v>
      </c>
      <c r="G1551" s="17">
        <v>0</v>
      </c>
      <c r="H1551" s="18">
        <v>35168</v>
      </c>
    </row>
    <row r="1552" spans="1:8" ht="14.4" x14ac:dyDescent="0.3">
      <c r="A1552" s="17">
        <v>3</v>
      </c>
      <c r="B1552" s="9" t="s">
        <v>23</v>
      </c>
      <c r="C1552" s="17">
        <v>1</v>
      </c>
      <c r="D1552" s="17">
        <v>1965</v>
      </c>
      <c r="E1552" s="17">
        <v>1</v>
      </c>
      <c r="F1552" s="17">
        <v>0</v>
      </c>
      <c r="G1552" s="17">
        <v>0</v>
      </c>
      <c r="H1552" s="18">
        <v>35724</v>
      </c>
    </row>
    <row r="1553" spans="1:8" ht="14.4" x14ac:dyDescent="0.3">
      <c r="A1553" s="17">
        <v>3</v>
      </c>
      <c r="B1553" s="9" t="s">
        <v>23</v>
      </c>
      <c r="C1553" s="17">
        <v>4</v>
      </c>
      <c r="D1553" s="17">
        <v>1983</v>
      </c>
      <c r="E1553" s="17">
        <v>1</v>
      </c>
      <c r="F1553" s="17">
        <v>0</v>
      </c>
      <c r="G1553" s="17">
        <v>0</v>
      </c>
      <c r="H1553" s="18">
        <v>35784</v>
      </c>
    </row>
    <row r="1554" spans="1:8" ht="14.4" x14ac:dyDescent="0.3">
      <c r="A1554" s="17">
        <v>3</v>
      </c>
      <c r="B1554" s="9" t="s">
        <v>25</v>
      </c>
      <c r="C1554" s="17">
        <v>3</v>
      </c>
      <c r="D1554" s="17">
        <v>1979</v>
      </c>
      <c r="E1554" s="17">
        <v>1</v>
      </c>
      <c r="F1554" s="17">
        <v>0</v>
      </c>
      <c r="G1554" s="17">
        <v>0</v>
      </c>
      <c r="H1554" s="18">
        <v>36275</v>
      </c>
    </row>
    <row r="1555" spans="1:8" ht="14.4" x14ac:dyDescent="0.3">
      <c r="A1555" s="17">
        <v>1</v>
      </c>
      <c r="B1555" s="9" t="s">
        <v>30</v>
      </c>
      <c r="C1555" s="17">
        <v>2</v>
      </c>
      <c r="D1555" s="17">
        <v>1969</v>
      </c>
      <c r="E1555" s="17">
        <v>1</v>
      </c>
      <c r="F1555" s="17">
        <v>0</v>
      </c>
      <c r="G1555" s="17">
        <v>0</v>
      </c>
      <c r="H1555" s="18">
        <v>36394</v>
      </c>
    </row>
    <row r="1556" spans="1:8" ht="14.4" x14ac:dyDescent="0.3">
      <c r="A1556" s="17">
        <v>3</v>
      </c>
      <c r="B1556" s="9" t="s">
        <v>43</v>
      </c>
      <c r="C1556" s="17">
        <v>3</v>
      </c>
      <c r="D1556" s="17">
        <v>1966</v>
      </c>
      <c r="E1556" s="17">
        <v>1</v>
      </c>
      <c r="F1556" s="17">
        <v>0</v>
      </c>
      <c r="G1556" s="17">
        <v>0</v>
      </c>
      <c r="H1556" s="18">
        <v>36458</v>
      </c>
    </row>
    <row r="1557" spans="1:8" ht="14.4" x14ac:dyDescent="0.3">
      <c r="A1557" s="17">
        <v>4</v>
      </c>
      <c r="B1557" s="9" t="s">
        <v>33</v>
      </c>
      <c r="C1557" s="17">
        <v>2</v>
      </c>
      <c r="D1557" s="17">
        <v>1973</v>
      </c>
      <c r="E1557" s="17">
        <v>1</v>
      </c>
      <c r="F1557" s="17">
        <v>0</v>
      </c>
      <c r="G1557" s="17">
        <v>0</v>
      </c>
      <c r="H1557" s="18">
        <v>36469</v>
      </c>
    </row>
    <row r="1558" spans="1:8" ht="14.4" x14ac:dyDescent="0.3">
      <c r="A1558" s="17">
        <v>4</v>
      </c>
      <c r="B1558" s="9" t="s">
        <v>10</v>
      </c>
      <c r="C1558" s="17">
        <v>1</v>
      </c>
      <c r="D1558" s="17">
        <v>1966</v>
      </c>
      <c r="E1558" s="17">
        <v>1</v>
      </c>
      <c r="F1558" s="17">
        <v>0</v>
      </c>
      <c r="G1558" s="17">
        <v>0</v>
      </c>
      <c r="H1558" s="18">
        <v>36505</v>
      </c>
    </row>
    <row r="1559" spans="1:8" ht="14.4" x14ac:dyDescent="0.3">
      <c r="A1559" s="17">
        <v>2</v>
      </c>
      <c r="B1559" s="9" t="s">
        <v>66</v>
      </c>
      <c r="C1559" s="17">
        <v>3</v>
      </c>
      <c r="D1559" s="17">
        <v>2013</v>
      </c>
      <c r="E1559" s="17">
        <v>1</v>
      </c>
      <c r="F1559" s="17">
        <v>0</v>
      </c>
      <c r="G1559" s="17">
        <v>0</v>
      </c>
      <c r="H1559" s="18">
        <v>36675</v>
      </c>
    </row>
    <row r="1560" spans="1:8" ht="14.4" x14ac:dyDescent="0.3">
      <c r="A1560" s="17">
        <v>5</v>
      </c>
      <c r="B1560" s="9" t="s">
        <v>42</v>
      </c>
      <c r="C1560" s="17">
        <v>2</v>
      </c>
      <c r="D1560" s="17">
        <v>1974</v>
      </c>
      <c r="E1560" s="17">
        <v>1</v>
      </c>
      <c r="F1560" s="17">
        <v>0</v>
      </c>
      <c r="G1560" s="17">
        <v>0</v>
      </c>
      <c r="H1560" s="18">
        <v>37732</v>
      </c>
    </row>
    <row r="1561" spans="1:8" ht="14.4" x14ac:dyDescent="0.3">
      <c r="A1561" s="17">
        <v>6</v>
      </c>
      <c r="B1561" s="9" t="s">
        <v>10</v>
      </c>
      <c r="C1561" s="17">
        <v>1</v>
      </c>
      <c r="D1561" s="17">
        <v>1966</v>
      </c>
      <c r="E1561" s="17">
        <v>1</v>
      </c>
      <c r="F1561" s="17">
        <v>0</v>
      </c>
      <c r="G1561" s="17">
        <v>0</v>
      </c>
      <c r="H1561" s="18">
        <v>37804</v>
      </c>
    </row>
    <row r="1562" spans="1:8" ht="14.4" x14ac:dyDescent="0.3">
      <c r="A1562" s="17">
        <v>3</v>
      </c>
      <c r="B1562" s="9" t="s">
        <v>14</v>
      </c>
      <c r="C1562" s="17">
        <v>2</v>
      </c>
      <c r="D1562" s="17">
        <v>1986</v>
      </c>
      <c r="E1562" s="17">
        <v>1</v>
      </c>
      <c r="F1562" s="17">
        <v>0</v>
      </c>
      <c r="G1562" s="17">
        <v>0</v>
      </c>
      <c r="H1562" s="18">
        <v>38110</v>
      </c>
    </row>
    <row r="1563" spans="1:8" ht="14.4" x14ac:dyDescent="0.3">
      <c r="A1563" s="17">
        <v>5</v>
      </c>
      <c r="B1563" s="9" t="s">
        <v>10</v>
      </c>
      <c r="C1563" s="17">
        <v>1</v>
      </c>
      <c r="D1563" s="17">
        <v>1987</v>
      </c>
      <c r="E1563" s="17">
        <v>1</v>
      </c>
      <c r="F1563" s="17">
        <v>0</v>
      </c>
      <c r="G1563" s="17">
        <v>0</v>
      </c>
      <c r="H1563" s="18">
        <v>38369</v>
      </c>
    </row>
    <row r="1564" spans="1:8" ht="14.4" x14ac:dyDescent="0.3">
      <c r="A1564" s="17">
        <v>6</v>
      </c>
      <c r="B1564" s="9" t="s">
        <v>10</v>
      </c>
      <c r="C1564" s="17">
        <v>1</v>
      </c>
      <c r="D1564" s="17">
        <v>1987</v>
      </c>
      <c r="E1564" s="17">
        <v>1</v>
      </c>
      <c r="F1564" s="17">
        <v>0</v>
      </c>
      <c r="G1564" s="17">
        <v>0</v>
      </c>
      <c r="H1564" s="18">
        <v>38808</v>
      </c>
    </row>
    <row r="1565" spans="1:8" ht="14.4" x14ac:dyDescent="0.3">
      <c r="A1565" s="17">
        <v>1</v>
      </c>
      <c r="B1565" s="9" t="s">
        <v>23</v>
      </c>
      <c r="C1565" s="17">
        <v>3</v>
      </c>
      <c r="D1565" s="17">
        <v>1968</v>
      </c>
      <c r="E1565" s="17">
        <v>1</v>
      </c>
      <c r="F1565" s="17">
        <v>0</v>
      </c>
      <c r="G1565" s="17">
        <v>0</v>
      </c>
      <c r="H1565" s="18">
        <v>38859</v>
      </c>
    </row>
    <row r="1566" spans="1:8" ht="14.4" x14ac:dyDescent="0.3">
      <c r="A1566" s="17">
        <v>4</v>
      </c>
      <c r="B1566" s="9" t="s">
        <v>53</v>
      </c>
      <c r="C1566" s="17">
        <v>2</v>
      </c>
      <c r="D1566" s="17">
        <v>1970</v>
      </c>
      <c r="E1566" s="17">
        <v>1</v>
      </c>
      <c r="F1566" s="17">
        <v>0</v>
      </c>
      <c r="G1566" s="17">
        <v>0</v>
      </c>
      <c r="H1566" s="18">
        <v>38875</v>
      </c>
    </row>
    <row r="1567" spans="1:8" ht="14.4" x14ac:dyDescent="0.3">
      <c r="A1567" s="17">
        <v>1</v>
      </c>
      <c r="B1567" s="9" t="s">
        <v>33</v>
      </c>
      <c r="C1567" s="17">
        <v>1</v>
      </c>
      <c r="D1567" s="17">
        <v>1973</v>
      </c>
      <c r="E1567" s="17">
        <v>1</v>
      </c>
      <c r="F1567" s="17">
        <v>0</v>
      </c>
      <c r="G1567" s="17">
        <v>0</v>
      </c>
      <c r="H1567" s="18">
        <v>39394</v>
      </c>
    </row>
    <row r="1568" spans="1:8" ht="14.4" x14ac:dyDescent="0.3">
      <c r="A1568" s="17">
        <v>2</v>
      </c>
      <c r="B1568" s="9" t="s">
        <v>12</v>
      </c>
      <c r="C1568" s="17">
        <v>2</v>
      </c>
      <c r="D1568" s="17">
        <v>2010</v>
      </c>
      <c r="E1568" s="17">
        <v>1</v>
      </c>
      <c r="F1568" s="17">
        <v>0</v>
      </c>
      <c r="G1568" s="17">
        <v>0</v>
      </c>
      <c r="H1568" s="18">
        <v>39671</v>
      </c>
    </row>
    <row r="1569" spans="1:8" ht="14.4" x14ac:dyDescent="0.3">
      <c r="A1569" s="17">
        <v>3</v>
      </c>
      <c r="B1569" s="9" t="s">
        <v>14</v>
      </c>
      <c r="C1569" s="17">
        <v>3</v>
      </c>
      <c r="D1569" s="17">
        <v>1984</v>
      </c>
      <c r="E1569" s="17">
        <v>1</v>
      </c>
      <c r="F1569" s="17">
        <v>0</v>
      </c>
      <c r="G1569" s="17">
        <v>0</v>
      </c>
      <c r="H1569" s="18">
        <v>40087</v>
      </c>
    </row>
    <row r="1570" spans="1:8" ht="14.4" x14ac:dyDescent="0.3">
      <c r="A1570" s="17">
        <v>3</v>
      </c>
      <c r="B1570" s="9" t="s">
        <v>43</v>
      </c>
      <c r="C1570" s="17">
        <v>3</v>
      </c>
      <c r="D1570" s="17">
        <v>1965</v>
      </c>
      <c r="E1570" s="17">
        <v>1</v>
      </c>
      <c r="F1570" s="17">
        <v>0</v>
      </c>
      <c r="G1570" s="17">
        <v>0</v>
      </c>
      <c r="H1570" s="18">
        <v>40582</v>
      </c>
    </row>
    <row r="1571" spans="1:8" ht="14.4" x14ac:dyDescent="0.3">
      <c r="A1571" s="17">
        <v>1</v>
      </c>
      <c r="B1571" s="9" t="s">
        <v>12</v>
      </c>
      <c r="C1571" s="17">
        <v>2</v>
      </c>
      <c r="D1571" s="17">
        <v>1972</v>
      </c>
      <c r="E1571" s="17">
        <v>1</v>
      </c>
      <c r="F1571" s="17">
        <v>0</v>
      </c>
      <c r="G1571" s="17">
        <v>0</v>
      </c>
      <c r="H1571" s="18">
        <v>41141</v>
      </c>
    </row>
    <row r="1572" spans="1:8" ht="14.4" x14ac:dyDescent="0.3">
      <c r="A1572" s="17">
        <v>4</v>
      </c>
      <c r="B1572" s="9" t="s">
        <v>42</v>
      </c>
      <c r="C1572" s="17">
        <v>2</v>
      </c>
      <c r="D1572" s="17">
        <v>1974</v>
      </c>
      <c r="E1572" s="17">
        <v>1</v>
      </c>
      <c r="F1572" s="17">
        <v>0</v>
      </c>
      <c r="G1572" s="17">
        <v>0</v>
      </c>
      <c r="H1572" s="18">
        <v>41407</v>
      </c>
    </row>
    <row r="1573" spans="1:8" ht="14.4" x14ac:dyDescent="0.3">
      <c r="A1573" s="17">
        <v>3</v>
      </c>
      <c r="B1573" s="9" t="s">
        <v>28</v>
      </c>
      <c r="C1573" s="17">
        <v>3</v>
      </c>
      <c r="D1573" s="17">
        <v>1981</v>
      </c>
      <c r="E1573" s="17">
        <v>1</v>
      </c>
      <c r="F1573" s="17">
        <v>0</v>
      </c>
      <c r="G1573" s="17">
        <v>0</v>
      </c>
      <c r="H1573" s="18">
        <v>41470</v>
      </c>
    </row>
    <row r="1574" spans="1:8" ht="14.4" x14ac:dyDescent="0.3">
      <c r="A1574" s="17">
        <v>1</v>
      </c>
      <c r="B1574" s="9" t="s">
        <v>14</v>
      </c>
      <c r="C1574" s="17">
        <v>2</v>
      </c>
      <c r="D1574" s="17">
        <v>1976</v>
      </c>
      <c r="E1574" s="17">
        <v>1</v>
      </c>
      <c r="F1574" s="17">
        <v>0</v>
      </c>
      <c r="G1574" s="17">
        <v>0</v>
      </c>
      <c r="H1574" s="18">
        <v>41654</v>
      </c>
    </row>
    <row r="1575" spans="1:8" ht="14.4" x14ac:dyDescent="0.3">
      <c r="A1575" s="17">
        <v>1</v>
      </c>
      <c r="B1575" s="9" t="s">
        <v>23</v>
      </c>
      <c r="C1575" s="17">
        <v>2</v>
      </c>
      <c r="D1575" s="17">
        <v>1982</v>
      </c>
      <c r="E1575" s="17">
        <v>1</v>
      </c>
      <c r="F1575" s="17">
        <v>0</v>
      </c>
      <c r="G1575" s="17">
        <v>0</v>
      </c>
      <c r="H1575" s="18">
        <v>41728</v>
      </c>
    </row>
    <row r="1576" spans="1:8" ht="14.4" x14ac:dyDescent="0.3">
      <c r="A1576" s="17">
        <v>1</v>
      </c>
      <c r="B1576" s="9" t="s">
        <v>44</v>
      </c>
      <c r="C1576" s="17">
        <v>2</v>
      </c>
      <c r="D1576" s="17">
        <v>1975</v>
      </c>
      <c r="E1576" s="17">
        <v>1</v>
      </c>
      <c r="F1576" s="17">
        <v>0</v>
      </c>
      <c r="G1576" s="17">
        <v>0</v>
      </c>
      <c r="H1576" s="18">
        <v>42011</v>
      </c>
    </row>
    <row r="1577" spans="1:8" ht="14.4" x14ac:dyDescent="0.3">
      <c r="A1577" s="17">
        <v>1</v>
      </c>
      <c r="B1577" s="9" t="s">
        <v>58</v>
      </c>
      <c r="C1577" s="17">
        <v>2</v>
      </c>
      <c r="D1577" s="17">
        <v>1966</v>
      </c>
      <c r="E1577" s="17">
        <v>1</v>
      </c>
      <c r="F1577" s="17">
        <v>6</v>
      </c>
      <c r="G1577" s="17">
        <v>0</v>
      </c>
      <c r="H1577" s="18">
        <v>42045</v>
      </c>
    </row>
    <row r="1578" spans="1:8" ht="14.4" x14ac:dyDescent="0.3">
      <c r="A1578" s="17">
        <v>1</v>
      </c>
      <c r="B1578" s="9" t="s">
        <v>33</v>
      </c>
      <c r="C1578" s="17">
        <v>2</v>
      </c>
      <c r="D1578" s="17">
        <v>1973</v>
      </c>
      <c r="E1578" s="17">
        <v>1</v>
      </c>
      <c r="F1578" s="17">
        <v>0</v>
      </c>
      <c r="G1578" s="17">
        <v>0</v>
      </c>
      <c r="H1578" s="18">
        <v>42060</v>
      </c>
    </row>
    <row r="1579" spans="1:8" ht="14.4" x14ac:dyDescent="0.3">
      <c r="A1579" s="17">
        <v>6</v>
      </c>
      <c r="B1579" s="9" t="s">
        <v>10</v>
      </c>
      <c r="C1579" s="17">
        <v>2</v>
      </c>
      <c r="D1579" s="17">
        <v>1989</v>
      </c>
      <c r="E1579" s="17">
        <v>1</v>
      </c>
      <c r="F1579" s="17">
        <v>0</v>
      </c>
      <c r="G1579" s="17">
        <v>0</v>
      </c>
      <c r="H1579" s="18">
        <v>42083</v>
      </c>
    </row>
    <row r="1580" spans="1:8" ht="14.4" x14ac:dyDescent="0.3">
      <c r="A1580" s="17">
        <v>4</v>
      </c>
      <c r="B1580" s="9" t="s">
        <v>44</v>
      </c>
      <c r="C1580" s="17">
        <v>2</v>
      </c>
      <c r="D1580" s="17">
        <v>1975</v>
      </c>
      <c r="E1580" s="17">
        <v>1</v>
      </c>
      <c r="F1580" s="17">
        <v>0</v>
      </c>
      <c r="G1580" s="17">
        <v>0</v>
      </c>
      <c r="H1580" s="18">
        <v>42196</v>
      </c>
    </row>
    <row r="1581" spans="1:8" ht="14.4" x14ac:dyDescent="0.3">
      <c r="A1581" s="17">
        <v>3</v>
      </c>
      <c r="B1581" s="9" t="s">
        <v>28</v>
      </c>
      <c r="C1581" s="17">
        <v>3</v>
      </c>
      <c r="D1581" s="17">
        <v>1965</v>
      </c>
      <c r="E1581" s="17">
        <v>1</v>
      </c>
      <c r="F1581" s="17">
        <v>0</v>
      </c>
      <c r="G1581" s="17">
        <v>0</v>
      </c>
      <c r="H1581" s="18">
        <v>42583</v>
      </c>
    </row>
    <row r="1582" spans="1:8" ht="14.4" x14ac:dyDescent="0.3">
      <c r="A1582" s="17">
        <v>1</v>
      </c>
      <c r="B1582" s="9" t="s">
        <v>44</v>
      </c>
      <c r="C1582" s="17">
        <v>2</v>
      </c>
      <c r="D1582" s="17">
        <v>1977</v>
      </c>
      <c r="E1582" s="17">
        <v>1</v>
      </c>
      <c r="F1582" s="17">
        <v>0</v>
      </c>
      <c r="G1582" s="17">
        <v>0</v>
      </c>
      <c r="H1582" s="18">
        <v>42694</v>
      </c>
    </row>
    <row r="1583" spans="1:8" ht="14.4" x14ac:dyDescent="0.3">
      <c r="A1583" s="17">
        <v>2</v>
      </c>
      <c r="B1583" s="9" t="s">
        <v>17</v>
      </c>
      <c r="C1583" s="17">
        <v>2</v>
      </c>
      <c r="D1583" s="17">
        <v>2011</v>
      </c>
      <c r="E1583" s="17">
        <v>1</v>
      </c>
      <c r="F1583" s="17">
        <v>0</v>
      </c>
      <c r="G1583" s="17">
        <v>0</v>
      </c>
      <c r="H1583" s="18">
        <v>42847</v>
      </c>
    </row>
    <row r="1584" spans="1:8" ht="14.4" x14ac:dyDescent="0.3">
      <c r="A1584" s="17">
        <v>3</v>
      </c>
      <c r="B1584" s="9" t="s">
        <v>12</v>
      </c>
      <c r="C1584" s="17">
        <v>4</v>
      </c>
      <c r="D1584" s="17">
        <v>2010</v>
      </c>
      <c r="E1584" s="17">
        <v>1</v>
      </c>
      <c r="F1584" s="17">
        <v>0</v>
      </c>
      <c r="G1584" s="17">
        <v>0</v>
      </c>
      <c r="H1584" s="18">
        <v>42852</v>
      </c>
    </row>
    <row r="1585" spans="1:8" ht="14.4" x14ac:dyDescent="0.3">
      <c r="A1585" s="17">
        <v>2</v>
      </c>
      <c r="B1585" s="9" t="s">
        <v>12</v>
      </c>
      <c r="C1585" s="17">
        <v>3</v>
      </c>
      <c r="D1585" s="17">
        <v>2011</v>
      </c>
      <c r="E1585" s="17">
        <v>1</v>
      </c>
      <c r="F1585" s="17">
        <v>0</v>
      </c>
      <c r="G1585" s="17">
        <v>0</v>
      </c>
      <c r="H1585" s="18">
        <v>43014</v>
      </c>
    </row>
    <row r="1586" spans="1:8" ht="14.4" x14ac:dyDescent="0.3">
      <c r="A1586" s="17">
        <v>3</v>
      </c>
      <c r="B1586" s="9" t="s">
        <v>12</v>
      </c>
      <c r="C1586" s="17">
        <v>3</v>
      </c>
      <c r="D1586" s="17">
        <v>2015</v>
      </c>
      <c r="E1586" s="17">
        <v>1</v>
      </c>
      <c r="F1586" s="17">
        <v>0</v>
      </c>
      <c r="G1586" s="17">
        <v>0</v>
      </c>
      <c r="H1586" s="18">
        <v>43019</v>
      </c>
    </row>
    <row r="1587" spans="1:8" ht="14.4" x14ac:dyDescent="0.3">
      <c r="A1587" s="17">
        <v>4</v>
      </c>
      <c r="B1587" s="9" t="s">
        <v>12</v>
      </c>
      <c r="C1587" s="17">
        <v>3</v>
      </c>
      <c r="D1587" s="17">
        <v>2013</v>
      </c>
      <c r="E1587" s="17">
        <v>1</v>
      </c>
      <c r="F1587" s="17">
        <v>0</v>
      </c>
      <c r="G1587" s="17">
        <v>0</v>
      </c>
      <c r="H1587" s="18">
        <v>43080</v>
      </c>
    </row>
    <row r="1588" spans="1:8" ht="14.4" x14ac:dyDescent="0.3">
      <c r="A1588" s="17">
        <v>3</v>
      </c>
      <c r="B1588" s="9" t="s">
        <v>12</v>
      </c>
      <c r="C1588" s="17">
        <v>2</v>
      </c>
      <c r="D1588" s="17">
        <v>2012</v>
      </c>
      <c r="E1588" s="17">
        <v>1</v>
      </c>
      <c r="F1588" s="17">
        <v>0</v>
      </c>
      <c r="G1588" s="17">
        <v>0</v>
      </c>
      <c r="H1588" s="18">
        <v>43109</v>
      </c>
    </row>
    <row r="1589" spans="1:8" ht="14.4" x14ac:dyDescent="0.3">
      <c r="A1589" s="17">
        <v>3</v>
      </c>
      <c r="B1589" s="9" t="s">
        <v>12</v>
      </c>
      <c r="C1589" s="17">
        <v>2</v>
      </c>
      <c r="D1589" s="17">
        <v>2011</v>
      </c>
      <c r="E1589" s="17">
        <v>1</v>
      </c>
      <c r="F1589" s="17">
        <v>0</v>
      </c>
      <c r="G1589" s="17">
        <v>0</v>
      </c>
      <c r="H1589" s="18">
        <v>43223</v>
      </c>
    </row>
    <row r="1590" spans="1:8" ht="14.4" x14ac:dyDescent="0.3">
      <c r="A1590" s="17">
        <v>5</v>
      </c>
      <c r="B1590" s="9" t="s">
        <v>23</v>
      </c>
      <c r="C1590" s="17">
        <v>3</v>
      </c>
      <c r="D1590" s="17">
        <v>1975</v>
      </c>
      <c r="E1590" s="17">
        <v>1</v>
      </c>
      <c r="F1590" s="17">
        <v>0</v>
      </c>
      <c r="G1590" s="17">
        <v>0</v>
      </c>
      <c r="H1590" s="18">
        <v>43340</v>
      </c>
    </row>
    <row r="1591" spans="1:8" ht="14.4" x14ac:dyDescent="0.3">
      <c r="A1591" s="17">
        <v>1</v>
      </c>
      <c r="B1591" s="9" t="s">
        <v>10</v>
      </c>
      <c r="C1591" s="17">
        <v>1</v>
      </c>
      <c r="D1591" s="17">
        <v>1975</v>
      </c>
      <c r="E1591" s="17">
        <v>2</v>
      </c>
      <c r="F1591" s="17">
        <v>0</v>
      </c>
      <c r="G1591" s="17">
        <v>0</v>
      </c>
      <c r="H1591" s="18">
        <v>43376</v>
      </c>
    </row>
    <row r="1592" spans="1:8" ht="14.4" x14ac:dyDescent="0.3">
      <c r="A1592" s="17">
        <v>1</v>
      </c>
      <c r="B1592" s="9" t="s">
        <v>12</v>
      </c>
      <c r="C1592" s="17">
        <v>2</v>
      </c>
      <c r="D1592" s="17">
        <v>1969</v>
      </c>
      <c r="E1592" s="17">
        <v>1</v>
      </c>
      <c r="F1592" s="17">
        <v>0</v>
      </c>
      <c r="G1592" s="17">
        <v>0</v>
      </c>
      <c r="H1592" s="18">
        <v>43376</v>
      </c>
    </row>
    <row r="1593" spans="1:8" ht="14.4" x14ac:dyDescent="0.3">
      <c r="A1593" s="17">
        <v>1</v>
      </c>
      <c r="B1593" s="9" t="s">
        <v>10</v>
      </c>
      <c r="C1593" s="17">
        <v>1</v>
      </c>
      <c r="D1593" s="17">
        <v>1960</v>
      </c>
      <c r="E1593" s="17">
        <v>1</v>
      </c>
      <c r="F1593" s="17">
        <v>3</v>
      </c>
      <c r="G1593" s="17">
        <v>0</v>
      </c>
      <c r="H1593" s="18">
        <v>43429</v>
      </c>
    </row>
    <row r="1594" spans="1:8" ht="14.4" x14ac:dyDescent="0.3">
      <c r="A1594" s="17">
        <v>1</v>
      </c>
      <c r="B1594" s="9" t="s">
        <v>12</v>
      </c>
      <c r="C1594" s="17">
        <v>2</v>
      </c>
      <c r="D1594" s="17">
        <v>2002</v>
      </c>
      <c r="E1594" s="17">
        <v>1</v>
      </c>
      <c r="F1594" s="17">
        <v>0</v>
      </c>
      <c r="G1594" s="17">
        <v>0</v>
      </c>
      <c r="H1594" s="18">
        <v>43504</v>
      </c>
    </row>
    <row r="1595" spans="1:8" ht="14.4" x14ac:dyDescent="0.3">
      <c r="A1595" s="17">
        <v>3</v>
      </c>
      <c r="B1595" s="9" t="s">
        <v>12</v>
      </c>
      <c r="C1595" s="17">
        <v>2</v>
      </c>
      <c r="D1595" s="17">
        <v>2011</v>
      </c>
      <c r="E1595" s="17">
        <v>1</v>
      </c>
      <c r="F1595" s="17">
        <v>0</v>
      </c>
      <c r="G1595" s="17">
        <v>0</v>
      </c>
      <c r="H1595" s="18">
        <v>43508</v>
      </c>
    </row>
    <row r="1596" spans="1:8" ht="14.4" x14ac:dyDescent="0.3">
      <c r="A1596" s="17">
        <v>4</v>
      </c>
      <c r="B1596" s="9" t="s">
        <v>12</v>
      </c>
      <c r="C1596" s="17">
        <v>2</v>
      </c>
      <c r="D1596" s="17">
        <v>2011</v>
      </c>
      <c r="E1596" s="17">
        <v>1</v>
      </c>
      <c r="F1596" s="17">
        <v>0</v>
      </c>
      <c r="G1596" s="17">
        <v>0</v>
      </c>
      <c r="H1596" s="18">
        <v>43537</v>
      </c>
    </row>
    <row r="1597" spans="1:8" ht="14.4" x14ac:dyDescent="0.3">
      <c r="A1597" s="17">
        <v>5</v>
      </c>
      <c r="B1597" s="9" t="s">
        <v>12</v>
      </c>
      <c r="C1597" s="17">
        <v>2</v>
      </c>
      <c r="D1597" s="17">
        <v>2015</v>
      </c>
      <c r="E1597" s="17">
        <v>1</v>
      </c>
      <c r="F1597" s="17">
        <v>0</v>
      </c>
      <c r="G1597" s="17">
        <v>0</v>
      </c>
      <c r="H1597" s="18">
        <v>43694</v>
      </c>
    </row>
    <row r="1598" spans="1:8" ht="14.4" x14ac:dyDescent="0.3">
      <c r="A1598" s="17">
        <v>3</v>
      </c>
      <c r="B1598" s="9" t="s">
        <v>12</v>
      </c>
      <c r="C1598" s="17">
        <v>3</v>
      </c>
      <c r="D1598" s="17">
        <v>2009</v>
      </c>
      <c r="E1598" s="17">
        <v>1</v>
      </c>
      <c r="F1598" s="17">
        <v>0</v>
      </c>
      <c r="G1598" s="17">
        <v>0</v>
      </c>
      <c r="H1598" s="18">
        <v>43713</v>
      </c>
    </row>
    <row r="1599" spans="1:8" ht="14.4" x14ac:dyDescent="0.3">
      <c r="A1599" s="17">
        <v>4</v>
      </c>
      <c r="B1599" s="9" t="s">
        <v>12</v>
      </c>
      <c r="C1599" s="17">
        <v>1</v>
      </c>
      <c r="D1599" s="17">
        <v>2012</v>
      </c>
      <c r="E1599" s="17">
        <v>1</v>
      </c>
      <c r="F1599" s="17">
        <v>0</v>
      </c>
      <c r="G1599" s="17">
        <v>0</v>
      </c>
      <c r="H1599" s="18">
        <v>43718</v>
      </c>
    </row>
    <row r="1600" spans="1:8" ht="14.4" x14ac:dyDescent="0.3">
      <c r="A1600" s="17">
        <v>4</v>
      </c>
      <c r="B1600" s="9" t="s">
        <v>12</v>
      </c>
      <c r="C1600" s="17">
        <v>3</v>
      </c>
      <c r="D1600" s="17">
        <v>2015</v>
      </c>
      <c r="E1600" s="17">
        <v>1</v>
      </c>
      <c r="F1600" s="17">
        <v>0</v>
      </c>
      <c r="G1600" s="17">
        <v>0</v>
      </c>
      <c r="H1600" s="18">
        <v>43998</v>
      </c>
    </row>
    <row r="1601" spans="1:8" ht="14.4" x14ac:dyDescent="0.3">
      <c r="A1601" s="17">
        <v>4</v>
      </c>
      <c r="B1601" s="9" t="s">
        <v>12</v>
      </c>
      <c r="C1601" s="17">
        <v>2</v>
      </c>
      <c r="D1601" s="17">
        <v>2011</v>
      </c>
      <c r="E1601" s="17">
        <v>1</v>
      </c>
      <c r="F1601" s="17">
        <v>0</v>
      </c>
      <c r="G1601" s="17">
        <v>0</v>
      </c>
      <c r="H1601" s="18">
        <v>44074</v>
      </c>
    </row>
    <row r="1602" spans="1:8" ht="14.4" x14ac:dyDescent="0.3">
      <c r="A1602" s="17">
        <v>2</v>
      </c>
      <c r="B1602" s="9" t="s">
        <v>17</v>
      </c>
      <c r="C1602" s="17">
        <v>2</v>
      </c>
      <c r="D1602" s="17">
        <v>2010</v>
      </c>
      <c r="E1602" s="17">
        <v>1</v>
      </c>
      <c r="F1602" s="17">
        <v>0</v>
      </c>
      <c r="G1602" s="17">
        <v>0</v>
      </c>
      <c r="H1602" s="18">
        <v>44108</v>
      </c>
    </row>
    <row r="1603" spans="1:8" ht="14.4" x14ac:dyDescent="0.3">
      <c r="A1603" s="17">
        <v>3</v>
      </c>
      <c r="B1603" s="9" t="s">
        <v>12</v>
      </c>
      <c r="C1603" s="17">
        <v>3</v>
      </c>
      <c r="D1603" s="17">
        <v>2015</v>
      </c>
      <c r="E1603" s="17">
        <v>1</v>
      </c>
      <c r="F1603" s="17">
        <v>0</v>
      </c>
      <c r="G1603" s="17">
        <v>0</v>
      </c>
      <c r="H1603" s="18">
        <v>44108</v>
      </c>
    </row>
    <row r="1604" spans="1:8" ht="14.4" x14ac:dyDescent="0.3">
      <c r="A1604" s="17">
        <v>2</v>
      </c>
      <c r="B1604" s="9" t="s">
        <v>12</v>
      </c>
      <c r="C1604" s="17">
        <v>2</v>
      </c>
      <c r="D1604" s="17">
        <v>2011</v>
      </c>
      <c r="E1604" s="17">
        <v>1</v>
      </c>
      <c r="F1604" s="17">
        <v>0</v>
      </c>
      <c r="G1604" s="17">
        <v>0</v>
      </c>
      <c r="H1604" s="18">
        <v>44231</v>
      </c>
    </row>
    <row r="1605" spans="1:8" ht="14.4" x14ac:dyDescent="0.3">
      <c r="A1605" s="17">
        <v>5</v>
      </c>
      <c r="B1605" s="9" t="s">
        <v>12</v>
      </c>
      <c r="C1605" s="17">
        <v>2</v>
      </c>
      <c r="D1605" s="17">
        <v>2012</v>
      </c>
      <c r="E1605" s="17">
        <v>1</v>
      </c>
      <c r="F1605" s="17">
        <v>0</v>
      </c>
      <c r="G1605" s="17">
        <v>0</v>
      </c>
      <c r="H1605" s="18">
        <v>44507</v>
      </c>
    </row>
    <row r="1606" spans="1:8" ht="14.4" x14ac:dyDescent="0.3">
      <c r="A1606" s="17">
        <v>4</v>
      </c>
      <c r="B1606" s="9" t="s">
        <v>12</v>
      </c>
      <c r="C1606" s="17">
        <v>3</v>
      </c>
      <c r="D1606" s="17">
        <v>2010</v>
      </c>
      <c r="E1606" s="17">
        <v>1</v>
      </c>
      <c r="F1606" s="17">
        <v>0</v>
      </c>
      <c r="G1606" s="17">
        <v>0</v>
      </c>
      <c r="H1606" s="18">
        <v>44507</v>
      </c>
    </row>
    <row r="1607" spans="1:8" ht="14.4" x14ac:dyDescent="0.3">
      <c r="A1607" s="17">
        <v>2</v>
      </c>
      <c r="B1607" s="9" t="s">
        <v>24</v>
      </c>
      <c r="C1607" s="17">
        <v>3</v>
      </c>
      <c r="D1607" s="17">
        <v>2018</v>
      </c>
      <c r="E1607" s="17">
        <v>1</v>
      </c>
      <c r="F1607" s="17">
        <v>0</v>
      </c>
      <c r="G1607" s="17">
        <v>0</v>
      </c>
      <c r="H1607" s="18">
        <v>44507</v>
      </c>
    </row>
    <row r="1608" spans="1:8" ht="14.4" x14ac:dyDescent="0.3">
      <c r="A1608" s="17">
        <v>3</v>
      </c>
      <c r="B1608" s="9" t="s">
        <v>19</v>
      </c>
      <c r="C1608" s="17">
        <v>2</v>
      </c>
      <c r="D1608" s="17">
        <v>2013</v>
      </c>
      <c r="E1608" s="17">
        <v>3</v>
      </c>
      <c r="F1608" s="17">
        <v>0</v>
      </c>
      <c r="G1608" s="17">
        <v>0</v>
      </c>
      <c r="H1608" s="18">
        <v>44712</v>
      </c>
    </row>
    <row r="1609" spans="1:8" ht="14.4" x14ac:dyDescent="0.3">
      <c r="A1609" s="17">
        <v>5</v>
      </c>
      <c r="B1609" s="9" t="s">
        <v>12</v>
      </c>
      <c r="C1609" s="17">
        <v>3</v>
      </c>
      <c r="D1609" s="17">
        <v>2013</v>
      </c>
      <c r="E1609" s="17">
        <v>1</v>
      </c>
      <c r="F1609" s="17">
        <v>0</v>
      </c>
      <c r="G1609" s="17">
        <v>0</v>
      </c>
      <c r="H1609" s="18">
        <v>44816</v>
      </c>
    </row>
    <row r="1610" spans="1:8" ht="14.4" x14ac:dyDescent="0.3">
      <c r="A1610" s="17">
        <v>4</v>
      </c>
      <c r="B1610" s="9" t="s">
        <v>12</v>
      </c>
      <c r="C1610" s="17">
        <v>3</v>
      </c>
      <c r="D1610" s="17">
        <v>2013</v>
      </c>
      <c r="E1610" s="17">
        <v>1</v>
      </c>
      <c r="F1610" s="17">
        <v>0</v>
      </c>
      <c r="G1610" s="17">
        <v>0</v>
      </c>
      <c r="H1610" s="18">
        <v>44859</v>
      </c>
    </row>
    <row r="1611" spans="1:8" ht="14.4" x14ac:dyDescent="0.3">
      <c r="A1611" s="17">
        <v>3</v>
      </c>
      <c r="B1611" s="9" t="s">
        <v>12</v>
      </c>
      <c r="C1611" s="17">
        <v>3</v>
      </c>
      <c r="D1611" s="17">
        <v>2009</v>
      </c>
      <c r="E1611" s="17">
        <v>1</v>
      </c>
      <c r="F1611" s="17">
        <v>0</v>
      </c>
      <c r="G1611" s="17">
        <v>0</v>
      </c>
      <c r="H1611" s="18">
        <v>44864</v>
      </c>
    </row>
    <row r="1612" spans="1:8" ht="14.4" x14ac:dyDescent="0.3">
      <c r="A1612" s="17">
        <v>1</v>
      </c>
      <c r="B1612" s="9" t="s">
        <v>23</v>
      </c>
      <c r="C1612" s="17">
        <v>2</v>
      </c>
      <c r="D1612" s="17">
        <v>1997</v>
      </c>
      <c r="E1612" s="17">
        <v>1</v>
      </c>
      <c r="F1612" s="17">
        <v>0</v>
      </c>
      <c r="G1612" s="17">
        <v>68</v>
      </c>
      <c r="H1612" s="18">
        <v>44940</v>
      </c>
    </row>
    <row r="1613" spans="1:8" ht="14.4" x14ac:dyDescent="0.3">
      <c r="A1613" s="17">
        <v>3</v>
      </c>
      <c r="B1613" s="9" t="s">
        <v>12</v>
      </c>
      <c r="C1613" s="17">
        <v>4</v>
      </c>
      <c r="D1613" s="17">
        <v>1983</v>
      </c>
      <c r="E1613" s="17">
        <v>1</v>
      </c>
      <c r="F1613" s="17">
        <v>0</v>
      </c>
      <c r="G1613" s="17">
        <v>0</v>
      </c>
      <c r="H1613" s="18">
        <v>44948</v>
      </c>
    </row>
    <row r="1614" spans="1:8" ht="14.4" x14ac:dyDescent="0.3">
      <c r="A1614" s="17">
        <v>1</v>
      </c>
      <c r="B1614" s="9" t="s">
        <v>12</v>
      </c>
      <c r="C1614" s="17">
        <v>2</v>
      </c>
      <c r="D1614" s="17">
        <v>2007</v>
      </c>
      <c r="E1614" s="17">
        <v>1</v>
      </c>
      <c r="F1614" s="17">
        <v>0</v>
      </c>
      <c r="G1614" s="17">
        <v>0</v>
      </c>
      <c r="H1614" s="18">
        <v>45006</v>
      </c>
    </row>
    <row r="1615" spans="1:8" ht="14.4" x14ac:dyDescent="0.3">
      <c r="A1615" s="17">
        <v>4</v>
      </c>
      <c r="B1615" s="9" t="s">
        <v>12</v>
      </c>
      <c r="C1615" s="17">
        <v>4</v>
      </c>
      <c r="D1615" s="17">
        <v>1983</v>
      </c>
      <c r="E1615" s="17">
        <v>1</v>
      </c>
      <c r="F1615" s="17">
        <v>0</v>
      </c>
      <c r="G1615" s="17">
        <v>0</v>
      </c>
      <c r="H1615" s="18">
        <v>45067</v>
      </c>
    </row>
    <row r="1616" spans="1:8" ht="14.4" x14ac:dyDescent="0.3">
      <c r="A1616" s="17">
        <v>1</v>
      </c>
      <c r="B1616" s="9" t="s">
        <v>10</v>
      </c>
      <c r="C1616" s="17">
        <v>2</v>
      </c>
      <c r="D1616" s="17">
        <v>1989</v>
      </c>
      <c r="E1616" s="17">
        <v>1</v>
      </c>
      <c r="F1616" s="17">
        <v>0</v>
      </c>
      <c r="G1616" s="17">
        <v>0</v>
      </c>
      <c r="H1616" s="18">
        <v>45069</v>
      </c>
    </row>
    <row r="1617" spans="1:8" ht="14.4" x14ac:dyDescent="0.3">
      <c r="A1617" s="17">
        <v>3</v>
      </c>
      <c r="B1617" s="9" t="s">
        <v>42</v>
      </c>
      <c r="C1617" s="17">
        <v>2</v>
      </c>
      <c r="D1617" s="17">
        <v>1974</v>
      </c>
      <c r="E1617" s="17">
        <v>1</v>
      </c>
      <c r="F1617" s="17">
        <v>0</v>
      </c>
      <c r="G1617" s="17">
        <v>0</v>
      </c>
      <c r="H1617" s="18">
        <v>45086</v>
      </c>
    </row>
    <row r="1618" spans="1:8" ht="14.4" x14ac:dyDescent="0.3">
      <c r="A1618" s="17">
        <v>3</v>
      </c>
      <c r="B1618" s="9" t="s">
        <v>12</v>
      </c>
      <c r="C1618" s="17">
        <v>2</v>
      </c>
      <c r="D1618" s="17">
        <v>2014</v>
      </c>
      <c r="E1618" s="17">
        <v>1</v>
      </c>
      <c r="F1618" s="17">
        <v>0</v>
      </c>
      <c r="G1618" s="17">
        <v>0</v>
      </c>
      <c r="H1618" s="18">
        <v>45144</v>
      </c>
    </row>
    <row r="1619" spans="1:8" ht="14.4" x14ac:dyDescent="0.3">
      <c r="A1619" s="17">
        <v>6</v>
      </c>
      <c r="B1619" s="9" t="s">
        <v>12</v>
      </c>
      <c r="C1619" s="17">
        <v>3</v>
      </c>
      <c r="D1619" s="17">
        <v>2015</v>
      </c>
      <c r="E1619" s="17">
        <v>1</v>
      </c>
      <c r="F1619" s="17">
        <v>0</v>
      </c>
      <c r="G1619" s="17">
        <v>0</v>
      </c>
      <c r="H1619" s="18">
        <v>45263</v>
      </c>
    </row>
    <row r="1620" spans="1:8" ht="14.4" x14ac:dyDescent="0.3">
      <c r="A1620" s="17">
        <v>1</v>
      </c>
      <c r="B1620" s="9" t="s">
        <v>10</v>
      </c>
      <c r="C1620" s="17">
        <v>1</v>
      </c>
      <c r="D1620" s="17">
        <v>1987</v>
      </c>
      <c r="E1620" s="17">
        <v>1</v>
      </c>
      <c r="F1620" s="17">
        <v>0</v>
      </c>
      <c r="G1620" s="17">
        <v>0</v>
      </c>
      <c r="H1620" s="18">
        <v>45274</v>
      </c>
    </row>
    <row r="1621" spans="1:8" ht="14.4" x14ac:dyDescent="0.3">
      <c r="A1621" s="17">
        <v>6</v>
      </c>
      <c r="B1621" s="9" t="s">
        <v>12</v>
      </c>
      <c r="C1621" s="17">
        <v>1</v>
      </c>
      <c r="D1621" s="17">
        <v>2013</v>
      </c>
      <c r="E1621" s="17">
        <v>1</v>
      </c>
      <c r="F1621" s="17">
        <v>0</v>
      </c>
      <c r="G1621" s="17">
        <v>0</v>
      </c>
      <c r="H1621" s="18">
        <v>45572</v>
      </c>
    </row>
    <row r="1622" spans="1:8" ht="14.4" x14ac:dyDescent="0.3">
      <c r="A1622" s="17">
        <v>2</v>
      </c>
      <c r="B1622" s="9" t="s">
        <v>12</v>
      </c>
      <c r="C1622" s="17">
        <v>3</v>
      </c>
      <c r="D1622" s="17">
        <v>2000</v>
      </c>
      <c r="E1622" s="17">
        <v>1</v>
      </c>
      <c r="F1622" s="17">
        <v>0</v>
      </c>
      <c r="G1622" s="17">
        <v>0</v>
      </c>
      <c r="H1622" s="18">
        <v>45668</v>
      </c>
    </row>
    <row r="1623" spans="1:8" ht="14.4" x14ac:dyDescent="0.3">
      <c r="A1623" s="17">
        <v>3</v>
      </c>
      <c r="B1623" s="9" t="s">
        <v>12</v>
      </c>
      <c r="C1623" s="17">
        <v>3</v>
      </c>
      <c r="D1623" s="17">
        <v>2010</v>
      </c>
      <c r="E1623" s="17">
        <v>1</v>
      </c>
      <c r="F1623" s="17">
        <v>0</v>
      </c>
      <c r="G1623" s="17">
        <v>0</v>
      </c>
      <c r="H1623" s="18">
        <v>45677</v>
      </c>
    </row>
    <row r="1624" spans="1:8" ht="14.4" x14ac:dyDescent="0.3">
      <c r="A1624" s="17">
        <v>2</v>
      </c>
      <c r="B1624" s="9" t="s">
        <v>12</v>
      </c>
      <c r="C1624" s="17">
        <v>2</v>
      </c>
      <c r="D1624" s="17">
        <v>2011</v>
      </c>
      <c r="E1624" s="17">
        <v>1</v>
      </c>
      <c r="F1624" s="17">
        <v>0</v>
      </c>
      <c r="G1624" s="17">
        <v>0</v>
      </c>
      <c r="H1624" s="18">
        <v>45701</v>
      </c>
    </row>
    <row r="1625" spans="1:8" ht="14.4" x14ac:dyDescent="0.3">
      <c r="A1625" s="17">
        <v>3</v>
      </c>
      <c r="B1625" s="9" t="s">
        <v>12</v>
      </c>
      <c r="C1625" s="17">
        <v>2</v>
      </c>
      <c r="D1625" s="17">
        <v>2015</v>
      </c>
      <c r="E1625" s="17">
        <v>1</v>
      </c>
      <c r="F1625" s="17">
        <v>0</v>
      </c>
      <c r="G1625" s="17">
        <v>0</v>
      </c>
      <c r="H1625" s="18">
        <v>45701</v>
      </c>
    </row>
    <row r="1626" spans="1:8" ht="14.4" x14ac:dyDescent="0.3">
      <c r="A1626" s="17">
        <v>5</v>
      </c>
      <c r="B1626" s="9" t="s">
        <v>12</v>
      </c>
      <c r="C1626" s="17">
        <v>3</v>
      </c>
      <c r="D1626" s="17">
        <v>2015</v>
      </c>
      <c r="E1626" s="17">
        <v>1</v>
      </c>
      <c r="F1626" s="17">
        <v>0</v>
      </c>
      <c r="G1626" s="17">
        <v>0</v>
      </c>
      <c r="H1626" s="18">
        <v>45748</v>
      </c>
    </row>
    <row r="1627" spans="1:8" ht="14.4" x14ac:dyDescent="0.3">
      <c r="A1627" s="17">
        <v>4</v>
      </c>
      <c r="B1627" s="9" t="s">
        <v>12</v>
      </c>
      <c r="C1627" s="17">
        <v>3</v>
      </c>
      <c r="D1627" s="17">
        <v>2012</v>
      </c>
      <c r="E1627" s="17">
        <v>1</v>
      </c>
      <c r="F1627" s="17">
        <v>0</v>
      </c>
      <c r="G1627" s="17">
        <v>0</v>
      </c>
      <c r="H1627" s="18">
        <v>45767</v>
      </c>
    </row>
    <row r="1628" spans="1:8" ht="14.4" x14ac:dyDescent="0.3">
      <c r="A1628" s="17">
        <v>2</v>
      </c>
      <c r="B1628" s="9" t="s">
        <v>12</v>
      </c>
      <c r="C1628" s="17">
        <v>2</v>
      </c>
      <c r="D1628" s="17">
        <v>2011</v>
      </c>
      <c r="E1628" s="17">
        <v>1</v>
      </c>
      <c r="F1628" s="17">
        <v>0</v>
      </c>
      <c r="G1628" s="17">
        <v>0</v>
      </c>
      <c r="H1628" s="18">
        <v>45848</v>
      </c>
    </row>
    <row r="1629" spans="1:8" ht="14.4" x14ac:dyDescent="0.3">
      <c r="A1629" s="17">
        <v>2</v>
      </c>
      <c r="B1629" s="9" t="s">
        <v>17</v>
      </c>
      <c r="C1629" s="17">
        <v>2</v>
      </c>
      <c r="D1629" s="17">
        <v>2011</v>
      </c>
      <c r="E1629" s="17">
        <v>1</v>
      </c>
      <c r="F1629" s="17">
        <v>0</v>
      </c>
      <c r="G1629" s="17">
        <v>0</v>
      </c>
      <c r="H1629" s="18">
        <v>45934</v>
      </c>
    </row>
    <row r="1630" spans="1:8" ht="14.4" x14ac:dyDescent="0.3">
      <c r="A1630" s="17">
        <v>2</v>
      </c>
      <c r="B1630" s="9" t="s">
        <v>17</v>
      </c>
      <c r="C1630" s="17">
        <v>4</v>
      </c>
      <c r="D1630" s="17">
        <v>2010</v>
      </c>
      <c r="E1630" s="17">
        <v>1</v>
      </c>
      <c r="F1630" s="17">
        <v>0</v>
      </c>
      <c r="G1630" s="17">
        <v>0</v>
      </c>
      <c r="H1630" s="18">
        <v>45939</v>
      </c>
    </row>
    <row r="1631" spans="1:8" ht="14.4" x14ac:dyDescent="0.3">
      <c r="A1631" s="17">
        <v>2</v>
      </c>
      <c r="B1631" s="9" t="s">
        <v>17</v>
      </c>
      <c r="C1631" s="17">
        <v>2</v>
      </c>
      <c r="D1631" s="17">
        <v>2011</v>
      </c>
      <c r="E1631" s="17">
        <v>1</v>
      </c>
      <c r="F1631" s="17">
        <v>0</v>
      </c>
      <c r="G1631" s="17">
        <v>0</v>
      </c>
      <c r="H1631" s="18">
        <v>46005</v>
      </c>
    </row>
    <row r="1632" spans="1:8" ht="14.4" x14ac:dyDescent="0.3">
      <c r="A1632" s="17">
        <v>3</v>
      </c>
      <c r="B1632" s="9" t="s">
        <v>12</v>
      </c>
      <c r="C1632" s="17">
        <v>2</v>
      </c>
      <c r="D1632" s="17">
        <v>2014</v>
      </c>
      <c r="E1632" s="17">
        <v>1</v>
      </c>
      <c r="F1632" s="17">
        <v>0</v>
      </c>
      <c r="G1632" s="17">
        <v>0</v>
      </c>
      <c r="H1632" s="18">
        <v>46062</v>
      </c>
    </row>
    <row r="1633" spans="1:8" ht="14.4" x14ac:dyDescent="0.3">
      <c r="A1633" s="17">
        <v>2</v>
      </c>
      <c r="B1633" s="9" t="s">
        <v>17</v>
      </c>
      <c r="C1633" s="17">
        <v>2</v>
      </c>
      <c r="D1633" s="17">
        <v>2011</v>
      </c>
      <c r="E1633" s="17">
        <v>1</v>
      </c>
      <c r="F1633" s="17">
        <v>0</v>
      </c>
      <c r="G1633" s="17">
        <v>0</v>
      </c>
      <c r="H1633" s="18">
        <v>46077</v>
      </c>
    </row>
    <row r="1634" spans="1:8" ht="14.4" x14ac:dyDescent="0.3">
      <c r="A1634" s="17">
        <v>3</v>
      </c>
      <c r="B1634" s="9" t="s">
        <v>44</v>
      </c>
      <c r="C1634" s="17">
        <v>2</v>
      </c>
      <c r="D1634" s="17">
        <v>1975</v>
      </c>
      <c r="E1634" s="17">
        <v>1</v>
      </c>
      <c r="F1634" s="17">
        <v>0</v>
      </c>
      <c r="G1634" s="17">
        <v>0</v>
      </c>
      <c r="H1634" s="18">
        <v>46198</v>
      </c>
    </row>
    <row r="1635" spans="1:8" ht="14.4" x14ac:dyDescent="0.3">
      <c r="A1635" s="17">
        <v>4</v>
      </c>
      <c r="B1635" s="9" t="s">
        <v>12</v>
      </c>
      <c r="C1635" s="17">
        <v>2</v>
      </c>
      <c r="D1635" s="17">
        <v>2015</v>
      </c>
      <c r="E1635" s="17">
        <v>1</v>
      </c>
      <c r="F1635" s="17">
        <v>0</v>
      </c>
      <c r="G1635" s="17">
        <v>0</v>
      </c>
      <c r="H1635" s="18">
        <v>46314</v>
      </c>
    </row>
    <row r="1636" spans="1:8" ht="14.4" x14ac:dyDescent="0.3">
      <c r="A1636" s="17">
        <v>4</v>
      </c>
      <c r="B1636" s="9" t="s">
        <v>12</v>
      </c>
      <c r="C1636" s="17">
        <v>3</v>
      </c>
      <c r="D1636" s="17">
        <v>2013</v>
      </c>
      <c r="E1636" s="17">
        <v>1</v>
      </c>
      <c r="F1636" s="17">
        <v>0</v>
      </c>
      <c r="G1636" s="17">
        <v>0</v>
      </c>
      <c r="H1636" s="18">
        <v>46452</v>
      </c>
    </row>
    <row r="1637" spans="1:8" ht="14.4" x14ac:dyDescent="0.3">
      <c r="A1637" s="17">
        <v>2</v>
      </c>
      <c r="B1637" s="9" t="s">
        <v>17</v>
      </c>
      <c r="C1637" s="17">
        <v>4</v>
      </c>
      <c r="D1637" s="17">
        <v>2012</v>
      </c>
      <c r="E1637" s="17">
        <v>1</v>
      </c>
      <c r="F1637" s="17">
        <v>0</v>
      </c>
      <c r="G1637" s="17">
        <v>0</v>
      </c>
      <c r="H1637" s="18">
        <v>46462</v>
      </c>
    </row>
    <row r="1638" spans="1:8" ht="14.4" x14ac:dyDescent="0.3">
      <c r="A1638" s="17">
        <v>3</v>
      </c>
      <c r="B1638" s="9" t="s">
        <v>12</v>
      </c>
      <c r="C1638" s="17">
        <v>2</v>
      </c>
      <c r="D1638" s="17">
        <v>2009</v>
      </c>
      <c r="E1638" s="17">
        <v>1</v>
      </c>
      <c r="F1638" s="17">
        <v>0</v>
      </c>
      <c r="G1638" s="17">
        <v>0</v>
      </c>
      <c r="H1638" s="18">
        <v>46490</v>
      </c>
    </row>
    <row r="1639" spans="1:8" ht="14.4" x14ac:dyDescent="0.3">
      <c r="A1639" s="17">
        <v>6</v>
      </c>
      <c r="B1639" s="9" t="s">
        <v>12</v>
      </c>
      <c r="C1639" s="17">
        <v>1</v>
      </c>
      <c r="D1639" s="17">
        <v>2013</v>
      </c>
      <c r="E1639" s="17">
        <v>1</v>
      </c>
      <c r="F1639" s="17">
        <v>0</v>
      </c>
      <c r="G1639" s="17">
        <v>0</v>
      </c>
      <c r="H1639" s="18">
        <v>46571</v>
      </c>
    </row>
    <row r="1640" spans="1:8" ht="14.4" x14ac:dyDescent="0.3">
      <c r="A1640" s="17">
        <v>3</v>
      </c>
      <c r="B1640" s="9" t="s">
        <v>19</v>
      </c>
      <c r="C1640" s="17">
        <v>3</v>
      </c>
      <c r="D1640" s="17">
        <v>2012</v>
      </c>
      <c r="E1640" s="17">
        <v>1</v>
      </c>
      <c r="F1640" s="17">
        <v>0</v>
      </c>
      <c r="G1640" s="17">
        <v>0</v>
      </c>
      <c r="H1640" s="18">
        <v>46614</v>
      </c>
    </row>
    <row r="1641" spans="1:8" ht="14.4" x14ac:dyDescent="0.3">
      <c r="A1641" s="17">
        <v>3</v>
      </c>
      <c r="B1641" s="9" t="s">
        <v>12</v>
      </c>
      <c r="C1641" s="17">
        <v>4</v>
      </c>
      <c r="D1641" s="17">
        <v>2002</v>
      </c>
      <c r="E1641" s="17">
        <v>1</v>
      </c>
      <c r="F1641" s="17">
        <v>0</v>
      </c>
      <c r="G1641" s="17">
        <v>0</v>
      </c>
      <c r="H1641" s="18">
        <v>46676</v>
      </c>
    </row>
    <row r="1642" spans="1:8" ht="14.4" x14ac:dyDescent="0.3">
      <c r="A1642" s="17">
        <v>2</v>
      </c>
      <c r="B1642" s="9" t="s">
        <v>12</v>
      </c>
      <c r="C1642" s="17">
        <v>2</v>
      </c>
      <c r="D1642" s="17">
        <v>2016</v>
      </c>
      <c r="E1642" s="17">
        <v>1</v>
      </c>
      <c r="F1642" s="17">
        <v>0</v>
      </c>
      <c r="G1642" s="17">
        <v>0</v>
      </c>
      <c r="H1642" s="18">
        <v>46809</v>
      </c>
    </row>
    <row r="1643" spans="1:8" ht="14.4" x14ac:dyDescent="0.3">
      <c r="A1643" s="17">
        <v>2</v>
      </c>
      <c r="B1643" s="9" t="s">
        <v>12</v>
      </c>
      <c r="C1643" s="17">
        <v>3</v>
      </c>
      <c r="D1643" s="17">
        <v>2014</v>
      </c>
      <c r="E1643" s="17">
        <v>1</v>
      </c>
      <c r="F1643" s="17">
        <v>0</v>
      </c>
      <c r="G1643" s="17">
        <v>0</v>
      </c>
      <c r="H1643" s="18">
        <v>46837</v>
      </c>
    </row>
    <row r="1644" spans="1:8" ht="14.4" x14ac:dyDescent="0.3">
      <c r="A1644" s="17">
        <v>3</v>
      </c>
      <c r="B1644" s="9" t="s">
        <v>12</v>
      </c>
      <c r="C1644" s="17">
        <v>2</v>
      </c>
      <c r="D1644" s="17">
        <v>2015</v>
      </c>
      <c r="E1644" s="17">
        <v>1</v>
      </c>
      <c r="F1644" s="17">
        <v>0</v>
      </c>
      <c r="G1644" s="17">
        <v>0</v>
      </c>
      <c r="H1644" s="18">
        <v>46880</v>
      </c>
    </row>
    <row r="1645" spans="1:8" ht="14.4" x14ac:dyDescent="0.3">
      <c r="A1645" s="17">
        <v>5</v>
      </c>
      <c r="B1645" s="9" t="s">
        <v>12</v>
      </c>
      <c r="C1645" s="17">
        <v>4</v>
      </c>
      <c r="D1645" s="17">
        <v>1983</v>
      </c>
      <c r="E1645" s="17">
        <v>1</v>
      </c>
      <c r="F1645" s="17">
        <v>0</v>
      </c>
      <c r="G1645" s="17">
        <v>0</v>
      </c>
      <c r="H1645" s="18">
        <v>46885</v>
      </c>
    </row>
    <row r="1646" spans="1:8" ht="14.4" x14ac:dyDescent="0.3">
      <c r="A1646" s="17">
        <v>4</v>
      </c>
      <c r="B1646" s="9" t="s">
        <v>12</v>
      </c>
      <c r="C1646" s="17">
        <v>2</v>
      </c>
      <c r="D1646" s="17">
        <v>2015</v>
      </c>
      <c r="E1646" s="17">
        <v>1</v>
      </c>
      <c r="F1646" s="17">
        <v>0</v>
      </c>
      <c r="G1646" s="17">
        <v>0</v>
      </c>
      <c r="H1646" s="18">
        <v>46937</v>
      </c>
    </row>
    <row r="1647" spans="1:8" ht="14.4" x14ac:dyDescent="0.3">
      <c r="A1647" s="17">
        <v>3</v>
      </c>
      <c r="B1647" s="9" t="s">
        <v>12</v>
      </c>
      <c r="C1647" s="17">
        <v>4</v>
      </c>
      <c r="D1647" s="17">
        <v>2014</v>
      </c>
      <c r="E1647" s="17">
        <v>1</v>
      </c>
      <c r="F1647" s="17">
        <v>0</v>
      </c>
      <c r="G1647" s="17">
        <v>0</v>
      </c>
      <c r="H1647" s="18">
        <v>47023</v>
      </c>
    </row>
    <row r="1648" spans="1:8" ht="14.4" x14ac:dyDescent="0.3">
      <c r="A1648" s="17">
        <v>2</v>
      </c>
      <c r="B1648" s="9" t="s">
        <v>12</v>
      </c>
      <c r="C1648" s="17">
        <v>3</v>
      </c>
      <c r="D1648" s="17">
        <v>2017</v>
      </c>
      <c r="E1648" s="17">
        <v>1</v>
      </c>
      <c r="F1648" s="17">
        <v>0</v>
      </c>
      <c r="G1648" s="17">
        <v>0</v>
      </c>
      <c r="H1648" s="18">
        <v>47227</v>
      </c>
    </row>
    <row r="1649" spans="1:8" ht="14.4" x14ac:dyDescent="0.3">
      <c r="A1649" s="17">
        <v>3</v>
      </c>
      <c r="B1649" s="9" t="s">
        <v>12</v>
      </c>
      <c r="C1649" s="17">
        <v>2</v>
      </c>
      <c r="D1649" s="17">
        <v>2015</v>
      </c>
      <c r="E1649" s="17">
        <v>1</v>
      </c>
      <c r="F1649" s="17">
        <v>0</v>
      </c>
      <c r="G1649" s="17">
        <v>0</v>
      </c>
      <c r="H1649" s="18">
        <v>47337</v>
      </c>
    </row>
    <row r="1650" spans="1:8" ht="14.4" x14ac:dyDescent="0.3">
      <c r="A1650" s="17">
        <v>3</v>
      </c>
      <c r="B1650" s="9" t="s">
        <v>12</v>
      </c>
      <c r="C1650" s="17">
        <v>3</v>
      </c>
      <c r="D1650" s="17">
        <v>2012</v>
      </c>
      <c r="E1650" s="17">
        <v>1</v>
      </c>
      <c r="F1650" s="17">
        <v>0</v>
      </c>
      <c r="G1650" s="17">
        <v>0</v>
      </c>
      <c r="H1650" s="18">
        <v>47403</v>
      </c>
    </row>
    <row r="1651" spans="1:8" ht="14.4" x14ac:dyDescent="0.3">
      <c r="A1651" s="17">
        <v>4</v>
      </c>
      <c r="B1651" s="9" t="s">
        <v>12</v>
      </c>
      <c r="C1651" s="17">
        <v>3</v>
      </c>
      <c r="D1651" s="17">
        <v>2011</v>
      </c>
      <c r="E1651" s="17">
        <v>1</v>
      </c>
      <c r="F1651" s="17">
        <v>0</v>
      </c>
      <c r="G1651" s="17">
        <v>0</v>
      </c>
      <c r="H1651" s="18">
        <v>47451</v>
      </c>
    </row>
    <row r="1652" spans="1:8" ht="14.4" x14ac:dyDescent="0.3">
      <c r="A1652" s="17">
        <v>5</v>
      </c>
      <c r="B1652" s="9" t="s">
        <v>12</v>
      </c>
      <c r="C1652" s="17">
        <v>2</v>
      </c>
      <c r="D1652" s="17">
        <v>2012</v>
      </c>
      <c r="E1652" s="17">
        <v>1</v>
      </c>
      <c r="F1652" s="17">
        <v>0</v>
      </c>
      <c r="G1652" s="17">
        <v>0</v>
      </c>
      <c r="H1652" s="18">
        <v>47598</v>
      </c>
    </row>
    <row r="1653" spans="1:8" ht="14.4" x14ac:dyDescent="0.3">
      <c r="A1653" s="17">
        <v>2</v>
      </c>
      <c r="B1653" s="9" t="s">
        <v>23</v>
      </c>
      <c r="C1653" s="17">
        <v>2</v>
      </c>
      <c r="D1653" s="17">
        <v>2016</v>
      </c>
      <c r="E1653" s="17">
        <v>1</v>
      </c>
      <c r="F1653" s="17">
        <v>0</v>
      </c>
      <c r="G1653" s="17">
        <v>0</v>
      </c>
      <c r="H1653" s="18">
        <v>47684</v>
      </c>
    </row>
    <row r="1654" spans="1:8" ht="14.4" x14ac:dyDescent="0.3">
      <c r="A1654" s="17">
        <v>4</v>
      </c>
      <c r="B1654" s="9" t="s">
        <v>19</v>
      </c>
      <c r="C1654" s="17">
        <v>4</v>
      </c>
      <c r="D1654" s="17">
        <v>2015</v>
      </c>
      <c r="E1654" s="17">
        <v>1</v>
      </c>
      <c r="F1654" s="17">
        <v>0</v>
      </c>
      <c r="G1654" s="17">
        <v>0</v>
      </c>
      <c r="H1654" s="18">
        <v>47836</v>
      </c>
    </row>
    <row r="1655" spans="1:8" ht="14.4" x14ac:dyDescent="0.3">
      <c r="A1655" s="17">
        <v>3</v>
      </c>
      <c r="B1655" s="9" t="s">
        <v>12</v>
      </c>
      <c r="C1655" s="17">
        <v>2</v>
      </c>
      <c r="D1655" s="17">
        <v>2014</v>
      </c>
      <c r="E1655" s="17">
        <v>1</v>
      </c>
      <c r="F1655" s="17">
        <v>0</v>
      </c>
      <c r="G1655" s="17">
        <v>0</v>
      </c>
      <c r="H1655" s="18">
        <v>47984</v>
      </c>
    </row>
    <row r="1656" spans="1:8" ht="14.4" x14ac:dyDescent="0.3">
      <c r="A1656" s="17">
        <v>2</v>
      </c>
      <c r="B1656" s="9" t="s">
        <v>12</v>
      </c>
      <c r="C1656" s="17">
        <v>1</v>
      </c>
      <c r="D1656" s="17">
        <v>2013</v>
      </c>
      <c r="E1656" s="17">
        <v>1</v>
      </c>
      <c r="F1656" s="17">
        <v>0</v>
      </c>
      <c r="G1656" s="17">
        <v>0</v>
      </c>
      <c r="H1656" s="18">
        <v>47998</v>
      </c>
    </row>
    <row r="1657" spans="1:8" ht="14.4" x14ac:dyDescent="0.3">
      <c r="A1657" s="17">
        <v>4</v>
      </c>
      <c r="B1657" s="9" t="s">
        <v>12</v>
      </c>
      <c r="C1657" s="17">
        <v>2</v>
      </c>
      <c r="D1657" s="17">
        <v>2015</v>
      </c>
      <c r="E1657" s="17">
        <v>1</v>
      </c>
      <c r="F1657" s="17">
        <v>0</v>
      </c>
      <c r="G1657" s="17">
        <v>0</v>
      </c>
      <c r="H1657" s="18">
        <v>48597</v>
      </c>
    </row>
    <row r="1658" spans="1:8" ht="14.4" x14ac:dyDescent="0.3">
      <c r="A1658" s="17">
        <v>2</v>
      </c>
      <c r="B1658" s="9" t="s">
        <v>17</v>
      </c>
      <c r="C1658" s="17">
        <v>2</v>
      </c>
      <c r="D1658" s="17">
        <v>2011</v>
      </c>
      <c r="E1658" s="17">
        <v>1</v>
      </c>
      <c r="F1658" s="17">
        <v>0</v>
      </c>
      <c r="G1658" s="17">
        <v>0</v>
      </c>
      <c r="H1658" s="18">
        <v>48702</v>
      </c>
    </row>
    <row r="1659" spans="1:8" ht="14.4" x14ac:dyDescent="0.3">
      <c r="A1659" s="17">
        <v>3</v>
      </c>
      <c r="B1659" s="9" t="s">
        <v>12</v>
      </c>
      <c r="C1659" s="17">
        <v>3</v>
      </c>
      <c r="D1659" s="17">
        <v>2014</v>
      </c>
      <c r="E1659" s="17">
        <v>1</v>
      </c>
      <c r="F1659" s="17">
        <v>0</v>
      </c>
      <c r="G1659" s="17">
        <v>0</v>
      </c>
      <c r="H1659" s="18">
        <v>48725</v>
      </c>
    </row>
    <row r="1660" spans="1:8" ht="14.4" x14ac:dyDescent="0.3">
      <c r="A1660" s="17">
        <v>6</v>
      </c>
      <c r="B1660" s="9" t="s">
        <v>12</v>
      </c>
      <c r="C1660" s="17">
        <v>3</v>
      </c>
      <c r="D1660" s="17">
        <v>2011</v>
      </c>
      <c r="E1660" s="17">
        <v>1</v>
      </c>
      <c r="F1660" s="17">
        <v>0</v>
      </c>
      <c r="G1660" s="17">
        <v>0</v>
      </c>
      <c r="H1660" s="18">
        <v>48801</v>
      </c>
    </row>
    <row r="1661" spans="1:8" ht="14.4" x14ac:dyDescent="0.3">
      <c r="A1661" s="17">
        <v>3</v>
      </c>
      <c r="B1661" s="9" t="s">
        <v>12</v>
      </c>
      <c r="C1661" s="17">
        <v>3</v>
      </c>
      <c r="D1661" s="17">
        <v>2010</v>
      </c>
      <c r="E1661" s="17">
        <v>1</v>
      </c>
      <c r="F1661" s="17">
        <v>0</v>
      </c>
      <c r="G1661" s="17">
        <v>0</v>
      </c>
      <c r="H1661" s="18">
        <v>48878</v>
      </c>
    </row>
    <row r="1662" spans="1:8" ht="14.4" x14ac:dyDescent="0.3">
      <c r="A1662" s="17">
        <v>2</v>
      </c>
      <c r="B1662" s="9" t="s">
        <v>17</v>
      </c>
      <c r="C1662" s="17">
        <v>2</v>
      </c>
      <c r="D1662" s="17">
        <v>2010</v>
      </c>
      <c r="E1662" s="17">
        <v>1</v>
      </c>
      <c r="F1662" s="17">
        <v>0</v>
      </c>
      <c r="G1662" s="17">
        <v>0</v>
      </c>
      <c r="H1662" s="18">
        <v>48882</v>
      </c>
    </row>
    <row r="1663" spans="1:8" ht="14.4" x14ac:dyDescent="0.3">
      <c r="A1663" s="17">
        <v>3</v>
      </c>
      <c r="B1663" s="9" t="s">
        <v>12</v>
      </c>
      <c r="C1663" s="17">
        <v>2</v>
      </c>
      <c r="D1663" s="17">
        <v>2011</v>
      </c>
      <c r="E1663" s="17">
        <v>1</v>
      </c>
      <c r="F1663" s="17">
        <v>0</v>
      </c>
      <c r="G1663" s="17">
        <v>0</v>
      </c>
      <c r="H1663" s="18">
        <v>49210</v>
      </c>
    </row>
    <row r="1664" spans="1:8" ht="14.4" x14ac:dyDescent="0.3">
      <c r="A1664" s="17">
        <v>3</v>
      </c>
      <c r="B1664" s="9" t="s">
        <v>12</v>
      </c>
      <c r="C1664" s="17">
        <v>4</v>
      </c>
      <c r="D1664" s="17">
        <v>2011</v>
      </c>
      <c r="E1664" s="17">
        <v>1</v>
      </c>
      <c r="F1664" s="17">
        <v>0</v>
      </c>
      <c r="G1664" s="17">
        <v>0</v>
      </c>
      <c r="H1664" s="18">
        <v>49258</v>
      </c>
    </row>
    <row r="1665" spans="1:8" ht="14.4" x14ac:dyDescent="0.3">
      <c r="A1665" s="17">
        <v>4</v>
      </c>
      <c r="B1665" s="9" t="s">
        <v>12</v>
      </c>
      <c r="C1665" s="17">
        <v>3</v>
      </c>
      <c r="D1665" s="17">
        <v>2015</v>
      </c>
      <c r="E1665" s="17">
        <v>1</v>
      </c>
      <c r="F1665" s="17">
        <v>0</v>
      </c>
      <c r="G1665" s="17">
        <v>0</v>
      </c>
      <c r="H1665" s="18">
        <v>49320</v>
      </c>
    </row>
    <row r="1666" spans="1:8" ht="14.4" x14ac:dyDescent="0.3">
      <c r="A1666" s="17">
        <v>3</v>
      </c>
      <c r="B1666" s="9" t="s">
        <v>12</v>
      </c>
      <c r="C1666" s="17">
        <v>1</v>
      </c>
      <c r="D1666" s="17">
        <v>2013</v>
      </c>
      <c r="E1666" s="17">
        <v>1</v>
      </c>
      <c r="F1666" s="17">
        <v>0</v>
      </c>
      <c r="G1666" s="17">
        <v>0</v>
      </c>
      <c r="H1666" s="18">
        <v>49429</v>
      </c>
    </row>
    <row r="1667" spans="1:8" ht="14.4" x14ac:dyDescent="0.3">
      <c r="A1667" s="17">
        <v>6</v>
      </c>
      <c r="B1667" s="9" t="s">
        <v>12</v>
      </c>
      <c r="C1667" s="17">
        <v>1</v>
      </c>
      <c r="D1667" s="17">
        <v>2010</v>
      </c>
      <c r="E1667" s="17">
        <v>1</v>
      </c>
      <c r="F1667" s="17">
        <v>0</v>
      </c>
      <c r="G1667" s="17">
        <v>0</v>
      </c>
      <c r="H1667" s="18">
        <v>49553</v>
      </c>
    </row>
    <row r="1668" spans="1:8" ht="14.4" x14ac:dyDescent="0.3">
      <c r="A1668" s="17">
        <v>3</v>
      </c>
      <c r="B1668" s="9" t="s">
        <v>12</v>
      </c>
      <c r="C1668" s="17">
        <v>2</v>
      </c>
      <c r="D1668" s="17">
        <v>2011</v>
      </c>
      <c r="E1668" s="17">
        <v>1</v>
      </c>
      <c r="F1668" s="17">
        <v>0</v>
      </c>
      <c r="G1668" s="17">
        <v>0</v>
      </c>
      <c r="H1668" s="18">
        <v>49567</v>
      </c>
    </row>
    <row r="1669" spans="1:8" ht="14.4" x14ac:dyDescent="0.3">
      <c r="A1669" s="17">
        <v>4</v>
      </c>
      <c r="B1669" s="9" t="s">
        <v>12</v>
      </c>
      <c r="C1669" s="17">
        <v>2</v>
      </c>
      <c r="D1669" s="17">
        <v>2012</v>
      </c>
      <c r="E1669" s="17">
        <v>1</v>
      </c>
      <c r="F1669" s="17">
        <v>0</v>
      </c>
      <c r="G1669" s="17">
        <v>0</v>
      </c>
      <c r="H1669" s="18">
        <v>49577</v>
      </c>
    </row>
    <row r="1670" spans="1:8" ht="14.4" x14ac:dyDescent="0.3">
      <c r="A1670" s="17">
        <v>2</v>
      </c>
      <c r="B1670" s="9" t="s">
        <v>12</v>
      </c>
      <c r="C1670" s="17">
        <v>2</v>
      </c>
      <c r="D1670" s="17">
        <v>2016</v>
      </c>
      <c r="E1670" s="17">
        <v>1</v>
      </c>
      <c r="F1670" s="17">
        <v>0</v>
      </c>
      <c r="G1670" s="17">
        <v>0</v>
      </c>
      <c r="H1670" s="18">
        <v>49696</v>
      </c>
    </row>
    <row r="1671" spans="1:8" ht="14.4" x14ac:dyDescent="0.3">
      <c r="A1671" s="17">
        <v>3</v>
      </c>
      <c r="B1671" s="9" t="s">
        <v>12</v>
      </c>
      <c r="C1671" s="17">
        <v>2</v>
      </c>
      <c r="D1671" s="17">
        <v>2015</v>
      </c>
      <c r="E1671" s="17">
        <v>1</v>
      </c>
      <c r="F1671" s="17">
        <v>0</v>
      </c>
      <c r="G1671" s="17">
        <v>0</v>
      </c>
      <c r="H1671" s="18">
        <v>49791</v>
      </c>
    </row>
    <row r="1672" spans="1:8" ht="14.4" x14ac:dyDescent="0.3">
      <c r="A1672" s="17">
        <v>4</v>
      </c>
      <c r="B1672" s="9" t="s">
        <v>12</v>
      </c>
      <c r="C1672" s="17">
        <v>2</v>
      </c>
      <c r="D1672" s="17">
        <v>2011</v>
      </c>
      <c r="E1672" s="17">
        <v>1</v>
      </c>
      <c r="F1672" s="17">
        <v>0</v>
      </c>
      <c r="G1672" s="17">
        <v>0</v>
      </c>
      <c r="H1672" s="18">
        <v>49800</v>
      </c>
    </row>
    <row r="1673" spans="1:8" ht="14.4" x14ac:dyDescent="0.3">
      <c r="A1673" s="17">
        <v>2</v>
      </c>
      <c r="B1673" s="9" t="s">
        <v>12</v>
      </c>
      <c r="C1673" s="17">
        <v>2</v>
      </c>
      <c r="D1673" s="17">
        <v>2017</v>
      </c>
      <c r="E1673" s="17">
        <v>1</v>
      </c>
      <c r="F1673" s="17">
        <v>0</v>
      </c>
      <c r="G1673" s="17">
        <v>0</v>
      </c>
      <c r="H1673" s="18">
        <v>49824</v>
      </c>
    </row>
    <row r="1674" spans="1:8" ht="14.4" x14ac:dyDescent="0.3">
      <c r="A1674" s="17">
        <v>4</v>
      </c>
      <c r="B1674" s="9" t="s">
        <v>19</v>
      </c>
      <c r="C1674" s="17">
        <v>4</v>
      </c>
      <c r="D1674" s="17">
        <v>2016</v>
      </c>
      <c r="E1674" s="17">
        <v>1</v>
      </c>
      <c r="F1674" s="17">
        <v>0</v>
      </c>
      <c r="G1674" s="17">
        <v>0</v>
      </c>
      <c r="H1674" s="18">
        <v>49843</v>
      </c>
    </row>
    <row r="1675" spans="1:8" ht="14.4" x14ac:dyDescent="0.3">
      <c r="A1675" s="17">
        <v>5</v>
      </c>
      <c r="B1675" s="9" t="s">
        <v>12</v>
      </c>
      <c r="C1675" s="17">
        <v>3</v>
      </c>
      <c r="D1675" s="17">
        <v>2012</v>
      </c>
      <c r="E1675" s="17">
        <v>1</v>
      </c>
      <c r="F1675" s="17">
        <v>0</v>
      </c>
      <c r="G1675" s="17">
        <v>0</v>
      </c>
      <c r="H1675" s="18">
        <v>49924</v>
      </c>
    </row>
    <row r="1676" spans="1:8" ht="14.4" x14ac:dyDescent="0.3">
      <c r="A1676" s="17">
        <v>3</v>
      </c>
      <c r="B1676" s="9" t="s">
        <v>12</v>
      </c>
      <c r="C1676" s="17">
        <v>1</v>
      </c>
      <c r="D1676" s="17">
        <v>2013</v>
      </c>
      <c r="E1676" s="17">
        <v>1</v>
      </c>
      <c r="F1676" s="17">
        <v>0</v>
      </c>
      <c r="G1676" s="17">
        <v>0</v>
      </c>
      <c r="H1676" s="18">
        <v>49976</v>
      </c>
    </row>
    <row r="1677" spans="1:8" ht="14.4" x14ac:dyDescent="0.3">
      <c r="A1677" s="17">
        <v>4</v>
      </c>
      <c r="B1677" s="9" t="s">
        <v>12</v>
      </c>
      <c r="C1677" s="17">
        <v>2</v>
      </c>
      <c r="D1677" s="17">
        <v>2010</v>
      </c>
      <c r="E1677" s="17">
        <v>1</v>
      </c>
      <c r="F1677" s="17">
        <v>0</v>
      </c>
      <c r="G1677" s="17">
        <v>0</v>
      </c>
      <c r="H1677" s="18">
        <v>49976</v>
      </c>
    </row>
    <row r="1678" spans="1:8" ht="14.4" x14ac:dyDescent="0.3">
      <c r="A1678" s="17">
        <v>2</v>
      </c>
      <c r="B1678" s="9" t="s">
        <v>12</v>
      </c>
      <c r="C1678" s="17">
        <v>1</v>
      </c>
      <c r="D1678" s="17">
        <v>2001</v>
      </c>
      <c r="E1678" s="17">
        <v>1</v>
      </c>
      <c r="F1678" s="17">
        <v>0</v>
      </c>
      <c r="G1678" s="17">
        <v>0</v>
      </c>
      <c r="H1678" s="18">
        <v>50219</v>
      </c>
    </row>
    <row r="1679" spans="1:8" ht="14.4" x14ac:dyDescent="0.3">
      <c r="A1679" s="17">
        <v>2</v>
      </c>
      <c r="B1679" s="9" t="s">
        <v>33</v>
      </c>
      <c r="C1679" s="17">
        <v>3</v>
      </c>
      <c r="D1679" s="17">
        <v>2020</v>
      </c>
      <c r="E1679" s="17">
        <v>1</v>
      </c>
      <c r="F1679" s="17">
        <v>0</v>
      </c>
      <c r="G1679" s="17">
        <v>0</v>
      </c>
      <c r="H1679" s="18">
        <v>50223</v>
      </c>
    </row>
    <row r="1680" spans="1:8" ht="14.4" x14ac:dyDescent="0.3">
      <c r="A1680" s="17">
        <v>1</v>
      </c>
      <c r="B1680" s="9" t="s">
        <v>12</v>
      </c>
      <c r="C1680" s="17">
        <v>2</v>
      </c>
      <c r="D1680" s="17">
        <v>2003</v>
      </c>
      <c r="E1680" s="17">
        <v>1</v>
      </c>
      <c r="F1680" s="17">
        <v>0</v>
      </c>
      <c r="G1680" s="17">
        <v>0</v>
      </c>
      <c r="H1680" s="18">
        <v>50228</v>
      </c>
    </row>
    <row r="1681" spans="1:8" ht="14.4" x14ac:dyDescent="0.3">
      <c r="A1681" s="17">
        <v>3</v>
      </c>
      <c r="B1681" s="9" t="s">
        <v>12</v>
      </c>
      <c r="C1681" s="17">
        <v>2</v>
      </c>
      <c r="D1681" s="17">
        <v>2012</v>
      </c>
      <c r="E1681" s="17">
        <v>1</v>
      </c>
      <c r="F1681" s="17">
        <v>0</v>
      </c>
      <c r="G1681" s="17">
        <v>0</v>
      </c>
      <c r="H1681" s="18">
        <v>50242</v>
      </c>
    </row>
    <row r="1682" spans="1:8" ht="14.4" x14ac:dyDescent="0.3">
      <c r="A1682" s="17">
        <v>2</v>
      </c>
      <c r="B1682" s="9" t="s">
        <v>17</v>
      </c>
      <c r="C1682" s="17">
        <v>2</v>
      </c>
      <c r="D1682" s="17">
        <v>2012</v>
      </c>
      <c r="E1682" s="17">
        <v>1</v>
      </c>
      <c r="F1682" s="17">
        <v>0</v>
      </c>
      <c r="G1682" s="17">
        <v>0</v>
      </c>
      <c r="H1682" s="18">
        <v>50490</v>
      </c>
    </row>
    <row r="1683" spans="1:8" ht="14.4" x14ac:dyDescent="0.3">
      <c r="A1683" s="17">
        <v>4</v>
      </c>
      <c r="B1683" s="9" t="s">
        <v>12</v>
      </c>
      <c r="C1683" s="17">
        <v>3</v>
      </c>
      <c r="D1683" s="17">
        <v>2012</v>
      </c>
      <c r="E1683" s="17">
        <v>1</v>
      </c>
      <c r="F1683" s="17">
        <v>0</v>
      </c>
      <c r="G1683" s="17">
        <v>0</v>
      </c>
      <c r="H1683" s="18">
        <v>50604</v>
      </c>
    </row>
    <row r="1684" spans="1:8" ht="14.4" x14ac:dyDescent="0.3">
      <c r="A1684" s="17">
        <v>4</v>
      </c>
      <c r="B1684" s="9" t="s">
        <v>12</v>
      </c>
      <c r="C1684" s="17">
        <v>3</v>
      </c>
      <c r="D1684" s="17">
        <v>2015</v>
      </c>
      <c r="E1684" s="17">
        <v>1</v>
      </c>
      <c r="F1684" s="17">
        <v>0</v>
      </c>
      <c r="G1684" s="17">
        <v>0</v>
      </c>
      <c r="H1684" s="18">
        <v>50613</v>
      </c>
    </row>
    <row r="1685" spans="1:8" ht="14.4" x14ac:dyDescent="0.3">
      <c r="A1685" s="17">
        <v>4</v>
      </c>
      <c r="B1685" s="9" t="s">
        <v>12</v>
      </c>
      <c r="C1685" s="17">
        <v>2</v>
      </c>
      <c r="D1685" s="17">
        <v>2013</v>
      </c>
      <c r="E1685" s="17">
        <v>1</v>
      </c>
      <c r="F1685" s="17">
        <v>0</v>
      </c>
      <c r="G1685" s="17">
        <v>0</v>
      </c>
      <c r="H1685" s="18">
        <v>50618</v>
      </c>
    </row>
    <row r="1686" spans="1:8" ht="14.4" x14ac:dyDescent="0.3">
      <c r="A1686" s="17">
        <v>5</v>
      </c>
      <c r="B1686" s="9" t="s">
        <v>12</v>
      </c>
      <c r="C1686" s="17">
        <v>2</v>
      </c>
      <c r="D1686" s="17">
        <v>2015</v>
      </c>
      <c r="E1686" s="17">
        <v>1</v>
      </c>
      <c r="F1686" s="17">
        <v>0</v>
      </c>
      <c r="G1686" s="17">
        <v>0</v>
      </c>
      <c r="H1686" s="18">
        <v>50761</v>
      </c>
    </row>
    <row r="1687" spans="1:8" ht="14.4" x14ac:dyDescent="0.3">
      <c r="A1687" s="17">
        <v>3</v>
      </c>
      <c r="B1687" s="9" t="s">
        <v>19</v>
      </c>
      <c r="C1687" s="17">
        <v>2</v>
      </c>
      <c r="D1687" s="17">
        <v>2020</v>
      </c>
      <c r="E1687" s="17">
        <v>1</v>
      </c>
      <c r="F1687" s="17">
        <v>0</v>
      </c>
      <c r="G1687" s="17">
        <v>0</v>
      </c>
      <c r="H1687" s="18">
        <v>51065</v>
      </c>
    </row>
    <row r="1688" spans="1:8" ht="14.4" x14ac:dyDescent="0.3">
      <c r="A1688" s="17">
        <v>3</v>
      </c>
      <c r="B1688" s="9" t="s">
        <v>12</v>
      </c>
      <c r="C1688" s="17">
        <v>2</v>
      </c>
      <c r="D1688" s="17">
        <v>2015</v>
      </c>
      <c r="E1688" s="17">
        <v>1</v>
      </c>
      <c r="F1688" s="17">
        <v>0</v>
      </c>
      <c r="G1688" s="17">
        <v>0</v>
      </c>
      <c r="H1688" s="18">
        <v>51241</v>
      </c>
    </row>
    <row r="1689" spans="1:8" ht="14.4" x14ac:dyDescent="0.3">
      <c r="A1689" s="17">
        <v>3</v>
      </c>
      <c r="B1689" s="9" t="s">
        <v>19</v>
      </c>
      <c r="C1689" s="17">
        <v>2</v>
      </c>
      <c r="D1689" s="17">
        <v>2015</v>
      </c>
      <c r="E1689" s="17">
        <v>1</v>
      </c>
      <c r="F1689" s="17">
        <v>0</v>
      </c>
      <c r="G1689" s="17">
        <v>0</v>
      </c>
      <c r="H1689" s="18">
        <v>51331</v>
      </c>
    </row>
    <row r="1690" spans="1:8" ht="14.4" x14ac:dyDescent="0.3">
      <c r="A1690" s="17">
        <v>4</v>
      </c>
      <c r="B1690" s="9" t="s">
        <v>12</v>
      </c>
      <c r="C1690" s="17">
        <v>2</v>
      </c>
      <c r="D1690" s="17">
        <v>2015</v>
      </c>
      <c r="E1690" s="17">
        <v>1</v>
      </c>
      <c r="F1690" s="17">
        <v>0</v>
      </c>
      <c r="G1690" s="17">
        <v>0</v>
      </c>
      <c r="H1690" s="18">
        <v>51336</v>
      </c>
    </row>
    <row r="1691" spans="1:8" ht="14.4" x14ac:dyDescent="0.3">
      <c r="A1691" s="17">
        <v>4</v>
      </c>
      <c r="B1691" s="9" t="s">
        <v>12</v>
      </c>
      <c r="C1691" s="17">
        <v>3</v>
      </c>
      <c r="D1691" s="17">
        <v>2015</v>
      </c>
      <c r="E1691" s="17">
        <v>1</v>
      </c>
      <c r="F1691" s="17">
        <v>0</v>
      </c>
      <c r="G1691" s="17">
        <v>0</v>
      </c>
      <c r="H1691" s="18">
        <v>51474</v>
      </c>
    </row>
    <row r="1692" spans="1:8" ht="14.4" x14ac:dyDescent="0.3">
      <c r="A1692" s="17">
        <v>5</v>
      </c>
      <c r="B1692" s="9" t="s">
        <v>12</v>
      </c>
      <c r="C1692" s="17">
        <v>4</v>
      </c>
      <c r="D1692" s="17">
        <v>2011</v>
      </c>
      <c r="E1692" s="17">
        <v>1</v>
      </c>
      <c r="F1692" s="17">
        <v>0</v>
      </c>
      <c r="G1692" s="17">
        <v>0</v>
      </c>
      <c r="H1692" s="18">
        <v>51493</v>
      </c>
    </row>
    <row r="1693" spans="1:8" ht="14.4" x14ac:dyDescent="0.3">
      <c r="A1693" s="17">
        <v>3</v>
      </c>
      <c r="B1693" s="9" t="s">
        <v>12</v>
      </c>
      <c r="C1693" s="17">
        <v>1</v>
      </c>
      <c r="D1693" s="17">
        <v>2012</v>
      </c>
      <c r="E1693" s="17">
        <v>1</v>
      </c>
      <c r="F1693" s="17">
        <v>0</v>
      </c>
      <c r="G1693" s="17">
        <v>0</v>
      </c>
      <c r="H1693" s="18">
        <v>51517</v>
      </c>
    </row>
    <row r="1694" spans="1:8" ht="14.4" x14ac:dyDescent="0.3">
      <c r="A1694" s="17">
        <v>6</v>
      </c>
      <c r="B1694" s="9" t="s">
        <v>12</v>
      </c>
      <c r="C1694" s="17">
        <v>2</v>
      </c>
      <c r="D1694" s="17">
        <v>2011</v>
      </c>
      <c r="E1694" s="17">
        <v>1</v>
      </c>
      <c r="F1694" s="17">
        <v>0</v>
      </c>
      <c r="G1694" s="17">
        <v>0</v>
      </c>
      <c r="H1694" s="18">
        <v>51593</v>
      </c>
    </row>
    <row r="1695" spans="1:8" ht="14.4" x14ac:dyDescent="0.3">
      <c r="A1695" s="17">
        <v>3</v>
      </c>
      <c r="B1695" s="9" t="s">
        <v>12</v>
      </c>
      <c r="C1695" s="17">
        <v>3</v>
      </c>
      <c r="D1695" s="17">
        <v>2011</v>
      </c>
      <c r="E1695" s="17">
        <v>1</v>
      </c>
      <c r="F1695" s="17">
        <v>0</v>
      </c>
      <c r="G1695" s="17">
        <v>0</v>
      </c>
      <c r="H1695" s="18">
        <v>51778</v>
      </c>
    </row>
    <row r="1696" spans="1:8" ht="14.4" x14ac:dyDescent="0.3">
      <c r="A1696" s="17">
        <v>2</v>
      </c>
      <c r="B1696" s="9" t="s">
        <v>12</v>
      </c>
      <c r="C1696" s="17">
        <v>3</v>
      </c>
      <c r="D1696" s="17">
        <v>1995</v>
      </c>
      <c r="E1696" s="17">
        <v>1</v>
      </c>
      <c r="F1696" s="17">
        <v>0</v>
      </c>
      <c r="G1696" s="17">
        <v>0</v>
      </c>
      <c r="H1696" s="18">
        <v>51850</v>
      </c>
    </row>
    <row r="1697" spans="1:8" ht="14.4" x14ac:dyDescent="0.3">
      <c r="A1697" s="17">
        <v>3</v>
      </c>
      <c r="B1697" s="9" t="s">
        <v>19</v>
      </c>
      <c r="C1697" s="17">
        <v>2</v>
      </c>
      <c r="D1697" s="17">
        <v>2019</v>
      </c>
      <c r="E1697" s="17">
        <v>1</v>
      </c>
      <c r="F1697" s="17">
        <v>0</v>
      </c>
      <c r="G1697" s="17">
        <v>0</v>
      </c>
      <c r="H1697" s="18">
        <v>51883</v>
      </c>
    </row>
    <row r="1698" spans="1:8" ht="14.4" x14ac:dyDescent="0.3">
      <c r="A1698" s="17">
        <v>6</v>
      </c>
      <c r="B1698" s="9" t="s">
        <v>66</v>
      </c>
      <c r="C1698" s="17">
        <v>2</v>
      </c>
      <c r="D1698" s="17">
        <v>2013</v>
      </c>
      <c r="E1698" s="17">
        <v>1</v>
      </c>
      <c r="F1698" s="17">
        <v>0</v>
      </c>
      <c r="G1698" s="17">
        <v>0</v>
      </c>
      <c r="H1698" s="18">
        <v>52069</v>
      </c>
    </row>
    <row r="1699" spans="1:8" ht="14.4" x14ac:dyDescent="0.3">
      <c r="A1699" s="17">
        <v>3</v>
      </c>
      <c r="B1699" s="9" t="s">
        <v>12</v>
      </c>
      <c r="C1699" s="17">
        <v>3</v>
      </c>
      <c r="D1699" s="17">
        <v>2013</v>
      </c>
      <c r="E1699" s="17">
        <v>1</v>
      </c>
      <c r="F1699" s="17">
        <v>0</v>
      </c>
      <c r="G1699" s="17">
        <v>0</v>
      </c>
      <c r="H1699" s="18">
        <v>52126</v>
      </c>
    </row>
    <row r="1700" spans="1:8" ht="14.4" x14ac:dyDescent="0.3">
      <c r="A1700" s="17">
        <v>4</v>
      </c>
      <c r="B1700" s="9" t="s">
        <v>12</v>
      </c>
      <c r="C1700" s="17">
        <v>3</v>
      </c>
      <c r="D1700" s="17">
        <v>2010</v>
      </c>
      <c r="E1700" s="17">
        <v>1</v>
      </c>
      <c r="F1700" s="17">
        <v>0</v>
      </c>
      <c r="G1700" s="17">
        <v>0</v>
      </c>
      <c r="H1700" s="18">
        <v>52140</v>
      </c>
    </row>
    <row r="1701" spans="1:8" ht="14.4" x14ac:dyDescent="0.3">
      <c r="A1701" s="17">
        <v>4</v>
      </c>
      <c r="B1701" s="9" t="s">
        <v>12</v>
      </c>
      <c r="C1701" s="17">
        <v>2</v>
      </c>
      <c r="D1701" s="17">
        <v>2012</v>
      </c>
      <c r="E1701" s="17">
        <v>1</v>
      </c>
      <c r="F1701" s="17">
        <v>0</v>
      </c>
      <c r="G1701" s="17">
        <v>0</v>
      </c>
      <c r="H1701" s="18">
        <v>57517</v>
      </c>
    </row>
    <row r="1702" spans="1:8" ht="14.4" x14ac:dyDescent="0.3">
      <c r="A1702" s="17">
        <v>5</v>
      </c>
      <c r="B1702" s="9" t="s">
        <v>66</v>
      </c>
      <c r="C1702" s="17">
        <v>2</v>
      </c>
      <c r="D1702" s="17">
        <v>2013</v>
      </c>
      <c r="E1702" s="17">
        <v>1</v>
      </c>
      <c r="F1702" s="17">
        <v>0</v>
      </c>
      <c r="G1702" s="17">
        <v>0</v>
      </c>
      <c r="H1702" s="18">
        <v>57536</v>
      </c>
    </row>
    <row r="1703" spans="1:8" ht="14.4" x14ac:dyDescent="0.3">
      <c r="A1703" s="17">
        <v>4</v>
      </c>
      <c r="B1703" s="9" t="s">
        <v>12</v>
      </c>
      <c r="C1703" s="17">
        <v>2</v>
      </c>
      <c r="D1703" s="17">
        <v>2011</v>
      </c>
      <c r="E1703" s="17">
        <v>1</v>
      </c>
      <c r="F1703" s="17">
        <v>0</v>
      </c>
      <c r="G1703" s="17">
        <v>0</v>
      </c>
      <c r="H1703" s="18">
        <v>57701</v>
      </c>
    </row>
    <row r="1704" spans="1:8" ht="14.4" x14ac:dyDescent="0.3">
      <c r="A1704" s="17">
        <v>4</v>
      </c>
      <c r="B1704" s="9" t="s">
        <v>12</v>
      </c>
      <c r="C1704" s="17">
        <v>2</v>
      </c>
      <c r="D1704" s="17">
        <v>2014</v>
      </c>
      <c r="E1704" s="17">
        <v>1</v>
      </c>
      <c r="F1704" s="17">
        <v>0</v>
      </c>
      <c r="G1704" s="17">
        <v>0</v>
      </c>
      <c r="H1704" s="18">
        <v>57726</v>
      </c>
    </row>
    <row r="1705" spans="1:8" ht="14.4" x14ac:dyDescent="0.3">
      <c r="A1705" s="17">
        <v>3</v>
      </c>
      <c r="B1705" s="9" t="s">
        <v>12</v>
      </c>
      <c r="C1705" s="17">
        <v>2</v>
      </c>
      <c r="D1705" s="17">
        <v>2011</v>
      </c>
      <c r="E1705" s="17">
        <v>1</v>
      </c>
      <c r="F1705" s="17">
        <v>0</v>
      </c>
      <c r="G1705" s="17">
        <v>0</v>
      </c>
      <c r="H1705" s="18">
        <v>57745</v>
      </c>
    </row>
    <row r="1706" spans="1:8" ht="14.4" x14ac:dyDescent="0.3">
      <c r="A1706" s="17">
        <v>4</v>
      </c>
      <c r="B1706" s="9" t="s">
        <v>12</v>
      </c>
      <c r="C1706" s="17">
        <v>3</v>
      </c>
      <c r="D1706" s="17">
        <v>2012</v>
      </c>
      <c r="E1706" s="17">
        <v>1</v>
      </c>
      <c r="F1706" s="17">
        <v>0</v>
      </c>
      <c r="G1706" s="17">
        <v>0</v>
      </c>
      <c r="H1706" s="18">
        <v>57752</v>
      </c>
    </row>
    <row r="1707" spans="1:8" ht="14.4" x14ac:dyDescent="0.3">
      <c r="A1707" s="17">
        <v>4</v>
      </c>
      <c r="B1707" s="9" t="s">
        <v>12</v>
      </c>
      <c r="C1707" s="17">
        <v>2</v>
      </c>
      <c r="D1707" s="17">
        <v>2013</v>
      </c>
      <c r="E1707" s="17">
        <v>1</v>
      </c>
      <c r="F1707" s="17">
        <v>0</v>
      </c>
      <c r="G1707" s="17">
        <v>0</v>
      </c>
      <c r="H1707" s="18">
        <v>57771</v>
      </c>
    </row>
    <row r="1708" spans="1:8" ht="14.4" x14ac:dyDescent="0.3">
      <c r="A1708" s="17">
        <v>4</v>
      </c>
      <c r="B1708" s="9" t="s">
        <v>12</v>
      </c>
      <c r="C1708" s="17">
        <v>3</v>
      </c>
      <c r="D1708" s="17">
        <v>2010</v>
      </c>
      <c r="E1708" s="17">
        <v>1</v>
      </c>
      <c r="F1708" s="17">
        <v>0</v>
      </c>
      <c r="G1708" s="17">
        <v>0</v>
      </c>
      <c r="H1708" s="18">
        <v>57885</v>
      </c>
    </row>
    <row r="1709" spans="1:8" ht="14.4" x14ac:dyDescent="0.3">
      <c r="A1709" s="17">
        <v>4</v>
      </c>
      <c r="B1709" s="9" t="s">
        <v>12</v>
      </c>
      <c r="C1709" s="17">
        <v>2</v>
      </c>
      <c r="D1709" s="17">
        <v>2010</v>
      </c>
      <c r="E1709" s="17">
        <v>1</v>
      </c>
      <c r="F1709" s="17">
        <v>0</v>
      </c>
      <c r="G1709" s="17">
        <v>0</v>
      </c>
      <c r="H1709" s="18">
        <v>58075</v>
      </c>
    </row>
    <row r="1710" spans="1:8" ht="14.4" x14ac:dyDescent="0.3">
      <c r="A1710" s="17">
        <v>6</v>
      </c>
      <c r="B1710" s="9" t="s">
        <v>12</v>
      </c>
      <c r="C1710" s="17">
        <v>4</v>
      </c>
      <c r="D1710" s="17">
        <v>2010</v>
      </c>
      <c r="E1710" s="17">
        <v>1</v>
      </c>
      <c r="F1710" s="17">
        <v>0</v>
      </c>
      <c r="G1710" s="17">
        <v>0</v>
      </c>
      <c r="H1710" s="18">
        <v>58170</v>
      </c>
    </row>
    <row r="1711" spans="1:8" ht="14.4" x14ac:dyDescent="0.3">
      <c r="A1711" s="17">
        <v>5</v>
      </c>
      <c r="B1711" s="9" t="s">
        <v>12</v>
      </c>
      <c r="C1711" s="17">
        <v>2</v>
      </c>
      <c r="D1711" s="17">
        <v>2012</v>
      </c>
      <c r="E1711" s="17">
        <v>1</v>
      </c>
      <c r="F1711" s="17">
        <v>0</v>
      </c>
      <c r="G1711" s="17">
        <v>0</v>
      </c>
      <c r="H1711" s="18">
        <v>58233</v>
      </c>
    </row>
    <row r="1712" spans="1:8" ht="14.4" x14ac:dyDescent="0.3">
      <c r="A1712" s="17">
        <v>2</v>
      </c>
      <c r="B1712" s="9" t="s">
        <v>12</v>
      </c>
      <c r="C1712" s="17">
        <v>2</v>
      </c>
      <c r="D1712" s="17">
        <v>2011</v>
      </c>
      <c r="E1712" s="17">
        <v>1</v>
      </c>
      <c r="F1712" s="17">
        <v>0</v>
      </c>
      <c r="G1712" s="17">
        <v>0</v>
      </c>
      <c r="H1712" s="18">
        <v>58335</v>
      </c>
    </row>
    <row r="1713" spans="1:8" ht="14.4" x14ac:dyDescent="0.3">
      <c r="A1713" s="17">
        <v>2</v>
      </c>
      <c r="B1713" s="9" t="s">
        <v>12</v>
      </c>
      <c r="C1713" s="17">
        <v>2</v>
      </c>
      <c r="D1713" s="17">
        <v>2011</v>
      </c>
      <c r="E1713" s="17">
        <v>1</v>
      </c>
      <c r="F1713" s="17">
        <v>0</v>
      </c>
      <c r="G1713" s="17">
        <v>0</v>
      </c>
      <c r="H1713" s="18">
        <v>58386</v>
      </c>
    </row>
    <row r="1714" spans="1:8" ht="14.4" x14ac:dyDescent="0.3">
      <c r="A1714" s="17">
        <v>3</v>
      </c>
      <c r="B1714" s="9" t="s">
        <v>12</v>
      </c>
      <c r="C1714" s="17">
        <v>2</v>
      </c>
      <c r="D1714" s="17">
        <v>2010</v>
      </c>
      <c r="E1714" s="17">
        <v>1</v>
      </c>
      <c r="F1714" s="17">
        <v>0</v>
      </c>
      <c r="G1714" s="17">
        <v>0</v>
      </c>
      <c r="H1714" s="18">
        <v>58614</v>
      </c>
    </row>
    <row r="1715" spans="1:8" ht="14.4" x14ac:dyDescent="0.3">
      <c r="A1715" s="17">
        <v>6</v>
      </c>
      <c r="B1715" s="9" t="s">
        <v>12</v>
      </c>
      <c r="C1715" s="17">
        <v>2</v>
      </c>
      <c r="D1715" s="17">
        <v>2010</v>
      </c>
      <c r="E1715" s="17">
        <v>1</v>
      </c>
      <c r="F1715" s="17">
        <v>0</v>
      </c>
      <c r="G1715" s="17">
        <v>0</v>
      </c>
      <c r="H1715" s="18">
        <v>58741</v>
      </c>
    </row>
    <row r="1716" spans="1:8" ht="14.4" x14ac:dyDescent="0.3">
      <c r="A1716" s="17">
        <v>5</v>
      </c>
      <c r="B1716" s="9" t="s">
        <v>12</v>
      </c>
      <c r="C1716" s="17">
        <v>4</v>
      </c>
      <c r="D1716" s="17">
        <v>2011</v>
      </c>
      <c r="E1716" s="17">
        <v>1</v>
      </c>
      <c r="F1716" s="17">
        <v>0</v>
      </c>
      <c r="G1716" s="17">
        <v>0</v>
      </c>
      <c r="H1716" s="18">
        <v>58785</v>
      </c>
    </row>
    <row r="1717" spans="1:8" ht="14.4" x14ac:dyDescent="0.3">
      <c r="A1717" s="17">
        <v>4</v>
      </c>
      <c r="B1717" s="9" t="s">
        <v>12</v>
      </c>
      <c r="C1717" s="17">
        <v>2</v>
      </c>
      <c r="D1717" s="17">
        <v>2011</v>
      </c>
      <c r="E1717" s="17">
        <v>1</v>
      </c>
      <c r="F1717" s="17">
        <v>0</v>
      </c>
      <c r="G1717" s="17">
        <v>0</v>
      </c>
      <c r="H1717" s="18">
        <v>58969</v>
      </c>
    </row>
    <row r="1718" spans="1:8" ht="14.4" x14ac:dyDescent="0.3">
      <c r="A1718" s="17">
        <v>4</v>
      </c>
      <c r="B1718" s="9" t="s">
        <v>12</v>
      </c>
      <c r="C1718" s="17">
        <v>3</v>
      </c>
      <c r="D1718" s="17">
        <v>2010</v>
      </c>
      <c r="E1718" s="17">
        <v>1</v>
      </c>
      <c r="F1718" s="17">
        <v>0</v>
      </c>
      <c r="G1718" s="17">
        <v>0</v>
      </c>
      <c r="H1718" s="18">
        <v>58994</v>
      </c>
    </row>
    <row r="1719" spans="1:8" ht="14.4" x14ac:dyDescent="0.3">
      <c r="A1719" s="17">
        <v>5</v>
      </c>
      <c r="B1719" s="9" t="s">
        <v>12</v>
      </c>
      <c r="C1719" s="17">
        <v>2</v>
      </c>
      <c r="D1719" s="17">
        <v>2014</v>
      </c>
      <c r="E1719" s="17">
        <v>1</v>
      </c>
      <c r="F1719" s="17">
        <v>0</v>
      </c>
      <c r="G1719" s="17">
        <v>0</v>
      </c>
      <c r="H1719" s="18">
        <v>59134</v>
      </c>
    </row>
    <row r="1720" spans="1:8" ht="14.4" x14ac:dyDescent="0.3">
      <c r="A1720" s="17">
        <v>5</v>
      </c>
      <c r="B1720" s="9" t="s">
        <v>12</v>
      </c>
      <c r="C1720" s="17">
        <v>3</v>
      </c>
      <c r="D1720" s="17">
        <v>2009</v>
      </c>
      <c r="E1720" s="17">
        <v>1</v>
      </c>
      <c r="F1720" s="17">
        <v>0</v>
      </c>
      <c r="G1720" s="17">
        <v>0</v>
      </c>
      <c r="H1720" s="18">
        <v>59166</v>
      </c>
    </row>
    <row r="1721" spans="1:8" ht="14.4" x14ac:dyDescent="0.3">
      <c r="A1721" s="17">
        <v>5</v>
      </c>
      <c r="B1721" s="9" t="s">
        <v>12</v>
      </c>
      <c r="C1721" s="17">
        <v>3</v>
      </c>
      <c r="D1721" s="17">
        <v>2009</v>
      </c>
      <c r="E1721" s="17">
        <v>1</v>
      </c>
      <c r="F1721" s="17">
        <v>0</v>
      </c>
      <c r="G1721" s="17">
        <v>0</v>
      </c>
      <c r="H1721" s="18">
        <v>59235</v>
      </c>
    </row>
    <row r="1722" spans="1:8" ht="14.4" x14ac:dyDescent="0.3">
      <c r="A1722" s="17">
        <v>3</v>
      </c>
      <c r="B1722" s="9" t="s">
        <v>12</v>
      </c>
      <c r="C1722" s="17">
        <v>2</v>
      </c>
      <c r="D1722" s="17">
        <v>2011</v>
      </c>
      <c r="E1722" s="17">
        <v>1</v>
      </c>
      <c r="F1722" s="17">
        <v>0</v>
      </c>
      <c r="G1722" s="17">
        <v>0</v>
      </c>
      <c r="H1722" s="18">
        <v>59292</v>
      </c>
    </row>
    <row r="1723" spans="1:8" ht="14.4" x14ac:dyDescent="0.3">
      <c r="A1723" s="17">
        <v>5</v>
      </c>
      <c r="B1723" s="9" t="s">
        <v>12</v>
      </c>
      <c r="C1723" s="17">
        <v>3</v>
      </c>
      <c r="D1723" s="17">
        <v>2011</v>
      </c>
      <c r="E1723" s="17">
        <v>1</v>
      </c>
      <c r="F1723" s="17">
        <v>0</v>
      </c>
      <c r="G1723" s="17">
        <v>0</v>
      </c>
      <c r="H1723" s="18">
        <v>59387</v>
      </c>
    </row>
    <row r="1724" spans="1:8" ht="14.4" x14ac:dyDescent="0.3">
      <c r="A1724" s="17">
        <v>3</v>
      </c>
      <c r="B1724" s="9" t="s">
        <v>12</v>
      </c>
      <c r="C1724" s="17">
        <v>2</v>
      </c>
      <c r="D1724" s="17">
        <v>2011</v>
      </c>
      <c r="E1724" s="17">
        <v>1</v>
      </c>
      <c r="F1724" s="17">
        <v>0</v>
      </c>
      <c r="G1724" s="17">
        <v>0</v>
      </c>
      <c r="H1724" s="18">
        <v>59387</v>
      </c>
    </row>
    <row r="1725" spans="1:8" ht="14.4" x14ac:dyDescent="0.3">
      <c r="A1725" s="17">
        <v>4</v>
      </c>
      <c r="B1725" s="9" t="s">
        <v>12</v>
      </c>
      <c r="C1725" s="17">
        <v>2</v>
      </c>
      <c r="D1725" s="17">
        <v>2012</v>
      </c>
      <c r="E1725" s="17">
        <v>1</v>
      </c>
      <c r="F1725" s="17">
        <v>11</v>
      </c>
      <c r="G1725" s="17">
        <v>0</v>
      </c>
      <c r="H1725" s="18">
        <v>59502</v>
      </c>
    </row>
    <row r="1726" spans="1:8" ht="14.4" x14ac:dyDescent="0.3">
      <c r="A1726" s="17">
        <v>5</v>
      </c>
      <c r="B1726" s="9" t="s">
        <v>12</v>
      </c>
      <c r="C1726" s="17">
        <v>3</v>
      </c>
      <c r="D1726" s="17">
        <v>2015</v>
      </c>
      <c r="E1726" s="17">
        <v>1</v>
      </c>
      <c r="F1726" s="17">
        <v>0</v>
      </c>
      <c r="G1726" s="17">
        <v>0</v>
      </c>
      <c r="H1726" s="18">
        <v>59673</v>
      </c>
    </row>
    <row r="1727" spans="1:8" ht="14.4" x14ac:dyDescent="0.3">
      <c r="A1727" s="17">
        <v>3</v>
      </c>
      <c r="B1727" s="9" t="s">
        <v>12</v>
      </c>
      <c r="C1727" s="17">
        <v>4</v>
      </c>
      <c r="D1727" s="17">
        <v>2011</v>
      </c>
      <c r="E1727" s="17">
        <v>1</v>
      </c>
      <c r="F1727" s="17">
        <v>0</v>
      </c>
      <c r="G1727" s="17">
        <v>0</v>
      </c>
      <c r="H1727" s="18">
        <v>59711</v>
      </c>
    </row>
    <row r="1728" spans="1:8" ht="14.4" x14ac:dyDescent="0.3">
      <c r="A1728" s="17">
        <v>2</v>
      </c>
      <c r="B1728" s="9" t="s">
        <v>12</v>
      </c>
      <c r="C1728" s="17">
        <v>2</v>
      </c>
      <c r="D1728" s="17">
        <v>2011</v>
      </c>
      <c r="E1728" s="17">
        <v>1</v>
      </c>
      <c r="F1728" s="17">
        <v>0</v>
      </c>
      <c r="G1728" s="17">
        <v>0</v>
      </c>
      <c r="H1728" s="18">
        <v>59762</v>
      </c>
    </row>
    <row r="1729" spans="1:8" ht="14.4" x14ac:dyDescent="0.3">
      <c r="A1729" s="17">
        <v>5</v>
      </c>
      <c r="B1729" s="9" t="s">
        <v>33</v>
      </c>
      <c r="C1729" s="17">
        <v>3</v>
      </c>
      <c r="D1729" s="17">
        <v>2010</v>
      </c>
      <c r="E1729" s="17">
        <v>1</v>
      </c>
      <c r="F1729" s="17">
        <v>0</v>
      </c>
      <c r="G1729" s="17">
        <v>0</v>
      </c>
      <c r="H1729" s="18">
        <v>59920</v>
      </c>
    </row>
    <row r="1730" spans="1:8" ht="14.4" x14ac:dyDescent="0.3">
      <c r="A1730" s="17">
        <v>6</v>
      </c>
      <c r="B1730" s="9" t="s">
        <v>12</v>
      </c>
      <c r="C1730" s="17">
        <v>4</v>
      </c>
      <c r="D1730" s="17">
        <v>2011</v>
      </c>
      <c r="E1730" s="17">
        <v>1</v>
      </c>
      <c r="F1730" s="17">
        <v>0</v>
      </c>
      <c r="G1730" s="17">
        <v>0</v>
      </c>
      <c r="H1730" s="18">
        <v>60098</v>
      </c>
    </row>
    <row r="1731" spans="1:8" ht="14.4" x14ac:dyDescent="0.3">
      <c r="A1731" s="17">
        <v>4</v>
      </c>
      <c r="B1731" s="9" t="s">
        <v>12</v>
      </c>
      <c r="C1731" s="17">
        <v>2</v>
      </c>
      <c r="D1731" s="17">
        <v>2011</v>
      </c>
      <c r="E1731" s="17">
        <v>1</v>
      </c>
      <c r="F1731" s="17">
        <v>0</v>
      </c>
      <c r="G1731" s="17">
        <v>0</v>
      </c>
      <c r="H1731" s="18">
        <v>60339</v>
      </c>
    </row>
    <row r="1732" spans="1:8" ht="14.4" x14ac:dyDescent="0.3">
      <c r="A1732" s="17">
        <v>3</v>
      </c>
      <c r="B1732" s="9" t="s">
        <v>12</v>
      </c>
      <c r="C1732" s="17">
        <v>3</v>
      </c>
      <c r="D1732" s="17">
        <v>2010</v>
      </c>
      <c r="E1732" s="17">
        <v>1</v>
      </c>
      <c r="F1732" s="17">
        <v>0</v>
      </c>
      <c r="G1732" s="17">
        <v>0</v>
      </c>
      <c r="H1732" s="18">
        <v>60605</v>
      </c>
    </row>
    <row r="1733" spans="1:8" ht="14.4" x14ac:dyDescent="0.3">
      <c r="A1733" s="17">
        <v>3</v>
      </c>
      <c r="B1733" s="9" t="s">
        <v>12</v>
      </c>
      <c r="C1733" s="17">
        <v>3</v>
      </c>
      <c r="D1733" s="17">
        <v>2010</v>
      </c>
      <c r="E1733" s="17">
        <v>1</v>
      </c>
      <c r="F1733" s="17">
        <v>0</v>
      </c>
      <c r="G1733" s="17">
        <v>0</v>
      </c>
      <c r="H1733" s="18">
        <v>60700</v>
      </c>
    </row>
    <row r="1734" spans="1:8" ht="14.4" x14ac:dyDescent="0.3">
      <c r="A1734" s="17">
        <v>5</v>
      </c>
      <c r="B1734" s="9" t="s">
        <v>27</v>
      </c>
      <c r="C1734" s="17">
        <v>2</v>
      </c>
      <c r="D1734" s="17">
        <v>1971</v>
      </c>
      <c r="E1734" s="17">
        <v>1</v>
      </c>
      <c r="F1734" s="17">
        <v>0</v>
      </c>
      <c r="G1734" s="17">
        <v>33</v>
      </c>
      <c r="H1734" s="18">
        <v>60750</v>
      </c>
    </row>
    <row r="1735" spans="1:8" ht="14.4" x14ac:dyDescent="0.3">
      <c r="A1735" s="17">
        <v>4</v>
      </c>
      <c r="B1735" s="9" t="s">
        <v>12</v>
      </c>
      <c r="C1735" s="17">
        <v>3</v>
      </c>
      <c r="D1735" s="17">
        <v>2010</v>
      </c>
      <c r="E1735" s="17">
        <v>1</v>
      </c>
      <c r="F1735" s="17">
        <v>0</v>
      </c>
      <c r="G1735" s="17">
        <v>0</v>
      </c>
      <c r="H1735" s="18">
        <v>60884</v>
      </c>
    </row>
    <row r="1736" spans="1:8" ht="14.4" x14ac:dyDescent="0.3">
      <c r="A1736" s="17">
        <v>4</v>
      </c>
      <c r="B1736" s="9" t="s">
        <v>12</v>
      </c>
      <c r="C1736" s="17">
        <v>2</v>
      </c>
      <c r="D1736" s="17">
        <v>2013</v>
      </c>
      <c r="E1736" s="17">
        <v>1</v>
      </c>
      <c r="F1736" s="17">
        <v>0</v>
      </c>
      <c r="G1736" s="17">
        <v>0</v>
      </c>
      <c r="H1736" s="18">
        <v>61074</v>
      </c>
    </row>
    <row r="1737" spans="1:8" ht="14.4" x14ac:dyDescent="0.3">
      <c r="A1737" s="17">
        <v>4</v>
      </c>
      <c r="B1737" s="9" t="s">
        <v>12</v>
      </c>
      <c r="C1737" s="17">
        <v>3</v>
      </c>
      <c r="D1737" s="17">
        <v>2008</v>
      </c>
      <c r="E1737" s="17">
        <v>1</v>
      </c>
      <c r="F1737" s="17">
        <v>0</v>
      </c>
      <c r="G1737" s="17">
        <v>0</v>
      </c>
      <c r="H1737" s="18">
        <v>61239</v>
      </c>
    </row>
    <row r="1738" spans="1:8" ht="14.4" x14ac:dyDescent="0.3">
      <c r="A1738" s="17">
        <v>3</v>
      </c>
      <c r="B1738" s="9" t="s">
        <v>12</v>
      </c>
      <c r="C1738" s="17">
        <v>3</v>
      </c>
      <c r="D1738" s="17">
        <v>2010</v>
      </c>
      <c r="E1738" s="17">
        <v>1</v>
      </c>
      <c r="F1738" s="17">
        <v>0</v>
      </c>
      <c r="G1738" s="17">
        <v>0</v>
      </c>
      <c r="H1738" s="18">
        <v>61315</v>
      </c>
    </row>
    <row r="1739" spans="1:8" ht="14.4" x14ac:dyDescent="0.3">
      <c r="A1739" s="17">
        <v>3</v>
      </c>
      <c r="B1739" s="9" t="s">
        <v>19</v>
      </c>
      <c r="C1739" s="17">
        <v>4</v>
      </c>
      <c r="D1739" s="17">
        <v>2009</v>
      </c>
      <c r="E1739" s="17">
        <v>1</v>
      </c>
      <c r="F1739" s="17">
        <v>0</v>
      </c>
      <c r="G1739" s="17">
        <v>0</v>
      </c>
      <c r="H1739" s="18">
        <v>61315</v>
      </c>
    </row>
    <row r="1740" spans="1:8" ht="14.4" x14ac:dyDescent="0.3">
      <c r="A1740" s="17">
        <v>2</v>
      </c>
      <c r="B1740" s="9" t="s">
        <v>12</v>
      </c>
      <c r="C1740" s="17">
        <v>2</v>
      </c>
      <c r="D1740" s="17">
        <v>2011</v>
      </c>
      <c r="E1740" s="17">
        <v>1</v>
      </c>
      <c r="F1740" s="17">
        <v>0</v>
      </c>
      <c r="G1740" s="17">
        <v>0</v>
      </c>
      <c r="H1740" s="18">
        <v>61328</v>
      </c>
    </row>
    <row r="1741" spans="1:8" ht="14.4" x14ac:dyDescent="0.3">
      <c r="A1741" s="17">
        <v>2</v>
      </c>
      <c r="B1741" s="9" t="s">
        <v>12</v>
      </c>
      <c r="C1741" s="17">
        <v>2</v>
      </c>
      <c r="D1741" s="17">
        <v>2011</v>
      </c>
      <c r="E1741" s="17">
        <v>1</v>
      </c>
      <c r="F1741" s="17">
        <v>0</v>
      </c>
      <c r="G1741" s="17">
        <v>0</v>
      </c>
      <c r="H1741" s="18">
        <v>61397</v>
      </c>
    </row>
    <row r="1742" spans="1:8" ht="14.4" x14ac:dyDescent="0.3">
      <c r="A1742" s="17">
        <v>3</v>
      </c>
      <c r="B1742" s="9" t="s">
        <v>12</v>
      </c>
      <c r="C1742" s="17">
        <v>3</v>
      </c>
      <c r="D1742" s="17">
        <v>2010</v>
      </c>
      <c r="E1742" s="17">
        <v>1</v>
      </c>
      <c r="F1742" s="17">
        <v>0</v>
      </c>
      <c r="G1742" s="17">
        <v>0</v>
      </c>
      <c r="H1742" s="18">
        <v>61594</v>
      </c>
    </row>
    <row r="1743" spans="1:8" ht="14.4" x14ac:dyDescent="0.3">
      <c r="A1743" s="17">
        <v>3</v>
      </c>
      <c r="B1743" s="9" t="s">
        <v>12</v>
      </c>
      <c r="C1743" s="17">
        <v>3</v>
      </c>
      <c r="D1743" s="17">
        <v>2015</v>
      </c>
      <c r="E1743" s="17">
        <v>1</v>
      </c>
      <c r="F1743" s="17">
        <v>0</v>
      </c>
      <c r="G1743" s="17">
        <v>0</v>
      </c>
      <c r="H1743" s="18">
        <v>61784</v>
      </c>
    </row>
    <row r="1744" spans="1:8" ht="14.4" x14ac:dyDescent="0.3">
      <c r="A1744" s="17">
        <v>2</v>
      </c>
      <c r="B1744" s="9" t="s">
        <v>17</v>
      </c>
      <c r="C1744" s="17">
        <v>2</v>
      </c>
      <c r="D1744" s="17">
        <v>2011</v>
      </c>
      <c r="E1744" s="17">
        <v>1</v>
      </c>
      <c r="F1744" s="17">
        <v>0</v>
      </c>
      <c r="G1744" s="17">
        <v>0</v>
      </c>
      <c r="H1744" s="18">
        <v>61955</v>
      </c>
    </row>
    <row r="1745" spans="1:8" ht="14.4" x14ac:dyDescent="0.3">
      <c r="A1745" s="17">
        <v>4</v>
      </c>
      <c r="B1745" s="9" t="s">
        <v>12</v>
      </c>
      <c r="C1745" s="17">
        <v>1</v>
      </c>
      <c r="D1745" s="17">
        <v>2012</v>
      </c>
      <c r="E1745" s="17">
        <v>1</v>
      </c>
      <c r="F1745" s="17">
        <v>0</v>
      </c>
      <c r="G1745" s="17">
        <v>0</v>
      </c>
      <c r="H1745" s="18">
        <v>62057</v>
      </c>
    </row>
    <row r="1746" spans="1:8" ht="14.4" x14ac:dyDescent="0.3">
      <c r="A1746" s="17">
        <v>3</v>
      </c>
      <c r="B1746" s="9" t="s">
        <v>12</v>
      </c>
      <c r="C1746" s="17">
        <v>3</v>
      </c>
      <c r="D1746" s="17">
        <v>2010</v>
      </c>
      <c r="E1746" s="17">
        <v>1</v>
      </c>
      <c r="F1746" s="17">
        <v>0</v>
      </c>
      <c r="G1746" s="17">
        <v>0</v>
      </c>
      <c r="H1746" s="18">
        <v>62057</v>
      </c>
    </row>
    <row r="1747" spans="1:8" ht="14.4" x14ac:dyDescent="0.3">
      <c r="A1747" s="17">
        <v>3</v>
      </c>
      <c r="B1747" s="9" t="s">
        <v>12</v>
      </c>
      <c r="C1747" s="17">
        <v>3</v>
      </c>
      <c r="D1747" s="17">
        <v>2010</v>
      </c>
      <c r="E1747" s="17">
        <v>1</v>
      </c>
      <c r="F1747" s="17">
        <v>0</v>
      </c>
      <c r="G1747" s="17">
        <v>0</v>
      </c>
      <c r="H1747" s="18">
        <v>62082</v>
      </c>
    </row>
    <row r="1748" spans="1:8" ht="14.4" x14ac:dyDescent="0.3">
      <c r="A1748" s="17">
        <v>2</v>
      </c>
      <c r="B1748" s="9" t="s">
        <v>23</v>
      </c>
      <c r="C1748" s="17">
        <v>1</v>
      </c>
      <c r="D1748" s="17">
        <v>1978</v>
      </c>
      <c r="E1748" s="17">
        <v>2</v>
      </c>
      <c r="F1748" s="17">
        <v>0</v>
      </c>
      <c r="G1748" s="17">
        <v>0</v>
      </c>
      <c r="H1748" s="18">
        <v>62197</v>
      </c>
    </row>
    <row r="1749" spans="1:8" ht="14.4" x14ac:dyDescent="0.3">
      <c r="A1749" s="17">
        <v>2</v>
      </c>
      <c r="B1749" s="9" t="s">
        <v>24</v>
      </c>
      <c r="C1749" s="17">
        <v>4</v>
      </c>
      <c r="D1749" s="17">
        <v>2018</v>
      </c>
      <c r="E1749" s="17">
        <v>1</v>
      </c>
      <c r="F1749" s="17">
        <v>0</v>
      </c>
      <c r="G1749" s="17">
        <v>0</v>
      </c>
      <c r="H1749" s="18">
        <v>62279</v>
      </c>
    </row>
    <row r="1750" spans="1:8" ht="14.4" x14ac:dyDescent="0.3">
      <c r="A1750" s="17">
        <v>3</v>
      </c>
      <c r="B1750" s="9" t="s">
        <v>19</v>
      </c>
      <c r="C1750" s="17">
        <v>3</v>
      </c>
      <c r="D1750" s="17">
        <v>2012</v>
      </c>
      <c r="E1750" s="17">
        <v>1</v>
      </c>
      <c r="F1750" s="17">
        <v>0</v>
      </c>
      <c r="G1750" s="17">
        <v>0</v>
      </c>
      <c r="H1750" s="18">
        <v>62450</v>
      </c>
    </row>
    <row r="1751" spans="1:8" ht="14.4" x14ac:dyDescent="0.3">
      <c r="A1751" s="17">
        <v>3</v>
      </c>
      <c r="B1751" s="9" t="s">
        <v>12</v>
      </c>
      <c r="C1751" s="17">
        <v>3</v>
      </c>
      <c r="D1751" s="17">
        <v>2010</v>
      </c>
      <c r="E1751" s="17">
        <v>1</v>
      </c>
      <c r="F1751" s="17">
        <v>0</v>
      </c>
      <c r="G1751" s="17">
        <v>0</v>
      </c>
      <c r="H1751" s="18">
        <v>62843</v>
      </c>
    </row>
    <row r="1752" spans="1:8" ht="14.4" x14ac:dyDescent="0.3">
      <c r="A1752" s="17">
        <v>5</v>
      </c>
      <c r="B1752" s="9" t="s">
        <v>12</v>
      </c>
      <c r="C1752" s="17">
        <v>3</v>
      </c>
      <c r="D1752" s="17">
        <v>2013</v>
      </c>
      <c r="E1752" s="17">
        <v>1</v>
      </c>
      <c r="F1752" s="17">
        <v>0</v>
      </c>
      <c r="G1752" s="17">
        <v>0</v>
      </c>
      <c r="H1752" s="18">
        <v>62976</v>
      </c>
    </row>
    <row r="1753" spans="1:8" ht="14.4" x14ac:dyDescent="0.3">
      <c r="A1753" s="17">
        <v>3</v>
      </c>
      <c r="B1753" s="9" t="s">
        <v>12</v>
      </c>
      <c r="C1753" s="17">
        <v>3</v>
      </c>
      <c r="D1753" s="17">
        <v>2010</v>
      </c>
      <c r="E1753" s="17">
        <v>1</v>
      </c>
      <c r="F1753" s="17">
        <v>0</v>
      </c>
      <c r="G1753" s="17">
        <v>0</v>
      </c>
      <c r="H1753" s="18">
        <v>62983</v>
      </c>
    </row>
    <row r="1754" spans="1:8" ht="14.4" x14ac:dyDescent="0.3">
      <c r="A1754" s="17">
        <v>3</v>
      </c>
      <c r="B1754" s="9" t="s">
        <v>19</v>
      </c>
      <c r="C1754" s="17">
        <v>3</v>
      </c>
      <c r="D1754" s="17">
        <v>2012</v>
      </c>
      <c r="E1754" s="17">
        <v>1</v>
      </c>
      <c r="F1754" s="17">
        <v>0</v>
      </c>
      <c r="G1754" s="17">
        <v>0</v>
      </c>
      <c r="H1754" s="18">
        <v>63154</v>
      </c>
    </row>
    <row r="1755" spans="1:8" ht="14.4" x14ac:dyDescent="0.3">
      <c r="A1755" s="17">
        <v>3</v>
      </c>
      <c r="B1755" s="9" t="s">
        <v>12</v>
      </c>
      <c r="C1755" s="17">
        <v>2</v>
      </c>
      <c r="D1755" s="17">
        <v>2012</v>
      </c>
      <c r="E1755" s="17">
        <v>1</v>
      </c>
      <c r="F1755" s="17">
        <v>0</v>
      </c>
      <c r="G1755" s="17">
        <v>0</v>
      </c>
      <c r="H1755" s="18">
        <v>63205</v>
      </c>
    </row>
    <row r="1756" spans="1:8" ht="14.4" x14ac:dyDescent="0.3">
      <c r="A1756" s="17">
        <v>3</v>
      </c>
      <c r="B1756" s="9" t="s">
        <v>12</v>
      </c>
      <c r="C1756" s="17">
        <v>3</v>
      </c>
      <c r="D1756" s="17">
        <v>2014</v>
      </c>
      <c r="E1756" s="17">
        <v>1</v>
      </c>
      <c r="F1756" s="17">
        <v>0</v>
      </c>
      <c r="G1756" s="17">
        <v>0</v>
      </c>
      <c r="H1756" s="18">
        <v>63414</v>
      </c>
    </row>
    <row r="1757" spans="1:8" ht="14.4" x14ac:dyDescent="0.3">
      <c r="A1757" s="17">
        <v>3</v>
      </c>
      <c r="B1757" s="9" t="s">
        <v>12</v>
      </c>
      <c r="C1757" s="17">
        <v>1</v>
      </c>
      <c r="D1757" s="17">
        <v>2015</v>
      </c>
      <c r="E1757" s="17">
        <v>1</v>
      </c>
      <c r="F1757" s="17">
        <v>0</v>
      </c>
      <c r="G1757" s="17">
        <v>0</v>
      </c>
      <c r="H1757" s="18">
        <v>63420</v>
      </c>
    </row>
    <row r="1758" spans="1:8" ht="14.4" x14ac:dyDescent="0.3">
      <c r="A1758" s="17">
        <v>2</v>
      </c>
      <c r="B1758" s="9" t="s">
        <v>12</v>
      </c>
      <c r="C1758" s="17">
        <v>2</v>
      </c>
      <c r="D1758" s="17">
        <v>2011</v>
      </c>
      <c r="E1758" s="17">
        <v>1</v>
      </c>
      <c r="F1758" s="17">
        <v>0</v>
      </c>
      <c r="G1758" s="17">
        <v>0</v>
      </c>
      <c r="H1758" s="18">
        <v>63452</v>
      </c>
    </row>
    <row r="1759" spans="1:8" ht="14.4" x14ac:dyDescent="0.3">
      <c r="A1759" s="17">
        <v>3</v>
      </c>
      <c r="B1759" s="9" t="s">
        <v>12</v>
      </c>
      <c r="C1759" s="17">
        <v>3</v>
      </c>
      <c r="D1759" s="17">
        <v>2009</v>
      </c>
      <c r="E1759" s="17">
        <v>1</v>
      </c>
      <c r="F1759" s="17">
        <v>0</v>
      </c>
      <c r="G1759" s="17">
        <v>0</v>
      </c>
      <c r="H1759" s="18">
        <v>63566</v>
      </c>
    </row>
    <row r="1760" spans="1:8" ht="14.4" x14ac:dyDescent="0.3">
      <c r="A1760" s="17">
        <v>3</v>
      </c>
      <c r="B1760" s="9" t="s">
        <v>27</v>
      </c>
      <c r="C1760" s="17">
        <v>2</v>
      </c>
      <c r="D1760" s="17">
        <v>1971</v>
      </c>
      <c r="E1760" s="17">
        <v>1</v>
      </c>
      <c r="F1760" s="17">
        <v>0</v>
      </c>
      <c r="G1760" s="17">
        <v>0</v>
      </c>
      <c r="H1760" s="18">
        <v>63657</v>
      </c>
    </row>
    <row r="1761" spans="1:8" ht="14.4" x14ac:dyDescent="0.3">
      <c r="A1761" s="17">
        <v>3</v>
      </c>
      <c r="B1761" s="9" t="s">
        <v>19</v>
      </c>
      <c r="C1761" s="17">
        <v>3</v>
      </c>
      <c r="D1761" s="17">
        <v>2014</v>
      </c>
      <c r="E1761" s="17">
        <v>1</v>
      </c>
      <c r="F1761" s="17">
        <v>0</v>
      </c>
      <c r="G1761" s="17">
        <v>0</v>
      </c>
      <c r="H1761" s="18">
        <v>63870</v>
      </c>
    </row>
    <row r="1762" spans="1:8" ht="14.4" x14ac:dyDescent="0.3">
      <c r="A1762" s="17">
        <v>5</v>
      </c>
      <c r="B1762" s="9" t="s">
        <v>12</v>
      </c>
      <c r="C1762" s="17">
        <v>2</v>
      </c>
      <c r="D1762" s="17">
        <v>2010</v>
      </c>
      <c r="E1762" s="17">
        <v>1</v>
      </c>
      <c r="F1762" s="17">
        <v>0</v>
      </c>
      <c r="G1762" s="17">
        <v>0</v>
      </c>
      <c r="H1762" s="18">
        <v>63946</v>
      </c>
    </row>
    <row r="1763" spans="1:8" ht="14.4" x14ac:dyDescent="0.3">
      <c r="A1763" s="17">
        <v>4</v>
      </c>
      <c r="B1763" s="9" t="s">
        <v>12</v>
      </c>
      <c r="C1763" s="17">
        <v>2</v>
      </c>
      <c r="D1763" s="17">
        <v>2012</v>
      </c>
      <c r="E1763" s="17">
        <v>1</v>
      </c>
      <c r="F1763" s="17">
        <v>0</v>
      </c>
      <c r="G1763" s="17">
        <v>0</v>
      </c>
      <c r="H1763" s="18">
        <v>63965</v>
      </c>
    </row>
    <row r="1764" spans="1:8" ht="14.4" x14ac:dyDescent="0.3">
      <c r="A1764" s="17">
        <v>6</v>
      </c>
      <c r="B1764" s="9" t="s">
        <v>12</v>
      </c>
      <c r="C1764" s="17">
        <v>3</v>
      </c>
      <c r="D1764" s="17">
        <v>2012</v>
      </c>
      <c r="E1764" s="17">
        <v>1</v>
      </c>
      <c r="F1764" s="17">
        <v>0</v>
      </c>
      <c r="G1764" s="17">
        <v>0</v>
      </c>
      <c r="H1764" s="18">
        <v>64181</v>
      </c>
    </row>
    <row r="1765" spans="1:8" ht="14.4" x14ac:dyDescent="0.3">
      <c r="A1765" s="17">
        <v>5</v>
      </c>
      <c r="B1765" s="9" t="s">
        <v>12</v>
      </c>
      <c r="C1765" s="17">
        <v>2</v>
      </c>
      <c r="D1765" s="17">
        <v>2011</v>
      </c>
      <c r="E1765" s="17">
        <v>1</v>
      </c>
      <c r="F1765" s="17">
        <v>0</v>
      </c>
      <c r="G1765" s="17">
        <v>0</v>
      </c>
      <c r="H1765" s="18">
        <v>64435</v>
      </c>
    </row>
    <row r="1766" spans="1:8" ht="14.4" x14ac:dyDescent="0.3">
      <c r="A1766" s="17">
        <v>5</v>
      </c>
      <c r="B1766" s="9" t="s">
        <v>12</v>
      </c>
      <c r="C1766" s="17">
        <v>2</v>
      </c>
      <c r="D1766" s="17">
        <v>2011</v>
      </c>
      <c r="E1766" s="17">
        <v>1</v>
      </c>
      <c r="F1766" s="17">
        <v>0</v>
      </c>
      <c r="G1766" s="17">
        <v>0</v>
      </c>
      <c r="H1766" s="18">
        <v>64764</v>
      </c>
    </row>
    <row r="1767" spans="1:8" ht="14.4" x14ac:dyDescent="0.3">
      <c r="A1767" s="17">
        <v>5</v>
      </c>
      <c r="B1767" s="9" t="s">
        <v>12</v>
      </c>
      <c r="C1767" s="17">
        <v>2</v>
      </c>
      <c r="D1767" s="17">
        <v>2010</v>
      </c>
      <c r="E1767" s="17">
        <v>1</v>
      </c>
      <c r="F1767" s="17">
        <v>0</v>
      </c>
      <c r="G1767" s="17">
        <v>0</v>
      </c>
      <c r="H1767" s="18">
        <v>65081</v>
      </c>
    </row>
    <row r="1768" spans="1:8" ht="14.4" x14ac:dyDescent="0.3">
      <c r="A1768" s="17">
        <v>5</v>
      </c>
      <c r="B1768" s="9" t="s">
        <v>19</v>
      </c>
      <c r="C1768" s="17">
        <v>3</v>
      </c>
      <c r="D1768" s="17">
        <v>2015</v>
      </c>
      <c r="E1768" s="17">
        <v>1</v>
      </c>
      <c r="F1768" s="17">
        <v>0</v>
      </c>
      <c r="G1768" s="17">
        <v>0</v>
      </c>
      <c r="H1768" s="18">
        <v>65189</v>
      </c>
    </row>
    <row r="1769" spans="1:8" ht="14.4" x14ac:dyDescent="0.3">
      <c r="A1769" s="17">
        <v>3</v>
      </c>
      <c r="B1769" s="9" t="s">
        <v>12</v>
      </c>
      <c r="C1769" s="17">
        <v>2</v>
      </c>
      <c r="D1769" s="17">
        <v>2010</v>
      </c>
      <c r="E1769" s="17">
        <v>1</v>
      </c>
      <c r="F1769" s="17">
        <v>0</v>
      </c>
      <c r="G1769" s="17">
        <v>0</v>
      </c>
      <c r="H1769" s="18">
        <v>65227</v>
      </c>
    </row>
    <row r="1770" spans="1:8" ht="14.4" x14ac:dyDescent="0.3">
      <c r="A1770" s="17">
        <v>2</v>
      </c>
      <c r="B1770" s="9" t="s">
        <v>12</v>
      </c>
      <c r="C1770" s="17">
        <v>1</v>
      </c>
      <c r="D1770" s="17">
        <v>1998</v>
      </c>
      <c r="E1770" s="17">
        <v>1</v>
      </c>
      <c r="F1770" s="17">
        <v>0</v>
      </c>
      <c r="G1770" s="17">
        <v>0</v>
      </c>
      <c r="H1770" s="18">
        <v>65354</v>
      </c>
    </row>
    <row r="1771" spans="1:8" ht="14.4" x14ac:dyDescent="0.3">
      <c r="A1771" s="17">
        <v>4</v>
      </c>
      <c r="B1771" s="9" t="s">
        <v>12</v>
      </c>
      <c r="C1771" s="17">
        <v>2</v>
      </c>
      <c r="D1771" s="17">
        <v>2011</v>
      </c>
      <c r="E1771" s="17">
        <v>1</v>
      </c>
      <c r="F1771" s="17">
        <v>0</v>
      </c>
      <c r="G1771" s="17">
        <v>0</v>
      </c>
      <c r="H1771" s="18">
        <v>65424</v>
      </c>
    </row>
    <row r="1772" spans="1:8" ht="14.4" x14ac:dyDescent="0.3">
      <c r="A1772" s="17">
        <v>5</v>
      </c>
      <c r="B1772" s="9" t="s">
        <v>12</v>
      </c>
      <c r="C1772" s="17">
        <v>2</v>
      </c>
      <c r="D1772" s="17">
        <v>2015</v>
      </c>
      <c r="E1772" s="17">
        <v>1</v>
      </c>
      <c r="F1772" s="17">
        <v>0</v>
      </c>
      <c r="G1772" s="17">
        <v>0</v>
      </c>
      <c r="H1772" s="18">
        <v>65576</v>
      </c>
    </row>
    <row r="1773" spans="1:8" ht="14.4" x14ac:dyDescent="0.3">
      <c r="A1773" s="17">
        <v>4</v>
      </c>
      <c r="B1773" s="9" t="s">
        <v>12</v>
      </c>
      <c r="C1773" s="17">
        <v>2</v>
      </c>
      <c r="D1773" s="17">
        <v>2010</v>
      </c>
      <c r="E1773" s="17">
        <v>1</v>
      </c>
      <c r="F1773" s="17">
        <v>0</v>
      </c>
      <c r="G1773" s="17">
        <v>0</v>
      </c>
      <c r="H1773" s="18">
        <v>65601</v>
      </c>
    </row>
    <row r="1774" spans="1:8" ht="14.4" x14ac:dyDescent="0.3">
      <c r="A1774" s="17">
        <v>4</v>
      </c>
      <c r="B1774" s="9" t="s">
        <v>12</v>
      </c>
      <c r="C1774" s="17">
        <v>3</v>
      </c>
      <c r="D1774" s="17">
        <v>2009</v>
      </c>
      <c r="E1774" s="17">
        <v>1</v>
      </c>
      <c r="F1774" s="17">
        <v>0</v>
      </c>
      <c r="G1774" s="17">
        <v>0</v>
      </c>
      <c r="H1774" s="18">
        <v>65760</v>
      </c>
    </row>
    <row r="1775" spans="1:8" ht="14.4" x14ac:dyDescent="0.3">
      <c r="A1775" s="17">
        <v>6</v>
      </c>
      <c r="B1775" s="9" t="s">
        <v>12</v>
      </c>
      <c r="C1775" s="17">
        <v>2</v>
      </c>
      <c r="D1775" s="17">
        <v>2009</v>
      </c>
      <c r="E1775" s="17">
        <v>1</v>
      </c>
      <c r="F1775" s="17">
        <v>0</v>
      </c>
      <c r="G1775" s="17">
        <v>0</v>
      </c>
      <c r="H1775" s="18">
        <v>65804</v>
      </c>
    </row>
    <row r="1776" spans="1:8" ht="14.4" x14ac:dyDescent="0.3">
      <c r="A1776" s="17">
        <v>3</v>
      </c>
      <c r="B1776" s="9" t="s">
        <v>19</v>
      </c>
      <c r="C1776" s="17">
        <v>3</v>
      </c>
      <c r="D1776" s="17">
        <v>2015</v>
      </c>
      <c r="E1776" s="17">
        <v>1</v>
      </c>
      <c r="F1776" s="17">
        <v>0</v>
      </c>
      <c r="G1776" s="17">
        <v>0</v>
      </c>
      <c r="H1776" s="18">
        <v>65811</v>
      </c>
    </row>
    <row r="1777" spans="1:8" ht="14.4" x14ac:dyDescent="0.3">
      <c r="A1777" s="17">
        <v>3</v>
      </c>
      <c r="B1777" s="9" t="s">
        <v>12</v>
      </c>
      <c r="C1777" s="17">
        <v>4</v>
      </c>
      <c r="D1777" s="17">
        <v>2011</v>
      </c>
      <c r="E1777" s="17">
        <v>1</v>
      </c>
      <c r="F1777" s="17">
        <v>0</v>
      </c>
      <c r="G1777" s="17">
        <v>0</v>
      </c>
      <c r="H1777" s="18">
        <v>65817</v>
      </c>
    </row>
    <row r="1778" spans="1:8" ht="14.4" x14ac:dyDescent="0.3">
      <c r="A1778" s="17">
        <v>6</v>
      </c>
      <c r="B1778" s="9" t="s">
        <v>12</v>
      </c>
      <c r="C1778" s="17">
        <v>2</v>
      </c>
      <c r="D1778" s="17">
        <v>2010</v>
      </c>
      <c r="E1778" s="17">
        <v>1</v>
      </c>
      <c r="F1778" s="17">
        <v>0</v>
      </c>
      <c r="G1778" s="17">
        <v>0</v>
      </c>
      <c r="H1778" s="18">
        <v>66153</v>
      </c>
    </row>
    <row r="1779" spans="1:8" ht="14.4" x14ac:dyDescent="0.3">
      <c r="A1779" s="17">
        <v>5</v>
      </c>
      <c r="B1779" s="9" t="s">
        <v>12</v>
      </c>
      <c r="C1779" s="17">
        <v>2</v>
      </c>
      <c r="D1779" s="17">
        <v>2010</v>
      </c>
      <c r="E1779" s="17">
        <v>1</v>
      </c>
      <c r="F1779" s="17">
        <v>0</v>
      </c>
      <c r="G1779" s="17">
        <v>0</v>
      </c>
      <c r="H1779" s="18">
        <v>66438</v>
      </c>
    </row>
    <row r="1780" spans="1:8" ht="14.4" x14ac:dyDescent="0.3">
      <c r="A1780" s="17">
        <v>4</v>
      </c>
      <c r="B1780" s="9" t="s">
        <v>12</v>
      </c>
      <c r="C1780" s="17">
        <v>3</v>
      </c>
      <c r="D1780" s="17">
        <v>2010</v>
      </c>
      <c r="E1780" s="17">
        <v>1</v>
      </c>
      <c r="F1780" s="17">
        <v>0</v>
      </c>
      <c r="G1780" s="17">
        <v>0</v>
      </c>
      <c r="H1780" s="18">
        <v>66502</v>
      </c>
    </row>
    <row r="1781" spans="1:8" ht="14.4" x14ac:dyDescent="0.3">
      <c r="A1781" s="17">
        <v>5</v>
      </c>
      <c r="B1781" s="9" t="s">
        <v>12</v>
      </c>
      <c r="C1781" s="17">
        <v>2</v>
      </c>
      <c r="D1781" s="17">
        <v>2013</v>
      </c>
      <c r="E1781" s="17">
        <v>1</v>
      </c>
      <c r="F1781" s="17">
        <v>0</v>
      </c>
      <c r="G1781" s="17">
        <v>0</v>
      </c>
      <c r="H1781" s="18">
        <v>66603</v>
      </c>
    </row>
    <row r="1782" spans="1:8" ht="14.4" x14ac:dyDescent="0.3">
      <c r="A1782" s="17">
        <v>4</v>
      </c>
      <c r="B1782" s="9" t="s">
        <v>12</v>
      </c>
      <c r="C1782" s="17">
        <v>2</v>
      </c>
      <c r="D1782" s="17">
        <v>2011</v>
      </c>
      <c r="E1782" s="17">
        <v>1</v>
      </c>
      <c r="F1782" s="17">
        <v>0</v>
      </c>
      <c r="G1782" s="17">
        <v>0</v>
      </c>
      <c r="H1782" s="18">
        <v>66952</v>
      </c>
    </row>
    <row r="1783" spans="1:8" ht="14.4" x14ac:dyDescent="0.3">
      <c r="A1783" s="17">
        <v>5</v>
      </c>
      <c r="B1783" s="9" t="s">
        <v>12</v>
      </c>
      <c r="C1783" s="17">
        <v>3</v>
      </c>
      <c r="D1783" s="17">
        <v>2010</v>
      </c>
      <c r="E1783" s="17">
        <v>1</v>
      </c>
      <c r="F1783" s="17">
        <v>0</v>
      </c>
      <c r="G1783" s="17">
        <v>0</v>
      </c>
      <c r="H1783" s="18">
        <v>67053</v>
      </c>
    </row>
    <row r="1784" spans="1:8" ht="14.4" x14ac:dyDescent="0.3">
      <c r="A1784" s="17">
        <v>3</v>
      </c>
      <c r="B1784" s="9" t="s">
        <v>12</v>
      </c>
      <c r="C1784" s="17">
        <v>2</v>
      </c>
      <c r="D1784" s="17">
        <v>2013</v>
      </c>
      <c r="E1784" s="17">
        <v>1</v>
      </c>
      <c r="F1784" s="17">
        <v>0</v>
      </c>
      <c r="G1784" s="17">
        <v>0</v>
      </c>
      <c r="H1784" s="18">
        <v>67085</v>
      </c>
    </row>
    <row r="1785" spans="1:8" ht="14.4" x14ac:dyDescent="0.3">
      <c r="A1785" s="17">
        <v>3</v>
      </c>
      <c r="B1785" s="9" t="s">
        <v>12</v>
      </c>
      <c r="C1785" s="17">
        <v>2</v>
      </c>
      <c r="D1785" s="17">
        <v>2014</v>
      </c>
      <c r="E1785" s="17">
        <v>1</v>
      </c>
      <c r="F1785" s="17">
        <v>0</v>
      </c>
      <c r="G1785" s="17">
        <v>0</v>
      </c>
      <c r="H1785" s="18">
        <v>67161</v>
      </c>
    </row>
    <row r="1786" spans="1:8" ht="14.4" x14ac:dyDescent="0.3">
      <c r="A1786" s="17">
        <v>5</v>
      </c>
      <c r="B1786" s="9" t="s">
        <v>12</v>
      </c>
      <c r="C1786" s="17">
        <v>3</v>
      </c>
      <c r="D1786" s="17">
        <v>2015</v>
      </c>
      <c r="E1786" s="17">
        <v>1</v>
      </c>
      <c r="F1786" s="17">
        <v>0</v>
      </c>
      <c r="G1786" s="17">
        <v>0</v>
      </c>
      <c r="H1786" s="18">
        <v>67288</v>
      </c>
    </row>
    <row r="1787" spans="1:8" ht="14.4" x14ac:dyDescent="0.3">
      <c r="A1787" s="17">
        <v>3</v>
      </c>
      <c r="B1787" s="9" t="s">
        <v>12</v>
      </c>
      <c r="C1787" s="17">
        <v>4</v>
      </c>
      <c r="D1787" s="17">
        <v>2014</v>
      </c>
      <c r="E1787" s="17">
        <v>1</v>
      </c>
      <c r="F1787" s="17">
        <v>0</v>
      </c>
      <c r="G1787" s="17">
        <v>0</v>
      </c>
      <c r="H1787" s="18">
        <v>67326</v>
      </c>
    </row>
    <row r="1788" spans="1:8" ht="14.4" x14ac:dyDescent="0.3">
      <c r="A1788" s="17">
        <v>5</v>
      </c>
      <c r="B1788" s="9" t="s">
        <v>12</v>
      </c>
      <c r="C1788" s="17">
        <v>2</v>
      </c>
      <c r="D1788" s="17">
        <v>2012</v>
      </c>
      <c r="E1788" s="17">
        <v>1</v>
      </c>
      <c r="F1788" s="17">
        <v>0</v>
      </c>
      <c r="G1788" s="17">
        <v>0</v>
      </c>
      <c r="H1788" s="18">
        <v>67510</v>
      </c>
    </row>
    <row r="1789" spans="1:8" ht="14.4" x14ac:dyDescent="0.3">
      <c r="A1789" s="17">
        <v>5</v>
      </c>
      <c r="B1789" s="9" t="s">
        <v>12</v>
      </c>
      <c r="C1789" s="17">
        <v>1</v>
      </c>
      <c r="D1789" s="17">
        <v>2013</v>
      </c>
      <c r="E1789" s="17">
        <v>1</v>
      </c>
      <c r="F1789" s="17">
        <v>0</v>
      </c>
      <c r="G1789" s="17">
        <v>0</v>
      </c>
      <c r="H1789" s="18">
        <v>67529</v>
      </c>
    </row>
    <row r="1790" spans="1:8" ht="14.4" x14ac:dyDescent="0.3">
      <c r="A1790" s="17">
        <v>3</v>
      </c>
      <c r="B1790" s="9" t="s">
        <v>12</v>
      </c>
      <c r="C1790" s="17">
        <v>2</v>
      </c>
      <c r="D1790" s="17">
        <v>2011</v>
      </c>
      <c r="E1790" s="17">
        <v>1</v>
      </c>
      <c r="F1790" s="17">
        <v>0</v>
      </c>
      <c r="G1790" s="17">
        <v>0</v>
      </c>
      <c r="H1790" s="18">
        <v>67649</v>
      </c>
    </row>
    <row r="1791" spans="1:8" ht="14.4" x14ac:dyDescent="0.3">
      <c r="A1791" s="17">
        <v>4</v>
      </c>
      <c r="B1791" s="9" t="s">
        <v>12</v>
      </c>
      <c r="C1791" s="17">
        <v>3</v>
      </c>
      <c r="D1791" s="17">
        <v>2012</v>
      </c>
      <c r="E1791" s="17">
        <v>1</v>
      </c>
      <c r="F1791" s="17">
        <v>0</v>
      </c>
      <c r="G1791" s="17">
        <v>0</v>
      </c>
      <c r="H1791" s="18">
        <v>67751</v>
      </c>
    </row>
    <row r="1792" spans="1:8" ht="14.4" x14ac:dyDescent="0.3">
      <c r="A1792" s="17">
        <v>5</v>
      </c>
      <c r="B1792" s="9" t="s">
        <v>12</v>
      </c>
      <c r="C1792" s="17">
        <v>3</v>
      </c>
      <c r="D1792" s="17">
        <v>2009</v>
      </c>
      <c r="E1792" s="17">
        <v>1</v>
      </c>
      <c r="F1792" s="17">
        <v>0</v>
      </c>
      <c r="G1792" s="17">
        <v>0</v>
      </c>
      <c r="H1792" s="18">
        <v>67757</v>
      </c>
    </row>
    <row r="1793" spans="1:8" ht="14.4" x14ac:dyDescent="0.3">
      <c r="A1793" s="17">
        <v>3</v>
      </c>
      <c r="B1793" s="9" t="s">
        <v>12</v>
      </c>
      <c r="C1793" s="17">
        <v>2</v>
      </c>
      <c r="D1793" s="17">
        <v>2011</v>
      </c>
      <c r="E1793" s="17">
        <v>1</v>
      </c>
      <c r="F1793" s="17">
        <v>0</v>
      </c>
      <c r="G1793" s="17">
        <v>0</v>
      </c>
      <c r="H1793" s="18">
        <v>67827</v>
      </c>
    </row>
    <row r="1794" spans="1:8" ht="14.4" x14ac:dyDescent="0.3">
      <c r="A1794" s="17">
        <v>6</v>
      </c>
      <c r="B1794" s="9" t="s">
        <v>19</v>
      </c>
      <c r="C1794" s="17">
        <v>2</v>
      </c>
      <c r="D1794" s="17">
        <v>2013</v>
      </c>
      <c r="E1794" s="17">
        <v>1</v>
      </c>
      <c r="F1794" s="17">
        <v>0</v>
      </c>
      <c r="G1794" s="17">
        <v>0</v>
      </c>
      <c r="H1794" s="18">
        <v>67890</v>
      </c>
    </row>
    <row r="1795" spans="1:8" ht="14.4" x14ac:dyDescent="0.3">
      <c r="A1795" s="17">
        <v>4</v>
      </c>
      <c r="B1795" s="9" t="s">
        <v>12</v>
      </c>
      <c r="C1795" s="17">
        <v>3</v>
      </c>
      <c r="D1795" s="17">
        <v>2014</v>
      </c>
      <c r="E1795" s="17">
        <v>1</v>
      </c>
      <c r="F1795" s="17">
        <v>0</v>
      </c>
      <c r="G1795" s="17">
        <v>0</v>
      </c>
      <c r="H1795" s="18">
        <v>67916</v>
      </c>
    </row>
    <row r="1796" spans="1:8" ht="14.4" x14ac:dyDescent="0.3">
      <c r="A1796" s="17">
        <v>5</v>
      </c>
      <c r="B1796" s="9" t="s">
        <v>12</v>
      </c>
      <c r="C1796" s="17">
        <v>3</v>
      </c>
      <c r="D1796" s="17">
        <v>2009</v>
      </c>
      <c r="E1796" s="17">
        <v>1</v>
      </c>
      <c r="F1796" s="17">
        <v>0</v>
      </c>
      <c r="G1796" s="17">
        <v>0</v>
      </c>
      <c r="H1796" s="18">
        <v>67954</v>
      </c>
    </row>
    <row r="1797" spans="1:8" ht="14.4" x14ac:dyDescent="0.3">
      <c r="A1797" s="17">
        <v>3</v>
      </c>
      <c r="B1797" s="9" t="s">
        <v>12</v>
      </c>
      <c r="C1797" s="17">
        <v>3</v>
      </c>
      <c r="D1797" s="17">
        <v>2010</v>
      </c>
      <c r="E1797" s="17">
        <v>1</v>
      </c>
      <c r="F1797" s="17">
        <v>0</v>
      </c>
      <c r="G1797" s="17">
        <v>0</v>
      </c>
      <c r="H1797" s="18">
        <v>67973</v>
      </c>
    </row>
    <row r="1798" spans="1:8" ht="14.4" x14ac:dyDescent="0.3">
      <c r="A1798" s="17">
        <v>3</v>
      </c>
      <c r="B1798" s="9" t="s">
        <v>12</v>
      </c>
      <c r="C1798" s="17">
        <v>2</v>
      </c>
      <c r="D1798" s="17">
        <v>2015</v>
      </c>
      <c r="E1798" s="17">
        <v>1</v>
      </c>
      <c r="F1798" s="17">
        <v>0</v>
      </c>
      <c r="G1798" s="17">
        <v>0</v>
      </c>
      <c r="H1798" s="18">
        <v>68366</v>
      </c>
    </row>
    <row r="1799" spans="1:8" ht="14.4" x14ac:dyDescent="0.3">
      <c r="A1799" s="17">
        <v>2</v>
      </c>
      <c r="B1799" s="9" t="s">
        <v>19</v>
      </c>
      <c r="C1799" s="17">
        <v>4</v>
      </c>
      <c r="D1799" s="17">
        <v>2015</v>
      </c>
      <c r="E1799" s="17">
        <v>1</v>
      </c>
      <c r="F1799" s="17">
        <v>0</v>
      </c>
      <c r="G1799" s="17">
        <v>0</v>
      </c>
      <c r="H1799" s="18">
        <v>68512</v>
      </c>
    </row>
    <row r="1800" spans="1:8" ht="14.4" x14ac:dyDescent="0.3">
      <c r="A1800" s="17">
        <v>5</v>
      </c>
      <c r="B1800" s="9" t="s">
        <v>12</v>
      </c>
      <c r="C1800" s="17">
        <v>3</v>
      </c>
      <c r="D1800" s="17">
        <v>2009</v>
      </c>
      <c r="E1800" s="17">
        <v>1</v>
      </c>
      <c r="F1800" s="17">
        <v>0</v>
      </c>
      <c r="G1800" s="17">
        <v>0</v>
      </c>
      <c r="H1800" s="18">
        <v>68626</v>
      </c>
    </row>
    <row r="1801" spans="1:8" ht="14.4" x14ac:dyDescent="0.3">
      <c r="A1801" s="17">
        <v>3</v>
      </c>
      <c r="B1801" s="9" t="s">
        <v>12</v>
      </c>
      <c r="C1801" s="17">
        <v>3</v>
      </c>
      <c r="D1801" s="17">
        <v>2012</v>
      </c>
      <c r="E1801" s="17">
        <v>1</v>
      </c>
      <c r="F1801" s="17">
        <v>0</v>
      </c>
      <c r="G1801" s="17">
        <v>0</v>
      </c>
      <c r="H1801" s="18">
        <v>68683</v>
      </c>
    </row>
    <row r="1802" spans="1:8" ht="14.4" x14ac:dyDescent="0.3">
      <c r="A1802" s="17">
        <v>3</v>
      </c>
      <c r="B1802" s="9" t="s">
        <v>12</v>
      </c>
      <c r="C1802" s="17">
        <v>3</v>
      </c>
      <c r="D1802" s="17">
        <v>2012</v>
      </c>
      <c r="E1802" s="17">
        <v>1</v>
      </c>
      <c r="F1802" s="17">
        <v>0</v>
      </c>
      <c r="G1802" s="17">
        <v>0</v>
      </c>
      <c r="H1802" s="18">
        <v>68867</v>
      </c>
    </row>
    <row r="1803" spans="1:8" ht="14.4" x14ac:dyDescent="0.3">
      <c r="A1803" s="17">
        <v>3</v>
      </c>
      <c r="B1803" s="9" t="s">
        <v>12</v>
      </c>
      <c r="C1803" s="17">
        <v>2</v>
      </c>
      <c r="D1803" s="17">
        <v>2012</v>
      </c>
      <c r="E1803" s="17">
        <v>1</v>
      </c>
      <c r="F1803" s="17">
        <v>0</v>
      </c>
      <c r="G1803" s="17">
        <v>0</v>
      </c>
      <c r="H1803" s="18">
        <v>68924</v>
      </c>
    </row>
    <row r="1804" spans="1:8" ht="14.4" x14ac:dyDescent="0.3">
      <c r="A1804" s="17">
        <v>2</v>
      </c>
      <c r="B1804" s="9" t="s">
        <v>12</v>
      </c>
      <c r="C1804" s="17">
        <v>2</v>
      </c>
      <c r="D1804" s="17">
        <v>2011</v>
      </c>
      <c r="E1804" s="17">
        <v>1</v>
      </c>
      <c r="F1804" s="17">
        <v>0</v>
      </c>
      <c r="G1804" s="17">
        <v>0</v>
      </c>
      <c r="H1804" s="18">
        <v>69038</v>
      </c>
    </row>
    <row r="1805" spans="1:8" ht="14.4" x14ac:dyDescent="0.3">
      <c r="A1805" s="17">
        <v>3</v>
      </c>
      <c r="B1805" s="9" t="s">
        <v>12</v>
      </c>
      <c r="C1805" s="17">
        <v>1</v>
      </c>
      <c r="D1805" s="17">
        <v>2012</v>
      </c>
      <c r="E1805" s="17">
        <v>1</v>
      </c>
      <c r="F1805" s="17">
        <v>0</v>
      </c>
      <c r="G1805" s="17">
        <v>0</v>
      </c>
      <c r="H1805" s="18">
        <v>69083</v>
      </c>
    </row>
    <row r="1806" spans="1:8" ht="14.4" x14ac:dyDescent="0.3">
      <c r="A1806" s="17">
        <v>3</v>
      </c>
      <c r="B1806" s="9" t="s">
        <v>12</v>
      </c>
      <c r="C1806" s="17">
        <v>2</v>
      </c>
      <c r="D1806" s="17">
        <v>2015</v>
      </c>
      <c r="E1806" s="17">
        <v>1</v>
      </c>
      <c r="F1806" s="17">
        <v>0</v>
      </c>
      <c r="G1806" s="17">
        <v>0</v>
      </c>
      <c r="H1806" s="18">
        <v>69247</v>
      </c>
    </row>
    <row r="1807" spans="1:8" ht="14.4" x14ac:dyDescent="0.3">
      <c r="A1807" s="17">
        <v>3</v>
      </c>
      <c r="B1807" s="9" t="s">
        <v>12</v>
      </c>
      <c r="C1807" s="17">
        <v>2</v>
      </c>
      <c r="D1807" s="17">
        <v>2011</v>
      </c>
      <c r="E1807" s="17">
        <v>1</v>
      </c>
      <c r="F1807" s="17">
        <v>0</v>
      </c>
      <c r="G1807" s="17">
        <v>0</v>
      </c>
      <c r="H1807" s="18">
        <v>69419</v>
      </c>
    </row>
    <row r="1808" spans="1:8" ht="14.4" x14ac:dyDescent="0.3">
      <c r="A1808" s="17">
        <v>3</v>
      </c>
      <c r="B1808" s="9" t="s">
        <v>12</v>
      </c>
      <c r="C1808" s="17">
        <v>2</v>
      </c>
      <c r="D1808" s="17">
        <v>2015</v>
      </c>
      <c r="E1808" s="17">
        <v>1</v>
      </c>
      <c r="F1808" s="17">
        <v>0</v>
      </c>
      <c r="G1808" s="17">
        <v>0</v>
      </c>
      <c r="H1808" s="18">
        <v>69507</v>
      </c>
    </row>
    <row r="1809" spans="1:8" ht="14.4" x14ac:dyDescent="0.3">
      <c r="A1809" s="17">
        <v>3</v>
      </c>
      <c r="B1809" s="9" t="s">
        <v>12</v>
      </c>
      <c r="C1809" s="17">
        <v>2</v>
      </c>
      <c r="D1809" s="17">
        <v>2012</v>
      </c>
      <c r="E1809" s="17">
        <v>1</v>
      </c>
      <c r="F1809" s="17">
        <v>0</v>
      </c>
      <c r="G1809" s="17">
        <v>0</v>
      </c>
      <c r="H1809" s="18">
        <v>69602</v>
      </c>
    </row>
    <row r="1810" spans="1:8" ht="14.4" x14ac:dyDescent="0.3">
      <c r="A1810" s="17">
        <v>5</v>
      </c>
      <c r="B1810" s="9" t="s">
        <v>12</v>
      </c>
      <c r="C1810" s="17">
        <v>3</v>
      </c>
      <c r="D1810" s="17">
        <v>2010</v>
      </c>
      <c r="E1810" s="17">
        <v>1</v>
      </c>
      <c r="F1810" s="17">
        <v>0</v>
      </c>
      <c r="G1810" s="17">
        <v>0</v>
      </c>
      <c r="H1810" s="18">
        <v>69660</v>
      </c>
    </row>
    <row r="1811" spans="1:8" ht="14.4" x14ac:dyDescent="0.3">
      <c r="A1811" s="17">
        <v>6</v>
      </c>
      <c r="B1811" s="9" t="s">
        <v>66</v>
      </c>
      <c r="C1811" s="17">
        <v>2</v>
      </c>
      <c r="D1811" s="17">
        <v>2013</v>
      </c>
      <c r="E1811" s="17">
        <v>1</v>
      </c>
      <c r="F1811" s="17">
        <v>0</v>
      </c>
      <c r="G1811" s="17">
        <v>0</v>
      </c>
      <c r="H1811" s="18">
        <v>69691</v>
      </c>
    </row>
    <row r="1812" spans="1:8" ht="14.4" x14ac:dyDescent="0.3">
      <c r="A1812" s="17">
        <v>3</v>
      </c>
      <c r="B1812" s="9" t="s">
        <v>14</v>
      </c>
      <c r="C1812" s="17">
        <v>2</v>
      </c>
      <c r="D1812" s="17">
        <v>1991</v>
      </c>
      <c r="E1812" s="17">
        <v>1</v>
      </c>
      <c r="F1812" s="17">
        <v>0</v>
      </c>
      <c r="G1812" s="17">
        <v>0</v>
      </c>
      <c r="H1812" s="18">
        <v>70707</v>
      </c>
    </row>
    <row r="1813" spans="1:8" ht="14.4" x14ac:dyDescent="0.3">
      <c r="A1813" s="17">
        <v>3</v>
      </c>
      <c r="B1813" s="9" t="s">
        <v>17</v>
      </c>
      <c r="C1813" s="17">
        <v>2</v>
      </c>
      <c r="D1813" s="17">
        <v>1986</v>
      </c>
      <c r="E1813" s="17">
        <v>1</v>
      </c>
      <c r="F1813" s="17">
        <v>0</v>
      </c>
      <c r="G1813" s="17">
        <v>0</v>
      </c>
      <c r="H1813" s="18">
        <v>71341</v>
      </c>
    </row>
    <row r="1814" spans="1:8" ht="14.4" x14ac:dyDescent="0.3">
      <c r="A1814" s="17">
        <v>3</v>
      </c>
      <c r="B1814" s="9" t="s">
        <v>19</v>
      </c>
      <c r="C1814" s="17">
        <v>2</v>
      </c>
      <c r="D1814" s="17">
        <v>2020</v>
      </c>
      <c r="E1814" s="17">
        <v>1</v>
      </c>
      <c r="F1814" s="17">
        <v>0</v>
      </c>
      <c r="G1814" s="17">
        <v>0</v>
      </c>
      <c r="H1814" s="18">
        <v>71357</v>
      </c>
    </row>
    <row r="1815" spans="1:8" ht="14.4" x14ac:dyDescent="0.3">
      <c r="A1815" s="17">
        <v>2</v>
      </c>
      <c r="B1815" s="9" t="s">
        <v>25</v>
      </c>
      <c r="C1815" s="17">
        <v>2</v>
      </c>
      <c r="D1815" s="17">
        <v>1995</v>
      </c>
      <c r="E1815" s="17">
        <v>1</v>
      </c>
      <c r="F1815" s="17">
        <v>0</v>
      </c>
      <c r="G1815" s="17">
        <v>0</v>
      </c>
      <c r="H1815" s="18">
        <v>71381</v>
      </c>
    </row>
    <row r="1816" spans="1:8" ht="14.4" x14ac:dyDescent="0.3">
      <c r="A1816" s="17">
        <v>3</v>
      </c>
      <c r="B1816" s="9" t="s">
        <v>25</v>
      </c>
      <c r="C1816" s="17">
        <v>3</v>
      </c>
      <c r="D1816" s="17">
        <v>1965</v>
      </c>
      <c r="E1816" s="17">
        <v>1</v>
      </c>
      <c r="F1816" s="17">
        <v>0</v>
      </c>
      <c r="G1816" s="17">
        <v>21</v>
      </c>
      <c r="H1816" s="18">
        <v>71413</v>
      </c>
    </row>
    <row r="1817" spans="1:8" ht="14.4" x14ac:dyDescent="0.3">
      <c r="A1817" s="17">
        <v>2</v>
      </c>
      <c r="B1817" s="9" t="s">
        <v>17</v>
      </c>
      <c r="C1817" s="17">
        <v>2</v>
      </c>
      <c r="D1817" s="17">
        <v>2011</v>
      </c>
      <c r="E1817" s="17">
        <v>1</v>
      </c>
      <c r="F1817" s="17">
        <v>0</v>
      </c>
      <c r="G1817" s="17">
        <v>0</v>
      </c>
      <c r="H1817" s="18">
        <v>71603</v>
      </c>
    </row>
    <row r="1818" spans="1:8" ht="14.4" x14ac:dyDescent="0.3">
      <c r="A1818" s="17">
        <v>4</v>
      </c>
      <c r="B1818" s="9" t="s">
        <v>33</v>
      </c>
      <c r="C1818" s="17">
        <v>3</v>
      </c>
      <c r="D1818" s="17">
        <v>1963</v>
      </c>
      <c r="E1818" s="17">
        <v>1</v>
      </c>
      <c r="F1818" s="17">
        <v>0</v>
      </c>
      <c r="G1818" s="17">
        <v>0</v>
      </c>
      <c r="H1818" s="18">
        <v>71682</v>
      </c>
    </row>
    <row r="1819" spans="1:8" ht="14.4" x14ac:dyDescent="0.3">
      <c r="A1819" s="17">
        <v>5</v>
      </c>
      <c r="B1819" s="9" t="s">
        <v>12</v>
      </c>
      <c r="C1819" s="17">
        <v>2</v>
      </c>
      <c r="D1819" s="17">
        <v>1995</v>
      </c>
      <c r="E1819" s="17">
        <v>1</v>
      </c>
      <c r="F1819" s="17">
        <v>0</v>
      </c>
      <c r="G1819" s="17">
        <v>0</v>
      </c>
      <c r="H1819" s="18">
        <v>71841</v>
      </c>
    </row>
    <row r="1820" spans="1:8" ht="14.4" x14ac:dyDescent="0.3">
      <c r="A1820" s="17">
        <v>4</v>
      </c>
      <c r="B1820" s="9" t="s">
        <v>23</v>
      </c>
      <c r="C1820" s="17">
        <v>1</v>
      </c>
      <c r="D1820" s="17">
        <v>1960</v>
      </c>
      <c r="E1820" s="17">
        <v>1</v>
      </c>
      <c r="F1820" s="17">
        <v>0</v>
      </c>
      <c r="G1820" s="17">
        <v>0</v>
      </c>
      <c r="H1820" s="18">
        <v>71952</v>
      </c>
    </row>
    <row r="1821" spans="1:8" ht="14.4" x14ac:dyDescent="0.3">
      <c r="A1821" s="17">
        <v>4</v>
      </c>
      <c r="B1821" s="9" t="s">
        <v>33</v>
      </c>
      <c r="C1821" s="17">
        <v>3</v>
      </c>
      <c r="D1821" s="17">
        <v>1983</v>
      </c>
      <c r="E1821" s="17">
        <v>1</v>
      </c>
      <c r="F1821" s="17">
        <v>0</v>
      </c>
      <c r="G1821" s="17">
        <v>0</v>
      </c>
      <c r="H1821" s="18">
        <v>71968</v>
      </c>
    </row>
    <row r="1822" spans="1:8" ht="14.4" x14ac:dyDescent="0.3">
      <c r="A1822" s="17">
        <v>1</v>
      </c>
      <c r="B1822" s="9" t="s">
        <v>23</v>
      </c>
      <c r="C1822" s="17">
        <v>1</v>
      </c>
      <c r="D1822" s="17">
        <v>2015</v>
      </c>
      <c r="E1822" s="17">
        <v>2</v>
      </c>
      <c r="F1822" s="17">
        <v>0</v>
      </c>
      <c r="G1822" s="17">
        <v>0</v>
      </c>
      <c r="H1822" s="18">
        <v>72047</v>
      </c>
    </row>
    <row r="1823" spans="1:8" ht="14.4" x14ac:dyDescent="0.3">
      <c r="A1823" s="17">
        <v>2</v>
      </c>
      <c r="B1823" s="9" t="s">
        <v>28</v>
      </c>
      <c r="C1823" s="17">
        <v>3</v>
      </c>
      <c r="D1823" s="17">
        <v>1972</v>
      </c>
      <c r="E1823" s="17">
        <v>1</v>
      </c>
      <c r="F1823" s="17">
        <v>10</v>
      </c>
      <c r="G1823" s="17">
        <v>10</v>
      </c>
      <c r="H1823" s="18">
        <v>72079</v>
      </c>
    </row>
    <row r="1824" spans="1:8" ht="14.4" x14ac:dyDescent="0.3">
      <c r="A1824" s="17">
        <v>2</v>
      </c>
      <c r="B1824" s="9" t="s">
        <v>24</v>
      </c>
      <c r="C1824" s="17">
        <v>4</v>
      </c>
      <c r="D1824" s="17">
        <v>1985</v>
      </c>
      <c r="E1824" s="17">
        <v>1</v>
      </c>
      <c r="F1824" s="17">
        <v>0</v>
      </c>
      <c r="G1824" s="17">
        <v>0</v>
      </c>
      <c r="H1824" s="18">
        <v>72094</v>
      </c>
    </row>
    <row r="1825" spans="1:8" ht="14.4" x14ac:dyDescent="0.3">
      <c r="A1825" s="17">
        <v>4</v>
      </c>
      <c r="B1825" s="9" t="s">
        <v>12</v>
      </c>
      <c r="C1825" s="17">
        <v>2</v>
      </c>
      <c r="D1825" s="17">
        <v>1989</v>
      </c>
      <c r="E1825" s="17">
        <v>1</v>
      </c>
      <c r="F1825" s="17">
        <v>0</v>
      </c>
      <c r="G1825" s="17">
        <v>0</v>
      </c>
      <c r="H1825" s="18">
        <v>72102</v>
      </c>
    </row>
    <row r="1826" spans="1:8" ht="14.4" x14ac:dyDescent="0.3">
      <c r="A1826" s="17">
        <v>1</v>
      </c>
      <c r="B1826" s="9" t="s">
        <v>19</v>
      </c>
      <c r="C1826" s="17">
        <v>3</v>
      </c>
      <c r="D1826" s="17">
        <v>1984</v>
      </c>
      <c r="E1826" s="17">
        <v>2</v>
      </c>
      <c r="F1826" s="17">
        <v>0</v>
      </c>
      <c r="G1826" s="17">
        <v>0</v>
      </c>
      <c r="H1826" s="18">
        <v>72174</v>
      </c>
    </row>
    <row r="1827" spans="1:8" ht="14.4" x14ac:dyDescent="0.3">
      <c r="A1827" s="17">
        <v>5</v>
      </c>
      <c r="B1827" s="9" t="s">
        <v>33</v>
      </c>
      <c r="C1827" s="17">
        <v>3</v>
      </c>
      <c r="D1827" s="17">
        <v>1963</v>
      </c>
      <c r="E1827" s="17">
        <v>1</v>
      </c>
      <c r="F1827" s="17">
        <v>0</v>
      </c>
      <c r="G1827" s="17">
        <v>0</v>
      </c>
      <c r="H1827" s="18">
        <v>72285</v>
      </c>
    </row>
    <row r="1828" spans="1:8" ht="14.4" x14ac:dyDescent="0.3">
      <c r="A1828" s="17">
        <v>5</v>
      </c>
      <c r="B1828" s="9" t="s">
        <v>19</v>
      </c>
      <c r="C1828" s="17">
        <v>3</v>
      </c>
      <c r="D1828" s="17">
        <v>1994</v>
      </c>
      <c r="E1828" s="17">
        <v>1</v>
      </c>
      <c r="F1828" s="17">
        <v>0</v>
      </c>
      <c r="G1828" s="17">
        <v>0</v>
      </c>
      <c r="H1828" s="18">
        <v>72300</v>
      </c>
    </row>
    <row r="1829" spans="1:8" ht="14.4" x14ac:dyDescent="0.3">
      <c r="A1829" s="17">
        <v>1</v>
      </c>
      <c r="B1829" s="9" t="s">
        <v>17</v>
      </c>
      <c r="C1829" s="17">
        <v>2</v>
      </c>
      <c r="D1829" s="17">
        <v>1987</v>
      </c>
      <c r="E1829" s="17">
        <v>1</v>
      </c>
      <c r="F1829" s="17">
        <v>0</v>
      </c>
      <c r="G1829" s="17">
        <v>0</v>
      </c>
      <c r="H1829" s="18">
        <v>72332</v>
      </c>
    </row>
    <row r="1830" spans="1:8" ht="14.4" x14ac:dyDescent="0.3">
      <c r="A1830" s="17">
        <v>2</v>
      </c>
      <c r="B1830" s="9" t="s">
        <v>12</v>
      </c>
      <c r="C1830" s="17">
        <v>1</v>
      </c>
      <c r="D1830" s="17">
        <v>2008</v>
      </c>
      <c r="E1830" s="17">
        <v>1</v>
      </c>
      <c r="F1830" s="17">
        <v>0</v>
      </c>
      <c r="G1830" s="17">
        <v>0</v>
      </c>
      <c r="H1830" s="18">
        <v>72586</v>
      </c>
    </row>
    <row r="1831" spans="1:8" ht="14.4" x14ac:dyDescent="0.3">
      <c r="A1831" s="17">
        <v>3</v>
      </c>
      <c r="B1831" s="9" t="s">
        <v>14</v>
      </c>
      <c r="C1831" s="17">
        <v>3</v>
      </c>
      <c r="D1831" s="17">
        <v>1985</v>
      </c>
      <c r="E1831" s="17">
        <v>1</v>
      </c>
      <c r="F1831" s="17">
        <v>0</v>
      </c>
      <c r="G1831" s="17">
        <v>0</v>
      </c>
      <c r="H1831" s="18">
        <v>72602</v>
      </c>
    </row>
    <row r="1832" spans="1:8" ht="14.4" x14ac:dyDescent="0.3">
      <c r="A1832" s="17">
        <v>1</v>
      </c>
      <c r="B1832" s="9" t="s">
        <v>19</v>
      </c>
      <c r="C1832" s="17">
        <v>3</v>
      </c>
      <c r="D1832" s="17">
        <v>1989</v>
      </c>
      <c r="E1832" s="17">
        <v>1</v>
      </c>
      <c r="F1832" s="17">
        <v>0</v>
      </c>
      <c r="G1832" s="17">
        <v>0</v>
      </c>
      <c r="H1832" s="18">
        <v>72618</v>
      </c>
    </row>
    <row r="1833" spans="1:8" ht="14.4" x14ac:dyDescent="0.3">
      <c r="A1833" s="17">
        <v>1</v>
      </c>
      <c r="B1833" s="9" t="s">
        <v>27</v>
      </c>
      <c r="C1833" s="17">
        <v>2</v>
      </c>
      <c r="D1833" s="17">
        <v>1989</v>
      </c>
      <c r="E1833" s="17">
        <v>1</v>
      </c>
      <c r="F1833" s="17">
        <v>0</v>
      </c>
      <c r="G1833" s="17">
        <v>0</v>
      </c>
      <c r="H1833" s="18">
        <v>72649</v>
      </c>
    </row>
    <row r="1834" spans="1:8" ht="14.4" x14ac:dyDescent="0.3">
      <c r="A1834" s="17">
        <v>1</v>
      </c>
      <c r="B1834" s="9" t="s">
        <v>23</v>
      </c>
      <c r="C1834" s="17">
        <v>2</v>
      </c>
      <c r="D1834" s="17">
        <v>1985</v>
      </c>
      <c r="E1834" s="17">
        <v>1</v>
      </c>
      <c r="F1834" s="17">
        <v>0</v>
      </c>
      <c r="G1834" s="17">
        <v>0</v>
      </c>
      <c r="H1834" s="18">
        <v>72673</v>
      </c>
    </row>
    <row r="1835" spans="1:8" ht="14.4" x14ac:dyDescent="0.3">
      <c r="A1835" s="17">
        <v>1</v>
      </c>
      <c r="B1835" s="9" t="s">
        <v>23</v>
      </c>
      <c r="C1835" s="17">
        <v>3</v>
      </c>
      <c r="D1835" s="17">
        <v>1985</v>
      </c>
      <c r="E1835" s="17">
        <v>1</v>
      </c>
      <c r="F1835" s="17">
        <v>0</v>
      </c>
      <c r="G1835" s="17">
        <v>0</v>
      </c>
      <c r="H1835" s="18">
        <v>72839</v>
      </c>
    </row>
    <row r="1836" spans="1:8" ht="14.4" x14ac:dyDescent="0.3">
      <c r="A1836" s="17">
        <v>1</v>
      </c>
      <c r="B1836" s="9" t="s">
        <v>25</v>
      </c>
      <c r="C1836" s="17">
        <v>2</v>
      </c>
      <c r="D1836" s="17">
        <v>1994</v>
      </c>
      <c r="E1836" s="17">
        <v>1</v>
      </c>
      <c r="F1836" s="17">
        <v>0</v>
      </c>
      <c r="G1836" s="17">
        <v>0</v>
      </c>
      <c r="H1836" s="18">
        <v>72855</v>
      </c>
    </row>
    <row r="1837" spans="1:8" ht="14.4" x14ac:dyDescent="0.3">
      <c r="A1837" s="17">
        <v>2</v>
      </c>
      <c r="B1837" s="9" t="s">
        <v>12</v>
      </c>
      <c r="C1837" s="17">
        <v>3</v>
      </c>
      <c r="D1837" s="17">
        <v>2003</v>
      </c>
      <c r="E1837" s="17">
        <v>1</v>
      </c>
      <c r="F1837" s="17">
        <v>0</v>
      </c>
      <c r="G1837" s="17">
        <v>0</v>
      </c>
      <c r="H1837" s="18">
        <v>72958</v>
      </c>
    </row>
    <row r="1838" spans="1:8" ht="14.4" x14ac:dyDescent="0.3">
      <c r="A1838" s="17">
        <v>1</v>
      </c>
      <c r="B1838" s="9" t="s">
        <v>35</v>
      </c>
      <c r="C1838" s="17">
        <v>2</v>
      </c>
      <c r="D1838" s="17">
        <v>1984</v>
      </c>
      <c r="E1838" s="17">
        <v>1</v>
      </c>
      <c r="F1838" s="17">
        <v>0</v>
      </c>
      <c r="G1838" s="17">
        <v>0</v>
      </c>
      <c r="H1838" s="18">
        <v>73085</v>
      </c>
    </row>
    <row r="1839" spans="1:8" ht="14.4" x14ac:dyDescent="0.3">
      <c r="A1839" s="17">
        <v>2</v>
      </c>
      <c r="B1839" s="9" t="s">
        <v>12</v>
      </c>
      <c r="C1839" s="17">
        <v>2</v>
      </c>
      <c r="D1839" s="17">
        <v>2016</v>
      </c>
      <c r="E1839" s="17">
        <v>1</v>
      </c>
      <c r="F1839" s="17">
        <v>0</v>
      </c>
      <c r="G1839" s="17">
        <v>0</v>
      </c>
      <c r="H1839" s="18">
        <v>73104</v>
      </c>
    </row>
    <row r="1840" spans="1:8" ht="14.4" x14ac:dyDescent="0.3">
      <c r="A1840" s="17">
        <v>4</v>
      </c>
      <c r="B1840" s="9" t="s">
        <v>17</v>
      </c>
      <c r="C1840" s="17">
        <v>2</v>
      </c>
      <c r="D1840" s="17">
        <v>1963</v>
      </c>
      <c r="E1840" s="17">
        <v>1</v>
      </c>
      <c r="F1840" s="17">
        <v>0</v>
      </c>
      <c r="G1840" s="17">
        <v>0</v>
      </c>
      <c r="H1840" s="18">
        <v>73133</v>
      </c>
    </row>
    <row r="1841" spans="1:8" ht="14.4" x14ac:dyDescent="0.3">
      <c r="A1841" s="17">
        <v>1</v>
      </c>
      <c r="B1841" s="9" t="s">
        <v>25</v>
      </c>
      <c r="C1841" s="17">
        <v>3</v>
      </c>
      <c r="D1841" s="17">
        <v>1992</v>
      </c>
      <c r="E1841" s="17">
        <v>1</v>
      </c>
      <c r="F1841" s="17">
        <v>0</v>
      </c>
      <c r="G1841" s="17">
        <v>0</v>
      </c>
      <c r="H1841" s="18">
        <v>73236</v>
      </c>
    </row>
    <row r="1842" spans="1:8" ht="14.4" x14ac:dyDescent="0.3">
      <c r="A1842" s="17">
        <v>2</v>
      </c>
      <c r="B1842" s="9" t="s">
        <v>31</v>
      </c>
      <c r="C1842" s="17">
        <v>4</v>
      </c>
      <c r="D1842" s="17">
        <v>1975</v>
      </c>
      <c r="E1842" s="17">
        <v>1</v>
      </c>
      <c r="F1842" s="17">
        <v>0</v>
      </c>
      <c r="G1842" s="17">
        <v>0</v>
      </c>
      <c r="H1842" s="18">
        <v>73323</v>
      </c>
    </row>
    <row r="1843" spans="1:8" ht="14.4" x14ac:dyDescent="0.3">
      <c r="A1843" s="17">
        <v>1</v>
      </c>
      <c r="B1843" s="9" t="s">
        <v>19</v>
      </c>
      <c r="C1843" s="17">
        <v>3</v>
      </c>
      <c r="D1843" s="17">
        <v>1989</v>
      </c>
      <c r="E1843" s="17">
        <v>1</v>
      </c>
      <c r="F1843" s="17">
        <v>0</v>
      </c>
      <c r="G1843" s="17">
        <v>0</v>
      </c>
      <c r="H1843" s="18">
        <v>73458</v>
      </c>
    </row>
    <row r="1844" spans="1:8" ht="14.4" x14ac:dyDescent="0.3">
      <c r="A1844" s="17">
        <v>2</v>
      </c>
      <c r="B1844" s="9" t="s">
        <v>23</v>
      </c>
      <c r="C1844" s="17">
        <v>2</v>
      </c>
      <c r="D1844" s="17">
        <v>1961</v>
      </c>
      <c r="E1844" s="17">
        <v>1</v>
      </c>
      <c r="F1844" s="17">
        <v>1</v>
      </c>
      <c r="G1844" s="17">
        <v>13</v>
      </c>
      <c r="H1844" s="18">
        <v>73503</v>
      </c>
    </row>
    <row r="1845" spans="1:8" ht="14.4" x14ac:dyDescent="0.3">
      <c r="A1845" s="17">
        <v>1</v>
      </c>
      <c r="B1845" s="9" t="s">
        <v>17</v>
      </c>
      <c r="C1845" s="17">
        <v>2</v>
      </c>
      <c r="D1845" s="17">
        <v>1999</v>
      </c>
      <c r="E1845" s="17">
        <v>1</v>
      </c>
      <c r="F1845" s="17">
        <v>0</v>
      </c>
      <c r="G1845" s="17">
        <v>0</v>
      </c>
      <c r="H1845" s="18">
        <v>73537</v>
      </c>
    </row>
    <row r="1846" spans="1:8" ht="14.4" x14ac:dyDescent="0.3">
      <c r="A1846" s="17">
        <v>6</v>
      </c>
      <c r="B1846" s="9" t="s">
        <v>12</v>
      </c>
      <c r="C1846" s="17">
        <v>3</v>
      </c>
      <c r="D1846" s="17">
        <v>1987</v>
      </c>
      <c r="E1846" s="17">
        <v>1</v>
      </c>
      <c r="F1846" s="17">
        <v>0</v>
      </c>
      <c r="G1846" s="17">
        <v>0</v>
      </c>
      <c r="H1846" s="18">
        <v>73608</v>
      </c>
    </row>
    <row r="1847" spans="1:8" ht="14.4" x14ac:dyDescent="0.3">
      <c r="A1847" s="17">
        <v>1</v>
      </c>
      <c r="B1847" s="9" t="s">
        <v>17</v>
      </c>
      <c r="C1847" s="17">
        <v>2</v>
      </c>
      <c r="D1847" s="17">
        <v>1987</v>
      </c>
      <c r="E1847" s="17">
        <v>1</v>
      </c>
      <c r="F1847" s="17">
        <v>0</v>
      </c>
      <c r="G1847" s="17">
        <v>0</v>
      </c>
      <c r="H1847" s="18">
        <v>73664</v>
      </c>
    </row>
    <row r="1848" spans="1:8" ht="14.4" x14ac:dyDescent="0.3">
      <c r="A1848" s="17">
        <v>2</v>
      </c>
      <c r="B1848" s="9" t="s">
        <v>25</v>
      </c>
      <c r="C1848" s="17">
        <v>3</v>
      </c>
      <c r="D1848" s="17">
        <v>1981</v>
      </c>
      <c r="E1848" s="17">
        <v>1</v>
      </c>
      <c r="F1848" s="17">
        <v>0</v>
      </c>
      <c r="G1848" s="17">
        <v>0</v>
      </c>
      <c r="H1848" s="18">
        <v>73680</v>
      </c>
    </row>
    <row r="1849" spans="1:8" ht="14.4" x14ac:dyDescent="0.3">
      <c r="A1849" s="17">
        <v>5</v>
      </c>
      <c r="B1849" s="9" t="s">
        <v>59</v>
      </c>
      <c r="C1849" s="17">
        <v>2</v>
      </c>
      <c r="D1849" s="17">
        <v>1967</v>
      </c>
      <c r="E1849" s="17">
        <v>1</v>
      </c>
      <c r="F1849" s="17">
        <v>0</v>
      </c>
      <c r="G1849" s="17">
        <v>0</v>
      </c>
      <c r="H1849" s="18">
        <v>73902</v>
      </c>
    </row>
    <row r="1850" spans="1:8" ht="14.4" x14ac:dyDescent="0.3">
      <c r="A1850" s="17">
        <v>3</v>
      </c>
      <c r="B1850" s="9" t="s">
        <v>19</v>
      </c>
      <c r="C1850" s="17">
        <v>3</v>
      </c>
      <c r="D1850" s="17">
        <v>1986</v>
      </c>
      <c r="E1850" s="17">
        <v>2</v>
      </c>
      <c r="F1850" s="17">
        <v>0</v>
      </c>
      <c r="G1850" s="17">
        <v>0</v>
      </c>
      <c r="H1850" s="18">
        <v>74187</v>
      </c>
    </row>
    <row r="1851" spans="1:8" ht="14.4" x14ac:dyDescent="0.3">
      <c r="A1851" s="17">
        <v>3</v>
      </c>
      <c r="B1851" s="9" t="s">
        <v>25</v>
      </c>
      <c r="C1851" s="17">
        <v>3</v>
      </c>
      <c r="D1851" s="17">
        <v>1994</v>
      </c>
      <c r="E1851" s="17">
        <v>1</v>
      </c>
      <c r="F1851" s="17">
        <v>0</v>
      </c>
      <c r="G1851" s="17">
        <v>0</v>
      </c>
      <c r="H1851" s="18">
        <v>74242</v>
      </c>
    </row>
    <row r="1852" spans="1:8" ht="14.4" x14ac:dyDescent="0.3">
      <c r="A1852" s="17">
        <v>4</v>
      </c>
      <c r="B1852" s="9" t="s">
        <v>33</v>
      </c>
      <c r="C1852" s="17">
        <v>2</v>
      </c>
      <c r="D1852" s="17">
        <v>1978</v>
      </c>
      <c r="E1852" s="17">
        <v>1</v>
      </c>
      <c r="F1852" s="17">
        <v>0</v>
      </c>
      <c r="G1852" s="17">
        <v>0</v>
      </c>
      <c r="H1852" s="18">
        <v>74250</v>
      </c>
    </row>
    <row r="1853" spans="1:8" ht="14.4" x14ac:dyDescent="0.3">
      <c r="A1853" s="17">
        <v>3</v>
      </c>
      <c r="B1853" s="9" t="s">
        <v>25</v>
      </c>
      <c r="C1853" s="17">
        <v>3</v>
      </c>
      <c r="D1853" s="17">
        <v>1960</v>
      </c>
      <c r="E1853" s="17">
        <v>1</v>
      </c>
      <c r="F1853" s="17">
        <v>0</v>
      </c>
      <c r="G1853" s="17">
        <v>0</v>
      </c>
      <c r="H1853" s="18">
        <v>74258</v>
      </c>
    </row>
    <row r="1854" spans="1:8" ht="14.4" x14ac:dyDescent="0.3">
      <c r="A1854" s="17">
        <v>2</v>
      </c>
      <c r="B1854" s="9" t="s">
        <v>19</v>
      </c>
      <c r="C1854" s="17">
        <v>4</v>
      </c>
      <c r="D1854" s="17">
        <v>1985</v>
      </c>
      <c r="E1854" s="17">
        <v>1</v>
      </c>
      <c r="F1854" s="17">
        <v>0</v>
      </c>
      <c r="G1854" s="17">
        <v>0</v>
      </c>
      <c r="H1854" s="18">
        <v>74282</v>
      </c>
    </row>
    <row r="1855" spans="1:8" ht="14.4" x14ac:dyDescent="0.3">
      <c r="A1855" s="17">
        <v>2</v>
      </c>
      <c r="B1855" s="9" t="s">
        <v>23</v>
      </c>
      <c r="C1855" s="17">
        <v>3</v>
      </c>
      <c r="D1855" s="17">
        <v>1980</v>
      </c>
      <c r="E1855" s="17">
        <v>1</v>
      </c>
      <c r="F1855" s="17">
        <v>11</v>
      </c>
      <c r="G1855" s="17">
        <v>22</v>
      </c>
      <c r="H1855" s="18">
        <v>74361</v>
      </c>
    </row>
    <row r="1856" spans="1:8" ht="14.4" x14ac:dyDescent="0.3">
      <c r="A1856" s="17">
        <v>3</v>
      </c>
      <c r="B1856" s="9" t="s">
        <v>19</v>
      </c>
      <c r="C1856" s="17">
        <v>3</v>
      </c>
      <c r="D1856" s="17">
        <v>2020</v>
      </c>
      <c r="E1856" s="17">
        <v>1</v>
      </c>
      <c r="F1856" s="17">
        <v>0</v>
      </c>
      <c r="G1856" s="17">
        <v>0</v>
      </c>
      <c r="H1856" s="18">
        <v>74377</v>
      </c>
    </row>
    <row r="1857" spans="1:8" ht="14.4" x14ac:dyDescent="0.3">
      <c r="A1857" s="17">
        <v>2</v>
      </c>
      <c r="B1857" s="9" t="s">
        <v>23</v>
      </c>
      <c r="C1857" s="17">
        <v>1</v>
      </c>
      <c r="D1857" s="17">
        <v>1993</v>
      </c>
      <c r="E1857" s="17">
        <v>1</v>
      </c>
      <c r="F1857" s="17">
        <v>0</v>
      </c>
      <c r="G1857" s="17">
        <v>0</v>
      </c>
      <c r="H1857" s="18">
        <v>74393</v>
      </c>
    </row>
    <row r="1858" spans="1:8" ht="14.4" x14ac:dyDescent="0.3">
      <c r="A1858" s="17">
        <v>5</v>
      </c>
      <c r="B1858" s="9" t="s">
        <v>12</v>
      </c>
      <c r="C1858" s="17">
        <v>2</v>
      </c>
      <c r="D1858" s="17">
        <v>2009</v>
      </c>
      <c r="E1858" s="17">
        <v>1</v>
      </c>
      <c r="F1858" s="17">
        <v>0</v>
      </c>
      <c r="G1858" s="17">
        <v>0</v>
      </c>
      <c r="H1858" s="18">
        <v>74393</v>
      </c>
    </row>
    <row r="1859" spans="1:8" ht="14.4" x14ac:dyDescent="0.3">
      <c r="A1859" s="17">
        <v>2</v>
      </c>
      <c r="B1859" s="9" t="s">
        <v>14</v>
      </c>
      <c r="C1859" s="17">
        <v>3</v>
      </c>
      <c r="D1859" s="17">
        <v>1986</v>
      </c>
      <c r="E1859" s="17">
        <v>1</v>
      </c>
      <c r="F1859" s="17">
        <v>0</v>
      </c>
      <c r="G1859" s="17">
        <v>0</v>
      </c>
      <c r="H1859" s="18">
        <v>74425</v>
      </c>
    </row>
    <row r="1860" spans="1:8" ht="14.4" x14ac:dyDescent="0.3">
      <c r="A1860" s="17">
        <v>2</v>
      </c>
      <c r="B1860" s="9" t="s">
        <v>14</v>
      </c>
      <c r="C1860" s="17">
        <v>2</v>
      </c>
      <c r="D1860" s="17">
        <v>1987</v>
      </c>
      <c r="E1860" s="17">
        <v>1</v>
      </c>
      <c r="F1860" s="17">
        <v>0</v>
      </c>
      <c r="G1860" s="17">
        <v>0</v>
      </c>
      <c r="H1860" s="18">
        <v>74472</v>
      </c>
    </row>
    <row r="1861" spans="1:8" ht="14.4" x14ac:dyDescent="0.3">
      <c r="A1861" s="17">
        <v>1</v>
      </c>
      <c r="B1861" s="9" t="s">
        <v>14</v>
      </c>
      <c r="C1861" s="17">
        <v>3</v>
      </c>
      <c r="D1861" s="17">
        <v>1964</v>
      </c>
      <c r="E1861" s="17">
        <v>1</v>
      </c>
      <c r="F1861" s="17">
        <v>0</v>
      </c>
      <c r="G1861" s="17">
        <v>0</v>
      </c>
      <c r="H1861" s="18">
        <v>74480</v>
      </c>
    </row>
    <row r="1862" spans="1:8" ht="14.4" x14ac:dyDescent="0.3">
      <c r="A1862" s="17">
        <v>2</v>
      </c>
      <c r="B1862" s="9" t="s">
        <v>27</v>
      </c>
      <c r="C1862" s="17">
        <v>2</v>
      </c>
      <c r="D1862" s="17">
        <v>1980</v>
      </c>
      <c r="E1862" s="17">
        <v>1</v>
      </c>
      <c r="F1862" s="17">
        <v>0</v>
      </c>
      <c r="G1862" s="17">
        <v>0</v>
      </c>
      <c r="H1862" s="18">
        <v>74559</v>
      </c>
    </row>
    <row r="1863" spans="1:8" ht="14.4" x14ac:dyDescent="0.3">
      <c r="A1863" s="17">
        <v>3</v>
      </c>
      <c r="B1863" s="9" t="s">
        <v>12</v>
      </c>
      <c r="C1863" s="17">
        <v>1</v>
      </c>
      <c r="D1863" s="17">
        <v>1991</v>
      </c>
      <c r="E1863" s="17">
        <v>1</v>
      </c>
      <c r="F1863" s="17">
        <v>0</v>
      </c>
      <c r="G1863" s="17">
        <v>0</v>
      </c>
      <c r="H1863" s="18">
        <v>74575</v>
      </c>
    </row>
    <row r="1864" spans="1:8" ht="14.4" x14ac:dyDescent="0.3">
      <c r="A1864" s="17">
        <v>1</v>
      </c>
      <c r="B1864" s="9" t="s">
        <v>12</v>
      </c>
      <c r="C1864" s="17">
        <v>2</v>
      </c>
      <c r="D1864" s="17">
        <v>1996</v>
      </c>
      <c r="E1864" s="17">
        <v>1</v>
      </c>
      <c r="F1864" s="17">
        <v>0</v>
      </c>
      <c r="G1864" s="17">
        <v>0</v>
      </c>
      <c r="H1864" s="18">
        <v>74623</v>
      </c>
    </row>
    <row r="1865" spans="1:8" ht="14.4" x14ac:dyDescent="0.3">
      <c r="A1865" s="17">
        <v>3</v>
      </c>
      <c r="B1865" s="9" t="s">
        <v>14</v>
      </c>
      <c r="C1865" s="17">
        <v>2</v>
      </c>
      <c r="D1865" s="17">
        <v>1965</v>
      </c>
      <c r="E1865" s="17">
        <v>1</v>
      </c>
      <c r="F1865" s="17">
        <v>0</v>
      </c>
      <c r="G1865" s="17">
        <v>0</v>
      </c>
      <c r="H1865" s="18">
        <v>74623</v>
      </c>
    </row>
    <row r="1866" spans="1:8" ht="14.4" x14ac:dyDescent="0.3">
      <c r="A1866" s="17">
        <v>1</v>
      </c>
      <c r="B1866" s="9" t="s">
        <v>12</v>
      </c>
      <c r="C1866" s="17">
        <v>4</v>
      </c>
      <c r="D1866" s="17">
        <v>1989</v>
      </c>
      <c r="E1866" s="17">
        <v>1</v>
      </c>
      <c r="F1866" s="17">
        <v>0</v>
      </c>
      <c r="G1866" s="17">
        <v>0</v>
      </c>
      <c r="H1866" s="18">
        <v>74631</v>
      </c>
    </row>
    <row r="1867" spans="1:8" ht="14.4" x14ac:dyDescent="0.3">
      <c r="A1867" s="17">
        <v>2</v>
      </c>
      <c r="B1867" s="9" t="s">
        <v>14</v>
      </c>
      <c r="C1867" s="17">
        <v>3</v>
      </c>
      <c r="D1867" s="17">
        <v>1985</v>
      </c>
      <c r="E1867" s="17">
        <v>1</v>
      </c>
      <c r="F1867" s="17">
        <v>0</v>
      </c>
      <c r="G1867" s="17">
        <v>0</v>
      </c>
      <c r="H1867" s="18">
        <v>74639</v>
      </c>
    </row>
    <row r="1868" spans="1:8" ht="14.4" x14ac:dyDescent="0.3">
      <c r="A1868" s="17">
        <v>3</v>
      </c>
      <c r="B1868" s="9" t="s">
        <v>19</v>
      </c>
      <c r="C1868" s="17">
        <v>4</v>
      </c>
      <c r="D1868" s="17">
        <v>2015</v>
      </c>
      <c r="E1868" s="17">
        <v>1</v>
      </c>
      <c r="F1868" s="17">
        <v>0</v>
      </c>
      <c r="G1868" s="17">
        <v>0</v>
      </c>
      <c r="H1868" s="18">
        <v>74662</v>
      </c>
    </row>
    <row r="1869" spans="1:8" ht="14.4" x14ac:dyDescent="0.3">
      <c r="A1869" s="17">
        <v>4</v>
      </c>
      <c r="B1869" s="9" t="s">
        <v>14</v>
      </c>
      <c r="C1869" s="17">
        <v>2</v>
      </c>
      <c r="D1869" s="17">
        <v>1989</v>
      </c>
      <c r="E1869" s="17">
        <v>1</v>
      </c>
      <c r="F1869" s="17">
        <v>0</v>
      </c>
      <c r="G1869" s="17">
        <v>0</v>
      </c>
      <c r="H1869" s="18">
        <v>74773</v>
      </c>
    </row>
    <row r="1870" spans="1:8" ht="14.4" x14ac:dyDescent="0.3">
      <c r="A1870" s="17">
        <v>5</v>
      </c>
      <c r="B1870" s="9" t="s">
        <v>14</v>
      </c>
      <c r="C1870" s="17">
        <v>3</v>
      </c>
      <c r="D1870" s="17">
        <v>1985</v>
      </c>
      <c r="E1870" s="17">
        <v>1</v>
      </c>
      <c r="F1870" s="17">
        <v>0</v>
      </c>
      <c r="G1870" s="17">
        <v>0</v>
      </c>
      <c r="H1870" s="18">
        <v>74773</v>
      </c>
    </row>
    <row r="1871" spans="1:8" ht="14.4" x14ac:dyDescent="0.3">
      <c r="A1871" s="17">
        <v>2</v>
      </c>
      <c r="B1871" s="9" t="s">
        <v>12</v>
      </c>
      <c r="C1871" s="17">
        <v>3</v>
      </c>
      <c r="D1871" s="17">
        <v>1990</v>
      </c>
      <c r="E1871" s="17">
        <v>1</v>
      </c>
      <c r="F1871" s="17">
        <v>0</v>
      </c>
      <c r="G1871" s="17">
        <v>0</v>
      </c>
      <c r="H1871" s="18">
        <v>74773</v>
      </c>
    </row>
    <row r="1872" spans="1:8" ht="14.4" x14ac:dyDescent="0.3">
      <c r="A1872" s="17">
        <v>3</v>
      </c>
      <c r="B1872" s="9" t="s">
        <v>19</v>
      </c>
      <c r="C1872" s="17">
        <v>1</v>
      </c>
      <c r="D1872" s="17">
        <v>2017</v>
      </c>
      <c r="E1872" s="17">
        <v>1</v>
      </c>
      <c r="F1872" s="17">
        <v>0</v>
      </c>
      <c r="G1872" s="17">
        <v>0</v>
      </c>
      <c r="H1872" s="18">
        <v>74829</v>
      </c>
    </row>
    <row r="1873" spans="1:8" ht="14.4" x14ac:dyDescent="0.3">
      <c r="A1873" s="17">
        <v>2</v>
      </c>
      <c r="B1873" s="9" t="s">
        <v>33</v>
      </c>
      <c r="C1873" s="17">
        <v>2</v>
      </c>
      <c r="D1873" s="17">
        <v>1965</v>
      </c>
      <c r="E1873" s="17">
        <v>1</v>
      </c>
      <c r="F1873" s="17">
        <v>0</v>
      </c>
      <c r="G1873" s="17">
        <v>0</v>
      </c>
      <c r="H1873" s="18">
        <v>74932</v>
      </c>
    </row>
    <row r="1874" spans="1:8" ht="14.4" x14ac:dyDescent="0.3">
      <c r="A1874" s="17">
        <v>3</v>
      </c>
      <c r="B1874" s="9" t="s">
        <v>19</v>
      </c>
      <c r="C1874" s="17">
        <v>2</v>
      </c>
      <c r="D1874" s="17">
        <v>2010</v>
      </c>
      <c r="E1874" s="17">
        <v>1</v>
      </c>
      <c r="F1874" s="17">
        <v>0</v>
      </c>
      <c r="G1874" s="17">
        <v>0</v>
      </c>
      <c r="H1874" s="18">
        <v>74972</v>
      </c>
    </row>
    <row r="1875" spans="1:8" ht="14.4" x14ac:dyDescent="0.3">
      <c r="A1875" s="17">
        <v>4</v>
      </c>
      <c r="B1875" s="9" t="s">
        <v>14</v>
      </c>
      <c r="C1875" s="17">
        <v>3</v>
      </c>
      <c r="D1875" s="17">
        <v>1994</v>
      </c>
      <c r="E1875" s="17">
        <v>1</v>
      </c>
      <c r="F1875" s="17">
        <v>0</v>
      </c>
      <c r="G1875" s="17">
        <v>0</v>
      </c>
      <c r="H1875" s="18">
        <v>74987</v>
      </c>
    </row>
    <row r="1876" spans="1:8" ht="14.4" x14ac:dyDescent="0.3">
      <c r="A1876" s="17">
        <v>3</v>
      </c>
      <c r="B1876" s="9" t="s">
        <v>14</v>
      </c>
      <c r="C1876" s="17">
        <v>3</v>
      </c>
      <c r="D1876" s="17">
        <v>1994</v>
      </c>
      <c r="E1876" s="17">
        <v>1</v>
      </c>
      <c r="F1876" s="17">
        <v>0</v>
      </c>
      <c r="G1876" s="17">
        <v>0</v>
      </c>
      <c r="H1876" s="18">
        <v>75035</v>
      </c>
    </row>
    <row r="1877" spans="1:8" ht="14.4" x14ac:dyDescent="0.3">
      <c r="A1877" s="17">
        <v>1</v>
      </c>
      <c r="B1877" s="9" t="s">
        <v>28</v>
      </c>
      <c r="C1877" s="17">
        <v>3</v>
      </c>
      <c r="D1877" s="17">
        <v>1982</v>
      </c>
      <c r="E1877" s="17">
        <v>1</v>
      </c>
      <c r="F1877" s="17">
        <v>11</v>
      </c>
      <c r="G1877" s="17">
        <v>0</v>
      </c>
      <c r="H1877" s="18">
        <v>75098</v>
      </c>
    </row>
    <row r="1878" spans="1:8" ht="14.4" x14ac:dyDescent="0.3">
      <c r="A1878" s="17">
        <v>1</v>
      </c>
      <c r="B1878" s="9" t="s">
        <v>23</v>
      </c>
      <c r="C1878" s="17">
        <v>2</v>
      </c>
      <c r="D1878" s="17">
        <v>2005</v>
      </c>
      <c r="E1878" s="17">
        <v>1</v>
      </c>
      <c r="F1878" s="17">
        <v>0</v>
      </c>
      <c r="G1878" s="17">
        <v>0</v>
      </c>
      <c r="H1878" s="18">
        <v>75201</v>
      </c>
    </row>
    <row r="1879" spans="1:8" ht="14.4" x14ac:dyDescent="0.3">
      <c r="A1879" s="17">
        <v>2</v>
      </c>
      <c r="B1879" s="9" t="s">
        <v>12</v>
      </c>
      <c r="C1879" s="17">
        <v>2</v>
      </c>
      <c r="D1879" s="17">
        <v>1989</v>
      </c>
      <c r="E1879" s="17">
        <v>1</v>
      </c>
      <c r="F1879" s="17">
        <v>0</v>
      </c>
      <c r="G1879" s="17">
        <v>45</v>
      </c>
      <c r="H1879" s="18">
        <v>75233</v>
      </c>
    </row>
    <row r="1880" spans="1:8" ht="14.4" x14ac:dyDescent="0.3">
      <c r="A1880" s="17">
        <v>6</v>
      </c>
      <c r="B1880" s="9" t="s">
        <v>12</v>
      </c>
      <c r="C1880" s="17">
        <v>2</v>
      </c>
      <c r="D1880" s="17">
        <v>2010</v>
      </c>
      <c r="E1880" s="17">
        <v>1</v>
      </c>
      <c r="F1880" s="17">
        <v>0</v>
      </c>
      <c r="G1880" s="17">
        <v>0</v>
      </c>
      <c r="H1880" s="18">
        <v>75257</v>
      </c>
    </row>
    <row r="1881" spans="1:8" ht="14.4" x14ac:dyDescent="0.3">
      <c r="A1881" s="17">
        <v>3</v>
      </c>
      <c r="B1881" s="9" t="s">
        <v>12</v>
      </c>
      <c r="C1881" s="17">
        <v>2</v>
      </c>
      <c r="D1881" s="17">
        <v>2011</v>
      </c>
      <c r="E1881" s="17">
        <v>1</v>
      </c>
      <c r="F1881" s="17">
        <v>0</v>
      </c>
      <c r="G1881" s="17">
        <v>0</v>
      </c>
      <c r="H1881" s="18">
        <v>75384</v>
      </c>
    </row>
    <row r="1882" spans="1:8" ht="14.4" x14ac:dyDescent="0.3">
      <c r="A1882" s="17">
        <v>2</v>
      </c>
      <c r="B1882" s="9" t="s">
        <v>30</v>
      </c>
      <c r="C1882" s="17">
        <v>3</v>
      </c>
      <c r="D1882" s="17">
        <v>1992</v>
      </c>
      <c r="E1882" s="17">
        <v>1</v>
      </c>
      <c r="F1882" s="17">
        <v>0</v>
      </c>
      <c r="G1882" s="17">
        <v>0</v>
      </c>
      <c r="H1882" s="18">
        <v>75415</v>
      </c>
    </row>
    <row r="1883" spans="1:8" ht="14.4" x14ac:dyDescent="0.3">
      <c r="A1883" s="17">
        <v>2</v>
      </c>
      <c r="B1883" s="9" t="s">
        <v>12</v>
      </c>
      <c r="C1883" s="17">
        <v>4</v>
      </c>
      <c r="D1883" s="17">
        <v>1997</v>
      </c>
      <c r="E1883" s="17">
        <v>1</v>
      </c>
      <c r="F1883" s="17">
        <v>0</v>
      </c>
      <c r="G1883" s="17">
        <v>0</v>
      </c>
      <c r="H1883" s="18">
        <v>75582</v>
      </c>
    </row>
    <row r="1884" spans="1:8" ht="14.4" x14ac:dyDescent="0.3">
      <c r="A1884" s="17">
        <v>1</v>
      </c>
      <c r="B1884" s="9" t="s">
        <v>25</v>
      </c>
      <c r="C1884" s="17">
        <v>1</v>
      </c>
      <c r="D1884" s="17">
        <v>1993</v>
      </c>
      <c r="E1884" s="17">
        <v>1</v>
      </c>
      <c r="F1884" s="17">
        <v>0</v>
      </c>
      <c r="G1884" s="17">
        <v>0</v>
      </c>
      <c r="H1884" s="18">
        <v>75582</v>
      </c>
    </row>
    <row r="1885" spans="1:8" ht="14.4" x14ac:dyDescent="0.3">
      <c r="A1885" s="17">
        <v>1</v>
      </c>
      <c r="B1885" s="9" t="s">
        <v>12</v>
      </c>
      <c r="C1885" s="17">
        <v>2</v>
      </c>
      <c r="D1885" s="17">
        <v>1989</v>
      </c>
      <c r="E1885" s="17">
        <v>1</v>
      </c>
      <c r="F1885" s="17">
        <v>0</v>
      </c>
      <c r="G1885" s="17">
        <v>0</v>
      </c>
      <c r="H1885" s="18">
        <v>75606</v>
      </c>
    </row>
    <row r="1886" spans="1:8" ht="14.4" x14ac:dyDescent="0.3">
      <c r="A1886" s="17">
        <v>3</v>
      </c>
      <c r="B1886" s="9" t="s">
        <v>12</v>
      </c>
      <c r="C1886" s="17">
        <v>4</v>
      </c>
      <c r="D1886" s="17">
        <v>2011</v>
      </c>
      <c r="E1886" s="17">
        <v>1</v>
      </c>
      <c r="F1886" s="17">
        <v>0</v>
      </c>
      <c r="G1886" s="17">
        <v>0</v>
      </c>
      <c r="H1886" s="18">
        <v>75653</v>
      </c>
    </row>
    <row r="1887" spans="1:8" ht="14.4" x14ac:dyDescent="0.3">
      <c r="A1887" s="17">
        <v>6</v>
      </c>
      <c r="B1887" s="9" t="s">
        <v>12</v>
      </c>
      <c r="C1887" s="17">
        <v>4</v>
      </c>
      <c r="D1887" s="17">
        <v>2011</v>
      </c>
      <c r="E1887" s="17">
        <v>1</v>
      </c>
      <c r="F1887" s="17">
        <v>0</v>
      </c>
      <c r="G1887" s="17">
        <v>0</v>
      </c>
      <c r="H1887" s="18">
        <v>75669</v>
      </c>
    </row>
    <row r="1888" spans="1:8" ht="14.4" x14ac:dyDescent="0.3">
      <c r="A1888" s="17">
        <v>2</v>
      </c>
      <c r="B1888" s="9" t="s">
        <v>19</v>
      </c>
      <c r="C1888" s="17">
        <v>3</v>
      </c>
      <c r="D1888" s="17">
        <v>1991</v>
      </c>
      <c r="E1888" s="17">
        <v>1</v>
      </c>
      <c r="F1888" s="17">
        <v>0</v>
      </c>
      <c r="G1888" s="17">
        <v>0</v>
      </c>
      <c r="H1888" s="18">
        <v>75725</v>
      </c>
    </row>
    <row r="1889" spans="1:8" ht="14.4" x14ac:dyDescent="0.3">
      <c r="A1889" s="17">
        <v>1</v>
      </c>
      <c r="B1889" s="9" t="s">
        <v>42</v>
      </c>
      <c r="C1889" s="17">
        <v>2</v>
      </c>
      <c r="D1889" s="17">
        <v>1991</v>
      </c>
      <c r="E1889" s="17">
        <v>1</v>
      </c>
      <c r="F1889" s="17">
        <v>0</v>
      </c>
      <c r="G1889" s="17">
        <v>0</v>
      </c>
      <c r="H1889" s="18">
        <v>75732</v>
      </c>
    </row>
    <row r="1890" spans="1:8" ht="14.4" x14ac:dyDescent="0.3">
      <c r="A1890" s="17">
        <v>2</v>
      </c>
      <c r="B1890" s="9" t="s">
        <v>33</v>
      </c>
      <c r="C1890" s="17">
        <v>3</v>
      </c>
      <c r="D1890" s="17">
        <v>1964</v>
      </c>
      <c r="E1890" s="17">
        <v>1</v>
      </c>
      <c r="F1890" s="17">
        <v>0</v>
      </c>
      <c r="G1890" s="17">
        <v>0</v>
      </c>
      <c r="H1890" s="18">
        <v>75772</v>
      </c>
    </row>
    <row r="1891" spans="1:8" ht="14.4" x14ac:dyDescent="0.3">
      <c r="A1891" s="17">
        <v>2</v>
      </c>
      <c r="B1891" s="9" t="s">
        <v>12</v>
      </c>
      <c r="C1891" s="17">
        <v>2</v>
      </c>
      <c r="D1891" s="17">
        <v>1990</v>
      </c>
      <c r="E1891" s="17">
        <v>1</v>
      </c>
      <c r="F1891" s="17">
        <v>0</v>
      </c>
      <c r="G1891" s="17">
        <v>0</v>
      </c>
      <c r="H1891" s="18">
        <v>75812</v>
      </c>
    </row>
    <row r="1892" spans="1:8" ht="14.4" x14ac:dyDescent="0.3">
      <c r="A1892" s="17">
        <v>3</v>
      </c>
      <c r="B1892" s="9" t="s">
        <v>12</v>
      </c>
      <c r="C1892" s="17">
        <v>2</v>
      </c>
      <c r="D1892" s="17">
        <v>2011</v>
      </c>
      <c r="E1892" s="17">
        <v>1</v>
      </c>
      <c r="F1892" s="17">
        <v>0</v>
      </c>
      <c r="G1892" s="17">
        <v>0</v>
      </c>
      <c r="H1892" s="18">
        <v>75835</v>
      </c>
    </row>
    <row r="1893" spans="1:8" ht="14.4" x14ac:dyDescent="0.3">
      <c r="A1893" s="17">
        <v>2</v>
      </c>
      <c r="B1893" s="9" t="s">
        <v>44</v>
      </c>
      <c r="C1893" s="17">
        <v>2</v>
      </c>
      <c r="D1893" s="17">
        <v>1975</v>
      </c>
      <c r="E1893" s="17">
        <v>1</v>
      </c>
      <c r="F1893" s="17">
        <v>0</v>
      </c>
      <c r="G1893" s="17">
        <v>0</v>
      </c>
      <c r="H1893" s="18">
        <v>75875</v>
      </c>
    </row>
    <row r="1894" spans="1:8" ht="14.4" x14ac:dyDescent="0.3">
      <c r="A1894" s="17">
        <v>4</v>
      </c>
      <c r="B1894" s="9" t="s">
        <v>33</v>
      </c>
      <c r="C1894" s="17">
        <v>1</v>
      </c>
      <c r="D1894" s="17">
        <v>1972</v>
      </c>
      <c r="E1894" s="17">
        <v>1</v>
      </c>
      <c r="F1894" s="17">
        <v>0</v>
      </c>
      <c r="G1894" s="17">
        <v>0</v>
      </c>
      <c r="H1894" s="18">
        <v>75891</v>
      </c>
    </row>
    <row r="1895" spans="1:8" ht="14.4" x14ac:dyDescent="0.3">
      <c r="A1895" s="17">
        <v>3</v>
      </c>
      <c r="B1895" s="9" t="s">
        <v>33</v>
      </c>
      <c r="C1895" s="17">
        <v>3</v>
      </c>
      <c r="D1895" s="17">
        <v>1964</v>
      </c>
      <c r="E1895" s="17">
        <v>1</v>
      </c>
      <c r="F1895" s="17">
        <v>0</v>
      </c>
      <c r="G1895" s="17">
        <v>0</v>
      </c>
      <c r="H1895" s="18">
        <v>75970</v>
      </c>
    </row>
    <row r="1896" spans="1:8" ht="14.4" x14ac:dyDescent="0.3">
      <c r="A1896" s="17">
        <v>5</v>
      </c>
      <c r="B1896" s="9" t="s">
        <v>14</v>
      </c>
      <c r="C1896" s="17">
        <v>3</v>
      </c>
      <c r="D1896" s="17">
        <v>1984</v>
      </c>
      <c r="E1896" s="17">
        <v>1</v>
      </c>
      <c r="F1896" s="17">
        <v>0</v>
      </c>
      <c r="G1896" s="17">
        <v>0</v>
      </c>
      <c r="H1896" s="18">
        <v>76026</v>
      </c>
    </row>
    <row r="1897" spans="1:8" ht="14.4" x14ac:dyDescent="0.3">
      <c r="A1897" s="17">
        <v>1</v>
      </c>
      <c r="B1897" s="9" t="s">
        <v>25</v>
      </c>
      <c r="C1897" s="17">
        <v>2</v>
      </c>
      <c r="D1897" s="17">
        <v>1994</v>
      </c>
      <c r="E1897" s="17">
        <v>1</v>
      </c>
      <c r="F1897" s="17">
        <v>0</v>
      </c>
      <c r="G1897" s="17">
        <v>0</v>
      </c>
      <c r="H1897" s="18">
        <v>76097</v>
      </c>
    </row>
    <row r="1898" spans="1:8" ht="14.4" x14ac:dyDescent="0.3">
      <c r="A1898" s="17">
        <v>2</v>
      </c>
      <c r="B1898" s="9" t="s">
        <v>14</v>
      </c>
      <c r="C1898" s="17">
        <v>3</v>
      </c>
      <c r="D1898" s="17">
        <v>2006</v>
      </c>
      <c r="E1898" s="17">
        <v>1</v>
      </c>
      <c r="F1898" s="17">
        <v>0</v>
      </c>
      <c r="G1898" s="17">
        <v>0</v>
      </c>
      <c r="H1898" s="18">
        <v>76113</v>
      </c>
    </row>
    <row r="1899" spans="1:8" ht="14.4" x14ac:dyDescent="0.3">
      <c r="A1899" s="17">
        <v>5</v>
      </c>
      <c r="B1899" s="9" t="s">
        <v>12</v>
      </c>
      <c r="C1899" s="17">
        <v>2</v>
      </c>
      <c r="D1899" s="17">
        <v>2015</v>
      </c>
      <c r="E1899" s="17">
        <v>1</v>
      </c>
      <c r="F1899" s="17">
        <v>0</v>
      </c>
      <c r="G1899" s="17">
        <v>0</v>
      </c>
      <c r="H1899" s="18">
        <v>76137</v>
      </c>
    </row>
    <row r="1900" spans="1:8" ht="14.4" x14ac:dyDescent="0.3">
      <c r="A1900" s="17">
        <v>5</v>
      </c>
      <c r="B1900" s="9" t="s">
        <v>14</v>
      </c>
      <c r="C1900" s="17">
        <v>2</v>
      </c>
      <c r="D1900" s="17">
        <v>1984</v>
      </c>
      <c r="E1900" s="17">
        <v>1</v>
      </c>
      <c r="F1900" s="17">
        <v>0</v>
      </c>
      <c r="G1900" s="17">
        <v>0</v>
      </c>
      <c r="H1900" s="18">
        <v>76168</v>
      </c>
    </row>
    <row r="1901" spans="1:8" ht="14.4" x14ac:dyDescent="0.3">
      <c r="A1901" s="17">
        <v>1</v>
      </c>
      <c r="B1901" s="9" t="s">
        <v>12</v>
      </c>
      <c r="C1901" s="17">
        <v>3</v>
      </c>
      <c r="D1901" s="17">
        <v>1968</v>
      </c>
      <c r="E1901" s="17">
        <v>1</v>
      </c>
      <c r="F1901" s="17">
        <v>0</v>
      </c>
      <c r="G1901" s="17">
        <v>0</v>
      </c>
      <c r="H1901" s="18">
        <v>76192</v>
      </c>
    </row>
    <row r="1902" spans="1:8" ht="14.4" x14ac:dyDescent="0.3">
      <c r="A1902" s="17">
        <v>1</v>
      </c>
      <c r="B1902" s="9" t="s">
        <v>25</v>
      </c>
      <c r="C1902" s="17">
        <v>2</v>
      </c>
      <c r="D1902" s="17">
        <v>1993</v>
      </c>
      <c r="E1902" s="17">
        <v>1</v>
      </c>
      <c r="F1902" s="17">
        <v>0</v>
      </c>
      <c r="G1902" s="17">
        <v>0</v>
      </c>
      <c r="H1902" s="18">
        <v>76359</v>
      </c>
    </row>
    <row r="1903" spans="1:8" ht="14.4" x14ac:dyDescent="0.3">
      <c r="A1903" s="17">
        <v>3</v>
      </c>
      <c r="B1903" s="9" t="s">
        <v>12</v>
      </c>
      <c r="C1903" s="17">
        <v>2</v>
      </c>
      <c r="D1903" s="17">
        <v>2012</v>
      </c>
      <c r="E1903" s="17">
        <v>1</v>
      </c>
      <c r="F1903" s="17">
        <v>0</v>
      </c>
      <c r="G1903" s="17">
        <v>0</v>
      </c>
      <c r="H1903" s="18">
        <v>76525</v>
      </c>
    </row>
    <row r="1904" spans="1:8" ht="14.4" x14ac:dyDescent="0.3">
      <c r="A1904" s="17">
        <v>2</v>
      </c>
      <c r="B1904" s="9" t="s">
        <v>12</v>
      </c>
      <c r="C1904" s="17">
        <v>3</v>
      </c>
      <c r="D1904" s="17">
        <v>1987</v>
      </c>
      <c r="E1904" s="17">
        <v>1</v>
      </c>
      <c r="F1904" s="17">
        <v>0</v>
      </c>
      <c r="G1904" s="17">
        <v>0</v>
      </c>
      <c r="H1904" s="18">
        <v>76533</v>
      </c>
    </row>
    <row r="1905" spans="1:8" ht="14.4" x14ac:dyDescent="0.3">
      <c r="A1905" s="17">
        <v>2</v>
      </c>
      <c r="B1905" s="9" t="s">
        <v>17</v>
      </c>
      <c r="C1905" s="17">
        <v>4</v>
      </c>
      <c r="D1905" s="17">
        <v>2010</v>
      </c>
      <c r="E1905" s="17">
        <v>1</v>
      </c>
      <c r="F1905" s="17">
        <v>0</v>
      </c>
      <c r="G1905" s="17">
        <v>0</v>
      </c>
      <c r="H1905" s="18">
        <v>76652</v>
      </c>
    </row>
    <row r="1906" spans="1:8" ht="14.4" x14ac:dyDescent="0.3">
      <c r="A1906" s="17">
        <v>3</v>
      </c>
      <c r="B1906" s="9" t="s">
        <v>12</v>
      </c>
      <c r="C1906" s="17">
        <v>2</v>
      </c>
      <c r="D1906" s="17">
        <v>1987</v>
      </c>
      <c r="E1906" s="17">
        <v>1</v>
      </c>
      <c r="F1906" s="17">
        <v>0</v>
      </c>
      <c r="G1906" s="17">
        <v>0</v>
      </c>
      <c r="H1906" s="18">
        <v>76699</v>
      </c>
    </row>
    <row r="1907" spans="1:8" ht="14.4" x14ac:dyDescent="0.3">
      <c r="A1907" s="17">
        <v>1</v>
      </c>
      <c r="B1907" s="9" t="s">
        <v>12</v>
      </c>
      <c r="C1907" s="17">
        <v>3</v>
      </c>
      <c r="D1907" s="17">
        <v>2004</v>
      </c>
      <c r="E1907" s="17">
        <v>1</v>
      </c>
      <c r="F1907" s="17">
        <v>0</v>
      </c>
      <c r="G1907" s="17">
        <v>0</v>
      </c>
      <c r="H1907" s="18">
        <v>76715</v>
      </c>
    </row>
    <row r="1908" spans="1:8" ht="14.4" x14ac:dyDescent="0.3">
      <c r="A1908" s="17">
        <v>5</v>
      </c>
      <c r="B1908" s="9" t="s">
        <v>12</v>
      </c>
      <c r="C1908" s="17">
        <v>4</v>
      </c>
      <c r="D1908" s="17">
        <v>2006</v>
      </c>
      <c r="E1908" s="17">
        <v>1</v>
      </c>
      <c r="F1908" s="17">
        <v>0</v>
      </c>
      <c r="G1908" s="17">
        <v>0</v>
      </c>
      <c r="H1908" s="18">
        <v>76882</v>
      </c>
    </row>
    <row r="1909" spans="1:8" ht="14.4" x14ac:dyDescent="0.3">
      <c r="A1909" s="17">
        <v>2</v>
      </c>
      <c r="B1909" s="9" t="s">
        <v>25</v>
      </c>
      <c r="C1909" s="17">
        <v>2</v>
      </c>
      <c r="D1909" s="17">
        <v>1995</v>
      </c>
      <c r="E1909" s="17">
        <v>1</v>
      </c>
      <c r="F1909" s="17">
        <v>0</v>
      </c>
      <c r="G1909" s="17">
        <v>0</v>
      </c>
      <c r="H1909" s="18">
        <v>76890</v>
      </c>
    </row>
    <row r="1910" spans="1:8" ht="14.4" x14ac:dyDescent="0.3">
      <c r="A1910" s="17">
        <v>1</v>
      </c>
      <c r="B1910" s="9" t="s">
        <v>23</v>
      </c>
      <c r="C1910" s="17">
        <v>3</v>
      </c>
      <c r="D1910" s="17">
        <v>2004</v>
      </c>
      <c r="E1910" s="17">
        <v>1</v>
      </c>
      <c r="F1910" s="17">
        <v>0</v>
      </c>
      <c r="G1910" s="17">
        <v>0</v>
      </c>
      <c r="H1910" s="18">
        <v>76921</v>
      </c>
    </row>
    <row r="1911" spans="1:8" ht="14.4" x14ac:dyDescent="0.3">
      <c r="A1911" s="17">
        <v>1</v>
      </c>
      <c r="B1911" s="9" t="s">
        <v>65</v>
      </c>
      <c r="C1911" s="17">
        <v>2</v>
      </c>
      <c r="D1911" s="17">
        <v>1985</v>
      </c>
      <c r="E1911" s="17">
        <v>1</v>
      </c>
      <c r="F1911" s="17">
        <v>0</v>
      </c>
      <c r="G1911" s="17">
        <v>0</v>
      </c>
      <c r="H1911" s="18">
        <v>76977</v>
      </c>
    </row>
    <row r="1912" spans="1:8" ht="14.4" x14ac:dyDescent="0.3">
      <c r="A1912" s="17">
        <v>5</v>
      </c>
      <c r="B1912" s="9" t="s">
        <v>19</v>
      </c>
      <c r="C1912" s="17">
        <v>3</v>
      </c>
      <c r="D1912" s="17">
        <v>2016</v>
      </c>
      <c r="E1912" s="17">
        <v>1</v>
      </c>
      <c r="F1912" s="17">
        <v>0</v>
      </c>
      <c r="G1912" s="17">
        <v>0</v>
      </c>
      <c r="H1912" s="18">
        <v>77040</v>
      </c>
    </row>
    <row r="1913" spans="1:8" ht="14.4" x14ac:dyDescent="0.3">
      <c r="A1913" s="17">
        <v>4</v>
      </c>
      <c r="B1913" s="9" t="s">
        <v>25</v>
      </c>
      <c r="C1913" s="17">
        <v>2</v>
      </c>
      <c r="D1913" s="17">
        <v>1991</v>
      </c>
      <c r="E1913" s="17">
        <v>1</v>
      </c>
      <c r="F1913" s="17">
        <v>0</v>
      </c>
      <c r="G1913" s="17">
        <v>0</v>
      </c>
      <c r="H1913" s="18">
        <v>77064</v>
      </c>
    </row>
    <row r="1914" spans="1:8" ht="14.4" x14ac:dyDescent="0.3">
      <c r="A1914" s="17">
        <v>4</v>
      </c>
      <c r="B1914" s="9" t="s">
        <v>12</v>
      </c>
      <c r="C1914" s="17">
        <v>2</v>
      </c>
      <c r="D1914" s="17">
        <v>1978</v>
      </c>
      <c r="E1914" s="17">
        <v>1</v>
      </c>
      <c r="F1914" s="17">
        <v>0</v>
      </c>
      <c r="G1914" s="17">
        <v>0</v>
      </c>
      <c r="H1914" s="18">
        <v>77191</v>
      </c>
    </row>
    <row r="1915" spans="1:8" ht="14.4" x14ac:dyDescent="0.3">
      <c r="A1915" s="17">
        <v>1</v>
      </c>
      <c r="B1915" s="9" t="s">
        <v>23</v>
      </c>
      <c r="C1915" s="17">
        <v>3</v>
      </c>
      <c r="D1915" s="17">
        <v>2004</v>
      </c>
      <c r="E1915" s="17">
        <v>2</v>
      </c>
      <c r="F1915" s="17">
        <v>0</v>
      </c>
      <c r="G1915" s="17">
        <v>0</v>
      </c>
      <c r="H1915" s="18">
        <v>77262</v>
      </c>
    </row>
    <row r="1916" spans="1:8" ht="14.4" x14ac:dyDescent="0.3">
      <c r="A1916" s="17">
        <v>3</v>
      </c>
      <c r="B1916" s="9" t="s">
        <v>35</v>
      </c>
      <c r="C1916" s="17">
        <v>1</v>
      </c>
      <c r="D1916" s="17">
        <v>1967</v>
      </c>
      <c r="E1916" s="17">
        <v>1</v>
      </c>
      <c r="F1916" s="17">
        <v>0</v>
      </c>
      <c r="G1916" s="17">
        <v>0</v>
      </c>
      <c r="H1916" s="18">
        <v>77278</v>
      </c>
    </row>
    <row r="1917" spans="1:8" ht="14.4" x14ac:dyDescent="0.3">
      <c r="A1917" s="17">
        <v>2</v>
      </c>
      <c r="B1917" s="9" t="s">
        <v>23</v>
      </c>
      <c r="C1917" s="17">
        <v>2</v>
      </c>
      <c r="D1917" s="17">
        <v>1989</v>
      </c>
      <c r="E1917" s="17">
        <v>1</v>
      </c>
      <c r="F1917" s="17">
        <v>0</v>
      </c>
      <c r="G1917" s="17">
        <v>0</v>
      </c>
      <c r="H1917" s="18">
        <v>77286</v>
      </c>
    </row>
    <row r="1918" spans="1:8" ht="14.4" x14ac:dyDescent="0.3">
      <c r="A1918" s="17">
        <v>1</v>
      </c>
      <c r="B1918" s="9" t="s">
        <v>17</v>
      </c>
      <c r="C1918" s="17">
        <v>2</v>
      </c>
      <c r="D1918" s="17">
        <v>1987</v>
      </c>
      <c r="E1918" s="17">
        <v>1</v>
      </c>
      <c r="F1918" s="17">
        <v>0</v>
      </c>
      <c r="G1918" s="17">
        <v>0</v>
      </c>
      <c r="H1918" s="18">
        <v>77341</v>
      </c>
    </row>
    <row r="1919" spans="1:8" ht="14.4" x14ac:dyDescent="0.3">
      <c r="A1919" s="17">
        <v>3</v>
      </c>
      <c r="B1919" s="9" t="s">
        <v>12</v>
      </c>
      <c r="C1919" s="17">
        <v>3</v>
      </c>
      <c r="D1919" s="17">
        <v>2012</v>
      </c>
      <c r="E1919" s="17">
        <v>1</v>
      </c>
      <c r="F1919" s="17">
        <v>0</v>
      </c>
      <c r="G1919" s="17">
        <v>0</v>
      </c>
      <c r="H1919" s="18">
        <v>77349</v>
      </c>
    </row>
    <row r="1920" spans="1:8" ht="14.4" x14ac:dyDescent="0.3">
      <c r="A1920" s="17">
        <v>4</v>
      </c>
      <c r="B1920" s="9" t="s">
        <v>12</v>
      </c>
      <c r="C1920" s="17">
        <v>2</v>
      </c>
      <c r="D1920" s="17">
        <v>1988</v>
      </c>
      <c r="E1920" s="17">
        <v>1</v>
      </c>
      <c r="F1920" s="17">
        <v>0</v>
      </c>
      <c r="G1920" s="17">
        <v>0</v>
      </c>
      <c r="H1920" s="18">
        <v>77437</v>
      </c>
    </row>
    <row r="1921" spans="1:8" ht="14.4" x14ac:dyDescent="0.3">
      <c r="A1921" s="17">
        <v>2</v>
      </c>
      <c r="B1921" s="9" t="s">
        <v>43</v>
      </c>
      <c r="C1921" s="17">
        <v>2</v>
      </c>
      <c r="D1921" s="17">
        <v>1982</v>
      </c>
      <c r="E1921" s="17">
        <v>1</v>
      </c>
      <c r="F1921" s="17">
        <v>0</v>
      </c>
      <c r="G1921" s="17">
        <v>0</v>
      </c>
      <c r="H1921" s="18">
        <v>77460</v>
      </c>
    </row>
    <row r="1922" spans="1:8" ht="14.4" x14ac:dyDescent="0.3">
      <c r="A1922" s="17">
        <v>1</v>
      </c>
      <c r="B1922" s="9" t="s">
        <v>14</v>
      </c>
      <c r="C1922" s="17">
        <v>2</v>
      </c>
      <c r="D1922" s="17">
        <v>1964</v>
      </c>
      <c r="E1922" s="17">
        <v>1</v>
      </c>
      <c r="F1922" s="17">
        <v>0</v>
      </c>
      <c r="G1922" s="17">
        <v>0</v>
      </c>
      <c r="H1922" s="18">
        <v>77484</v>
      </c>
    </row>
    <row r="1923" spans="1:8" ht="14.4" x14ac:dyDescent="0.3">
      <c r="A1923" s="17">
        <v>2</v>
      </c>
      <c r="B1923" s="9" t="s">
        <v>23</v>
      </c>
      <c r="C1923" s="17">
        <v>2</v>
      </c>
      <c r="D1923" s="17">
        <v>1980</v>
      </c>
      <c r="E1923" s="17">
        <v>1</v>
      </c>
      <c r="F1923" s="17">
        <v>0</v>
      </c>
      <c r="G1923" s="17">
        <v>0</v>
      </c>
      <c r="H1923" s="18">
        <v>77532</v>
      </c>
    </row>
    <row r="1924" spans="1:8" ht="14.4" x14ac:dyDescent="0.3">
      <c r="A1924" s="17">
        <v>4</v>
      </c>
      <c r="B1924" s="9" t="s">
        <v>12</v>
      </c>
      <c r="C1924" s="17">
        <v>2</v>
      </c>
      <c r="D1924" s="17">
        <v>2011</v>
      </c>
      <c r="E1924" s="17">
        <v>1</v>
      </c>
      <c r="F1924" s="17">
        <v>0</v>
      </c>
      <c r="G1924" s="17">
        <v>0</v>
      </c>
      <c r="H1924" s="18">
        <v>77579</v>
      </c>
    </row>
    <row r="1925" spans="1:8" ht="14.4" x14ac:dyDescent="0.3">
      <c r="A1925" s="17">
        <v>2</v>
      </c>
      <c r="B1925" s="9" t="s">
        <v>19</v>
      </c>
      <c r="C1925" s="17">
        <v>3</v>
      </c>
      <c r="D1925" s="17">
        <v>1988</v>
      </c>
      <c r="E1925" s="17">
        <v>1</v>
      </c>
      <c r="F1925" s="17">
        <v>0</v>
      </c>
      <c r="G1925" s="17">
        <v>0</v>
      </c>
      <c r="H1925" s="18">
        <v>77595</v>
      </c>
    </row>
    <row r="1926" spans="1:8" ht="14.4" x14ac:dyDescent="0.3">
      <c r="A1926" s="17">
        <v>1</v>
      </c>
      <c r="B1926" s="9" t="s">
        <v>12</v>
      </c>
      <c r="C1926" s="17">
        <v>3</v>
      </c>
      <c r="D1926" s="17">
        <v>1983</v>
      </c>
      <c r="E1926" s="17">
        <v>1</v>
      </c>
      <c r="F1926" s="17">
        <v>0</v>
      </c>
      <c r="G1926" s="17">
        <v>0</v>
      </c>
      <c r="H1926" s="18">
        <v>77658</v>
      </c>
    </row>
    <row r="1927" spans="1:8" ht="14.4" x14ac:dyDescent="0.3">
      <c r="A1927" s="17">
        <v>5</v>
      </c>
      <c r="B1927" s="9" t="s">
        <v>12</v>
      </c>
      <c r="C1927" s="17">
        <v>3</v>
      </c>
      <c r="D1927" s="17">
        <v>2007</v>
      </c>
      <c r="E1927" s="17">
        <v>1</v>
      </c>
      <c r="F1927" s="17">
        <v>0</v>
      </c>
      <c r="G1927" s="17">
        <v>0</v>
      </c>
      <c r="H1927" s="18">
        <v>77738</v>
      </c>
    </row>
    <row r="1928" spans="1:8" ht="14.4" x14ac:dyDescent="0.3">
      <c r="A1928" s="17">
        <v>2</v>
      </c>
      <c r="B1928" s="9" t="s">
        <v>23</v>
      </c>
      <c r="C1928" s="17">
        <v>1</v>
      </c>
      <c r="D1928" s="17">
        <v>1987</v>
      </c>
      <c r="E1928" s="17">
        <v>1</v>
      </c>
      <c r="F1928" s="17">
        <v>0</v>
      </c>
      <c r="G1928" s="17">
        <v>0</v>
      </c>
      <c r="H1928" s="18">
        <v>77857</v>
      </c>
    </row>
    <row r="1929" spans="1:8" ht="14.4" x14ac:dyDescent="0.3">
      <c r="A1929" s="17">
        <v>3</v>
      </c>
      <c r="B1929" s="9" t="s">
        <v>19</v>
      </c>
      <c r="C1929" s="17">
        <v>3</v>
      </c>
      <c r="D1929" s="17">
        <v>2008</v>
      </c>
      <c r="E1929" s="17">
        <v>1</v>
      </c>
      <c r="F1929" s="17">
        <v>0</v>
      </c>
      <c r="G1929" s="17">
        <v>0</v>
      </c>
      <c r="H1929" s="18">
        <v>77857</v>
      </c>
    </row>
    <row r="1930" spans="1:8" ht="14.4" x14ac:dyDescent="0.3">
      <c r="A1930" s="17">
        <v>2</v>
      </c>
      <c r="B1930" s="9" t="s">
        <v>14</v>
      </c>
      <c r="C1930" s="17">
        <v>3</v>
      </c>
      <c r="D1930" s="17">
        <v>2019</v>
      </c>
      <c r="E1930" s="17">
        <v>1</v>
      </c>
      <c r="F1930" s="17">
        <v>0</v>
      </c>
      <c r="G1930" s="17">
        <v>0</v>
      </c>
      <c r="H1930" s="18">
        <v>77991</v>
      </c>
    </row>
    <row r="1931" spans="1:8" ht="14.4" x14ac:dyDescent="0.3">
      <c r="A1931" s="17">
        <v>3</v>
      </c>
      <c r="B1931" s="9" t="s">
        <v>17</v>
      </c>
      <c r="C1931" s="17">
        <v>2</v>
      </c>
      <c r="D1931" s="17">
        <v>1984</v>
      </c>
      <c r="E1931" s="17">
        <v>1</v>
      </c>
      <c r="F1931" s="17">
        <v>0</v>
      </c>
      <c r="G1931" s="17">
        <v>0</v>
      </c>
      <c r="H1931" s="18">
        <v>78063</v>
      </c>
    </row>
    <row r="1932" spans="1:8" ht="14.4" x14ac:dyDescent="0.3">
      <c r="A1932" s="17">
        <v>2</v>
      </c>
      <c r="B1932" s="9" t="s">
        <v>17</v>
      </c>
      <c r="C1932" s="17">
        <v>2</v>
      </c>
      <c r="D1932" s="17">
        <v>1986</v>
      </c>
      <c r="E1932" s="17">
        <v>1</v>
      </c>
      <c r="F1932" s="17">
        <v>0</v>
      </c>
      <c r="G1932" s="17">
        <v>0</v>
      </c>
      <c r="H1932" s="18">
        <v>78134</v>
      </c>
    </row>
    <row r="1933" spans="1:8" ht="14.4" x14ac:dyDescent="0.3">
      <c r="A1933" s="17">
        <v>2</v>
      </c>
      <c r="B1933" s="9" t="s">
        <v>33</v>
      </c>
      <c r="C1933" s="17">
        <v>4</v>
      </c>
      <c r="D1933" s="17">
        <v>1968</v>
      </c>
      <c r="E1933" s="17">
        <v>1</v>
      </c>
      <c r="F1933" s="17">
        <v>0</v>
      </c>
      <c r="G1933" s="17">
        <v>0</v>
      </c>
      <c r="H1933" s="18">
        <v>78205</v>
      </c>
    </row>
    <row r="1934" spans="1:8" ht="14.4" x14ac:dyDescent="0.3">
      <c r="A1934" s="17">
        <v>2</v>
      </c>
      <c r="B1934" s="9" t="s">
        <v>30</v>
      </c>
      <c r="C1934" s="17">
        <v>2</v>
      </c>
      <c r="D1934" s="17">
        <v>1977</v>
      </c>
      <c r="E1934" s="17">
        <v>1</v>
      </c>
      <c r="F1934" s="17">
        <v>0</v>
      </c>
      <c r="G1934" s="17">
        <v>0</v>
      </c>
      <c r="H1934" s="18">
        <v>78261</v>
      </c>
    </row>
    <row r="1935" spans="1:8" ht="14.4" x14ac:dyDescent="0.3">
      <c r="A1935" s="17">
        <v>4</v>
      </c>
      <c r="B1935" s="9" t="s">
        <v>12</v>
      </c>
      <c r="C1935" s="17">
        <v>2</v>
      </c>
      <c r="D1935" s="17">
        <v>2013</v>
      </c>
      <c r="E1935" s="17">
        <v>1</v>
      </c>
      <c r="F1935" s="17">
        <v>0</v>
      </c>
      <c r="G1935" s="17">
        <v>0</v>
      </c>
      <c r="H1935" s="18">
        <v>78316</v>
      </c>
    </row>
    <row r="1936" spans="1:8" ht="14.4" x14ac:dyDescent="0.3">
      <c r="A1936" s="17">
        <v>4</v>
      </c>
      <c r="B1936" s="9" t="s">
        <v>12</v>
      </c>
      <c r="C1936" s="17">
        <v>2</v>
      </c>
      <c r="D1936" s="17">
        <v>1988</v>
      </c>
      <c r="E1936" s="17">
        <v>1</v>
      </c>
      <c r="F1936" s="17">
        <v>0</v>
      </c>
      <c r="G1936" s="17">
        <v>0</v>
      </c>
      <c r="H1936" s="18">
        <v>78388</v>
      </c>
    </row>
    <row r="1937" spans="1:8" ht="14.4" x14ac:dyDescent="0.3">
      <c r="A1937" s="17">
        <v>3</v>
      </c>
      <c r="B1937" s="9" t="s">
        <v>12</v>
      </c>
      <c r="C1937" s="17">
        <v>2</v>
      </c>
      <c r="D1937" s="17">
        <v>2012</v>
      </c>
      <c r="E1937" s="17">
        <v>1</v>
      </c>
      <c r="F1937" s="17">
        <v>0</v>
      </c>
      <c r="G1937" s="17">
        <v>0</v>
      </c>
      <c r="H1937" s="18">
        <v>78578</v>
      </c>
    </row>
    <row r="1938" spans="1:8" ht="14.4" x14ac:dyDescent="0.3">
      <c r="A1938" s="17">
        <v>3</v>
      </c>
      <c r="B1938" s="9" t="s">
        <v>12</v>
      </c>
      <c r="C1938" s="17">
        <v>2</v>
      </c>
      <c r="D1938" s="17">
        <v>1989</v>
      </c>
      <c r="E1938" s="17">
        <v>1</v>
      </c>
      <c r="F1938" s="17">
        <v>0</v>
      </c>
      <c r="G1938" s="17">
        <v>0</v>
      </c>
      <c r="H1938" s="18">
        <v>78752</v>
      </c>
    </row>
    <row r="1939" spans="1:8" ht="14.4" x14ac:dyDescent="0.3">
      <c r="A1939" s="17">
        <v>2</v>
      </c>
      <c r="B1939" s="9" t="s">
        <v>19</v>
      </c>
      <c r="C1939" s="17">
        <v>1</v>
      </c>
      <c r="D1939" s="17">
        <v>1983</v>
      </c>
      <c r="E1939" s="17">
        <v>14</v>
      </c>
      <c r="F1939" s="17">
        <v>0</v>
      </c>
      <c r="G1939" s="17">
        <v>0</v>
      </c>
      <c r="H1939" s="18">
        <v>78820</v>
      </c>
    </row>
    <row r="1940" spans="1:8" ht="14.4" x14ac:dyDescent="0.3">
      <c r="A1940" s="17">
        <v>2</v>
      </c>
      <c r="B1940" s="9" t="s">
        <v>25</v>
      </c>
      <c r="C1940" s="17">
        <v>2</v>
      </c>
      <c r="D1940" s="17">
        <v>1994</v>
      </c>
      <c r="E1940" s="17">
        <v>1</v>
      </c>
      <c r="F1940" s="17">
        <v>0</v>
      </c>
      <c r="G1940" s="17">
        <v>0</v>
      </c>
      <c r="H1940" s="18">
        <v>78839</v>
      </c>
    </row>
    <row r="1941" spans="1:8" ht="14.4" x14ac:dyDescent="0.3">
      <c r="A1941" s="17">
        <v>1</v>
      </c>
      <c r="B1941" s="9" t="s">
        <v>12</v>
      </c>
      <c r="C1941" s="17">
        <v>4</v>
      </c>
      <c r="D1941" s="17">
        <v>2002</v>
      </c>
      <c r="E1941" s="17">
        <v>1</v>
      </c>
      <c r="F1941" s="17">
        <v>0</v>
      </c>
      <c r="G1941" s="17">
        <v>0</v>
      </c>
      <c r="H1941" s="18">
        <v>78879</v>
      </c>
    </row>
    <row r="1942" spans="1:8" ht="14.4" x14ac:dyDescent="0.3">
      <c r="A1942" s="17">
        <v>4</v>
      </c>
      <c r="B1942" s="9" t="s">
        <v>23</v>
      </c>
      <c r="C1942" s="17">
        <v>1</v>
      </c>
      <c r="D1942" s="17">
        <v>1983</v>
      </c>
      <c r="E1942" s="17">
        <v>1</v>
      </c>
      <c r="F1942" s="17">
        <v>0</v>
      </c>
      <c r="G1942" s="17">
        <v>0</v>
      </c>
      <c r="H1942" s="18">
        <v>78895</v>
      </c>
    </row>
    <row r="1943" spans="1:8" ht="14.4" x14ac:dyDescent="0.3">
      <c r="A1943" s="17">
        <v>1</v>
      </c>
      <c r="B1943" s="9" t="s">
        <v>12</v>
      </c>
      <c r="C1943" s="17">
        <v>2</v>
      </c>
      <c r="D1943" s="17">
        <v>1999</v>
      </c>
      <c r="E1943" s="17">
        <v>1</v>
      </c>
      <c r="F1943" s="17">
        <v>0</v>
      </c>
      <c r="G1943" s="17">
        <v>0</v>
      </c>
      <c r="H1943" s="18">
        <v>79022</v>
      </c>
    </row>
    <row r="1944" spans="1:8" ht="14.4" x14ac:dyDescent="0.3">
      <c r="A1944" s="17">
        <v>1</v>
      </c>
      <c r="B1944" s="9" t="s">
        <v>14</v>
      </c>
      <c r="C1944" s="17">
        <v>3</v>
      </c>
      <c r="D1944" s="17">
        <v>2007</v>
      </c>
      <c r="E1944" s="17">
        <v>1</v>
      </c>
      <c r="F1944" s="17">
        <v>0</v>
      </c>
      <c r="G1944" s="17">
        <v>0</v>
      </c>
      <c r="H1944" s="18">
        <v>79077</v>
      </c>
    </row>
    <row r="1945" spans="1:8" ht="14.4" x14ac:dyDescent="0.3">
      <c r="A1945" s="17">
        <v>1</v>
      </c>
      <c r="B1945" s="9" t="s">
        <v>27</v>
      </c>
      <c r="C1945" s="17">
        <v>3</v>
      </c>
      <c r="D1945" s="17">
        <v>1990</v>
      </c>
      <c r="E1945" s="17">
        <v>1</v>
      </c>
      <c r="F1945" s="17">
        <v>0</v>
      </c>
      <c r="G1945" s="17">
        <v>0</v>
      </c>
      <c r="H1945" s="18">
        <v>79172</v>
      </c>
    </row>
    <row r="1946" spans="1:8" ht="14.4" x14ac:dyDescent="0.3">
      <c r="A1946" s="17">
        <v>2</v>
      </c>
      <c r="B1946" s="9" t="s">
        <v>23</v>
      </c>
      <c r="C1946" s="17">
        <v>2</v>
      </c>
      <c r="D1946" s="17">
        <v>1975</v>
      </c>
      <c r="E1946" s="17">
        <v>1</v>
      </c>
      <c r="F1946" s="17">
        <v>0</v>
      </c>
      <c r="G1946" s="17">
        <v>0</v>
      </c>
      <c r="H1946" s="18">
        <v>79180</v>
      </c>
    </row>
    <row r="1947" spans="1:8" ht="14.4" x14ac:dyDescent="0.3">
      <c r="A1947" s="17">
        <v>3</v>
      </c>
      <c r="B1947" s="9" t="s">
        <v>19</v>
      </c>
      <c r="C1947" s="17">
        <v>4</v>
      </c>
      <c r="D1947" s="17">
        <v>2015</v>
      </c>
      <c r="E1947" s="17">
        <v>1</v>
      </c>
      <c r="F1947" s="17">
        <v>0</v>
      </c>
      <c r="G1947" s="17">
        <v>0</v>
      </c>
      <c r="H1947" s="18">
        <v>79228</v>
      </c>
    </row>
    <row r="1948" spans="1:8" ht="14.4" x14ac:dyDescent="0.3">
      <c r="A1948" s="17">
        <v>3</v>
      </c>
      <c r="B1948" s="9" t="s">
        <v>25</v>
      </c>
      <c r="C1948" s="17">
        <v>2</v>
      </c>
      <c r="D1948" s="17">
        <v>1995</v>
      </c>
      <c r="E1948" s="17">
        <v>1</v>
      </c>
      <c r="F1948" s="17">
        <v>0</v>
      </c>
      <c r="G1948" s="17">
        <v>0</v>
      </c>
      <c r="H1948" s="18">
        <v>79275</v>
      </c>
    </row>
    <row r="1949" spans="1:8" ht="14.4" x14ac:dyDescent="0.3">
      <c r="A1949" s="17">
        <v>5</v>
      </c>
      <c r="B1949" s="9" t="s">
        <v>12</v>
      </c>
      <c r="C1949" s="17">
        <v>2</v>
      </c>
      <c r="D1949" s="17">
        <v>1989</v>
      </c>
      <c r="E1949" s="17">
        <v>1</v>
      </c>
      <c r="F1949" s="17">
        <v>0</v>
      </c>
      <c r="G1949" s="17">
        <v>0</v>
      </c>
      <c r="H1949" s="18">
        <v>79283</v>
      </c>
    </row>
    <row r="1950" spans="1:8" ht="14.4" x14ac:dyDescent="0.3">
      <c r="A1950" s="17">
        <v>4</v>
      </c>
      <c r="B1950" s="9" t="s">
        <v>33</v>
      </c>
      <c r="C1950" s="17">
        <v>1</v>
      </c>
      <c r="D1950" s="17">
        <v>1996</v>
      </c>
      <c r="E1950" s="17">
        <v>1</v>
      </c>
      <c r="F1950" s="17">
        <v>0</v>
      </c>
      <c r="G1950" s="17">
        <v>0</v>
      </c>
      <c r="H1950" s="18">
        <v>79299</v>
      </c>
    </row>
    <row r="1951" spans="1:8" ht="14.4" x14ac:dyDescent="0.3">
      <c r="A1951" s="17">
        <v>4</v>
      </c>
      <c r="B1951" s="9" t="s">
        <v>33</v>
      </c>
      <c r="C1951" s="17">
        <v>1</v>
      </c>
      <c r="D1951" s="17">
        <v>1971</v>
      </c>
      <c r="E1951" s="17">
        <v>1</v>
      </c>
      <c r="F1951" s="17">
        <v>0</v>
      </c>
      <c r="G1951" s="17">
        <v>0</v>
      </c>
      <c r="H1951" s="18">
        <v>79323</v>
      </c>
    </row>
    <row r="1952" spans="1:8" ht="14.4" x14ac:dyDescent="0.3">
      <c r="A1952" s="17">
        <v>1</v>
      </c>
      <c r="B1952" s="9" t="s">
        <v>42</v>
      </c>
      <c r="C1952" s="17">
        <v>2</v>
      </c>
      <c r="D1952" s="17">
        <v>1991</v>
      </c>
      <c r="E1952" s="17">
        <v>1</v>
      </c>
      <c r="F1952" s="17">
        <v>0</v>
      </c>
      <c r="G1952" s="17">
        <v>0</v>
      </c>
      <c r="H1952" s="18">
        <v>79347</v>
      </c>
    </row>
    <row r="1953" spans="1:8" ht="14.4" x14ac:dyDescent="0.3">
      <c r="A1953" s="17">
        <v>2</v>
      </c>
      <c r="B1953" s="9" t="s">
        <v>33</v>
      </c>
      <c r="C1953" s="17">
        <v>3</v>
      </c>
      <c r="D1953" s="17">
        <v>1962</v>
      </c>
      <c r="E1953" s="17">
        <v>1</v>
      </c>
      <c r="F1953" s="17">
        <v>0</v>
      </c>
      <c r="G1953" s="17">
        <v>0</v>
      </c>
      <c r="H1953" s="18">
        <v>79537</v>
      </c>
    </row>
    <row r="1954" spans="1:8" ht="14.4" x14ac:dyDescent="0.3">
      <c r="A1954" s="17">
        <v>5</v>
      </c>
      <c r="B1954" s="9" t="s">
        <v>12</v>
      </c>
      <c r="C1954" s="17">
        <v>1</v>
      </c>
      <c r="D1954" s="17">
        <v>1989</v>
      </c>
      <c r="E1954" s="17">
        <v>1</v>
      </c>
      <c r="F1954" s="17">
        <v>0</v>
      </c>
      <c r="G1954" s="17">
        <v>0</v>
      </c>
      <c r="H1954" s="18">
        <v>79545</v>
      </c>
    </row>
    <row r="1955" spans="1:8" ht="14.4" x14ac:dyDescent="0.3">
      <c r="A1955" s="17">
        <v>3</v>
      </c>
      <c r="B1955" s="9" t="s">
        <v>12</v>
      </c>
      <c r="C1955" s="17">
        <v>2</v>
      </c>
      <c r="D1955" s="17">
        <v>2008</v>
      </c>
      <c r="E1955" s="17">
        <v>1</v>
      </c>
      <c r="F1955" s="17">
        <v>0</v>
      </c>
      <c r="G1955" s="17">
        <v>0</v>
      </c>
      <c r="H1955" s="18">
        <v>79584</v>
      </c>
    </row>
    <row r="1956" spans="1:8" ht="14.4" x14ac:dyDescent="0.3">
      <c r="A1956" s="17">
        <v>5</v>
      </c>
      <c r="B1956" s="9" t="s">
        <v>42</v>
      </c>
      <c r="C1956" s="17">
        <v>3</v>
      </c>
      <c r="D1956" s="17">
        <v>1972</v>
      </c>
      <c r="E1956" s="17">
        <v>1</v>
      </c>
      <c r="F1956" s="17">
        <v>0</v>
      </c>
      <c r="G1956" s="17">
        <v>0</v>
      </c>
      <c r="H1956" s="18">
        <v>79608</v>
      </c>
    </row>
    <row r="1957" spans="1:8" ht="14.4" x14ac:dyDescent="0.3">
      <c r="A1957" s="17">
        <v>5</v>
      </c>
      <c r="B1957" s="9" t="s">
        <v>12</v>
      </c>
      <c r="C1957" s="17">
        <v>2</v>
      </c>
      <c r="D1957" s="17">
        <v>1991</v>
      </c>
      <c r="E1957" s="17">
        <v>1</v>
      </c>
      <c r="F1957" s="17">
        <v>12</v>
      </c>
      <c r="G1957" s="17">
        <v>12</v>
      </c>
      <c r="H1957" s="18">
        <v>79640</v>
      </c>
    </row>
    <row r="1958" spans="1:8" ht="14.4" x14ac:dyDescent="0.3">
      <c r="A1958" s="17">
        <v>3</v>
      </c>
      <c r="B1958" s="9" t="s">
        <v>12</v>
      </c>
      <c r="C1958" s="17">
        <v>3</v>
      </c>
      <c r="D1958" s="17">
        <v>1972</v>
      </c>
      <c r="E1958" s="17">
        <v>1</v>
      </c>
      <c r="F1958" s="17">
        <v>0</v>
      </c>
      <c r="G1958" s="17">
        <v>0</v>
      </c>
      <c r="H1958" s="18">
        <v>79640</v>
      </c>
    </row>
    <row r="1959" spans="1:8" ht="14.4" x14ac:dyDescent="0.3">
      <c r="A1959" s="17">
        <v>4</v>
      </c>
      <c r="B1959" s="9" t="s">
        <v>33</v>
      </c>
      <c r="C1959" s="17">
        <v>3</v>
      </c>
      <c r="D1959" s="17">
        <v>1980</v>
      </c>
      <c r="E1959" s="17">
        <v>1</v>
      </c>
      <c r="F1959" s="17">
        <v>0</v>
      </c>
      <c r="G1959" s="17">
        <v>0</v>
      </c>
      <c r="H1959" s="18">
        <v>79656</v>
      </c>
    </row>
    <row r="1960" spans="1:8" ht="14.4" x14ac:dyDescent="0.3">
      <c r="A1960" s="17">
        <v>1</v>
      </c>
      <c r="B1960" s="9" t="s">
        <v>42</v>
      </c>
      <c r="C1960" s="17">
        <v>3</v>
      </c>
      <c r="D1960" s="17">
        <v>1993</v>
      </c>
      <c r="E1960" s="17">
        <v>1</v>
      </c>
      <c r="F1960" s="17">
        <v>0</v>
      </c>
      <c r="G1960" s="17">
        <v>0</v>
      </c>
      <c r="H1960" s="18">
        <v>79862</v>
      </c>
    </row>
    <row r="1961" spans="1:8" ht="14.4" x14ac:dyDescent="0.3">
      <c r="A1961" s="17">
        <v>3</v>
      </c>
      <c r="B1961" s="9" t="s">
        <v>19</v>
      </c>
      <c r="C1961" s="17">
        <v>3</v>
      </c>
      <c r="D1961" s="17">
        <v>2011</v>
      </c>
      <c r="E1961" s="17">
        <v>1</v>
      </c>
      <c r="F1961" s="17">
        <v>0</v>
      </c>
      <c r="G1961" s="17">
        <v>0</v>
      </c>
      <c r="H1961" s="18">
        <v>79933</v>
      </c>
    </row>
    <row r="1962" spans="1:8" ht="14.4" x14ac:dyDescent="0.3">
      <c r="A1962" s="17">
        <v>1</v>
      </c>
      <c r="B1962" s="9" t="s">
        <v>14</v>
      </c>
      <c r="C1962" s="17">
        <v>3</v>
      </c>
      <c r="D1962" s="17">
        <v>1998</v>
      </c>
      <c r="E1962" s="17">
        <v>1</v>
      </c>
      <c r="F1962" s="17">
        <v>0</v>
      </c>
      <c r="G1962" s="17">
        <v>0</v>
      </c>
      <c r="H1962" s="18">
        <v>79957</v>
      </c>
    </row>
    <row r="1963" spans="1:8" ht="14.4" x14ac:dyDescent="0.3">
      <c r="A1963" s="17">
        <v>1</v>
      </c>
      <c r="B1963" s="9" t="s">
        <v>62</v>
      </c>
      <c r="C1963" s="17">
        <v>2</v>
      </c>
      <c r="D1963" s="17">
        <v>1991</v>
      </c>
      <c r="E1963" s="17">
        <v>1</v>
      </c>
      <c r="F1963" s="17">
        <v>0</v>
      </c>
      <c r="G1963" s="17">
        <v>0</v>
      </c>
      <c r="H1963" s="18">
        <v>79981</v>
      </c>
    </row>
    <row r="1964" spans="1:8" ht="14.4" x14ac:dyDescent="0.3">
      <c r="A1964" s="17">
        <v>1</v>
      </c>
      <c r="B1964" s="9" t="s">
        <v>31</v>
      </c>
      <c r="C1964" s="17">
        <v>2</v>
      </c>
      <c r="D1964" s="17">
        <v>1984</v>
      </c>
      <c r="E1964" s="17">
        <v>1</v>
      </c>
      <c r="F1964" s="17">
        <v>0</v>
      </c>
      <c r="G1964" s="17">
        <v>0</v>
      </c>
      <c r="H1964" s="18">
        <v>79989</v>
      </c>
    </row>
    <row r="1965" spans="1:8" ht="14.4" x14ac:dyDescent="0.3">
      <c r="A1965" s="17">
        <v>1</v>
      </c>
      <c r="B1965" s="9" t="s">
        <v>12</v>
      </c>
      <c r="C1965" s="17">
        <v>2</v>
      </c>
      <c r="D1965" s="17">
        <v>2020</v>
      </c>
      <c r="E1965" s="17">
        <v>1</v>
      </c>
      <c r="F1965" s="17">
        <v>0</v>
      </c>
      <c r="G1965" s="17">
        <v>0</v>
      </c>
      <c r="H1965" s="18">
        <v>80092</v>
      </c>
    </row>
    <row r="1966" spans="1:8" ht="14.4" x14ac:dyDescent="0.3">
      <c r="A1966" s="17">
        <v>5</v>
      </c>
      <c r="B1966" s="9" t="s">
        <v>30</v>
      </c>
      <c r="C1966" s="17">
        <v>3</v>
      </c>
      <c r="D1966" s="17">
        <v>1990</v>
      </c>
      <c r="E1966" s="17">
        <v>1</v>
      </c>
      <c r="F1966" s="17">
        <v>0</v>
      </c>
      <c r="G1966" s="17">
        <v>0</v>
      </c>
      <c r="H1966" s="18">
        <v>80100</v>
      </c>
    </row>
    <row r="1967" spans="1:8" ht="14.4" x14ac:dyDescent="0.3">
      <c r="A1967" s="17">
        <v>5</v>
      </c>
      <c r="B1967" s="9" t="s">
        <v>14</v>
      </c>
      <c r="C1967" s="17">
        <v>3</v>
      </c>
      <c r="D1967" s="17">
        <v>1964</v>
      </c>
      <c r="E1967" s="17">
        <v>1</v>
      </c>
      <c r="F1967" s="17">
        <v>0</v>
      </c>
      <c r="G1967" s="17">
        <v>0</v>
      </c>
      <c r="H1967" s="18">
        <v>80219</v>
      </c>
    </row>
    <row r="1968" spans="1:8" ht="14.4" x14ac:dyDescent="0.3">
      <c r="A1968" s="17">
        <v>4</v>
      </c>
      <c r="B1968" s="9" t="s">
        <v>23</v>
      </c>
      <c r="C1968" s="17">
        <v>2</v>
      </c>
      <c r="D1968" s="17">
        <v>1984</v>
      </c>
      <c r="E1968" s="17">
        <v>1</v>
      </c>
      <c r="F1968" s="17">
        <v>0</v>
      </c>
      <c r="G1968" s="17">
        <v>0</v>
      </c>
      <c r="H1968" s="18">
        <v>80258</v>
      </c>
    </row>
    <row r="1969" spans="1:8" ht="14.4" x14ac:dyDescent="0.3">
      <c r="A1969" s="17">
        <v>3</v>
      </c>
      <c r="B1969" s="9" t="s">
        <v>25</v>
      </c>
      <c r="C1969" s="17">
        <v>2</v>
      </c>
      <c r="D1969" s="17">
        <v>1961</v>
      </c>
      <c r="E1969" s="17">
        <v>1</v>
      </c>
      <c r="F1969" s="17">
        <v>24</v>
      </c>
      <c r="G1969" s="17">
        <v>0</v>
      </c>
      <c r="H1969" s="18">
        <v>80274</v>
      </c>
    </row>
    <row r="1970" spans="1:8" ht="14.4" x14ac:dyDescent="0.3">
      <c r="A1970" s="17">
        <v>5</v>
      </c>
      <c r="B1970" s="9" t="s">
        <v>14</v>
      </c>
      <c r="C1970" s="17">
        <v>3</v>
      </c>
      <c r="D1970" s="17">
        <v>1986</v>
      </c>
      <c r="E1970" s="17">
        <v>1</v>
      </c>
      <c r="F1970" s="17">
        <v>0</v>
      </c>
      <c r="G1970" s="17">
        <v>0</v>
      </c>
      <c r="H1970" s="18">
        <v>80409</v>
      </c>
    </row>
    <row r="1971" spans="1:8" ht="14.4" x14ac:dyDescent="0.3">
      <c r="A1971" s="17">
        <v>3</v>
      </c>
      <c r="B1971" s="9" t="s">
        <v>12</v>
      </c>
      <c r="C1971" s="17">
        <v>2</v>
      </c>
      <c r="D1971" s="17">
        <v>2010</v>
      </c>
      <c r="E1971" s="17">
        <v>1</v>
      </c>
      <c r="F1971" s="17">
        <v>0</v>
      </c>
      <c r="G1971" s="17">
        <v>0</v>
      </c>
      <c r="H1971" s="18">
        <v>80456</v>
      </c>
    </row>
    <row r="1972" spans="1:8" ht="14.4" x14ac:dyDescent="0.3">
      <c r="A1972" s="17">
        <v>3</v>
      </c>
      <c r="B1972" s="9" t="s">
        <v>19</v>
      </c>
      <c r="C1972" s="17">
        <v>4</v>
      </c>
      <c r="D1972" s="17">
        <v>2015</v>
      </c>
      <c r="E1972" s="17">
        <v>1</v>
      </c>
      <c r="F1972" s="17">
        <v>0</v>
      </c>
      <c r="G1972" s="17">
        <v>0</v>
      </c>
      <c r="H1972" s="18">
        <v>80528</v>
      </c>
    </row>
    <row r="1973" spans="1:8" ht="14.4" x14ac:dyDescent="0.3">
      <c r="A1973" s="17">
        <v>3</v>
      </c>
      <c r="B1973" s="9" t="s">
        <v>43</v>
      </c>
      <c r="C1973" s="17">
        <v>3</v>
      </c>
      <c r="D1973" s="17">
        <v>1973</v>
      </c>
      <c r="E1973" s="17">
        <v>1</v>
      </c>
      <c r="F1973" s="17">
        <v>0</v>
      </c>
      <c r="G1973" s="17">
        <v>0</v>
      </c>
      <c r="H1973" s="18">
        <v>80551</v>
      </c>
    </row>
    <row r="1974" spans="1:8" ht="14.4" x14ac:dyDescent="0.3">
      <c r="A1974" s="17">
        <v>3</v>
      </c>
      <c r="B1974" s="9" t="s">
        <v>30</v>
      </c>
      <c r="C1974" s="17">
        <v>3</v>
      </c>
      <c r="D1974" s="17">
        <v>1967</v>
      </c>
      <c r="E1974" s="17">
        <v>1</v>
      </c>
      <c r="F1974" s="17">
        <v>0</v>
      </c>
      <c r="G1974" s="17">
        <v>0</v>
      </c>
      <c r="H1974" s="18">
        <v>80559</v>
      </c>
    </row>
    <row r="1975" spans="1:8" ht="14.4" x14ac:dyDescent="0.3">
      <c r="A1975" s="17">
        <v>4</v>
      </c>
      <c r="B1975" s="9" t="s">
        <v>33</v>
      </c>
      <c r="C1975" s="17">
        <v>2</v>
      </c>
      <c r="D1975" s="17">
        <v>1979</v>
      </c>
      <c r="E1975" s="17">
        <v>1</v>
      </c>
      <c r="F1975" s="17">
        <v>0</v>
      </c>
      <c r="G1975" s="17">
        <v>0</v>
      </c>
      <c r="H1975" s="18">
        <v>80559</v>
      </c>
    </row>
    <row r="1976" spans="1:8" ht="14.4" x14ac:dyDescent="0.3">
      <c r="A1976" s="17">
        <v>2</v>
      </c>
      <c r="B1976" s="9" t="s">
        <v>33</v>
      </c>
      <c r="C1976" s="17">
        <v>3</v>
      </c>
      <c r="D1976" s="17">
        <v>2018</v>
      </c>
      <c r="E1976" s="17">
        <v>1</v>
      </c>
      <c r="F1976" s="17">
        <v>0</v>
      </c>
      <c r="G1976" s="17">
        <v>0</v>
      </c>
      <c r="H1976" s="18">
        <v>80599</v>
      </c>
    </row>
    <row r="1977" spans="1:8" ht="14.4" x14ac:dyDescent="0.3">
      <c r="A1977" s="17">
        <v>3</v>
      </c>
      <c r="B1977" s="9" t="s">
        <v>14</v>
      </c>
      <c r="C1977" s="17">
        <v>2</v>
      </c>
      <c r="D1977" s="17">
        <v>1965</v>
      </c>
      <c r="E1977" s="17">
        <v>1</v>
      </c>
      <c r="F1977" s="17">
        <v>0</v>
      </c>
      <c r="G1977" s="17">
        <v>0</v>
      </c>
      <c r="H1977" s="18">
        <v>80710</v>
      </c>
    </row>
    <row r="1978" spans="1:8" ht="14.4" x14ac:dyDescent="0.3">
      <c r="A1978" s="17">
        <v>6</v>
      </c>
      <c r="B1978" s="9" t="s">
        <v>33</v>
      </c>
      <c r="C1978" s="17">
        <v>1</v>
      </c>
      <c r="D1978" s="17">
        <v>1974</v>
      </c>
      <c r="E1978" s="17">
        <v>1</v>
      </c>
      <c r="F1978" s="17">
        <v>0</v>
      </c>
      <c r="G1978" s="17">
        <v>12</v>
      </c>
      <c r="H1978" s="18">
        <v>80734</v>
      </c>
    </row>
    <row r="1979" spans="1:8" ht="14.4" x14ac:dyDescent="0.3">
      <c r="A1979" s="17">
        <v>6</v>
      </c>
      <c r="B1979" s="9" t="s">
        <v>12</v>
      </c>
      <c r="C1979" s="17">
        <v>2</v>
      </c>
      <c r="D1979" s="17">
        <v>2009</v>
      </c>
      <c r="E1979" s="17">
        <v>1</v>
      </c>
      <c r="F1979" s="17">
        <v>0</v>
      </c>
      <c r="G1979" s="17">
        <v>0</v>
      </c>
      <c r="H1979" s="18">
        <v>80742</v>
      </c>
    </row>
    <row r="1980" spans="1:8" ht="14.4" x14ac:dyDescent="0.3">
      <c r="A1980" s="17">
        <v>1</v>
      </c>
      <c r="B1980" s="9" t="s">
        <v>12</v>
      </c>
      <c r="C1980" s="17">
        <v>3</v>
      </c>
      <c r="D1980" s="17">
        <v>1997</v>
      </c>
      <c r="E1980" s="17">
        <v>1</v>
      </c>
      <c r="F1980" s="17">
        <v>0</v>
      </c>
      <c r="G1980" s="17">
        <v>0</v>
      </c>
      <c r="H1980" s="18">
        <v>80773</v>
      </c>
    </row>
    <row r="1981" spans="1:8" ht="14.4" x14ac:dyDescent="0.3">
      <c r="A1981" s="17">
        <v>1</v>
      </c>
      <c r="B1981" s="9" t="s">
        <v>19</v>
      </c>
      <c r="C1981" s="17">
        <v>2</v>
      </c>
      <c r="D1981" s="17">
        <v>1986</v>
      </c>
      <c r="E1981" s="17">
        <v>2</v>
      </c>
      <c r="F1981" s="17">
        <v>0</v>
      </c>
      <c r="G1981" s="17">
        <v>0</v>
      </c>
      <c r="H1981" s="18">
        <v>80845</v>
      </c>
    </row>
    <row r="1982" spans="1:8" ht="14.4" x14ac:dyDescent="0.3">
      <c r="A1982" s="17">
        <v>1</v>
      </c>
      <c r="B1982" s="9" t="s">
        <v>12</v>
      </c>
      <c r="C1982" s="17">
        <v>2</v>
      </c>
      <c r="D1982" s="17">
        <v>1989</v>
      </c>
      <c r="E1982" s="17">
        <v>1</v>
      </c>
      <c r="F1982" s="17">
        <v>0</v>
      </c>
      <c r="G1982" s="17">
        <v>0</v>
      </c>
      <c r="H1982" s="18">
        <v>80861</v>
      </c>
    </row>
    <row r="1983" spans="1:8" ht="14.4" x14ac:dyDescent="0.3">
      <c r="A1983" s="17">
        <v>2</v>
      </c>
      <c r="B1983" s="9" t="s">
        <v>62</v>
      </c>
      <c r="C1983" s="17">
        <v>3</v>
      </c>
      <c r="D1983" s="17">
        <v>1989</v>
      </c>
      <c r="E1983" s="17">
        <v>1</v>
      </c>
      <c r="F1983" s="17">
        <v>0</v>
      </c>
      <c r="G1983" s="17">
        <v>0</v>
      </c>
      <c r="H1983" s="18">
        <v>80940</v>
      </c>
    </row>
    <row r="1984" spans="1:8" ht="14.4" x14ac:dyDescent="0.3">
      <c r="A1984" s="17">
        <v>2</v>
      </c>
      <c r="B1984" s="9" t="s">
        <v>24</v>
      </c>
      <c r="C1984" s="17">
        <v>2</v>
      </c>
      <c r="D1984" s="17">
        <v>1967</v>
      </c>
      <c r="E1984" s="17">
        <v>1</v>
      </c>
      <c r="F1984" s="17">
        <v>0</v>
      </c>
      <c r="G1984" s="17">
        <v>0</v>
      </c>
      <c r="H1984" s="18">
        <v>81059</v>
      </c>
    </row>
    <row r="1985" spans="1:8" ht="14.4" x14ac:dyDescent="0.3">
      <c r="A1985" s="17">
        <v>1</v>
      </c>
      <c r="B1985" s="9" t="s">
        <v>19</v>
      </c>
      <c r="C1985" s="17">
        <v>3</v>
      </c>
      <c r="D1985" s="17">
        <v>1994</v>
      </c>
      <c r="E1985" s="17">
        <v>1</v>
      </c>
      <c r="F1985" s="17">
        <v>0</v>
      </c>
      <c r="G1985" s="17">
        <v>0</v>
      </c>
      <c r="H1985" s="18">
        <v>81122</v>
      </c>
    </row>
    <row r="1986" spans="1:8" ht="14.4" x14ac:dyDescent="0.3">
      <c r="A1986" s="17">
        <v>4</v>
      </c>
      <c r="B1986" s="9" t="s">
        <v>12</v>
      </c>
      <c r="C1986" s="17">
        <v>2</v>
      </c>
      <c r="D1986" s="17">
        <v>1966</v>
      </c>
      <c r="E1986" s="17">
        <v>1</v>
      </c>
      <c r="F1986" s="17">
        <v>0</v>
      </c>
      <c r="G1986" s="17">
        <v>0</v>
      </c>
      <c r="H1986" s="18">
        <v>81154</v>
      </c>
    </row>
    <row r="1987" spans="1:8" ht="14.4" x14ac:dyDescent="0.3">
      <c r="A1987" s="17">
        <v>3</v>
      </c>
      <c r="B1987" s="9" t="s">
        <v>14</v>
      </c>
      <c r="C1987" s="17">
        <v>2</v>
      </c>
      <c r="D1987" s="17">
        <v>1961</v>
      </c>
      <c r="E1987" s="17">
        <v>1</v>
      </c>
      <c r="F1987" s="17">
        <v>0</v>
      </c>
      <c r="G1987" s="17">
        <v>0</v>
      </c>
      <c r="H1987" s="18">
        <v>81186</v>
      </c>
    </row>
    <row r="1988" spans="1:8" ht="14.4" x14ac:dyDescent="0.3">
      <c r="A1988" s="17">
        <v>4</v>
      </c>
      <c r="B1988" s="9" t="s">
        <v>12</v>
      </c>
      <c r="C1988" s="17">
        <v>3</v>
      </c>
      <c r="D1988" s="17">
        <v>1987</v>
      </c>
      <c r="E1988" s="17">
        <v>1</v>
      </c>
      <c r="F1988" s="17">
        <v>0</v>
      </c>
      <c r="G1988" s="17">
        <v>73</v>
      </c>
      <c r="H1988" s="18">
        <v>81201</v>
      </c>
    </row>
    <row r="1989" spans="1:8" ht="14.4" x14ac:dyDescent="0.3">
      <c r="A1989" s="17">
        <v>2</v>
      </c>
      <c r="B1989" s="9" t="s">
        <v>12</v>
      </c>
      <c r="C1989" s="17">
        <v>2</v>
      </c>
      <c r="D1989" s="17">
        <v>2000</v>
      </c>
      <c r="E1989" s="17">
        <v>1</v>
      </c>
      <c r="F1989" s="17">
        <v>0</v>
      </c>
      <c r="G1989" s="17">
        <v>0</v>
      </c>
      <c r="H1989" s="18">
        <v>81241</v>
      </c>
    </row>
    <row r="1990" spans="1:8" ht="14.4" x14ac:dyDescent="0.3">
      <c r="A1990" s="17">
        <v>1</v>
      </c>
      <c r="B1990" s="9" t="s">
        <v>17</v>
      </c>
      <c r="C1990" s="17">
        <v>2</v>
      </c>
      <c r="D1990" s="17">
        <v>1986</v>
      </c>
      <c r="E1990" s="17">
        <v>1</v>
      </c>
      <c r="F1990" s="17">
        <v>0</v>
      </c>
      <c r="G1990" s="17">
        <v>0</v>
      </c>
      <c r="H1990" s="18">
        <v>81289</v>
      </c>
    </row>
    <row r="1991" spans="1:8" ht="14.4" x14ac:dyDescent="0.3">
      <c r="A1991" s="17">
        <v>6</v>
      </c>
      <c r="B1991" s="9" t="s">
        <v>14</v>
      </c>
      <c r="C1991" s="17">
        <v>3</v>
      </c>
      <c r="D1991" s="17">
        <v>1989</v>
      </c>
      <c r="E1991" s="17">
        <v>1</v>
      </c>
      <c r="F1991" s="17">
        <v>0</v>
      </c>
      <c r="G1991" s="17">
        <v>0</v>
      </c>
      <c r="H1991" s="18">
        <v>81431</v>
      </c>
    </row>
    <row r="1992" spans="1:8" ht="14.4" x14ac:dyDescent="0.3">
      <c r="A1992" s="17">
        <v>2</v>
      </c>
      <c r="B1992" s="9" t="s">
        <v>14</v>
      </c>
      <c r="C1992" s="17">
        <v>3</v>
      </c>
      <c r="D1992" s="17">
        <v>2020</v>
      </c>
      <c r="E1992" s="17">
        <v>1</v>
      </c>
      <c r="F1992" s="17">
        <v>0</v>
      </c>
      <c r="G1992" s="17">
        <v>0</v>
      </c>
      <c r="H1992" s="18">
        <v>81479</v>
      </c>
    </row>
    <row r="1993" spans="1:8" ht="14.4" x14ac:dyDescent="0.3">
      <c r="A1993" s="17">
        <v>2</v>
      </c>
      <c r="B1993" s="9" t="s">
        <v>19</v>
      </c>
      <c r="C1993" s="17">
        <v>4</v>
      </c>
      <c r="D1993" s="17">
        <v>1986</v>
      </c>
      <c r="E1993" s="17">
        <v>1</v>
      </c>
      <c r="F1993" s="17">
        <v>0</v>
      </c>
      <c r="G1993" s="17">
        <v>0</v>
      </c>
      <c r="H1993" s="18">
        <v>81518</v>
      </c>
    </row>
    <row r="1994" spans="1:8" ht="14.4" x14ac:dyDescent="0.3">
      <c r="A1994" s="17">
        <v>5</v>
      </c>
      <c r="B1994" s="9" t="s">
        <v>14</v>
      </c>
      <c r="C1994" s="17">
        <v>3</v>
      </c>
      <c r="D1994" s="17">
        <v>1987</v>
      </c>
      <c r="E1994" s="17">
        <v>1</v>
      </c>
      <c r="F1994" s="17">
        <v>0</v>
      </c>
      <c r="G1994" s="17">
        <v>0</v>
      </c>
      <c r="H1994" s="18">
        <v>81550</v>
      </c>
    </row>
    <row r="1995" spans="1:8" ht="14.4" x14ac:dyDescent="0.3">
      <c r="A1995" s="17">
        <v>2</v>
      </c>
      <c r="B1995" s="9" t="s">
        <v>14</v>
      </c>
      <c r="C1995" s="17">
        <v>2</v>
      </c>
      <c r="D1995" s="17">
        <v>1988</v>
      </c>
      <c r="E1995" s="17">
        <v>1</v>
      </c>
      <c r="F1995" s="17">
        <v>0</v>
      </c>
      <c r="G1995" s="17">
        <v>0</v>
      </c>
      <c r="H1995" s="18">
        <v>81582</v>
      </c>
    </row>
    <row r="1996" spans="1:8" ht="14.4" x14ac:dyDescent="0.3">
      <c r="A1996" s="17">
        <v>3</v>
      </c>
      <c r="B1996" s="9" t="s">
        <v>17</v>
      </c>
      <c r="C1996" s="17">
        <v>1</v>
      </c>
      <c r="D1996" s="17">
        <v>1986</v>
      </c>
      <c r="E1996" s="17">
        <v>1</v>
      </c>
      <c r="F1996" s="17">
        <v>0</v>
      </c>
      <c r="G1996" s="17">
        <v>0</v>
      </c>
      <c r="H1996" s="18">
        <v>81606</v>
      </c>
    </row>
    <row r="1997" spans="1:8" ht="14.4" x14ac:dyDescent="0.3">
      <c r="A1997" s="17">
        <v>6</v>
      </c>
      <c r="B1997" s="9" t="s">
        <v>19</v>
      </c>
      <c r="C1997" s="17">
        <v>3</v>
      </c>
      <c r="D1997" s="17">
        <v>2020</v>
      </c>
      <c r="E1997" s="17">
        <v>1</v>
      </c>
      <c r="F1997" s="17">
        <v>0</v>
      </c>
      <c r="G1997" s="17">
        <v>0</v>
      </c>
      <c r="H1997" s="18">
        <v>81669</v>
      </c>
    </row>
    <row r="1998" spans="1:8" ht="14.4" x14ac:dyDescent="0.3">
      <c r="A1998" s="17">
        <v>3</v>
      </c>
      <c r="B1998" s="9" t="s">
        <v>23</v>
      </c>
      <c r="C1998" s="17">
        <v>2</v>
      </c>
      <c r="D1998" s="17">
        <v>1986</v>
      </c>
      <c r="E1998" s="17">
        <v>1</v>
      </c>
      <c r="F1998" s="17">
        <v>0</v>
      </c>
      <c r="G1998" s="17">
        <v>0</v>
      </c>
      <c r="H1998" s="18">
        <v>81677</v>
      </c>
    </row>
    <row r="1999" spans="1:8" ht="14.4" x14ac:dyDescent="0.3">
      <c r="A1999" s="17">
        <v>5</v>
      </c>
      <c r="B1999" s="9" t="s">
        <v>42</v>
      </c>
      <c r="C1999" s="17">
        <v>3</v>
      </c>
      <c r="D1999" s="17">
        <v>1972</v>
      </c>
      <c r="E1999" s="17">
        <v>1</v>
      </c>
      <c r="F1999" s="17">
        <v>0</v>
      </c>
      <c r="G1999" s="17">
        <v>0</v>
      </c>
      <c r="H1999" s="18">
        <v>81724</v>
      </c>
    </row>
    <row r="2000" spans="1:8" ht="14.4" x14ac:dyDescent="0.3">
      <c r="A2000" s="17">
        <v>4</v>
      </c>
      <c r="B2000" s="9" t="s">
        <v>14</v>
      </c>
      <c r="C2000" s="17">
        <v>3</v>
      </c>
      <c r="D2000" s="17">
        <v>1970</v>
      </c>
      <c r="E2000" s="17">
        <v>1</v>
      </c>
      <c r="F2000" s="17">
        <v>0</v>
      </c>
      <c r="G2000" s="17">
        <v>0</v>
      </c>
      <c r="H2000" s="18">
        <v>81764</v>
      </c>
    </row>
    <row r="2001" spans="1:8" ht="14.4" x14ac:dyDescent="0.3">
      <c r="A2001" s="17">
        <v>3</v>
      </c>
      <c r="B2001" s="9" t="s">
        <v>14</v>
      </c>
      <c r="C2001" s="17">
        <v>1</v>
      </c>
      <c r="D2001" s="17">
        <v>2020</v>
      </c>
      <c r="E2001" s="17">
        <v>1</v>
      </c>
      <c r="F2001" s="17">
        <v>0</v>
      </c>
      <c r="G2001" s="17">
        <v>0</v>
      </c>
      <c r="H2001" s="18">
        <v>81764</v>
      </c>
    </row>
    <row r="2002" spans="1:8" ht="14.4" x14ac:dyDescent="0.3">
      <c r="A2002" s="17">
        <v>2</v>
      </c>
      <c r="B2002" s="9" t="s">
        <v>19</v>
      </c>
      <c r="C2002" s="17">
        <v>4</v>
      </c>
      <c r="D2002" s="17">
        <v>1986</v>
      </c>
      <c r="E2002" s="17">
        <v>1</v>
      </c>
      <c r="F2002" s="17">
        <v>0</v>
      </c>
      <c r="G2002" s="17">
        <v>0</v>
      </c>
      <c r="H2002" s="18">
        <v>81859</v>
      </c>
    </row>
    <row r="2003" spans="1:8" ht="14.4" x14ac:dyDescent="0.3">
      <c r="A2003" s="17">
        <v>2</v>
      </c>
      <c r="B2003" s="9" t="s">
        <v>23</v>
      </c>
      <c r="C2003" s="17">
        <v>1</v>
      </c>
      <c r="D2003" s="17">
        <v>2010</v>
      </c>
      <c r="E2003" s="17">
        <v>1</v>
      </c>
      <c r="F2003" s="17">
        <v>0</v>
      </c>
      <c r="G2003" s="17">
        <v>0</v>
      </c>
      <c r="H2003" s="18">
        <v>81986</v>
      </c>
    </row>
    <row r="2004" spans="1:8" ht="14.4" x14ac:dyDescent="0.3">
      <c r="A2004" s="17">
        <v>4</v>
      </c>
      <c r="B2004" s="9" t="s">
        <v>28</v>
      </c>
      <c r="C2004" s="17">
        <v>3</v>
      </c>
      <c r="D2004" s="17">
        <v>1972</v>
      </c>
      <c r="E2004" s="17">
        <v>1</v>
      </c>
      <c r="F2004" s="17">
        <v>0</v>
      </c>
      <c r="G2004" s="17">
        <v>0</v>
      </c>
      <c r="H2004" s="18">
        <v>82145</v>
      </c>
    </row>
    <row r="2005" spans="1:8" ht="14.4" x14ac:dyDescent="0.3">
      <c r="A2005" s="17">
        <v>4</v>
      </c>
      <c r="B2005" s="9" t="s">
        <v>12</v>
      </c>
      <c r="C2005" s="17">
        <v>2</v>
      </c>
      <c r="D2005" s="17">
        <v>1985</v>
      </c>
      <c r="E2005" s="17">
        <v>1</v>
      </c>
      <c r="F2005" s="17">
        <v>0</v>
      </c>
      <c r="G2005" s="17">
        <v>0</v>
      </c>
      <c r="H2005" s="18">
        <v>82160</v>
      </c>
    </row>
    <row r="2006" spans="1:8" ht="14.4" x14ac:dyDescent="0.3">
      <c r="A2006" s="17">
        <v>3</v>
      </c>
      <c r="B2006" s="9" t="s">
        <v>12</v>
      </c>
      <c r="C2006" s="17">
        <v>2</v>
      </c>
      <c r="D2006" s="17">
        <v>1989</v>
      </c>
      <c r="E2006" s="17">
        <v>1</v>
      </c>
      <c r="F2006" s="17">
        <v>0</v>
      </c>
      <c r="G2006" s="17">
        <v>0</v>
      </c>
      <c r="H2006" s="18">
        <v>82208</v>
      </c>
    </row>
    <row r="2007" spans="1:8" ht="14.4" x14ac:dyDescent="0.3">
      <c r="A2007" s="17">
        <v>1</v>
      </c>
      <c r="B2007" s="9" t="s">
        <v>25</v>
      </c>
      <c r="C2007" s="17">
        <v>2</v>
      </c>
      <c r="D2007" s="17">
        <v>1982</v>
      </c>
      <c r="E2007" s="17">
        <v>1</v>
      </c>
      <c r="F2007" s="17">
        <v>0</v>
      </c>
      <c r="G2007" s="17">
        <v>0</v>
      </c>
      <c r="H2007" s="18">
        <v>82271</v>
      </c>
    </row>
    <row r="2008" spans="1:8" ht="14.4" x14ac:dyDescent="0.3">
      <c r="A2008" s="17">
        <v>1</v>
      </c>
      <c r="B2008" s="9" t="s">
        <v>12</v>
      </c>
      <c r="C2008" s="17">
        <v>2</v>
      </c>
      <c r="D2008" s="17">
        <v>1989</v>
      </c>
      <c r="E2008" s="17">
        <v>1</v>
      </c>
      <c r="F2008" s="17">
        <v>0</v>
      </c>
      <c r="G2008" s="17">
        <v>0</v>
      </c>
      <c r="H2008" s="18">
        <v>82366</v>
      </c>
    </row>
    <row r="2009" spans="1:8" ht="14.4" x14ac:dyDescent="0.3">
      <c r="A2009" s="17">
        <v>3</v>
      </c>
      <c r="B2009" s="9" t="s">
        <v>14</v>
      </c>
      <c r="C2009" s="17">
        <v>2</v>
      </c>
      <c r="D2009" s="17">
        <v>1988</v>
      </c>
      <c r="E2009" s="17">
        <v>1</v>
      </c>
      <c r="F2009" s="17">
        <v>0</v>
      </c>
      <c r="G2009" s="17">
        <v>0</v>
      </c>
      <c r="H2009" s="18">
        <v>82398</v>
      </c>
    </row>
    <row r="2010" spans="1:8" ht="14.4" x14ac:dyDescent="0.3">
      <c r="A2010" s="17">
        <v>4</v>
      </c>
      <c r="B2010" s="9" t="s">
        <v>33</v>
      </c>
      <c r="C2010" s="17">
        <v>3</v>
      </c>
      <c r="D2010" s="17">
        <v>1994</v>
      </c>
      <c r="E2010" s="17">
        <v>1</v>
      </c>
      <c r="F2010" s="17">
        <v>0</v>
      </c>
      <c r="G2010" s="17">
        <v>0</v>
      </c>
      <c r="H2010" s="18">
        <v>82398</v>
      </c>
    </row>
    <row r="2011" spans="1:8" ht="14.4" x14ac:dyDescent="0.3">
      <c r="A2011" s="17">
        <v>1</v>
      </c>
      <c r="B2011" s="9" t="s">
        <v>14</v>
      </c>
      <c r="C2011" s="17">
        <v>3</v>
      </c>
      <c r="D2011" s="17">
        <v>1986</v>
      </c>
      <c r="E2011" s="17">
        <v>1</v>
      </c>
      <c r="F2011" s="17">
        <v>0</v>
      </c>
      <c r="G2011" s="17">
        <v>0</v>
      </c>
      <c r="H2011" s="18">
        <v>82422</v>
      </c>
    </row>
    <row r="2012" spans="1:8" ht="14.4" x14ac:dyDescent="0.3">
      <c r="A2012" s="17">
        <v>3</v>
      </c>
      <c r="B2012" s="9" t="s">
        <v>17</v>
      </c>
      <c r="C2012" s="17">
        <v>3</v>
      </c>
      <c r="D2012" s="17">
        <v>2012</v>
      </c>
      <c r="E2012" s="17">
        <v>1</v>
      </c>
      <c r="F2012" s="17">
        <v>0</v>
      </c>
      <c r="G2012" s="17">
        <v>0</v>
      </c>
      <c r="H2012" s="18">
        <v>82493</v>
      </c>
    </row>
    <row r="2013" spans="1:8" ht="14.4" x14ac:dyDescent="0.3">
      <c r="A2013" s="17">
        <v>2</v>
      </c>
      <c r="B2013" s="9" t="s">
        <v>53</v>
      </c>
      <c r="C2013" s="17">
        <v>2</v>
      </c>
      <c r="D2013" s="17">
        <v>1988</v>
      </c>
      <c r="E2013" s="17">
        <v>1</v>
      </c>
      <c r="F2013" s="17">
        <v>0</v>
      </c>
      <c r="G2013" s="17">
        <v>0</v>
      </c>
      <c r="H2013" s="18">
        <v>82596</v>
      </c>
    </row>
    <row r="2014" spans="1:8" ht="14.4" x14ac:dyDescent="0.3">
      <c r="A2014" s="17">
        <v>2</v>
      </c>
      <c r="B2014" s="9" t="s">
        <v>12</v>
      </c>
      <c r="C2014" s="17">
        <v>2</v>
      </c>
      <c r="D2014" s="17">
        <v>2001</v>
      </c>
      <c r="E2014" s="17">
        <v>1</v>
      </c>
      <c r="F2014" s="17">
        <v>0</v>
      </c>
      <c r="G2014" s="17">
        <v>0</v>
      </c>
      <c r="H2014" s="18">
        <v>82604</v>
      </c>
    </row>
    <row r="2015" spans="1:8" ht="14.4" x14ac:dyDescent="0.3">
      <c r="A2015" s="17">
        <v>4</v>
      </c>
      <c r="B2015" s="9" t="s">
        <v>17</v>
      </c>
      <c r="C2015" s="17">
        <v>2</v>
      </c>
      <c r="D2015" s="17">
        <v>2012</v>
      </c>
      <c r="E2015" s="17">
        <v>1</v>
      </c>
      <c r="F2015" s="17">
        <v>0</v>
      </c>
      <c r="G2015" s="17">
        <v>0</v>
      </c>
      <c r="H2015" s="18">
        <v>82739</v>
      </c>
    </row>
    <row r="2016" spans="1:8" ht="14.4" x14ac:dyDescent="0.3">
      <c r="A2016" s="17">
        <v>3</v>
      </c>
      <c r="B2016" s="9" t="s">
        <v>12</v>
      </c>
      <c r="C2016" s="17">
        <v>2</v>
      </c>
      <c r="D2016" s="17">
        <v>2012</v>
      </c>
      <c r="E2016" s="17">
        <v>1</v>
      </c>
      <c r="F2016" s="17">
        <v>0</v>
      </c>
      <c r="G2016" s="17">
        <v>0</v>
      </c>
      <c r="H2016" s="18">
        <v>82747</v>
      </c>
    </row>
    <row r="2017" spans="1:8" ht="14.4" x14ac:dyDescent="0.3">
      <c r="A2017" s="17">
        <v>5</v>
      </c>
      <c r="B2017" s="9" t="s">
        <v>43</v>
      </c>
      <c r="C2017" s="17">
        <v>3</v>
      </c>
      <c r="D2017" s="17">
        <v>1983</v>
      </c>
      <c r="E2017" s="17">
        <v>1</v>
      </c>
      <c r="F2017" s="17">
        <v>0</v>
      </c>
      <c r="G2017" s="17">
        <v>0</v>
      </c>
      <c r="H2017" s="18">
        <v>82779</v>
      </c>
    </row>
    <row r="2018" spans="1:8" ht="14.4" x14ac:dyDescent="0.3">
      <c r="A2018" s="17">
        <v>6</v>
      </c>
      <c r="B2018" s="9" t="s">
        <v>12</v>
      </c>
      <c r="C2018" s="17">
        <v>2</v>
      </c>
      <c r="D2018" s="17">
        <v>1989</v>
      </c>
      <c r="E2018" s="17">
        <v>1</v>
      </c>
      <c r="F2018" s="17">
        <v>0</v>
      </c>
      <c r="G2018" s="17">
        <v>25</v>
      </c>
      <c r="H2018" s="18">
        <v>82802</v>
      </c>
    </row>
    <row r="2019" spans="1:8" ht="14.4" x14ac:dyDescent="0.3">
      <c r="A2019" s="17">
        <v>2</v>
      </c>
      <c r="B2019" s="9" t="s">
        <v>14</v>
      </c>
      <c r="C2019" s="17">
        <v>3</v>
      </c>
      <c r="D2019" s="17">
        <v>1987</v>
      </c>
      <c r="E2019" s="17">
        <v>1</v>
      </c>
      <c r="F2019" s="17">
        <v>0</v>
      </c>
      <c r="G2019" s="17">
        <v>0</v>
      </c>
      <c r="H2019" s="18">
        <v>82913</v>
      </c>
    </row>
    <row r="2020" spans="1:8" ht="14.4" x14ac:dyDescent="0.3">
      <c r="A2020" s="17">
        <v>3</v>
      </c>
      <c r="B2020" s="9" t="s">
        <v>19</v>
      </c>
      <c r="C2020" s="17">
        <v>4</v>
      </c>
      <c r="D2020" s="17">
        <v>2018</v>
      </c>
      <c r="E2020" s="17">
        <v>2</v>
      </c>
      <c r="F2020" s="17">
        <v>0</v>
      </c>
      <c r="G2020" s="17">
        <v>0</v>
      </c>
      <c r="H2020" s="18">
        <v>83159</v>
      </c>
    </row>
    <row r="2021" spans="1:8" ht="14.4" x14ac:dyDescent="0.3">
      <c r="A2021" s="17">
        <v>4</v>
      </c>
      <c r="B2021" s="9" t="s">
        <v>17</v>
      </c>
      <c r="C2021" s="17">
        <v>2</v>
      </c>
      <c r="D2021" s="17">
        <v>1995</v>
      </c>
      <c r="E2021" s="17">
        <v>1</v>
      </c>
      <c r="F2021" s="17">
        <v>0</v>
      </c>
      <c r="G2021" s="17">
        <v>0</v>
      </c>
      <c r="H2021" s="18">
        <v>83191</v>
      </c>
    </row>
    <row r="2022" spans="1:8" ht="14.4" x14ac:dyDescent="0.3">
      <c r="A2022" s="17">
        <v>1</v>
      </c>
      <c r="B2022" s="9" t="s">
        <v>12</v>
      </c>
      <c r="C2022" s="17">
        <v>2</v>
      </c>
      <c r="D2022" s="17">
        <v>1987</v>
      </c>
      <c r="E2022" s="17">
        <v>1</v>
      </c>
      <c r="F2022" s="17">
        <v>0</v>
      </c>
      <c r="G2022" s="17">
        <v>0</v>
      </c>
      <c r="H2022" s="18">
        <v>83207</v>
      </c>
    </row>
    <row r="2023" spans="1:8" ht="14.4" x14ac:dyDescent="0.3">
      <c r="A2023" s="17">
        <v>1</v>
      </c>
      <c r="B2023" s="9" t="s">
        <v>12</v>
      </c>
      <c r="C2023" s="17">
        <v>2</v>
      </c>
      <c r="D2023" s="17">
        <v>2018</v>
      </c>
      <c r="E2023" s="17">
        <v>1</v>
      </c>
      <c r="F2023" s="17">
        <v>0</v>
      </c>
      <c r="G2023" s="17">
        <v>0</v>
      </c>
      <c r="H2023" s="18">
        <v>83421</v>
      </c>
    </row>
    <row r="2024" spans="1:8" ht="14.4" x14ac:dyDescent="0.3">
      <c r="A2024" s="17">
        <v>1</v>
      </c>
      <c r="B2024" s="9" t="s">
        <v>33</v>
      </c>
      <c r="C2024" s="17">
        <v>2</v>
      </c>
      <c r="D2024" s="17">
        <v>1964</v>
      </c>
      <c r="E2024" s="17">
        <v>1</v>
      </c>
      <c r="F2024" s="17">
        <v>0</v>
      </c>
      <c r="G2024" s="17">
        <v>0</v>
      </c>
      <c r="H2024" s="18">
        <v>83444</v>
      </c>
    </row>
    <row r="2025" spans="1:8" ht="14.4" x14ac:dyDescent="0.3">
      <c r="A2025" s="17">
        <v>5</v>
      </c>
      <c r="B2025" s="9" t="s">
        <v>17</v>
      </c>
      <c r="C2025" s="17">
        <v>3</v>
      </c>
      <c r="D2025" s="17">
        <v>2012</v>
      </c>
      <c r="E2025" s="17">
        <v>1</v>
      </c>
      <c r="F2025" s="17">
        <v>0</v>
      </c>
      <c r="G2025" s="17">
        <v>0</v>
      </c>
      <c r="H2025" s="18">
        <v>83460</v>
      </c>
    </row>
    <row r="2026" spans="1:8" ht="14.4" x14ac:dyDescent="0.3">
      <c r="A2026" s="17">
        <v>1</v>
      </c>
      <c r="B2026" s="9" t="s">
        <v>33</v>
      </c>
      <c r="C2026" s="17">
        <v>3</v>
      </c>
      <c r="D2026" s="17">
        <v>1967</v>
      </c>
      <c r="E2026" s="17">
        <v>1</v>
      </c>
      <c r="F2026" s="17">
        <v>0</v>
      </c>
      <c r="G2026" s="17">
        <v>0</v>
      </c>
      <c r="H2026" s="18">
        <v>83555</v>
      </c>
    </row>
    <row r="2027" spans="1:8" ht="14.4" x14ac:dyDescent="0.3">
      <c r="A2027" s="17">
        <v>3</v>
      </c>
      <c r="B2027" s="9" t="s">
        <v>23</v>
      </c>
      <c r="C2027" s="17">
        <v>2</v>
      </c>
      <c r="D2027" s="17">
        <v>1984</v>
      </c>
      <c r="E2027" s="17">
        <v>1</v>
      </c>
      <c r="F2027" s="17">
        <v>0</v>
      </c>
      <c r="G2027" s="17">
        <v>0</v>
      </c>
      <c r="H2027" s="18">
        <v>83563</v>
      </c>
    </row>
    <row r="2028" spans="1:8" ht="14.4" x14ac:dyDescent="0.3">
      <c r="A2028" s="17">
        <v>5</v>
      </c>
      <c r="B2028" s="9" t="s">
        <v>14</v>
      </c>
      <c r="C2028" s="17">
        <v>3</v>
      </c>
      <c r="D2028" s="17">
        <v>1980</v>
      </c>
      <c r="E2028" s="17">
        <v>1</v>
      </c>
      <c r="F2028" s="17">
        <v>0</v>
      </c>
      <c r="G2028" s="17">
        <v>0</v>
      </c>
      <c r="H2028" s="18">
        <v>83674</v>
      </c>
    </row>
    <row r="2029" spans="1:8" ht="14.4" x14ac:dyDescent="0.3">
      <c r="A2029" s="17">
        <v>2</v>
      </c>
      <c r="B2029" s="9" t="s">
        <v>12</v>
      </c>
      <c r="C2029" s="17">
        <v>2</v>
      </c>
      <c r="D2029" s="17">
        <v>2019</v>
      </c>
      <c r="E2029" s="17">
        <v>1</v>
      </c>
      <c r="F2029" s="17">
        <v>0</v>
      </c>
      <c r="G2029" s="17">
        <v>0</v>
      </c>
      <c r="H2029" s="18">
        <v>83690</v>
      </c>
    </row>
    <row r="2030" spans="1:8" ht="14.4" x14ac:dyDescent="0.3">
      <c r="A2030" s="17">
        <v>1</v>
      </c>
      <c r="B2030" s="9" t="s">
        <v>31</v>
      </c>
      <c r="C2030" s="17">
        <v>3</v>
      </c>
      <c r="D2030" s="17">
        <v>1984</v>
      </c>
      <c r="E2030" s="17">
        <v>1</v>
      </c>
      <c r="F2030" s="17">
        <v>0</v>
      </c>
      <c r="G2030" s="17">
        <v>0</v>
      </c>
      <c r="H2030" s="18">
        <v>83722</v>
      </c>
    </row>
    <row r="2031" spans="1:8" ht="14.4" x14ac:dyDescent="0.3">
      <c r="A2031" s="17">
        <v>1</v>
      </c>
      <c r="B2031" s="9" t="s">
        <v>12</v>
      </c>
      <c r="C2031" s="17">
        <v>1</v>
      </c>
      <c r="D2031" s="17">
        <v>1994</v>
      </c>
      <c r="E2031" s="17">
        <v>1</v>
      </c>
      <c r="F2031" s="17">
        <v>0</v>
      </c>
      <c r="G2031" s="17">
        <v>0</v>
      </c>
      <c r="H2031" s="18">
        <v>83722</v>
      </c>
    </row>
    <row r="2032" spans="1:8" ht="14.4" x14ac:dyDescent="0.3">
      <c r="A2032" s="17">
        <v>2</v>
      </c>
      <c r="B2032" s="9" t="s">
        <v>33</v>
      </c>
      <c r="C2032" s="17">
        <v>4</v>
      </c>
      <c r="D2032" s="17">
        <v>1967</v>
      </c>
      <c r="E2032" s="17">
        <v>1</v>
      </c>
      <c r="F2032" s="17">
        <v>0</v>
      </c>
      <c r="G2032" s="17">
        <v>12</v>
      </c>
      <c r="H2032" s="18">
        <v>83761</v>
      </c>
    </row>
    <row r="2033" spans="1:8" ht="14.4" x14ac:dyDescent="0.3">
      <c r="A2033" s="17">
        <v>1</v>
      </c>
      <c r="B2033" s="9" t="s">
        <v>12</v>
      </c>
      <c r="C2033" s="17">
        <v>2</v>
      </c>
      <c r="D2033" s="17">
        <v>1989</v>
      </c>
      <c r="E2033" s="17">
        <v>1</v>
      </c>
      <c r="F2033" s="17">
        <v>0</v>
      </c>
      <c r="G2033" s="17">
        <v>0</v>
      </c>
      <c r="H2033" s="18">
        <v>83769</v>
      </c>
    </row>
    <row r="2034" spans="1:8" ht="14.4" x14ac:dyDescent="0.3">
      <c r="A2034" s="17">
        <v>2</v>
      </c>
      <c r="B2034" s="9" t="s">
        <v>25</v>
      </c>
      <c r="C2034" s="17">
        <v>1</v>
      </c>
      <c r="D2034" s="17">
        <v>1995</v>
      </c>
      <c r="E2034" s="17">
        <v>1</v>
      </c>
      <c r="F2034" s="17">
        <v>0</v>
      </c>
      <c r="G2034" s="17">
        <v>0</v>
      </c>
      <c r="H2034" s="18">
        <v>83785</v>
      </c>
    </row>
    <row r="2035" spans="1:8" ht="14.4" x14ac:dyDescent="0.3">
      <c r="A2035" s="17">
        <v>4</v>
      </c>
      <c r="B2035" s="9" t="s">
        <v>25</v>
      </c>
      <c r="C2035" s="17">
        <v>3</v>
      </c>
      <c r="D2035" s="17">
        <v>1994</v>
      </c>
      <c r="E2035" s="17">
        <v>1</v>
      </c>
      <c r="F2035" s="17">
        <v>0</v>
      </c>
      <c r="G2035" s="17">
        <v>0</v>
      </c>
      <c r="H2035" s="18">
        <v>83809</v>
      </c>
    </row>
    <row r="2036" spans="1:8" ht="14.4" x14ac:dyDescent="0.3">
      <c r="A2036" s="17">
        <v>1</v>
      </c>
      <c r="B2036" s="9" t="s">
        <v>33</v>
      </c>
      <c r="C2036" s="17">
        <v>2</v>
      </c>
      <c r="D2036" s="17">
        <v>2013</v>
      </c>
      <c r="E2036" s="17">
        <v>1</v>
      </c>
      <c r="F2036" s="17">
        <v>0</v>
      </c>
      <c r="G2036" s="17">
        <v>0</v>
      </c>
      <c r="H2036" s="18">
        <v>83817</v>
      </c>
    </row>
    <row r="2037" spans="1:8" ht="14.4" x14ac:dyDescent="0.3">
      <c r="A2037" s="17">
        <v>1</v>
      </c>
      <c r="B2037" s="9" t="s">
        <v>14</v>
      </c>
      <c r="C2037" s="17">
        <v>3</v>
      </c>
      <c r="D2037" s="17">
        <v>1965</v>
      </c>
      <c r="E2037" s="17">
        <v>1</v>
      </c>
      <c r="F2037" s="17">
        <v>0</v>
      </c>
      <c r="G2037" s="17">
        <v>0</v>
      </c>
      <c r="H2037" s="18">
        <v>83833</v>
      </c>
    </row>
    <row r="2038" spans="1:8" ht="14.4" x14ac:dyDescent="0.3">
      <c r="A2038" s="17">
        <v>1</v>
      </c>
      <c r="B2038" s="9" t="s">
        <v>17</v>
      </c>
      <c r="C2038" s="17">
        <v>2</v>
      </c>
      <c r="D2038" s="17">
        <v>1986</v>
      </c>
      <c r="E2038" s="17">
        <v>1</v>
      </c>
      <c r="F2038" s="17">
        <v>0</v>
      </c>
      <c r="G2038" s="17">
        <v>0</v>
      </c>
      <c r="H2038" s="18">
        <v>83960</v>
      </c>
    </row>
    <row r="2039" spans="1:8" ht="14.4" x14ac:dyDescent="0.3">
      <c r="A2039" s="17">
        <v>2</v>
      </c>
      <c r="B2039" s="9" t="s">
        <v>14</v>
      </c>
      <c r="C2039" s="17">
        <v>2</v>
      </c>
      <c r="D2039" s="17">
        <v>1988</v>
      </c>
      <c r="E2039" s="17">
        <v>1</v>
      </c>
      <c r="F2039" s="17">
        <v>0</v>
      </c>
      <c r="G2039" s="17">
        <v>0</v>
      </c>
      <c r="H2039" s="18">
        <v>83960</v>
      </c>
    </row>
    <row r="2040" spans="1:8" ht="14.4" x14ac:dyDescent="0.3">
      <c r="A2040" s="17">
        <v>4</v>
      </c>
      <c r="B2040" s="9" t="s">
        <v>23</v>
      </c>
      <c r="C2040" s="17">
        <v>2</v>
      </c>
      <c r="D2040" s="17">
        <v>1986</v>
      </c>
      <c r="E2040" s="17">
        <v>1</v>
      </c>
      <c r="F2040" s="17">
        <v>0</v>
      </c>
      <c r="G2040" s="17">
        <v>0</v>
      </c>
      <c r="H2040" s="18">
        <v>84023</v>
      </c>
    </row>
    <row r="2041" spans="1:8" ht="14.4" x14ac:dyDescent="0.3">
      <c r="A2041" s="17">
        <v>6</v>
      </c>
      <c r="B2041" s="9" t="s">
        <v>33</v>
      </c>
      <c r="C2041" s="17">
        <v>2</v>
      </c>
      <c r="D2041" s="17">
        <v>2015</v>
      </c>
      <c r="E2041" s="17">
        <v>1</v>
      </c>
      <c r="F2041" s="17">
        <v>0</v>
      </c>
      <c r="G2041" s="17">
        <v>0</v>
      </c>
      <c r="H2041" s="18">
        <v>84094</v>
      </c>
    </row>
    <row r="2042" spans="1:8" ht="14.4" x14ac:dyDescent="0.3">
      <c r="A2042" s="17">
        <v>2</v>
      </c>
      <c r="B2042" s="9" t="s">
        <v>19</v>
      </c>
      <c r="C2042" s="17">
        <v>1</v>
      </c>
      <c r="D2042" s="17">
        <v>1973</v>
      </c>
      <c r="E2042" s="17">
        <v>17</v>
      </c>
      <c r="F2042" s="17">
        <v>0</v>
      </c>
      <c r="G2042" s="17">
        <v>0</v>
      </c>
      <c r="H2042" s="18">
        <v>84134</v>
      </c>
    </row>
    <row r="2043" spans="1:8" ht="14.4" x14ac:dyDescent="0.3">
      <c r="A2043" s="17">
        <v>1</v>
      </c>
      <c r="B2043" s="9" t="s">
        <v>12</v>
      </c>
      <c r="C2043" s="17">
        <v>3</v>
      </c>
      <c r="D2043" s="17">
        <v>1970</v>
      </c>
      <c r="E2043" s="17">
        <v>1</v>
      </c>
      <c r="F2043" s="17">
        <v>0</v>
      </c>
      <c r="G2043" s="17">
        <v>0</v>
      </c>
      <c r="H2043" s="18">
        <v>84150</v>
      </c>
    </row>
    <row r="2044" spans="1:8" ht="14.4" x14ac:dyDescent="0.3">
      <c r="A2044" s="17">
        <v>2</v>
      </c>
      <c r="B2044" s="9" t="s">
        <v>23</v>
      </c>
      <c r="C2044" s="17">
        <v>2</v>
      </c>
      <c r="D2044" s="17">
        <v>1989</v>
      </c>
      <c r="E2044" s="17">
        <v>1</v>
      </c>
      <c r="F2044" s="17">
        <v>0</v>
      </c>
      <c r="G2044" s="17">
        <v>0</v>
      </c>
      <c r="H2044" s="18">
        <v>84213</v>
      </c>
    </row>
    <row r="2045" spans="1:8" ht="14.4" x14ac:dyDescent="0.3">
      <c r="A2045" s="17">
        <v>3</v>
      </c>
      <c r="B2045" s="9" t="s">
        <v>12</v>
      </c>
      <c r="C2045" s="17">
        <v>2</v>
      </c>
      <c r="D2045" s="17">
        <v>2010</v>
      </c>
      <c r="E2045" s="17">
        <v>1</v>
      </c>
      <c r="F2045" s="17">
        <v>0</v>
      </c>
      <c r="G2045" s="17">
        <v>0</v>
      </c>
      <c r="H2045" s="18">
        <v>84261</v>
      </c>
    </row>
    <row r="2046" spans="1:8" ht="14.4" x14ac:dyDescent="0.3">
      <c r="A2046" s="17">
        <v>1</v>
      </c>
      <c r="B2046" s="9" t="s">
        <v>25</v>
      </c>
      <c r="C2046" s="17">
        <v>3</v>
      </c>
      <c r="D2046" s="17">
        <v>1992</v>
      </c>
      <c r="E2046" s="17">
        <v>1</v>
      </c>
      <c r="F2046" s="17">
        <v>0</v>
      </c>
      <c r="G2046" s="17">
        <v>0</v>
      </c>
      <c r="H2046" s="18">
        <v>84277</v>
      </c>
    </row>
    <row r="2047" spans="1:8" ht="14.4" x14ac:dyDescent="0.3">
      <c r="A2047" s="17">
        <v>2</v>
      </c>
      <c r="B2047" s="9" t="s">
        <v>19</v>
      </c>
      <c r="C2047" s="17">
        <v>2</v>
      </c>
      <c r="D2047" s="17">
        <v>1987</v>
      </c>
      <c r="E2047" s="17">
        <v>1</v>
      </c>
      <c r="F2047" s="17">
        <v>0</v>
      </c>
      <c r="G2047" s="17">
        <v>0</v>
      </c>
      <c r="H2047" s="18">
        <v>84308</v>
      </c>
    </row>
    <row r="2048" spans="1:8" ht="14.4" x14ac:dyDescent="0.3">
      <c r="A2048" s="17">
        <v>4</v>
      </c>
      <c r="B2048" s="9" t="s">
        <v>12</v>
      </c>
      <c r="C2048" s="17">
        <v>2</v>
      </c>
      <c r="D2048" s="17">
        <v>1989</v>
      </c>
      <c r="E2048" s="17">
        <v>1</v>
      </c>
      <c r="F2048" s="17">
        <v>0</v>
      </c>
      <c r="G2048" s="17">
        <v>0</v>
      </c>
      <c r="H2048" s="18">
        <v>84483</v>
      </c>
    </row>
    <row r="2049" spans="1:8" ht="14.4" x14ac:dyDescent="0.3">
      <c r="A2049" s="17">
        <v>4</v>
      </c>
      <c r="B2049" s="9" t="s">
        <v>33</v>
      </c>
      <c r="C2049" s="17">
        <v>3</v>
      </c>
      <c r="D2049" s="17">
        <v>1981</v>
      </c>
      <c r="E2049" s="17">
        <v>1</v>
      </c>
      <c r="F2049" s="17">
        <v>0</v>
      </c>
      <c r="G2049" s="17">
        <v>0</v>
      </c>
      <c r="H2049" s="18">
        <v>84530</v>
      </c>
    </row>
    <row r="2050" spans="1:8" ht="14.4" x14ac:dyDescent="0.3">
      <c r="A2050" s="17">
        <v>2</v>
      </c>
      <c r="B2050" s="9" t="s">
        <v>25</v>
      </c>
      <c r="C2050" s="17">
        <v>2</v>
      </c>
      <c r="D2050" s="17">
        <v>1977</v>
      </c>
      <c r="E2050" s="17">
        <v>1</v>
      </c>
      <c r="F2050" s="17">
        <v>0</v>
      </c>
      <c r="G2050" s="17">
        <v>0</v>
      </c>
      <c r="H2050" s="18">
        <v>84610</v>
      </c>
    </row>
    <row r="2051" spans="1:8" ht="14.4" x14ac:dyDescent="0.3">
      <c r="A2051" s="17">
        <v>5</v>
      </c>
      <c r="B2051" s="9" t="s">
        <v>12</v>
      </c>
      <c r="C2051" s="17">
        <v>1</v>
      </c>
      <c r="D2051" s="17">
        <v>1992</v>
      </c>
      <c r="E2051" s="17">
        <v>1</v>
      </c>
      <c r="F2051" s="17">
        <v>0</v>
      </c>
      <c r="G2051" s="17">
        <v>12</v>
      </c>
      <c r="H2051" s="18">
        <v>84641</v>
      </c>
    </row>
    <row r="2052" spans="1:8" ht="14.4" x14ac:dyDescent="0.3">
      <c r="A2052" s="17">
        <v>3</v>
      </c>
      <c r="B2052" s="9" t="s">
        <v>30</v>
      </c>
      <c r="C2052" s="17">
        <v>3</v>
      </c>
      <c r="D2052" s="17">
        <v>1966</v>
      </c>
      <c r="E2052" s="17">
        <v>1</v>
      </c>
      <c r="F2052" s="17">
        <v>0</v>
      </c>
      <c r="G2052" s="17">
        <v>12</v>
      </c>
      <c r="H2052" s="18">
        <v>84792</v>
      </c>
    </row>
    <row r="2053" spans="1:8" ht="14.4" x14ac:dyDescent="0.3">
      <c r="A2053" s="17">
        <v>2</v>
      </c>
      <c r="B2053" s="9" t="s">
        <v>59</v>
      </c>
      <c r="C2053" s="17">
        <v>4</v>
      </c>
      <c r="D2053" s="17">
        <v>1967</v>
      </c>
      <c r="E2053" s="17">
        <v>1</v>
      </c>
      <c r="F2053" s="17">
        <v>0</v>
      </c>
      <c r="G2053" s="17">
        <v>12</v>
      </c>
      <c r="H2053" s="18">
        <v>84831</v>
      </c>
    </row>
    <row r="2054" spans="1:8" ht="14.4" x14ac:dyDescent="0.3">
      <c r="A2054" s="17">
        <v>3</v>
      </c>
      <c r="B2054" s="9" t="s">
        <v>17</v>
      </c>
      <c r="C2054" s="17">
        <v>2</v>
      </c>
      <c r="D2054" s="17">
        <v>1986</v>
      </c>
      <c r="E2054" s="17">
        <v>1</v>
      </c>
      <c r="F2054" s="17">
        <v>0</v>
      </c>
      <c r="G2054" s="17">
        <v>0</v>
      </c>
      <c r="H2054" s="18">
        <v>84839</v>
      </c>
    </row>
    <row r="2055" spans="1:8" ht="14.4" x14ac:dyDescent="0.3">
      <c r="A2055" s="17">
        <v>2</v>
      </c>
      <c r="B2055" s="9" t="s">
        <v>25</v>
      </c>
      <c r="C2055" s="17">
        <v>2</v>
      </c>
      <c r="D2055" s="17">
        <v>1995</v>
      </c>
      <c r="E2055" s="17">
        <v>1</v>
      </c>
      <c r="F2055" s="17">
        <v>0</v>
      </c>
      <c r="G2055" s="17">
        <v>0</v>
      </c>
      <c r="H2055" s="18">
        <v>84903</v>
      </c>
    </row>
    <row r="2056" spans="1:8" ht="14.4" x14ac:dyDescent="0.3">
      <c r="A2056" s="17">
        <v>2</v>
      </c>
      <c r="B2056" s="9" t="s">
        <v>17</v>
      </c>
      <c r="C2056" s="17">
        <v>2</v>
      </c>
      <c r="D2056" s="17">
        <v>1976</v>
      </c>
      <c r="E2056" s="17">
        <v>1</v>
      </c>
      <c r="F2056" s="17">
        <v>0</v>
      </c>
      <c r="G2056" s="17">
        <v>0</v>
      </c>
      <c r="H2056" s="18">
        <v>84958</v>
      </c>
    </row>
    <row r="2057" spans="1:8" ht="14.4" x14ac:dyDescent="0.3">
      <c r="A2057" s="17">
        <v>1</v>
      </c>
      <c r="B2057" s="9" t="s">
        <v>24</v>
      </c>
      <c r="C2057" s="17">
        <v>3</v>
      </c>
      <c r="D2057" s="17">
        <v>1989</v>
      </c>
      <c r="E2057" s="17">
        <v>1</v>
      </c>
      <c r="F2057" s="17">
        <v>0</v>
      </c>
      <c r="G2057" s="17">
        <v>0</v>
      </c>
      <c r="H2057" s="18">
        <v>84966</v>
      </c>
    </row>
    <row r="2058" spans="1:8" ht="14.4" x14ac:dyDescent="0.3">
      <c r="A2058" s="17">
        <v>2</v>
      </c>
      <c r="B2058" s="9" t="s">
        <v>19</v>
      </c>
      <c r="C2058" s="17">
        <v>1</v>
      </c>
      <c r="D2058" s="17">
        <v>1993</v>
      </c>
      <c r="E2058" s="17">
        <v>2</v>
      </c>
      <c r="F2058" s="17">
        <v>0</v>
      </c>
      <c r="G2058" s="17">
        <v>0</v>
      </c>
      <c r="H2058" s="18">
        <v>84998</v>
      </c>
    </row>
    <row r="2059" spans="1:8" ht="14.4" x14ac:dyDescent="0.3">
      <c r="A2059" s="17">
        <v>4</v>
      </c>
      <c r="B2059" s="9" t="s">
        <v>14</v>
      </c>
      <c r="C2059" s="17">
        <v>3</v>
      </c>
      <c r="D2059" s="17">
        <v>1982</v>
      </c>
      <c r="E2059" s="17">
        <v>1</v>
      </c>
      <c r="F2059" s="17">
        <v>0</v>
      </c>
      <c r="G2059" s="17">
        <v>0</v>
      </c>
      <c r="H2059" s="18">
        <v>85093</v>
      </c>
    </row>
    <row r="2060" spans="1:8" ht="14.4" x14ac:dyDescent="0.3">
      <c r="A2060" s="17">
        <v>3</v>
      </c>
      <c r="B2060" s="9" t="s">
        <v>14</v>
      </c>
      <c r="C2060" s="17">
        <v>2</v>
      </c>
      <c r="D2060" s="17">
        <v>1988</v>
      </c>
      <c r="E2060" s="17">
        <v>1</v>
      </c>
      <c r="F2060" s="17">
        <v>0</v>
      </c>
      <c r="G2060" s="17">
        <v>0</v>
      </c>
      <c r="H2060" s="18">
        <v>85101</v>
      </c>
    </row>
    <row r="2061" spans="1:8" ht="14.4" x14ac:dyDescent="0.3">
      <c r="A2061" s="17">
        <v>4</v>
      </c>
      <c r="B2061" s="9" t="s">
        <v>12</v>
      </c>
      <c r="C2061" s="17">
        <v>2</v>
      </c>
      <c r="D2061" s="17">
        <v>1995</v>
      </c>
      <c r="E2061" s="17">
        <v>1</v>
      </c>
      <c r="F2061" s="17">
        <v>0</v>
      </c>
      <c r="G2061" s="17">
        <v>0</v>
      </c>
      <c r="H2061" s="18">
        <v>85141</v>
      </c>
    </row>
    <row r="2062" spans="1:8" ht="14.4" x14ac:dyDescent="0.3">
      <c r="A2062" s="17">
        <v>2</v>
      </c>
      <c r="B2062" s="9" t="s">
        <v>14</v>
      </c>
      <c r="C2062" s="17">
        <v>2</v>
      </c>
      <c r="D2062" s="17">
        <v>1987</v>
      </c>
      <c r="E2062" s="17">
        <v>1</v>
      </c>
      <c r="F2062" s="17">
        <v>0</v>
      </c>
      <c r="G2062" s="17">
        <v>0</v>
      </c>
      <c r="H2062" s="18">
        <v>85172</v>
      </c>
    </row>
    <row r="2063" spans="1:8" ht="14.4" x14ac:dyDescent="0.3">
      <c r="A2063" s="17">
        <v>1</v>
      </c>
      <c r="B2063" s="9" t="s">
        <v>23</v>
      </c>
      <c r="C2063" s="17">
        <v>3</v>
      </c>
      <c r="D2063" s="17">
        <v>2004</v>
      </c>
      <c r="E2063" s="17">
        <v>2</v>
      </c>
      <c r="F2063" s="17">
        <v>0</v>
      </c>
      <c r="G2063" s="17">
        <v>0</v>
      </c>
      <c r="H2063" s="18">
        <v>85172</v>
      </c>
    </row>
    <row r="2064" spans="1:8" ht="14.4" x14ac:dyDescent="0.3">
      <c r="A2064" s="17">
        <v>6</v>
      </c>
      <c r="B2064" s="9" t="s">
        <v>19</v>
      </c>
      <c r="C2064" s="17">
        <v>3</v>
      </c>
      <c r="D2064" s="17">
        <v>2020</v>
      </c>
      <c r="E2064" s="17">
        <v>1</v>
      </c>
      <c r="F2064" s="17">
        <v>0</v>
      </c>
      <c r="G2064" s="17">
        <v>0</v>
      </c>
      <c r="H2064" s="18">
        <v>85252</v>
      </c>
    </row>
    <row r="2065" spans="1:8" ht="14.4" x14ac:dyDescent="0.3">
      <c r="A2065" s="17">
        <v>4</v>
      </c>
      <c r="B2065" s="9" t="s">
        <v>12</v>
      </c>
      <c r="C2065" s="17">
        <v>3</v>
      </c>
      <c r="D2065" s="17">
        <v>1987</v>
      </c>
      <c r="E2065" s="17">
        <v>1</v>
      </c>
      <c r="F2065" s="17">
        <v>0</v>
      </c>
      <c r="G2065" s="17">
        <v>0</v>
      </c>
      <c r="H2065" s="18">
        <v>85275</v>
      </c>
    </row>
    <row r="2066" spans="1:8" ht="14.4" x14ac:dyDescent="0.3">
      <c r="A2066" s="17">
        <v>4</v>
      </c>
      <c r="B2066" s="9" t="s">
        <v>12</v>
      </c>
      <c r="C2066" s="17">
        <v>2</v>
      </c>
      <c r="D2066" s="17">
        <v>2010</v>
      </c>
      <c r="E2066" s="17">
        <v>1</v>
      </c>
      <c r="F2066" s="17">
        <v>0</v>
      </c>
      <c r="G2066" s="17">
        <v>0</v>
      </c>
      <c r="H2066" s="18">
        <v>85315</v>
      </c>
    </row>
    <row r="2067" spans="1:8" ht="14.4" x14ac:dyDescent="0.3">
      <c r="A2067" s="17">
        <v>1</v>
      </c>
      <c r="B2067" s="9" t="s">
        <v>12</v>
      </c>
      <c r="C2067" s="17">
        <v>1</v>
      </c>
      <c r="D2067" s="17">
        <v>1990</v>
      </c>
      <c r="E2067" s="17">
        <v>1</v>
      </c>
      <c r="F2067" s="17">
        <v>0</v>
      </c>
      <c r="G2067" s="17">
        <v>0</v>
      </c>
      <c r="H2067" s="18">
        <v>85386</v>
      </c>
    </row>
    <row r="2068" spans="1:8" ht="14.4" x14ac:dyDescent="0.3">
      <c r="A2068" s="17">
        <v>1</v>
      </c>
      <c r="B2068" s="9" t="s">
        <v>27</v>
      </c>
      <c r="C2068" s="17">
        <v>3</v>
      </c>
      <c r="D2068" s="17">
        <v>1994</v>
      </c>
      <c r="E2068" s="17">
        <v>1</v>
      </c>
      <c r="F2068" s="17">
        <v>0</v>
      </c>
      <c r="G2068" s="17">
        <v>0</v>
      </c>
      <c r="H2068" s="18">
        <v>85458</v>
      </c>
    </row>
    <row r="2069" spans="1:8" ht="14.4" x14ac:dyDescent="0.3">
      <c r="A2069" s="17">
        <v>2</v>
      </c>
      <c r="B2069" s="9" t="s">
        <v>27</v>
      </c>
      <c r="C2069" s="17">
        <v>3</v>
      </c>
      <c r="D2069" s="17">
        <v>1972</v>
      </c>
      <c r="E2069" s="17">
        <v>1</v>
      </c>
      <c r="F2069" s="17">
        <v>0</v>
      </c>
      <c r="G2069" s="17">
        <v>0</v>
      </c>
      <c r="H2069" s="18">
        <v>85577</v>
      </c>
    </row>
    <row r="2070" spans="1:8" ht="14.4" x14ac:dyDescent="0.3">
      <c r="A2070" s="17">
        <v>4</v>
      </c>
      <c r="B2070" s="9" t="s">
        <v>12</v>
      </c>
      <c r="C2070" s="17">
        <v>4</v>
      </c>
      <c r="D2070" s="17">
        <v>2011</v>
      </c>
      <c r="E2070" s="17">
        <v>1</v>
      </c>
      <c r="F2070" s="17">
        <v>0</v>
      </c>
      <c r="G2070" s="17">
        <v>0</v>
      </c>
      <c r="H2070" s="18">
        <v>85600</v>
      </c>
    </row>
    <row r="2071" spans="1:8" ht="14.4" x14ac:dyDescent="0.3">
      <c r="A2071" s="17">
        <v>2</v>
      </c>
      <c r="B2071" s="9" t="s">
        <v>12</v>
      </c>
      <c r="C2071" s="17">
        <v>2</v>
      </c>
      <c r="D2071" s="17">
        <v>2020</v>
      </c>
      <c r="E2071" s="17">
        <v>1</v>
      </c>
      <c r="F2071" s="17">
        <v>0</v>
      </c>
      <c r="G2071" s="17">
        <v>0</v>
      </c>
      <c r="H2071" s="18">
        <v>85640</v>
      </c>
    </row>
    <row r="2072" spans="1:8" ht="14.4" x14ac:dyDescent="0.3">
      <c r="A2072" s="17">
        <v>2</v>
      </c>
      <c r="B2072" s="9" t="s">
        <v>12</v>
      </c>
      <c r="C2072" s="17">
        <v>3</v>
      </c>
      <c r="D2072" s="17">
        <v>1987</v>
      </c>
      <c r="E2072" s="17">
        <v>1</v>
      </c>
      <c r="F2072" s="17">
        <v>0</v>
      </c>
      <c r="G2072" s="17">
        <v>0</v>
      </c>
      <c r="H2072" s="18">
        <v>85680</v>
      </c>
    </row>
    <row r="2073" spans="1:8" ht="14.4" x14ac:dyDescent="0.3">
      <c r="A2073" s="17">
        <v>1</v>
      </c>
      <c r="B2073" s="9" t="s">
        <v>12</v>
      </c>
      <c r="C2073" s="17">
        <v>1</v>
      </c>
      <c r="D2073" s="17">
        <v>1995</v>
      </c>
      <c r="E2073" s="17">
        <v>1</v>
      </c>
      <c r="F2073" s="17">
        <v>0</v>
      </c>
      <c r="G2073" s="17">
        <v>0</v>
      </c>
      <c r="H2073" s="18">
        <v>85703</v>
      </c>
    </row>
    <row r="2074" spans="1:8" ht="14.4" x14ac:dyDescent="0.3">
      <c r="A2074" s="17">
        <v>1</v>
      </c>
      <c r="B2074" s="9" t="s">
        <v>12</v>
      </c>
      <c r="C2074" s="17">
        <v>2</v>
      </c>
      <c r="D2074" s="17">
        <v>2018</v>
      </c>
      <c r="E2074" s="17">
        <v>1</v>
      </c>
      <c r="F2074" s="17">
        <v>0</v>
      </c>
      <c r="G2074" s="17">
        <v>0</v>
      </c>
      <c r="H2074" s="18">
        <v>85719</v>
      </c>
    </row>
    <row r="2075" spans="1:8" ht="14.4" x14ac:dyDescent="0.3">
      <c r="A2075" s="17">
        <v>3</v>
      </c>
      <c r="B2075" s="9" t="s">
        <v>12</v>
      </c>
      <c r="C2075" s="17">
        <v>3</v>
      </c>
      <c r="D2075" s="17">
        <v>2010</v>
      </c>
      <c r="E2075" s="17">
        <v>1</v>
      </c>
      <c r="F2075" s="17">
        <v>0</v>
      </c>
      <c r="G2075" s="17">
        <v>0</v>
      </c>
      <c r="H2075" s="18">
        <v>85829</v>
      </c>
    </row>
    <row r="2076" spans="1:8" ht="14.4" x14ac:dyDescent="0.3">
      <c r="A2076" s="17">
        <v>3</v>
      </c>
      <c r="B2076" s="9" t="s">
        <v>25</v>
      </c>
      <c r="C2076" s="17">
        <v>2</v>
      </c>
      <c r="D2076" s="17">
        <v>1978</v>
      </c>
      <c r="E2076" s="17">
        <v>1</v>
      </c>
      <c r="F2076" s="17">
        <v>0</v>
      </c>
      <c r="G2076" s="17">
        <v>0</v>
      </c>
      <c r="H2076" s="18">
        <v>85886</v>
      </c>
    </row>
    <row r="2077" spans="1:8" ht="14.4" x14ac:dyDescent="0.3">
      <c r="A2077" s="17">
        <v>3</v>
      </c>
      <c r="B2077" s="9" t="s">
        <v>19</v>
      </c>
      <c r="C2077" s="17">
        <v>1</v>
      </c>
      <c r="D2077" s="17">
        <v>1996</v>
      </c>
      <c r="E2077" s="17">
        <v>1</v>
      </c>
      <c r="F2077" s="17">
        <v>0</v>
      </c>
      <c r="G2077" s="17">
        <v>0</v>
      </c>
      <c r="H2077" s="18">
        <v>85949</v>
      </c>
    </row>
    <row r="2078" spans="1:8" ht="14.4" x14ac:dyDescent="0.3">
      <c r="A2078" s="17">
        <v>2</v>
      </c>
      <c r="B2078" s="9" t="s">
        <v>33</v>
      </c>
      <c r="C2078" s="17">
        <v>2</v>
      </c>
      <c r="D2078" s="17">
        <v>1965</v>
      </c>
      <c r="E2078" s="17">
        <v>1</v>
      </c>
      <c r="F2078" s="17">
        <v>0</v>
      </c>
      <c r="G2078" s="17">
        <v>0</v>
      </c>
      <c r="H2078" s="18">
        <v>85957</v>
      </c>
    </row>
    <row r="2079" spans="1:8" ht="14.4" x14ac:dyDescent="0.3">
      <c r="A2079" s="17">
        <v>1</v>
      </c>
      <c r="B2079" s="9" t="s">
        <v>53</v>
      </c>
      <c r="C2079" s="17">
        <v>2</v>
      </c>
      <c r="D2079" s="17">
        <v>1965</v>
      </c>
      <c r="E2079" s="17">
        <v>1</v>
      </c>
      <c r="F2079" s="17">
        <v>0</v>
      </c>
      <c r="G2079" s="17">
        <v>0</v>
      </c>
      <c r="H2079" s="18">
        <v>86068</v>
      </c>
    </row>
    <row r="2080" spans="1:8" ht="14.4" x14ac:dyDescent="0.3">
      <c r="A2080" s="17">
        <v>3</v>
      </c>
      <c r="B2080" s="9" t="s">
        <v>12</v>
      </c>
      <c r="C2080" s="17">
        <v>1</v>
      </c>
      <c r="D2080" s="17">
        <v>1997</v>
      </c>
      <c r="E2080" s="17">
        <v>1</v>
      </c>
      <c r="F2080" s="17">
        <v>0</v>
      </c>
      <c r="G2080" s="17">
        <v>0</v>
      </c>
      <c r="H2080" s="18">
        <v>86147</v>
      </c>
    </row>
    <row r="2081" spans="1:8" ht="14.4" x14ac:dyDescent="0.3">
      <c r="A2081" s="17">
        <v>1</v>
      </c>
      <c r="B2081" s="9" t="s">
        <v>19</v>
      </c>
      <c r="C2081" s="17">
        <v>2</v>
      </c>
      <c r="D2081" s="17">
        <v>1991</v>
      </c>
      <c r="E2081" s="17">
        <v>1</v>
      </c>
      <c r="F2081" s="17">
        <v>0</v>
      </c>
      <c r="G2081" s="17">
        <v>0</v>
      </c>
      <c r="H2081" s="18">
        <v>86147</v>
      </c>
    </row>
    <row r="2082" spans="1:8" ht="14.4" x14ac:dyDescent="0.3">
      <c r="A2082" s="17">
        <v>5</v>
      </c>
      <c r="B2082" s="9" t="s">
        <v>12</v>
      </c>
      <c r="C2082" s="17">
        <v>2</v>
      </c>
      <c r="D2082" s="17">
        <v>2009</v>
      </c>
      <c r="E2082" s="17">
        <v>1</v>
      </c>
      <c r="F2082" s="17">
        <v>0</v>
      </c>
      <c r="G2082" s="17">
        <v>0</v>
      </c>
      <c r="H2082" s="18">
        <v>86295</v>
      </c>
    </row>
    <row r="2083" spans="1:8" ht="14.4" x14ac:dyDescent="0.3">
      <c r="A2083" s="17">
        <v>1</v>
      </c>
      <c r="B2083" s="9" t="s">
        <v>33</v>
      </c>
      <c r="C2083" s="17">
        <v>2</v>
      </c>
      <c r="D2083" s="17">
        <v>1967</v>
      </c>
      <c r="E2083" s="17">
        <v>1</v>
      </c>
      <c r="F2083" s="17">
        <v>0</v>
      </c>
      <c r="G2083" s="17">
        <v>0</v>
      </c>
      <c r="H2083" s="18">
        <v>86314</v>
      </c>
    </row>
    <row r="2084" spans="1:8" ht="14.4" x14ac:dyDescent="0.3">
      <c r="A2084" s="17">
        <v>2</v>
      </c>
      <c r="B2084" s="9" t="s">
        <v>12</v>
      </c>
      <c r="C2084" s="17">
        <v>3</v>
      </c>
      <c r="D2084" s="17">
        <v>2007</v>
      </c>
      <c r="E2084" s="17">
        <v>1</v>
      </c>
      <c r="F2084" s="17">
        <v>0</v>
      </c>
      <c r="G2084" s="17">
        <v>0</v>
      </c>
      <c r="H2084" s="18">
        <v>86353</v>
      </c>
    </row>
    <row r="2085" spans="1:8" ht="14.4" x14ac:dyDescent="0.3">
      <c r="A2085" s="17">
        <v>1</v>
      </c>
      <c r="B2085" s="9" t="s">
        <v>12</v>
      </c>
      <c r="C2085" s="17">
        <v>3</v>
      </c>
      <c r="D2085" s="17">
        <v>1976</v>
      </c>
      <c r="E2085" s="17">
        <v>1</v>
      </c>
      <c r="F2085" s="17">
        <v>0</v>
      </c>
      <c r="G2085" s="17">
        <v>0</v>
      </c>
      <c r="H2085" s="18">
        <v>86377</v>
      </c>
    </row>
    <row r="2086" spans="1:8" ht="14.4" x14ac:dyDescent="0.3">
      <c r="A2086" s="17">
        <v>1</v>
      </c>
      <c r="B2086" s="9" t="s">
        <v>19</v>
      </c>
      <c r="C2086" s="17">
        <v>3</v>
      </c>
      <c r="D2086" s="17">
        <v>2014</v>
      </c>
      <c r="E2086" s="17">
        <v>1</v>
      </c>
      <c r="F2086" s="17">
        <v>0</v>
      </c>
      <c r="G2086" s="17">
        <v>0</v>
      </c>
      <c r="H2086" s="18">
        <v>86393</v>
      </c>
    </row>
    <row r="2087" spans="1:8" ht="14.4" x14ac:dyDescent="0.3">
      <c r="A2087" s="17">
        <v>3</v>
      </c>
      <c r="B2087" s="9" t="s">
        <v>33</v>
      </c>
      <c r="C2087" s="17">
        <v>2</v>
      </c>
      <c r="D2087" s="17">
        <v>1977</v>
      </c>
      <c r="E2087" s="17">
        <v>1</v>
      </c>
      <c r="F2087" s="17">
        <v>0</v>
      </c>
      <c r="G2087" s="17">
        <v>0</v>
      </c>
      <c r="H2087" s="18">
        <v>86409</v>
      </c>
    </row>
    <row r="2088" spans="1:8" ht="14.4" x14ac:dyDescent="0.3">
      <c r="A2088" s="17">
        <v>4</v>
      </c>
      <c r="B2088" s="9" t="s">
        <v>33</v>
      </c>
      <c r="C2088" s="17">
        <v>1</v>
      </c>
      <c r="D2088" s="17">
        <v>1976</v>
      </c>
      <c r="E2088" s="17">
        <v>1</v>
      </c>
      <c r="F2088" s="17">
        <v>0</v>
      </c>
      <c r="G2088" s="17">
        <v>0</v>
      </c>
      <c r="H2088" s="18">
        <v>86425</v>
      </c>
    </row>
    <row r="2089" spans="1:8" ht="14.4" x14ac:dyDescent="0.3">
      <c r="A2089" s="17">
        <v>2</v>
      </c>
      <c r="B2089" s="9" t="s">
        <v>12</v>
      </c>
      <c r="C2089" s="17">
        <v>2</v>
      </c>
      <c r="D2089" s="17">
        <v>1989</v>
      </c>
      <c r="E2089" s="17">
        <v>1</v>
      </c>
      <c r="F2089" s="17">
        <v>0</v>
      </c>
      <c r="G2089" s="17">
        <v>0</v>
      </c>
      <c r="H2089" s="18">
        <v>86456</v>
      </c>
    </row>
    <row r="2090" spans="1:8" ht="14.4" x14ac:dyDescent="0.3">
      <c r="A2090" s="17">
        <v>3</v>
      </c>
      <c r="B2090" s="9" t="s">
        <v>12</v>
      </c>
      <c r="C2090" s="17">
        <v>2</v>
      </c>
      <c r="D2090" s="17">
        <v>2011</v>
      </c>
      <c r="E2090" s="17">
        <v>1</v>
      </c>
      <c r="F2090" s="17">
        <v>0</v>
      </c>
      <c r="G2090" s="17">
        <v>0</v>
      </c>
      <c r="H2090" s="18">
        <v>86542</v>
      </c>
    </row>
    <row r="2091" spans="1:8" ht="14.4" x14ac:dyDescent="0.3">
      <c r="A2091" s="17">
        <v>4</v>
      </c>
      <c r="B2091" s="9" t="s">
        <v>12</v>
      </c>
      <c r="C2091" s="17">
        <v>2</v>
      </c>
      <c r="D2091" s="17">
        <v>2006</v>
      </c>
      <c r="E2091" s="17">
        <v>1</v>
      </c>
      <c r="F2091" s="17">
        <v>0</v>
      </c>
      <c r="G2091" s="17">
        <v>0</v>
      </c>
      <c r="H2091" s="18">
        <v>86559</v>
      </c>
    </row>
    <row r="2092" spans="1:8" ht="14.4" x14ac:dyDescent="0.3">
      <c r="A2092" s="17">
        <v>1</v>
      </c>
      <c r="B2092" s="9" t="s">
        <v>27</v>
      </c>
      <c r="C2092" s="17">
        <v>3</v>
      </c>
      <c r="D2092" s="17">
        <v>1994</v>
      </c>
      <c r="E2092" s="17">
        <v>1</v>
      </c>
      <c r="F2092" s="17">
        <v>0</v>
      </c>
      <c r="G2092" s="17">
        <v>0</v>
      </c>
      <c r="H2092" s="18">
        <v>86607</v>
      </c>
    </row>
    <row r="2093" spans="1:8" ht="14.4" x14ac:dyDescent="0.3">
      <c r="A2093" s="17">
        <v>5</v>
      </c>
      <c r="B2093" s="9" t="s">
        <v>12</v>
      </c>
      <c r="C2093" s="17">
        <v>2</v>
      </c>
      <c r="D2093" s="17">
        <v>2015</v>
      </c>
      <c r="E2093" s="17">
        <v>1</v>
      </c>
      <c r="F2093" s="17">
        <v>0</v>
      </c>
      <c r="G2093" s="17">
        <v>0</v>
      </c>
      <c r="H2093" s="18">
        <v>86694</v>
      </c>
    </row>
    <row r="2094" spans="1:8" ht="14.4" x14ac:dyDescent="0.3">
      <c r="A2094" s="17">
        <v>2</v>
      </c>
      <c r="B2094" s="9" t="s">
        <v>52</v>
      </c>
      <c r="C2094" s="17">
        <v>1</v>
      </c>
      <c r="D2094" s="17">
        <v>1989</v>
      </c>
      <c r="E2094" s="17">
        <v>1</v>
      </c>
      <c r="F2094" s="17">
        <v>0</v>
      </c>
      <c r="G2094" s="17">
        <v>0</v>
      </c>
      <c r="H2094" s="18">
        <v>86813</v>
      </c>
    </row>
    <row r="2095" spans="1:8" ht="14.4" x14ac:dyDescent="0.3">
      <c r="A2095" s="17">
        <v>4</v>
      </c>
      <c r="B2095" s="9" t="s">
        <v>33</v>
      </c>
      <c r="C2095" s="17">
        <v>1</v>
      </c>
      <c r="D2095" s="17">
        <v>2006</v>
      </c>
      <c r="E2095" s="17">
        <v>1</v>
      </c>
      <c r="F2095" s="17">
        <v>0</v>
      </c>
      <c r="G2095" s="17">
        <v>0</v>
      </c>
      <c r="H2095" s="18">
        <v>86821</v>
      </c>
    </row>
    <row r="2096" spans="1:8" ht="14.4" x14ac:dyDescent="0.3">
      <c r="A2096" s="17">
        <v>5</v>
      </c>
      <c r="B2096" s="9" t="s">
        <v>32</v>
      </c>
      <c r="C2096" s="17">
        <v>1</v>
      </c>
      <c r="D2096" s="17">
        <v>1995</v>
      </c>
      <c r="E2096" s="17">
        <v>1</v>
      </c>
      <c r="F2096" s="17">
        <v>0</v>
      </c>
      <c r="G2096" s="17">
        <v>0</v>
      </c>
      <c r="H2096" s="18">
        <v>86924</v>
      </c>
    </row>
    <row r="2097" spans="1:8" ht="14.4" x14ac:dyDescent="0.3">
      <c r="A2097" s="17">
        <v>4</v>
      </c>
      <c r="B2097" s="9" t="s">
        <v>12</v>
      </c>
      <c r="C2097" s="17">
        <v>2</v>
      </c>
      <c r="D2097" s="17">
        <v>2011</v>
      </c>
      <c r="E2097" s="17">
        <v>1</v>
      </c>
      <c r="F2097" s="17">
        <v>0</v>
      </c>
      <c r="G2097" s="17">
        <v>0</v>
      </c>
      <c r="H2097" s="18">
        <v>86987</v>
      </c>
    </row>
    <row r="2098" spans="1:8" ht="14.4" x14ac:dyDescent="0.3">
      <c r="A2098" s="17">
        <v>1</v>
      </c>
      <c r="B2098" s="9" t="s">
        <v>12</v>
      </c>
      <c r="C2098" s="17">
        <v>2</v>
      </c>
      <c r="D2098" s="17">
        <v>2005</v>
      </c>
      <c r="E2098" s="17">
        <v>1</v>
      </c>
      <c r="F2098" s="17">
        <v>0</v>
      </c>
      <c r="G2098" s="17">
        <v>0</v>
      </c>
      <c r="H2098" s="18">
        <v>87051</v>
      </c>
    </row>
    <row r="2099" spans="1:8" ht="14.4" x14ac:dyDescent="0.3">
      <c r="A2099" s="17">
        <v>2</v>
      </c>
      <c r="B2099" s="9" t="s">
        <v>12</v>
      </c>
      <c r="C2099" s="17">
        <v>4</v>
      </c>
      <c r="D2099" s="17">
        <v>2020</v>
      </c>
      <c r="E2099" s="17">
        <v>1</v>
      </c>
      <c r="F2099" s="17">
        <v>0</v>
      </c>
      <c r="G2099" s="17">
        <v>0</v>
      </c>
      <c r="H2099" s="18">
        <v>87059</v>
      </c>
    </row>
    <row r="2100" spans="1:8" ht="14.4" x14ac:dyDescent="0.3">
      <c r="A2100" s="17">
        <v>2</v>
      </c>
      <c r="B2100" s="9" t="s">
        <v>10</v>
      </c>
      <c r="C2100" s="17">
        <v>1</v>
      </c>
      <c r="D2100" s="17">
        <v>1988</v>
      </c>
      <c r="E2100" s="17">
        <v>1</v>
      </c>
      <c r="F2100" s="17">
        <v>0</v>
      </c>
      <c r="G2100" s="17">
        <v>0</v>
      </c>
      <c r="H2100" s="18">
        <v>87098</v>
      </c>
    </row>
    <row r="2101" spans="1:8" ht="14.4" x14ac:dyDescent="0.3">
      <c r="A2101" s="17">
        <v>2</v>
      </c>
      <c r="B2101" s="9" t="s">
        <v>33</v>
      </c>
      <c r="C2101" s="17">
        <v>1</v>
      </c>
      <c r="D2101" s="17">
        <v>2008</v>
      </c>
      <c r="E2101" s="17">
        <v>1</v>
      </c>
      <c r="F2101" s="17">
        <v>0</v>
      </c>
      <c r="G2101" s="17">
        <v>0</v>
      </c>
      <c r="H2101" s="18">
        <v>87146</v>
      </c>
    </row>
    <row r="2102" spans="1:8" ht="14.4" x14ac:dyDescent="0.3">
      <c r="A2102" s="17">
        <v>2</v>
      </c>
      <c r="B2102" s="9" t="s">
        <v>33</v>
      </c>
      <c r="C2102" s="17">
        <v>2</v>
      </c>
      <c r="D2102" s="17">
        <v>1974</v>
      </c>
      <c r="E2102" s="17">
        <v>1</v>
      </c>
      <c r="F2102" s="17">
        <v>0</v>
      </c>
      <c r="G2102" s="17">
        <v>0</v>
      </c>
      <c r="H2102" s="18">
        <v>87154</v>
      </c>
    </row>
    <row r="2103" spans="1:8" ht="14.4" x14ac:dyDescent="0.3">
      <c r="A2103" s="17">
        <v>3</v>
      </c>
      <c r="B2103" s="9" t="s">
        <v>23</v>
      </c>
      <c r="C2103" s="17">
        <v>3</v>
      </c>
      <c r="D2103" s="17">
        <v>1986</v>
      </c>
      <c r="E2103" s="17">
        <v>1</v>
      </c>
      <c r="F2103" s="17">
        <v>0</v>
      </c>
      <c r="G2103" s="17">
        <v>0</v>
      </c>
      <c r="H2103" s="18">
        <v>87170</v>
      </c>
    </row>
    <row r="2104" spans="1:8" ht="14.4" x14ac:dyDescent="0.3">
      <c r="A2104" s="17">
        <v>5</v>
      </c>
      <c r="B2104" s="9" t="s">
        <v>14</v>
      </c>
      <c r="C2104" s="17">
        <v>3</v>
      </c>
      <c r="D2104" s="17">
        <v>1985</v>
      </c>
      <c r="E2104" s="17">
        <v>1</v>
      </c>
      <c r="F2104" s="17">
        <v>0</v>
      </c>
      <c r="G2104" s="17">
        <v>0</v>
      </c>
      <c r="H2104" s="18">
        <v>87178</v>
      </c>
    </row>
    <row r="2105" spans="1:8" ht="14.4" x14ac:dyDescent="0.3">
      <c r="A2105" s="17">
        <v>2</v>
      </c>
      <c r="B2105" s="9" t="s">
        <v>12</v>
      </c>
      <c r="C2105" s="17">
        <v>2</v>
      </c>
      <c r="D2105" s="17">
        <v>2011</v>
      </c>
      <c r="E2105" s="17">
        <v>1</v>
      </c>
      <c r="F2105" s="17">
        <v>0</v>
      </c>
      <c r="G2105" s="17">
        <v>0</v>
      </c>
      <c r="H2105" s="18">
        <v>87655</v>
      </c>
    </row>
    <row r="2106" spans="1:8" ht="14.4" x14ac:dyDescent="0.3">
      <c r="A2106" s="17">
        <v>2</v>
      </c>
      <c r="B2106" s="9" t="s">
        <v>12</v>
      </c>
      <c r="C2106" s="17">
        <v>3</v>
      </c>
      <c r="D2106" s="17">
        <v>2010</v>
      </c>
      <c r="E2106" s="17">
        <v>1</v>
      </c>
      <c r="F2106" s="17">
        <v>0</v>
      </c>
      <c r="G2106" s="17">
        <v>0</v>
      </c>
      <c r="H2106" s="18">
        <v>89262</v>
      </c>
    </row>
    <row r="2107" spans="1:8" ht="14.4" x14ac:dyDescent="0.3">
      <c r="A2107" s="17">
        <v>6</v>
      </c>
      <c r="B2107" s="9" t="s">
        <v>12</v>
      </c>
      <c r="C2107" s="17">
        <v>2</v>
      </c>
      <c r="D2107" s="17">
        <v>2014</v>
      </c>
      <c r="E2107" s="17">
        <v>1</v>
      </c>
      <c r="F2107" s="17">
        <v>0</v>
      </c>
      <c r="G2107" s="17">
        <v>0</v>
      </c>
      <c r="H2107" s="18">
        <v>89918</v>
      </c>
    </row>
    <row r="2108" spans="1:8" ht="14.4" x14ac:dyDescent="0.3">
      <c r="A2108" s="17">
        <v>3</v>
      </c>
      <c r="B2108" s="9" t="s">
        <v>12</v>
      </c>
      <c r="C2108" s="17">
        <v>3</v>
      </c>
      <c r="D2108" s="17">
        <v>2010</v>
      </c>
      <c r="E2108" s="17">
        <v>1</v>
      </c>
      <c r="F2108" s="17">
        <v>0</v>
      </c>
      <c r="G2108" s="17">
        <v>0</v>
      </c>
      <c r="H2108" s="18">
        <v>90394</v>
      </c>
    </row>
    <row r="2109" spans="1:8" ht="14.4" x14ac:dyDescent="0.3">
      <c r="A2109" s="17">
        <v>3</v>
      </c>
      <c r="B2109" s="9" t="s">
        <v>12</v>
      </c>
      <c r="C2109" s="17">
        <v>3</v>
      </c>
      <c r="D2109" s="17">
        <v>2011</v>
      </c>
      <c r="E2109" s="17">
        <v>1</v>
      </c>
      <c r="F2109" s="17">
        <v>0</v>
      </c>
      <c r="G2109" s="17">
        <v>0</v>
      </c>
      <c r="H2109" s="18">
        <v>90470</v>
      </c>
    </row>
    <row r="2110" spans="1:8" ht="14.4" x14ac:dyDescent="0.3">
      <c r="A2110" s="17">
        <v>1</v>
      </c>
      <c r="B2110" s="9" t="s">
        <v>31</v>
      </c>
      <c r="C2110" s="17">
        <v>3</v>
      </c>
      <c r="D2110" s="17">
        <v>1985</v>
      </c>
      <c r="E2110" s="17">
        <v>3</v>
      </c>
      <c r="F2110" s="17">
        <v>0</v>
      </c>
      <c r="G2110" s="17">
        <v>0</v>
      </c>
      <c r="H2110" s="18">
        <v>90472</v>
      </c>
    </row>
    <row r="2111" spans="1:8" ht="14.4" x14ac:dyDescent="0.3">
      <c r="A2111" s="17">
        <v>3</v>
      </c>
      <c r="B2111" s="9" t="s">
        <v>12</v>
      </c>
      <c r="C2111" s="17">
        <v>3</v>
      </c>
      <c r="D2111" s="17">
        <v>2011</v>
      </c>
      <c r="E2111" s="17">
        <v>1</v>
      </c>
      <c r="F2111" s="17">
        <v>0</v>
      </c>
      <c r="G2111" s="17">
        <v>0</v>
      </c>
      <c r="H2111" s="18">
        <v>90860</v>
      </c>
    </row>
    <row r="2112" spans="1:8" ht="14.4" x14ac:dyDescent="0.3">
      <c r="A2112" s="17">
        <v>4</v>
      </c>
      <c r="B2112" s="9" t="s">
        <v>12</v>
      </c>
      <c r="C2112" s="17">
        <v>1</v>
      </c>
      <c r="D2112" s="17">
        <v>2009</v>
      </c>
      <c r="E2112" s="17">
        <v>1</v>
      </c>
      <c r="F2112" s="17">
        <v>0</v>
      </c>
      <c r="G2112" s="17">
        <v>0</v>
      </c>
      <c r="H2112" s="18">
        <v>91402</v>
      </c>
    </row>
    <row r="2113" spans="1:8" ht="14.4" x14ac:dyDescent="0.3">
      <c r="A2113" s="17">
        <v>3</v>
      </c>
      <c r="B2113" s="9" t="s">
        <v>12</v>
      </c>
      <c r="C2113" s="17">
        <v>2</v>
      </c>
      <c r="D2113" s="17">
        <v>2014</v>
      </c>
      <c r="E2113" s="17">
        <v>1</v>
      </c>
      <c r="F2113" s="17">
        <v>0</v>
      </c>
      <c r="G2113" s="17">
        <v>0</v>
      </c>
      <c r="H2113" s="18">
        <v>91431</v>
      </c>
    </row>
    <row r="2114" spans="1:8" ht="14.4" x14ac:dyDescent="0.3">
      <c r="A2114" s="17">
        <v>4</v>
      </c>
      <c r="B2114" s="9" t="s">
        <v>33</v>
      </c>
      <c r="C2114" s="17">
        <v>3</v>
      </c>
      <c r="D2114" s="17">
        <v>2014</v>
      </c>
      <c r="E2114" s="17">
        <v>1</v>
      </c>
      <c r="F2114" s="17">
        <v>0</v>
      </c>
      <c r="G2114" s="17">
        <v>0</v>
      </c>
      <c r="H2114" s="18">
        <v>91564</v>
      </c>
    </row>
    <row r="2115" spans="1:8" ht="14.4" x14ac:dyDescent="0.3">
      <c r="A2115" s="17">
        <v>5</v>
      </c>
      <c r="B2115" s="9" t="s">
        <v>12</v>
      </c>
      <c r="C2115" s="17">
        <v>2</v>
      </c>
      <c r="D2115" s="17">
        <v>2012</v>
      </c>
      <c r="E2115" s="17">
        <v>1</v>
      </c>
      <c r="F2115" s="17">
        <v>0</v>
      </c>
      <c r="G2115" s="17">
        <v>0</v>
      </c>
      <c r="H2115" s="18">
        <v>91897</v>
      </c>
    </row>
    <row r="2116" spans="1:8" ht="14.4" x14ac:dyDescent="0.3">
      <c r="A2116" s="17">
        <v>6</v>
      </c>
      <c r="B2116" s="9" t="s">
        <v>12</v>
      </c>
      <c r="C2116" s="17">
        <v>2</v>
      </c>
      <c r="D2116" s="17">
        <v>2015</v>
      </c>
      <c r="E2116" s="17">
        <v>1</v>
      </c>
      <c r="F2116" s="17">
        <v>0</v>
      </c>
      <c r="G2116" s="17">
        <v>0</v>
      </c>
      <c r="H2116" s="18">
        <v>92182</v>
      </c>
    </row>
    <row r="2117" spans="1:8" ht="14.4" x14ac:dyDescent="0.3">
      <c r="A2117" s="17">
        <v>3</v>
      </c>
      <c r="B2117" s="9" t="s">
        <v>12</v>
      </c>
      <c r="C2117" s="17">
        <v>3</v>
      </c>
      <c r="D2117" s="17">
        <v>2009</v>
      </c>
      <c r="E2117" s="17">
        <v>1</v>
      </c>
      <c r="F2117" s="17">
        <v>0</v>
      </c>
      <c r="G2117" s="17">
        <v>0</v>
      </c>
      <c r="H2117" s="18">
        <v>93257</v>
      </c>
    </row>
    <row r="2118" spans="1:8" ht="14.4" x14ac:dyDescent="0.3">
      <c r="A2118" s="17">
        <v>2</v>
      </c>
      <c r="B2118" s="9" t="s">
        <v>12</v>
      </c>
      <c r="C2118" s="17">
        <v>3</v>
      </c>
      <c r="D2118" s="17">
        <v>2011</v>
      </c>
      <c r="E2118" s="17">
        <v>1</v>
      </c>
      <c r="F2118" s="17">
        <v>0</v>
      </c>
      <c r="G2118" s="17">
        <v>0</v>
      </c>
      <c r="H2118" s="18">
        <v>93476</v>
      </c>
    </row>
    <row r="2119" spans="1:8" ht="14.4" x14ac:dyDescent="0.3">
      <c r="A2119" s="17">
        <v>3</v>
      </c>
      <c r="B2119" s="9" t="s">
        <v>12</v>
      </c>
      <c r="C2119" s="17">
        <v>3</v>
      </c>
      <c r="D2119" s="17">
        <v>2012</v>
      </c>
      <c r="E2119" s="17">
        <v>1</v>
      </c>
      <c r="F2119" s="17">
        <v>0</v>
      </c>
      <c r="G2119" s="17">
        <v>0</v>
      </c>
      <c r="H2119" s="18">
        <v>93704</v>
      </c>
    </row>
    <row r="2120" spans="1:8" ht="14.4" x14ac:dyDescent="0.3">
      <c r="A2120" s="17">
        <v>5</v>
      </c>
      <c r="B2120" s="9" t="s">
        <v>12</v>
      </c>
      <c r="C2120" s="17">
        <v>2</v>
      </c>
      <c r="D2120" s="17">
        <v>2013</v>
      </c>
      <c r="E2120" s="17">
        <v>1</v>
      </c>
      <c r="F2120" s="17">
        <v>0</v>
      </c>
      <c r="G2120" s="17">
        <v>0</v>
      </c>
      <c r="H2120" s="18">
        <v>93723</v>
      </c>
    </row>
    <row r="2121" spans="1:8" ht="14.4" x14ac:dyDescent="0.3">
      <c r="A2121" s="17">
        <v>3</v>
      </c>
      <c r="B2121" s="9" t="s">
        <v>12</v>
      </c>
      <c r="C2121" s="17">
        <v>3</v>
      </c>
      <c r="D2121" s="17">
        <v>2004</v>
      </c>
      <c r="E2121" s="17">
        <v>1</v>
      </c>
      <c r="F2121" s="17">
        <v>0</v>
      </c>
      <c r="G2121" s="17">
        <v>0</v>
      </c>
      <c r="H2121" s="18">
        <v>94046</v>
      </c>
    </row>
    <row r="2122" spans="1:8" ht="14.4" x14ac:dyDescent="0.3">
      <c r="A2122" s="17">
        <v>3</v>
      </c>
      <c r="B2122" s="9" t="s">
        <v>12</v>
      </c>
      <c r="C2122" s="17">
        <v>2</v>
      </c>
      <c r="D2122" s="17">
        <v>2011</v>
      </c>
      <c r="E2122" s="17">
        <v>1</v>
      </c>
      <c r="F2122" s="17">
        <v>0</v>
      </c>
      <c r="G2122" s="17">
        <v>0</v>
      </c>
      <c r="H2122" s="18">
        <v>94208</v>
      </c>
    </row>
    <row r="2123" spans="1:8" ht="14.4" x14ac:dyDescent="0.3">
      <c r="A2123" s="17">
        <v>6</v>
      </c>
      <c r="B2123" s="9" t="s">
        <v>12</v>
      </c>
      <c r="C2123" s="17">
        <v>4</v>
      </c>
      <c r="D2123" s="17">
        <v>2011</v>
      </c>
      <c r="E2123" s="17">
        <v>1</v>
      </c>
      <c r="F2123" s="17">
        <v>0</v>
      </c>
      <c r="G2123" s="17">
        <v>0</v>
      </c>
      <c r="H2123" s="18">
        <v>95948</v>
      </c>
    </row>
    <row r="2124" spans="1:8" ht="14.4" x14ac:dyDescent="0.3">
      <c r="A2124" s="17">
        <v>3</v>
      </c>
      <c r="B2124" s="9" t="s">
        <v>12</v>
      </c>
      <c r="C2124" s="17">
        <v>2</v>
      </c>
      <c r="D2124" s="17">
        <v>2011</v>
      </c>
      <c r="E2124" s="17">
        <v>1</v>
      </c>
      <c r="F2124" s="17">
        <v>0</v>
      </c>
      <c r="G2124" s="17">
        <v>0</v>
      </c>
      <c r="H2124" s="18">
        <v>96205</v>
      </c>
    </row>
    <row r="2125" spans="1:8" ht="14.4" x14ac:dyDescent="0.3">
      <c r="A2125" s="17">
        <v>2</v>
      </c>
      <c r="B2125" s="9" t="s">
        <v>12</v>
      </c>
      <c r="C2125" s="17">
        <v>3</v>
      </c>
      <c r="D2125" s="17">
        <v>2014</v>
      </c>
      <c r="E2125" s="17">
        <v>1</v>
      </c>
      <c r="F2125" s="17">
        <v>0</v>
      </c>
      <c r="G2125" s="17">
        <v>0</v>
      </c>
      <c r="H2125" s="18">
        <v>96243</v>
      </c>
    </row>
    <row r="2126" spans="1:8" ht="14.4" x14ac:dyDescent="0.3">
      <c r="A2126" s="17">
        <v>3</v>
      </c>
      <c r="B2126" s="9" t="s">
        <v>12</v>
      </c>
      <c r="C2126" s="17">
        <v>3</v>
      </c>
      <c r="D2126" s="17">
        <v>2009</v>
      </c>
      <c r="E2126" s="17">
        <v>1</v>
      </c>
      <c r="F2126" s="17">
        <v>0</v>
      </c>
      <c r="G2126" s="17">
        <v>0</v>
      </c>
      <c r="H2126" s="18">
        <v>96890</v>
      </c>
    </row>
    <row r="2127" spans="1:8" ht="14.4" x14ac:dyDescent="0.3">
      <c r="A2127" s="17">
        <v>4</v>
      </c>
      <c r="B2127" s="9" t="s">
        <v>12</v>
      </c>
      <c r="C2127" s="17">
        <v>3</v>
      </c>
      <c r="D2127" s="17">
        <v>2002</v>
      </c>
      <c r="E2127" s="17">
        <v>1</v>
      </c>
      <c r="F2127" s="17">
        <v>0</v>
      </c>
      <c r="G2127" s="17">
        <v>0</v>
      </c>
      <c r="H2127" s="18">
        <v>97489</v>
      </c>
    </row>
    <row r="2128" spans="1:8" ht="14.4" x14ac:dyDescent="0.3">
      <c r="A2128" s="17">
        <v>4</v>
      </c>
      <c r="B2128" s="9" t="s">
        <v>12</v>
      </c>
      <c r="C2128" s="17">
        <v>2</v>
      </c>
      <c r="D2128" s="17">
        <v>2010</v>
      </c>
      <c r="E2128" s="17">
        <v>1</v>
      </c>
      <c r="F2128" s="17">
        <v>0</v>
      </c>
      <c r="G2128" s="17">
        <v>0</v>
      </c>
      <c r="H2128" s="18">
        <v>97813</v>
      </c>
    </row>
    <row r="2129" spans="1:8" ht="14.4" x14ac:dyDescent="0.3">
      <c r="A2129" s="17">
        <v>1</v>
      </c>
      <c r="B2129" s="9" t="s">
        <v>10</v>
      </c>
      <c r="C2129" s="17">
        <v>4</v>
      </c>
      <c r="D2129" s="17">
        <v>1992</v>
      </c>
      <c r="E2129" s="17">
        <v>1</v>
      </c>
      <c r="F2129" s="17">
        <v>0</v>
      </c>
      <c r="G2129" s="17">
        <v>0</v>
      </c>
      <c r="H2129" s="18">
        <v>98566</v>
      </c>
    </row>
    <row r="2130" spans="1:8" ht="14.4" x14ac:dyDescent="0.3">
      <c r="A2130" s="17">
        <v>5</v>
      </c>
      <c r="B2130" s="9" t="s">
        <v>66</v>
      </c>
      <c r="C2130" s="17">
        <v>2</v>
      </c>
      <c r="D2130" s="17">
        <v>2013</v>
      </c>
      <c r="E2130" s="17">
        <v>1</v>
      </c>
      <c r="F2130" s="17">
        <v>0</v>
      </c>
      <c r="G2130" s="17">
        <v>0</v>
      </c>
      <c r="H2130" s="18">
        <v>98906</v>
      </c>
    </row>
    <row r="2131" spans="1:8" ht="14.4" x14ac:dyDescent="0.3">
      <c r="A2131" s="17">
        <v>3</v>
      </c>
      <c r="B2131" s="9" t="s">
        <v>12</v>
      </c>
      <c r="C2131" s="17">
        <v>2</v>
      </c>
      <c r="D2131" s="17">
        <v>2015</v>
      </c>
      <c r="E2131" s="17">
        <v>1</v>
      </c>
      <c r="F2131" s="17">
        <v>0</v>
      </c>
      <c r="G2131" s="17">
        <v>0</v>
      </c>
      <c r="H2131" s="18">
        <v>98945</v>
      </c>
    </row>
    <row r="2132" spans="1:8" ht="14.4" x14ac:dyDescent="0.3">
      <c r="A2132" s="17">
        <v>3</v>
      </c>
      <c r="B2132" s="9" t="s">
        <v>12</v>
      </c>
      <c r="C2132" s="17">
        <v>3</v>
      </c>
      <c r="D2132" s="17">
        <v>2015</v>
      </c>
      <c r="E2132" s="17">
        <v>1</v>
      </c>
      <c r="F2132" s="17">
        <v>0</v>
      </c>
      <c r="G2132" s="17">
        <v>0</v>
      </c>
      <c r="H2132" s="18">
        <v>99563</v>
      </c>
    </row>
    <row r="2133" spans="1:8" ht="14.4" x14ac:dyDescent="0.3">
      <c r="A2133" s="17">
        <v>3</v>
      </c>
      <c r="B2133" s="9" t="s">
        <v>12</v>
      </c>
      <c r="C2133" s="17">
        <v>2</v>
      </c>
      <c r="D2133" s="17">
        <v>2011</v>
      </c>
      <c r="E2133" s="17">
        <v>1</v>
      </c>
      <c r="F2133" s="17">
        <v>0</v>
      </c>
      <c r="G2133" s="17">
        <v>0</v>
      </c>
      <c r="H2133" s="18">
        <v>99962</v>
      </c>
    </row>
    <row r="2134" spans="1:8" ht="14.4" x14ac:dyDescent="0.3">
      <c r="A2134" s="17">
        <v>5</v>
      </c>
      <c r="B2134" s="9" t="s">
        <v>12</v>
      </c>
      <c r="C2134" s="17">
        <v>2</v>
      </c>
      <c r="D2134" s="17">
        <v>2015</v>
      </c>
      <c r="E2134" s="17">
        <v>1</v>
      </c>
      <c r="F2134" s="17">
        <v>0</v>
      </c>
      <c r="G2134" s="17">
        <v>0</v>
      </c>
      <c r="H2134" s="18">
        <v>100305</v>
      </c>
    </row>
    <row r="2135" spans="1:8" ht="14.4" x14ac:dyDescent="0.3">
      <c r="A2135" s="17">
        <v>4</v>
      </c>
      <c r="B2135" s="9" t="s">
        <v>12</v>
      </c>
      <c r="C2135" s="17">
        <v>3</v>
      </c>
      <c r="D2135" s="17">
        <v>2010</v>
      </c>
      <c r="E2135" s="17">
        <v>1</v>
      </c>
      <c r="F2135" s="17">
        <v>0</v>
      </c>
      <c r="G2135" s="17">
        <v>0</v>
      </c>
      <c r="H2135" s="18">
        <v>100599</v>
      </c>
    </row>
    <row r="2136" spans="1:8" ht="14.4" x14ac:dyDescent="0.3">
      <c r="A2136" s="17">
        <v>2</v>
      </c>
      <c r="B2136" s="9" t="s">
        <v>12</v>
      </c>
      <c r="C2136" s="17">
        <v>3</v>
      </c>
      <c r="D2136" s="17">
        <v>2015</v>
      </c>
      <c r="E2136" s="17">
        <v>1</v>
      </c>
      <c r="F2136" s="17">
        <v>0</v>
      </c>
      <c r="G2136" s="17">
        <v>0</v>
      </c>
      <c r="H2136" s="18">
        <v>100999</v>
      </c>
    </row>
    <row r="2137" spans="1:8" ht="14.4" x14ac:dyDescent="0.3">
      <c r="A2137" s="17">
        <v>5</v>
      </c>
      <c r="B2137" s="9" t="s">
        <v>12</v>
      </c>
      <c r="C2137" s="17">
        <v>2</v>
      </c>
      <c r="D2137" s="17">
        <v>2014</v>
      </c>
      <c r="E2137" s="17">
        <v>1</v>
      </c>
      <c r="F2137" s="17">
        <v>0</v>
      </c>
      <c r="G2137" s="17">
        <v>0</v>
      </c>
      <c r="H2137" s="18">
        <v>101370</v>
      </c>
    </row>
    <row r="2138" spans="1:8" ht="14.4" x14ac:dyDescent="0.3">
      <c r="A2138" s="17">
        <v>3</v>
      </c>
      <c r="B2138" s="9" t="s">
        <v>12</v>
      </c>
      <c r="C2138" s="17">
        <v>3</v>
      </c>
      <c r="D2138" s="17">
        <v>2009</v>
      </c>
      <c r="E2138" s="17">
        <v>1</v>
      </c>
      <c r="F2138" s="17">
        <v>0</v>
      </c>
      <c r="G2138" s="17">
        <v>0</v>
      </c>
      <c r="H2138" s="18">
        <v>101532</v>
      </c>
    </row>
    <row r="2139" spans="1:8" ht="14.4" x14ac:dyDescent="0.3">
      <c r="A2139" s="17">
        <v>5</v>
      </c>
      <c r="B2139" s="9" t="s">
        <v>12</v>
      </c>
      <c r="C2139" s="17">
        <v>3</v>
      </c>
      <c r="D2139" s="17">
        <v>2010</v>
      </c>
      <c r="E2139" s="17">
        <v>1</v>
      </c>
      <c r="F2139" s="17">
        <v>0</v>
      </c>
      <c r="G2139" s="17">
        <v>0</v>
      </c>
      <c r="H2139" s="18">
        <v>101836</v>
      </c>
    </row>
    <row r="2140" spans="1:8" ht="14.4" x14ac:dyDescent="0.3">
      <c r="A2140" s="17">
        <v>4</v>
      </c>
      <c r="B2140" s="9" t="s">
        <v>33</v>
      </c>
      <c r="C2140" s="17">
        <v>3</v>
      </c>
      <c r="D2140" s="17">
        <v>2010</v>
      </c>
      <c r="E2140" s="17">
        <v>1</v>
      </c>
      <c r="F2140" s="17">
        <v>0</v>
      </c>
      <c r="G2140" s="17">
        <v>0</v>
      </c>
      <c r="H2140" s="18">
        <v>101941</v>
      </c>
    </row>
    <row r="2141" spans="1:8" ht="14.4" x14ac:dyDescent="0.3">
      <c r="A2141" s="17">
        <v>2</v>
      </c>
      <c r="B2141" s="9" t="s">
        <v>66</v>
      </c>
      <c r="C2141" s="17">
        <v>4</v>
      </c>
      <c r="D2141" s="17">
        <v>2013</v>
      </c>
      <c r="E2141" s="17">
        <v>1</v>
      </c>
      <c r="F2141" s="17">
        <v>0</v>
      </c>
      <c r="G2141" s="17">
        <v>0</v>
      </c>
      <c r="H2141" s="18">
        <v>102797</v>
      </c>
    </row>
    <row r="2142" spans="1:8" ht="14.4" x14ac:dyDescent="0.3">
      <c r="A2142" s="17">
        <v>5</v>
      </c>
      <c r="B2142" s="9" t="s">
        <v>12</v>
      </c>
      <c r="C2142" s="17">
        <v>3</v>
      </c>
      <c r="D2142" s="17">
        <v>2010</v>
      </c>
      <c r="E2142" s="17">
        <v>1</v>
      </c>
      <c r="F2142" s="17">
        <v>0</v>
      </c>
      <c r="G2142" s="17">
        <v>0</v>
      </c>
      <c r="H2142" s="18">
        <v>103348</v>
      </c>
    </row>
    <row r="2143" spans="1:8" ht="14.4" x14ac:dyDescent="0.3">
      <c r="A2143" s="17">
        <v>1</v>
      </c>
      <c r="B2143" s="9" t="s">
        <v>10</v>
      </c>
      <c r="C2143" s="17">
        <v>1</v>
      </c>
      <c r="D2143" s="17">
        <v>1987</v>
      </c>
      <c r="E2143" s="17">
        <v>1</v>
      </c>
      <c r="F2143" s="17">
        <v>0</v>
      </c>
      <c r="G2143" s="17">
        <v>0</v>
      </c>
      <c r="H2143" s="18">
        <v>103652</v>
      </c>
    </row>
    <row r="2144" spans="1:8" ht="14.4" x14ac:dyDescent="0.3">
      <c r="A2144" s="17">
        <v>1</v>
      </c>
      <c r="B2144" s="9" t="s">
        <v>10</v>
      </c>
      <c r="C2144" s="17">
        <v>1</v>
      </c>
      <c r="D2144" s="17">
        <v>1996</v>
      </c>
      <c r="E2144" s="17">
        <v>1</v>
      </c>
      <c r="F2144" s="17">
        <v>0</v>
      </c>
      <c r="G2144" s="17">
        <v>0</v>
      </c>
      <c r="H2144" s="18">
        <v>106675</v>
      </c>
    </row>
    <row r="2145" spans="1:8" ht="14.4" x14ac:dyDescent="0.3">
      <c r="A2145" s="17">
        <v>2</v>
      </c>
      <c r="B2145" s="9" t="s">
        <v>12</v>
      </c>
      <c r="C2145" s="17">
        <v>2</v>
      </c>
      <c r="D2145" s="17">
        <v>2015</v>
      </c>
      <c r="E2145" s="17">
        <v>1</v>
      </c>
      <c r="F2145" s="17">
        <v>0</v>
      </c>
      <c r="G2145" s="17">
        <v>0</v>
      </c>
      <c r="H2145" s="18">
        <v>108023</v>
      </c>
    </row>
    <row r="2146" spans="1:8" ht="14.4" x14ac:dyDescent="0.3">
      <c r="A2146" s="17">
        <v>2</v>
      </c>
      <c r="B2146" s="9" t="s">
        <v>47</v>
      </c>
      <c r="C2146" s="17">
        <v>4</v>
      </c>
      <c r="D2146" s="17">
        <v>1981</v>
      </c>
      <c r="E2146" s="17">
        <v>4</v>
      </c>
      <c r="F2146" s="17">
        <v>0</v>
      </c>
      <c r="G2146" s="17">
        <v>0</v>
      </c>
      <c r="H2146" s="18">
        <v>113525</v>
      </c>
    </row>
    <row r="2147" spans="1:8" ht="14.4" x14ac:dyDescent="0.3">
      <c r="A2147" s="17">
        <v>3</v>
      </c>
      <c r="B2147" s="9" t="s">
        <v>12</v>
      </c>
      <c r="C2147" s="17">
        <v>1</v>
      </c>
      <c r="D2147" s="17">
        <v>2013</v>
      </c>
      <c r="E2147" s="17">
        <v>1</v>
      </c>
      <c r="F2147" s="17">
        <v>0</v>
      </c>
      <c r="G2147" s="17">
        <v>0</v>
      </c>
      <c r="H2147" s="18">
        <v>114628</v>
      </c>
    </row>
    <row r="2148" spans="1:8" ht="14.4" x14ac:dyDescent="0.3">
      <c r="A2148" s="17">
        <v>2</v>
      </c>
      <c r="B2148" s="9" t="s">
        <v>23</v>
      </c>
      <c r="C2148" s="17">
        <v>4</v>
      </c>
      <c r="D2148" s="17">
        <v>1980</v>
      </c>
      <c r="E2148" s="17">
        <v>3</v>
      </c>
      <c r="F2148" s="17">
        <v>1</v>
      </c>
      <c r="G2148" s="17">
        <v>1</v>
      </c>
      <c r="H2148" s="18">
        <v>114850</v>
      </c>
    </row>
    <row r="2149" spans="1:8" ht="14.4" x14ac:dyDescent="0.3">
      <c r="A2149" s="17">
        <v>4</v>
      </c>
      <c r="B2149" s="9" t="s">
        <v>12</v>
      </c>
      <c r="C2149" s="17">
        <v>2</v>
      </c>
      <c r="D2149" s="17">
        <v>2013</v>
      </c>
      <c r="E2149" s="17">
        <v>1</v>
      </c>
      <c r="F2149" s="17">
        <v>0</v>
      </c>
      <c r="G2149" s="17">
        <v>0</v>
      </c>
      <c r="H2149" s="18">
        <v>115034</v>
      </c>
    </row>
    <row r="2150" spans="1:8" ht="14.4" x14ac:dyDescent="0.3">
      <c r="A2150" s="17">
        <v>4</v>
      </c>
      <c r="B2150" s="9" t="s">
        <v>12</v>
      </c>
      <c r="C2150" s="17">
        <v>3</v>
      </c>
      <c r="D2150" s="17">
        <v>2010</v>
      </c>
      <c r="E2150" s="17">
        <v>1</v>
      </c>
      <c r="F2150" s="17">
        <v>0</v>
      </c>
      <c r="G2150" s="17">
        <v>0</v>
      </c>
      <c r="H2150" s="18">
        <v>115225</v>
      </c>
    </row>
    <row r="2151" spans="1:8" ht="14.4" x14ac:dyDescent="0.3">
      <c r="A2151" s="17">
        <v>6</v>
      </c>
      <c r="B2151" s="9" t="s">
        <v>12</v>
      </c>
      <c r="C2151" s="17">
        <v>1</v>
      </c>
      <c r="D2151" s="17">
        <v>2013</v>
      </c>
      <c r="E2151" s="17">
        <v>1</v>
      </c>
      <c r="F2151" s="17">
        <v>0</v>
      </c>
      <c r="G2151" s="17">
        <v>0</v>
      </c>
      <c r="H2151" s="18">
        <v>116036</v>
      </c>
    </row>
    <row r="2152" spans="1:8" ht="14.4" x14ac:dyDescent="0.3">
      <c r="A2152" s="17">
        <v>3</v>
      </c>
      <c r="B2152" s="9" t="s">
        <v>12</v>
      </c>
      <c r="C2152" s="17">
        <v>2</v>
      </c>
      <c r="D2152" s="17">
        <v>2011</v>
      </c>
      <c r="E2152" s="17">
        <v>1</v>
      </c>
      <c r="F2152" s="17">
        <v>0</v>
      </c>
      <c r="G2152" s="17">
        <v>0</v>
      </c>
      <c r="H2152" s="18">
        <v>116505</v>
      </c>
    </row>
    <row r="2153" spans="1:8" ht="14.4" x14ac:dyDescent="0.3">
      <c r="A2153" s="17">
        <v>4</v>
      </c>
      <c r="B2153" s="9" t="s">
        <v>17</v>
      </c>
      <c r="C2153" s="17">
        <v>2</v>
      </c>
      <c r="D2153" s="17">
        <v>2013</v>
      </c>
      <c r="E2153" s="17">
        <v>1</v>
      </c>
      <c r="F2153" s="17">
        <v>0</v>
      </c>
      <c r="G2153" s="17">
        <v>0</v>
      </c>
      <c r="H2153" s="18">
        <v>117710</v>
      </c>
    </row>
    <row r="2154" spans="1:8" ht="14.4" x14ac:dyDescent="0.3">
      <c r="A2154" s="17">
        <v>3</v>
      </c>
      <c r="B2154" s="9" t="s">
        <v>12</v>
      </c>
      <c r="C2154" s="17">
        <v>2</v>
      </c>
      <c r="D2154" s="17">
        <v>2014</v>
      </c>
      <c r="E2154" s="17">
        <v>1</v>
      </c>
      <c r="F2154" s="17">
        <v>0</v>
      </c>
      <c r="G2154" s="17">
        <v>0</v>
      </c>
      <c r="H2154" s="18">
        <v>117877</v>
      </c>
    </row>
    <row r="2155" spans="1:8" ht="14.4" x14ac:dyDescent="0.3">
      <c r="A2155" s="17">
        <v>4</v>
      </c>
      <c r="B2155" s="9" t="s">
        <v>12</v>
      </c>
      <c r="C2155" s="17">
        <v>2</v>
      </c>
      <c r="D2155" s="17">
        <v>2009</v>
      </c>
      <c r="E2155" s="17">
        <v>1</v>
      </c>
      <c r="F2155" s="17">
        <v>0</v>
      </c>
      <c r="G2155" s="17">
        <v>0</v>
      </c>
      <c r="H2155" s="18">
        <v>118103</v>
      </c>
    </row>
    <row r="2156" spans="1:8" ht="14.4" x14ac:dyDescent="0.3">
      <c r="A2156" s="17">
        <v>3</v>
      </c>
      <c r="B2156" s="9" t="s">
        <v>12</v>
      </c>
      <c r="C2156" s="17">
        <v>2</v>
      </c>
      <c r="D2156" s="17">
        <v>2012</v>
      </c>
      <c r="E2156" s="17">
        <v>1</v>
      </c>
      <c r="F2156" s="17">
        <v>0</v>
      </c>
      <c r="G2156" s="17">
        <v>0</v>
      </c>
      <c r="H2156" s="18">
        <v>119029</v>
      </c>
    </row>
    <row r="2157" spans="1:8" ht="14.4" x14ac:dyDescent="0.3">
      <c r="A2157" s="17">
        <v>3</v>
      </c>
      <c r="B2157" s="9" t="s">
        <v>12</v>
      </c>
      <c r="C2157" s="17">
        <v>2</v>
      </c>
      <c r="D2157" s="17">
        <v>2010</v>
      </c>
      <c r="E2157" s="17">
        <v>1</v>
      </c>
      <c r="F2157" s="17">
        <v>0</v>
      </c>
      <c r="G2157" s="17">
        <v>0</v>
      </c>
      <c r="H2157" s="18">
        <v>119346</v>
      </c>
    </row>
    <row r="2158" spans="1:8" ht="14.4" x14ac:dyDescent="0.3">
      <c r="A2158" s="17">
        <v>2</v>
      </c>
      <c r="B2158" s="9" t="s">
        <v>19</v>
      </c>
      <c r="C2158" s="17">
        <v>2</v>
      </c>
      <c r="D2158" s="17">
        <v>1979</v>
      </c>
      <c r="E2158" s="17">
        <v>3</v>
      </c>
      <c r="F2158" s="17">
        <v>0</v>
      </c>
      <c r="G2158" s="17">
        <v>0</v>
      </c>
      <c r="H2158" s="18">
        <v>119899</v>
      </c>
    </row>
    <row r="2159" spans="1:8" ht="14.4" x14ac:dyDescent="0.3">
      <c r="A2159" s="17">
        <v>1</v>
      </c>
      <c r="B2159" s="9" t="s">
        <v>10</v>
      </c>
      <c r="C2159" s="17">
        <v>4</v>
      </c>
      <c r="D2159" s="17">
        <v>1981</v>
      </c>
      <c r="E2159" s="17">
        <v>1</v>
      </c>
      <c r="F2159" s="17">
        <v>0</v>
      </c>
      <c r="G2159" s="17">
        <v>0</v>
      </c>
      <c r="H2159" s="18">
        <v>119996</v>
      </c>
    </row>
    <row r="2160" spans="1:8" ht="14.4" x14ac:dyDescent="0.3">
      <c r="A2160" s="17">
        <v>6</v>
      </c>
      <c r="B2160" s="9" t="s">
        <v>12</v>
      </c>
      <c r="C2160" s="17">
        <v>1</v>
      </c>
      <c r="D2160" s="17">
        <v>2011</v>
      </c>
      <c r="E2160" s="17">
        <v>1</v>
      </c>
      <c r="F2160" s="17">
        <v>0</v>
      </c>
      <c r="G2160" s="17">
        <v>0</v>
      </c>
      <c r="H2160" s="18">
        <v>120449</v>
      </c>
    </row>
    <row r="2161" spans="1:8" ht="14.4" x14ac:dyDescent="0.3">
      <c r="A2161" s="17">
        <v>3</v>
      </c>
      <c r="B2161" s="9" t="s">
        <v>12</v>
      </c>
      <c r="C2161" s="17">
        <v>3</v>
      </c>
      <c r="D2161" s="17">
        <v>2013</v>
      </c>
      <c r="E2161" s="17">
        <v>1</v>
      </c>
      <c r="F2161" s="17">
        <v>0</v>
      </c>
      <c r="G2161" s="17">
        <v>0</v>
      </c>
      <c r="H2161" s="18">
        <v>121210</v>
      </c>
    </row>
    <row r="2162" spans="1:8" ht="14.4" x14ac:dyDescent="0.3">
      <c r="A2162" s="17">
        <v>5</v>
      </c>
      <c r="B2162" s="9" t="s">
        <v>12</v>
      </c>
      <c r="C2162" s="17">
        <v>1</v>
      </c>
      <c r="D2162" s="17">
        <v>2013</v>
      </c>
      <c r="E2162" s="17">
        <v>1</v>
      </c>
      <c r="F2162" s="17">
        <v>0</v>
      </c>
      <c r="G2162" s="17">
        <v>0</v>
      </c>
      <c r="H2162" s="18">
        <v>121806</v>
      </c>
    </row>
    <row r="2163" spans="1:8" ht="14.4" x14ac:dyDescent="0.3">
      <c r="A2163" s="17">
        <v>1</v>
      </c>
      <c r="B2163" s="9" t="s">
        <v>19</v>
      </c>
      <c r="C2163" s="17">
        <v>3</v>
      </c>
      <c r="D2163" s="17">
        <v>2004</v>
      </c>
      <c r="E2163" s="17">
        <v>1</v>
      </c>
      <c r="F2163" s="17">
        <v>0</v>
      </c>
      <c r="G2163" s="17">
        <v>0</v>
      </c>
      <c r="H2163" s="18">
        <v>121857</v>
      </c>
    </row>
    <row r="2164" spans="1:8" ht="14.4" x14ac:dyDescent="0.3">
      <c r="A2164" s="17">
        <v>4</v>
      </c>
      <c r="B2164" s="9" t="s">
        <v>12</v>
      </c>
      <c r="C2164" s="17">
        <v>3</v>
      </c>
      <c r="D2164" s="17">
        <v>2015</v>
      </c>
      <c r="E2164" s="17">
        <v>1</v>
      </c>
      <c r="F2164" s="17">
        <v>0</v>
      </c>
      <c r="G2164" s="17">
        <v>0</v>
      </c>
      <c r="H2164" s="18">
        <v>121971</v>
      </c>
    </row>
    <row r="2165" spans="1:8" ht="14.4" x14ac:dyDescent="0.3">
      <c r="A2165" s="17">
        <v>4</v>
      </c>
      <c r="B2165" s="9" t="s">
        <v>12</v>
      </c>
      <c r="C2165" s="17">
        <v>3</v>
      </c>
      <c r="D2165" s="17">
        <v>2002</v>
      </c>
      <c r="E2165" s="17">
        <v>1</v>
      </c>
      <c r="F2165" s="17">
        <v>0</v>
      </c>
      <c r="G2165" s="17">
        <v>11</v>
      </c>
      <c r="H2165" s="18">
        <v>122225</v>
      </c>
    </row>
    <row r="2166" spans="1:8" ht="14.4" x14ac:dyDescent="0.3">
      <c r="A2166" s="17">
        <v>3</v>
      </c>
      <c r="B2166" s="9" t="s">
        <v>12</v>
      </c>
      <c r="C2166" s="17">
        <v>3</v>
      </c>
      <c r="D2166" s="17">
        <v>2015</v>
      </c>
      <c r="E2166" s="17">
        <v>1</v>
      </c>
      <c r="F2166" s="17">
        <v>0</v>
      </c>
      <c r="G2166" s="17">
        <v>0</v>
      </c>
      <c r="H2166" s="18">
        <v>122352</v>
      </c>
    </row>
    <row r="2167" spans="1:8" ht="14.4" x14ac:dyDescent="0.3">
      <c r="A2167" s="17">
        <v>4</v>
      </c>
      <c r="B2167" s="9" t="s">
        <v>12</v>
      </c>
      <c r="C2167" s="17">
        <v>1</v>
      </c>
      <c r="D2167" s="17">
        <v>2012</v>
      </c>
      <c r="E2167" s="17">
        <v>1</v>
      </c>
      <c r="F2167" s="17">
        <v>0</v>
      </c>
      <c r="G2167" s="17">
        <v>0</v>
      </c>
      <c r="H2167" s="18">
        <v>122821</v>
      </c>
    </row>
    <row r="2168" spans="1:8" ht="14.4" x14ac:dyDescent="0.3">
      <c r="A2168" s="17">
        <v>1</v>
      </c>
      <c r="B2168" s="9" t="s">
        <v>10</v>
      </c>
      <c r="C2168" s="17">
        <v>1</v>
      </c>
      <c r="D2168" s="17">
        <v>1996</v>
      </c>
      <c r="E2168" s="17">
        <v>1</v>
      </c>
      <c r="F2168" s="17">
        <v>0</v>
      </c>
      <c r="G2168" s="17">
        <v>0</v>
      </c>
      <c r="H2168" s="18">
        <v>122945</v>
      </c>
    </row>
    <row r="2169" spans="1:8" ht="14.4" x14ac:dyDescent="0.3">
      <c r="A2169" s="17">
        <v>3</v>
      </c>
      <c r="B2169" s="9" t="s">
        <v>12</v>
      </c>
      <c r="C2169" s="17">
        <v>2</v>
      </c>
      <c r="D2169" s="17">
        <v>2011</v>
      </c>
      <c r="E2169" s="17">
        <v>1</v>
      </c>
      <c r="F2169" s="17">
        <v>0</v>
      </c>
      <c r="G2169" s="17">
        <v>0</v>
      </c>
      <c r="H2169" s="18">
        <v>123138</v>
      </c>
    </row>
    <row r="2170" spans="1:8" ht="14.4" x14ac:dyDescent="0.3">
      <c r="A2170" s="17">
        <v>3</v>
      </c>
      <c r="B2170" s="9" t="s">
        <v>12</v>
      </c>
      <c r="C2170" s="17">
        <v>3</v>
      </c>
      <c r="D2170" s="17">
        <v>2010</v>
      </c>
      <c r="E2170" s="17">
        <v>1</v>
      </c>
      <c r="F2170" s="17">
        <v>0</v>
      </c>
      <c r="G2170" s="17">
        <v>0</v>
      </c>
      <c r="H2170" s="18">
        <v>123417</v>
      </c>
    </row>
    <row r="2171" spans="1:8" ht="14.4" x14ac:dyDescent="0.3">
      <c r="A2171" s="17">
        <v>5</v>
      </c>
      <c r="B2171" s="9" t="s">
        <v>12</v>
      </c>
      <c r="C2171" s="17">
        <v>3</v>
      </c>
      <c r="D2171" s="17">
        <v>2010</v>
      </c>
      <c r="E2171" s="17">
        <v>1</v>
      </c>
      <c r="F2171" s="17">
        <v>0</v>
      </c>
      <c r="G2171" s="17">
        <v>0</v>
      </c>
      <c r="H2171" s="18">
        <v>124064</v>
      </c>
    </row>
    <row r="2172" spans="1:8" ht="14.4" x14ac:dyDescent="0.3">
      <c r="A2172" s="17">
        <v>3</v>
      </c>
      <c r="B2172" s="9" t="s">
        <v>19</v>
      </c>
      <c r="C2172" s="17">
        <v>4</v>
      </c>
      <c r="D2172" s="17">
        <v>2009</v>
      </c>
      <c r="E2172" s="17">
        <v>1</v>
      </c>
      <c r="F2172" s="17">
        <v>0</v>
      </c>
      <c r="G2172" s="17">
        <v>0</v>
      </c>
      <c r="H2172" s="18">
        <v>124330</v>
      </c>
    </row>
    <row r="2173" spans="1:8" ht="14.4" x14ac:dyDescent="0.3">
      <c r="A2173" s="17">
        <v>2</v>
      </c>
      <c r="B2173" s="9" t="s">
        <v>36</v>
      </c>
      <c r="C2173" s="17">
        <v>4</v>
      </c>
      <c r="D2173" s="17">
        <v>1962</v>
      </c>
      <c r="E2173" s="17">
        <v>8</v>
      </c>
      <c r="F2173" s="17">
        <v>0</v>
      </c>
      <c r="G2173" s="17">
        <v>0</v>
      </c>
      <c r="H2173" s="18">
        <v>124338</v>
      </c>
    </row>
    <row r="2174" spans="1:8" ht="14.4" x14ac:dyDescent="0.3">
      <c r="A2174" s="17">
        <v>1</v>
      </c>
      <c r="B2174" s="9" t="s">
        <v>35</v>
      </c>
      <c r="C2174" s="17">
        <v>2</v>
      </c>
      <c r="D2174" s="17">
        <v>1974</v>
      </c>
      <c r="E2174" s="17">
        <v>1</v>
      </c>
      <c r="F2174" s="17">
        <v>0</v>
      </c>
      <c r="G2174" s="17">
        <v>5</v>
      </c>
      <c r="H2174" s="18">
        <v>126495</v>
      </c>
    </row>
    <row r="2175" spans="1:8" ht="14.4" x14ac:dyDescent="0.3">
      <c r="A2175" s="17">
        <v>2</v>
      </c>
      <c r="B2175" s="9" t="s">
        <v>19</v>
      </c>
      <c r="C2175" s="17">
        <v>4</v>
      </c>
      <c r="D2175" s="17">
        <v>2015</v>
      </c>
      <c r="E2175" s="17">
        <v>2</v>
      </c>
      <c r="F2175" s="17">
        <v>0</v>
      </c>
      <c r="G2175" s="17">
        <v>0</v>
      </c>
      <c r="H2175" s="18">
        <v>126587</v>
      </c>
    </row>
    <row r="2176" spans="1:8" ht="14.4" x14ac:dyDescent="0.3">
      <c r="A2176" s="17">
        <v>5</v>
      </c>
      <c r="B2176" s="9" t="s">
        <v>12</v>
      </c>
      <c r="C2176" s="17">
        <v>3</v>
      </c>
      <c r="D2176" s="17">
        <v>2010</v>
      </c>
      <c r="E2176" s="17">
        <v>1</v>
      </c>
      <c r="F2176" s="17">
        <v>0</v>
      </c>
      <c r="G2176" s="17">
        <v>0</v>
      </c>
      <c r="H2176" s="18">
        <v>127627</v>
      </c>
    </row>
    <row r="2177" spans="1:8" ht="14.4" x14ac:dyDescent="0.3">
      <c r="A2177" s="17">
        <v>6</v>
      </c>
      <c r="B2177" s="9" t="s">
        <v>12</v>
      </c>
      <c r="C2177" s="17">
        <v>3</v>
      </c>
      <c r="D2177" s="17">
        <v>2012</v>
      </c>
      <c r="E2177" s="17">
        <v>1</v>
      </c>
      <c r="F2177" s="17">
        <v>0</v>
      </c>
      <c r="G2177" s="17">
        <v>0</v>
      </c>
      <c r="H2177" s="18">
        <v>127640</v>
      </c>
    </row>
    <row r="2178" spans="1:8" ht="14.4" x14ac:dyDescent="0.3">
      <c r="A2178" s="17">
        <v>1</v>
      </c>
      <c r="B2178" s="9" t="s">
        <v>10</v>
      </c>
      <c r="C2178" s="17">
        <v>1</v>
      </c>
      <c r="D2178" s="17">
        <v>1983</v>
      </c>
      <c r="E2178" s="17">
        <v>2</v>
      </c>
      <c r="F2178" s="17">
        <v>0</v>
      </c>
      <c r="G2178" s="17">
        <v>0</v>
      </c>
      <c r="H2178" s="18">
        <v>127776</v>
      </c>
    </row>
    <row r="2179" spans="1:8" ht="14.4" x14ac:dyDescent="0.3">
      <c r="A2179" s="17">
        <v>5</v>
      </c>
      <c r="B2179" s="9" t="s">
        <v>12</v>
      </c>
      <c r="C2179" s="17">
        <v>2</v>
      </c>
      <c r="D2179" s="17">
        <v>2014</v>
      </c>
      <c r="E2179" s="17">
        <v>1</v>
      </c>
      <c r="F2179" s="17">
        <v>0</v>
      </c>
      <c r="G2179" s="17">
        <v>0</v>
      </c>
      <c r="H2179" s="18">
        <v>127957</v>
      </c>
    </row>
    <row r="2180" spans="1:8" ht="14.4" x14ac:dyDescent="0.3">
      <c r="A2180" s="17">
        <v>3</v>
      </c>
      <c r="B2180" s="9" t="s">
        <v>12</v>
      </c>
      <c r="C2180" s="17">
        <v>1</v>
      </c>
      <c r="D2180" s="17">
        <v>2013</v>
      </c>
      <c r="E2180" s="17">
        <v>1</v>
      </c>
      <c r="F2180" s="17">
        <v>0</v>
      </c>
      <c r="G2180" s="17">
        <v>0</v>
      </c>
      <c r="H2180" s="18">
        <v>128984</v>
      </c>
    </row>
    <row r="2181" spans="1:8" ht="14.4" x14ac:dyDescent="0.3">
      <c r="A2181" s="17">
        <v>5</v>
      </c>
      <c r="B2181" s="9" t="s">
        <v>12</v>
      </c>
      <c r="C2181" s="17">
        <v>2</v>
      </c>
      <c r="D2181" s="17">
        <v>2010</v>
      </c>
      <c r="E2181" s="17">
        <v>1</v>
      </c>
      <c r="F2181" s="17">
        <v>0</v>
      </c>
      <c r="G2181" s="17">
        <v>0</v>
      </c>
      <c r="H2181" s="18">
        <v>129326</v>
      </c>
    </row>
    <row r="2182" spans="1:8" ht="14.4" x14ac:dyDescent="0.3">
      <c r="A2182" s="17">
        <v>1</v>
      </c>
      <c r="B2182" s="9" t="s">
        <v>10</v>
      </c>
      <c r="C2182" s="17">
        <v>1</v>
      </c>
      <c r="D2182" s="17">
        <v>1980</v>
      </c>
      <c r="E2182" s="17">
        <v>1</v>
      </c>
      <c r="F2182" s="17">
        <v>0</v>
      </c>
      <c r="G2182" s="17">
        <v>0</v>
      </c>
      <c r="H2182" s="18">
        <v>129427</v>
      </c>
    </row>
    <row r="2183" spans="1:8" ht="14.4" x14ac:dyDescent="0.3">
      <c r="A2183" s="17">
        <v>4</v>
      </c>
      <c r="B2183" s="9" t="s">
        <v>12</v>
      </c>
      <c r="C2183" s="17">
        <v>2</v>
      </c>
      <c r="D2183" s="17">
        <v>2011</v>
      </c>
      <c r="E2183" s="17">
        <v>1</v>
      </c>
      <c r="F2183" s="17">
        <v>0</v>
      </c>
      <c r="G2183" s="17">
        <v>0</v>
      </c>
      <c r="H2183" s="18">
        <v>129859</v>
      </c>
    </row>
    <row r="2184" spans="1:8" ht="14.4" x14ac:dyDescent="0.3">
      <c r="A2184" s="17">
        <v>4</v>
      </c>
      <c r="B2184" s="9" t="s">
        <v>19</v>
      </c>
      <c r="C2184" s="17">
        <v>2</v>
      </c>
      <c r="D2184" s="17">
        <v>2009</v>
      </c>
      <c r="E2184" s="17">
        <v>1</v>
      </c>
      <c r="F2184" s="17">
        <v>0</v>
      </c>
      <c r="G2184" s="17">
        <v>0</v>
      </c>
      <c r="H2184" s="18">
        <v>130278</v>
      </c>
    </row>
    <row r="2185" spans="1:8" ht="14.4" x14ac:dyDescent="0.3">
      <c r="A2185" s="17">
        <v>1</v>
      </c>
      <c r="B2185" s="9" t="s">
        <v>25</v>
      </c>
      <c r="C2185" s="17">
        <v>1</v>
      </c>
      <c r="D2185" s="17">
        <v>1963</v>
      </c>
      <c r="E2185" s="17">
        <v>2</v>
      </c>
      <c r="F2185" s="17">
        <v>0</v>
      </c>
      <c r="G2185" s="17">
        <v>0</v>
      </c>
      <c r="H2185" s="18">
        <v>130656</v>
      </c>
    </row>
    <row r="2186" spans="1:8" ht="14.4" x14ac:dyDescent="0.3">
      <c r="A2186" s="17">
        <v>3</v>
      </c>
      <c r="B2186" s="9" t="s">
        <v>12</v>
      </c>
      <c r="C2186" s="17">
        <v>2</v>
      </c>
      <c r="D2186" s="17">
        <v>2010</v>
      </c>
      <c r="E2186" s="17">
        <v>1</v>
      </c>
      <c r="F2186" s="17">
        <v>0</v>
      </c>
      <c r="G2186" s="17">
        <v>0</v>
      </c>
      <c r="H2186" s="18">
        <v>130924</v>
      </c>
    </row>
    <row r="2187" spans="1:8" ht="14.4" x14ac:dyDescent="0.3">
      <c r="A2187" s="17">
        <v>6</v>
      </c>
      <c r="B2187" s="9" t="s">
        <v>12</v>
      </c>
      <c r="C2187" s="17">
        <v>3</v>
      </c>
      <c r="D2187" s="17">
        <v>2012</v>
      </c>
      <c r="E2187" s="17">
        <v>1</v>
      </c>
      <c r="F2187" s="17">
        <v>0</v>
      </c>
      <c r="G2187" s="17">
        <v>0</v>
      </c>
      <c r="H2187" s="18">
        <v>133029</v>
      </c>
    </row>
    <row r="2188" spans="1:8" ht="14.4" x14ac:dyDescent="0.3">
      <c r="A2188" s="17">
        <v>4</v>
      </c>
      <c r="B2188" s="9" t="s">
        <v>12</v>
      </c>
      <c r="C2188" s="17">
        <v>3</v>
      </c>
      <c r="D2188" s="17">
        <v>2011</v>
      </c>
      <c r="E2188" s="17">
        <v>1</v>
      </c>
      <c r="F2188" s="17">
        <v>0</v>
      </c>
      <c r="G2188" s="17">
        <v>0</v>
      </c>
      <c r="H2188" s="18">
        <v>134615</v>
      </c>
    </row>
    <row r="2189" spans="1:8" ht="14.4" x14ac:dyDescent="0.3">
      <c r="A2189" s="17">
        <v>4</v>
      </c>
      <c r="B2189" s="9" t="s">
        <v>12</v>
      </c>
      <c r="C2189" s="17">
        <v>2</v>
      </c>
      <c r="D2189" s="17">
        <v>2011</v>
      </c>
      <c r="E2189" s="17">
        <v>1</v>
      </c>
      <c r="F2189" s="17">
        <v>0</v>
      </c>
      <c r="G2189" s="17">
        <v>0</v>
      </c>
      <c r="H2189" s="18">
        <v>136809</v>
      </c>
    </row>
    <row r="2190" spans="1:8" ht="14.4" x14ac:dyDescent="0.3">
      <c r="A2190" s="17">
        <v>1</v>
      </c>
      <c r="B2190" s="9" t="s">
        <v>25</v>
      </c>
      <c r="C2190" s="17">
        <v>1</v>
      </c>
      <c r="D2190" s="17">
        <v>1963</v>
      </c>
      <c r="E2190" s="17">
        <v>2</v>
      </c>
      <c r="F2190" s="17">
        <v>2</v>
      </c>
      <c r="G2190" s="17">
        <v>0</v>
      </c>
      <c r="H2190" s="18">
        <v>136891</v>
      </c>
    </row>
    <row r="2191" spans="1:8" ht="14.4" x14ac:dyDescent="0.3">
      <c r="A2191" s="17">
        <v>4</v>
      </c>
      <c r="B2191" s="9" t="s">
        <v>12</v>
      </c>
      <c r="C2191" s="17">
        <v>1</v>
      </c>
      <c r="D2191" s="17">
        <v>2014</v>
      </c>
      <c r="E2191" s="17">
        <v>1</v>
      </c>
      <c r="F2191" s="17">
        <v>0</v>
      </c>
      <c r="G2191" s="17">
        <v>0</v>
      </c>
      <c r="H2191" s="18">
        <v>138102</v>
      </c>
    </row>
    <row r="2192" spans="1:8" ht="14.4" x14ac:dyDescent="0.3">
      <c r="A2192" s="17">
        <v>4</v>
      </c>
      <c r="B2192" s="9" t="s">
        <v>19</v>
      </c>
      <c r="C2192" s="17">
        <v>3</v>
      </c>
      <c r="D2192" s="17">
        <v>2013</v>
      </c>
      <c r="E2192" s="17">
        <v>1</v>
      </c>
      <c r="F2192" s="17">
        <v>0</v>
      </c>
      <c r="G2192" s="17">
        <v>0</v>
      </c>
      <c r="H2192" s="18">
        <v>138812</v>
      </c>
    </row>
    <row r="2193" spans="1:8" ht="14.4" x14ac:dyDescent="0.3">
      <c r="A2193" s="17">
        <v>1</v>
      </c>
      <c r="B2193" s="9" t="s">
        <v>35</v>
      </c>
      <c r="C2193" s="17">
        <v>2</v>
      </c>
      <c r="D2193" s="17">
        <v>1985</v>
      </c>
      <c r="E2193" s="17">
        <v>1</v>
      </c>
      <c r="F2193" s="17">
        <v>0</v>
      </c>
      <c r="G2193" s="17">
        <v>0</v>
      </c>
      <c r="H2193" s="18">
        <v>140285</v>
      </c>
    </row>
    <row r="2194" spans="1:8" ht="14.4" x14ac:dyDescent="0.3">
      <c r="A2194" s="17">
        <v>2</v>
      </c>
      <c r="B2194" s="9" t="s">
        <v>45</v>
      </c>
      <c r="C2194" s="17">
        <v>4</v>
      </c>
      <c r="D2194" s="17">
        <v>1984</v>
      </c>
      <c r="E2194" s="17">
        <v>13</v>
      </c>
      <c r="F2194" s="17">
        <v>0</v>
      </c>
      <c r="G2194" s="17">
        <v>0</v>
      </c>
      <c r="H2194" s="18">
        <v>140986</v>
      </c>
    </row>
    <row r="2195" spans="1:8" ht="14.4" x14ac:dyDescent="0.3">
      <c r="A2195" s="17">
        <v>1</v>
      </c>
      <c r="B2195" s="9" t="s">
        <v>23</v>
      </c>
      <c r="C2195" s="17">
        <v>1</v>
      </c>
      <c r="D2195" s="17">
        <v>1995</v>
      </c>
      <c r="E2195" s="17">
        <v>1</v>
      </c>
      <c r="F2195" s="17">
        <v>0</v>
      </c>
      <c r="G2195" s="17">
        <v>0</v>
      </c>
      <c r="H2195" s="18">
        <v>142668</v>
      </c>
    </row>
    <row r="2196" spans="1:8" ht="14.4" x14ac:dyDescent="0.3">
      <c r="A2196" s="17">
        <v>1</v>
      </c>
      <c r="B2196" s="9" t="s">
        <v>12</v>
      </c>
      <c r="C2196" s="17">
        <v>3</v>
      </c>
      <c r="D2196" s="17">
        <v>2017</v>
      </c>
      <c r="E2196" s="17">
        <v>1</v>
      </c>
      <c r="F2196" s="17">
        <v>0</v>
      </c>
      <c r="G2196" s="17">
        <v>0</v>
      </c>
      <c r="H2196" s="18">
        <v>144094</v>
      </c>
    </row>
    <row r="2197" spans="1:8" ht="14.4" x14ac:dyDescent="0.3">
      <c r="A2197" s="17">
        <v>2</v>
      </c>
      <c r="B2197" s="9" t="s">
        <v>19</v>
      </c>
      <c r="C2197" s="17">
        <v>4</v>
      </c>
      <c r="D2197" s="17">
        <v>2015</v>
      </c>
      <c r="E2197" s="17">
        <v>1</v>
      </c>
      <c r="F2197" s="17">
        <v>0</v>
      </c>
      <c r="G2197" s="17">
        <v>0</v>
      </c>
      <c r="H2197" s="18">
        <v>144110</v>
      </c>
    </row>
    <row r="2198" spans="1:8" ht="14.4" x14ac:dyDescent="0.3">
      <c r="A2198" s="17">
        <v>6</v>
      </c>
      <c r="B2198" s="9" t="s">
        <v>12</v>
      </c>
      <c r="C2198" s="17">
        <v>1</v>
      </c>
      <c r="D2198" s="17">
        <v>1989</v>
      </c>
      <c r="E2198" s="17">
        <v>1</v>
      </c>
      <c r="F2198" s="17">
        <v>0</v>
      </c>
      <c r="G2198" s="17">
        <v>0</v>
      </c>
      <c r="H2198" s="18">
        <v>144237</v>
      </c>
    </row>
    <row r="2199" spans="1:8" ht="14.4" x14ac:dyDescent="0.3">
      <c r="A2199" s="17">
        <v>2</v>
      </c>
      <c r="B2199" s="9" t="s">
        <v>17</v>
      </c>
      <c r="C2199" s="17">
        <v>2</v>
      </c>
      <c r="D2199" s="17">
        <v>2011</v>
      </c>
      <c r="E2199" s="17">
        <v>1</v>
      </c>
      <c r="F2199" s="17">
        <v>0</v>
      </c>
      <c r="G2199" s="17">
        <v>0</v>
      </c>
      <c r="H2199" s="18">
        <v>144253</v>
      </c>
    </row>
    <row r="2200" spans="1:8" ht="14.4" x14ac:dyDescent="0.3">
      <c r="A2200" s="17">
        <v>2</v>
      </c>
      <c r="B2200" s="9" t="s">
        <v>14</v>
      </c>
      <c r="C2200" s="17">
        <v>3</v>
      </c>
      <c r="D2200" s="17">
        <v>1990</v>
      </c>
      <c r="E2200" s="17">
        <v>1</v>
      </c>
      <c r="F2200" s="17">
        <v>0</v>
      </c>
      <c r="G2200" s="17">
        <v>0</v>
      </c>
      <c r="H2200" s="18">
        <v>144300</v>
      </c>
    </row>
    <row r="2201" spans="1:8" ht="14.4" x14ac:dyDescent="0.3">
      <c r="A2201" s="17">
        <v>1</v>
      </c>
      <c r="B2201" s="9" t="s">
        <v>12</v>
      </c>
      <c r="C2201" s="17">
        <v>2</v>
      </c>
      <c r="D2201" s="17">
        <v>2017</v>
      </c>
      <c r="E2201" s="17">
        <v>1</v>
      </c>
      <c r="F2201" s="17">
        <v>0</v>
      </c>
      <c r="G2201" s="17">
        <v>0</v>
      </c>
      <c r="H2201" s="18">
        <v>144903</v>
      </c>
    </row>
    <row r="2202" spans="1:8" ht="14.4" x14ac:dyDescent="0.3">
      <c r="A2202" s="17">
        <v>3</v>
      </c>
      <c r="B2202" s="9" t="s">
        <v>27</v>
      </c>
      <c r="C2202" s="17">
        <v>3</v>
      </c>
      <c r="D2202" s="17">
        <v>1974</v>
      </c>
      <c r="E2202" s="17">
        <v>1</v>
      </c>
      <c r="F2202" s="17">
        <v>0</v>
      </c>
      <c r="G2202" s="17">
        <v>0</v>
      </c>
      <c r="H2202" s="18">
        <v>145346</v>
      </c>
    </row>
    <row r="2203" spans="1:8" ht="14.4" x14ac:dyDescent="0.3">
      <c r="A2203" s="17">
        <v>2</v>
      </c>
      <c r="B2203" s="9" t="s">
        <v>12</v>
      </c>
      <c r="C2203" s="17">
        <v>3</v>
      </c>
      <c r="D2203" s="17">
        <v>1998</v>
      </c>
      <c r="E2203" s="17">
        <v>1</v>
      </c>
      <c r="F2203" s="17">
        <v>0</v>
      </c>
      <c r="G2203" s="17">
        <v>0</v>
      </c>
      <c r="H2203" s="18">
        <v>145553</v>
      </c>
    </row>
    <row r="2204" spans="1:8" ht="14.4" x14ac:dyDescent="0.3">
      <c r="A2204" s="17">
        <v>3</v>
      </c>
      <c r="B2204" s="9" t="s">
        <v>19</v>
      </c>
      <c r="C2204" s="17">
        <v>2</v>
      </c>
      <c r="D2204" s="17">
        <v>2012</v>
      </c>
      <c r="E2204" s="17">
        <v>1</v>
      </c>
      <c r="F2204" s="17">
        <v>0</v>
      </c>
      <c r="G2204" s="17">
        <v>0</v>
      </c>
      <c r="H2204" s="18">
        <v>145664</v>
      </c>
    </row>
    <row r="2205" spans="1:8" ht="14.4" x14ac:dyDescent="0.3">
      <c r="A2205" s="17">
        <v>2</v>
      </c>
      <c r="B2205" s="9" t="s">
        <v>12</v>
      </c>
      <c r="C2205" s="17">
        <v>3</v>
      </c>
      <c r="D2205" s="17">
        <v>1998</v>
      </c>
      <c r="E2205" s="17">
        <v>1</v>
      </c>
      <c r="F2205" s="17">
        <v>0</v>
      </c>
      <c r="G2205" s="17">
        <v>0</v>
      </c>
      <c r="H2205" s="18">
        <v>146202</v>
      </c>
    </row>
    <row r="2206" spans="1:8" ht="14.4" x14ac:dyDescent="0.3">
      <c r="A2206" s="17">
        <v>1</v>
      </c>
      <c r="B2206" s="9" t="s">
        <v>23</v>
      </c>
      <c r="C2206" s="17">
        <v>1</v>
      </c>
      <c r="D2206" s="17">
        <v>2004</v>
      </c>
      <c r="E2206" s="17">
        <v>1</v>
      </c>
      <c r="F2206" s="17">
        <v>0</v>
      </c>
      <c r="G2206" s="17">
        <v>0</v>
      </c>
      <c r="H2206" s="18">
        <v>147233</v>
      </c>
    </row>
    <row r="2207" spans="1:8" ht="14.4" x14ac:dyDescent="0.3">
      <c r="A2207" s="17">
        <v>6</v>
      </c>
      <c r="B2207" s="9" t="s">
        <v>12</v>
      </c>
      <c r="C2207" s="17">
        <v>3</v>
      </c>
      <c r="D2207" s="17">
        <v>2010</v>
      </c>
      <c r="E2207" s="17">
        <v>1</v>
      </c>
      <c r="F2207" s="17">
        <v>0</v>
      </c>
      <c r="G2207" s="17">
        <v>0</v>
      </c>
      <c r="H2207" s="18">
        <v>147296</v>
      </c>
    </row>
    <row r="2208" spans="1:8" ht="14.4" x14ac:dyDescent="0.3">
      <c r="A2208" s="17">
        <v>1</v>
      </c>
      <c r="B2208" s="9" t="s">
        <v>19</v>
      </c>
      <c r="C2208" s="17">
        <v>3</v>
      </c>
      <c r="D2208" s="17">
        <v>2014</v>
      </c>
      <c r="E2208" s="17">
        <v>1</v>
      </c>
      <c r="F2208" s="17">
        <v>0</v>
      </c>
      <c r="G2208" s="17">
        <v>0</v>
      </c>
      <c r="H2208" s="18">
        <v>147391</v>
      </c>
    </row>
    <row r="2209" spans="1:8" ht="14.4" x14ac:dyDescent="0.3">
      <c r="A2209" s="17">
        <v>2</v>
      </c>
      <c r="B2209" s="9" t="s">
        <v>12</v>
      </c>
      <c r="C2209" s="17">
        <v>3</v>
      </c>
      <c r="D2209" s="17">
        <v>2003</v>
      </c>
      <c r="E2209" s="17">
        <v>1</v>
      </c>
      <c r="F2209" s="17">
        <v>0</v>
      </c>
      <c r="G2209" s="17">
        <v>0</v>
      </c>
      <c r="H2209" s="18">
        <v>147534</v>
      </c>
    </row>
    <row r="2210" spans="1:8" ht="14.4" x14ac:dyDescent="0.3">
      <c r="A2210" s="17">
        <v>2</v>
      </c>
      <c r="B2210" s="9" t="s">
        <v>12</v>
      </c>
      <c r="C2210" s="17">
        <v>1</v>
      </c>
      <c r="D2210" s="17">
        <v>2020</v>
      </c>
      <c r="E2210" s="17">
        <v>1</v>
      </c>
      <c r="F2210" s="17">
        <v>0</v>
      </c>
      <c r="G2210" s="17">
        <v>0</v>
      </c>
      <c r="H2210" s="18">
        <v>147788</v>
      </c>
    </row>
    <row r="2211" spans="1:8" ht="14.4" x14ac:dyDescent="0.3">
      <c r="A2211" s="17">
        <v>3</v>
      </c>
      <c r="B2211" s="9" t="s">
        <v>17</v>
      </c>
      <c r="C2211" s="17">
        <v>2</v>
      </c>
      <c r="D2211" s="17">
        <v>1995</v>
      </c>
      <c r="E2211" s="17">
        <v>1</v>
      </c>
      <c r="F2211" s="17">
        <v>0</v>
      </c>
      <c r="G2211" s="17">
        <v>0</v>
      </c>
      <c r="H2211" s="18">
        <v>147804</v>
      </c>
    </row>
    <row r="2212" spans="1:8" ht="14.4" x14ac:dyDescent="0.3">
      <c r="A2212" s="17">
        <v>5</v>
      </c>
      <c r="B2212" s="9" t="s">
        <v>17</v>
      </c>
      <c r="C2212" s="17">
        <v>2</v>
      </c>
      <c r="D2212" s="17">
        <v>2011</v>
      </c>
      <c r="E2212" s="17">
        <v>1</v>
      </c>
      <c r="F2212" s="17">
        <v>0</v>
      </c>
      <c r="G2212" s="17">
        <v>0</v>
      </c>
      <c r="H2212" s="18">
        <v>148041</v>
      </c>
    </row>
    <row r="2213" spans="1:8" ht="14.4" x14ac:dyDescent="0.3">
      <c r="A2213" s="17">
        <v>2</v>
      </c>
      <c r="B2213" s="9" t="s">
        <v>19</v>
      </c>
      <c r="C2213" s="17">
        <v>4</v>
      </c>
      <c r="D2213" s="17">
        <v>2015</v>
      </c>
      <c r="E2213" s="17">
        <v>1</v>
      </c>
      <c r="F2213" s="17">
        <v>0</v>
      </c>
      <c r="G2213" s="17">
        <v>0</v>
      </c>
      <c r="H2213" s="18">
        <v>148041</v>
      </c>
    </row>
    <row r="2214" spans="1:8" ht="14.4" x14ac:dyDescent="0.3">
      <c r="A2214" s="17">
        <v>3</v>
      </c>
      <c r="B2214" s="9" t="s">
        <v>12</v>
      </c>
      <c r="C2214" s="17">
        <v>2</v>
      </c>
      <c r="D2214" s="17">
        <v>2011</v>
      </c>
      <c r="E2214" s="17">
        <v>1</v>
      </c>
      <c r="F2214" s="17">
        <v>0</v>
      </c>
      <c r="G2214" s="17">
        <v>0</v>
      </c>
      <c r="H2214" s="18">
        <v>148057</v>
      </c>
    </row>
    <row r="2215" spans="1:8" ht="14.4" x14ac:dyDescent="0.3">
      <c r="A2215" s="17">
        <v>2</v>
      </c>
      <c r="B2215" s="9" t="s">
        <v>12</v>
      </c>
      <c r="C2215" s="17">
        <v>2</v>
      </c>
      <c r="D2215" s="17">
        <v>2007</v>
      </c>
      <c r="E2215" s="17">
        <v>1</v>
      </c>
      <c r="F2215" s="17">
        <v>0</v>
      </c>
      <c r="G2215" s="17">
        <v>0</v>
      </c>
      <c r="H2215" s="18">
        <v>148057</v>
      </c>
    </row>
    <row r="2216" spans="1:8" ht="14.4" x14ac:dyDescent="0.3">
      <c r="A2216" s="17">
        <v>1</v>
      </c>
      <c r="B2216" s="9" t="s">
        <v>12</v>
      </c>
      <c r="C2216" s="17">
        <v>3</v>
      </c>
      <c r="D2216" s="17">
        <v>2008</v>
      </c>
      <c r="E2216" s="17">
        <v>1</v>
      </c>
      <c r="F2216" s="17">
        <v>0</v>
      </c>
      <c r="G2216" s="17">
        <v>0</v>
      </c>
      <c r="H2216" s="18">
        <v>148089</v>
      </c>
    </row>
    <row r="2217" spans="1:8" ht="14.4" x14ac:dyDescent="0.3">
      <c r="A2217" s="17">
        <v>4</v>
      </c>
      <c r="B2217" s="9" t="s">
        <v>12</v>
      </c>
      <c r="C2217" s="17">
        <v>1</v>
      </c>
      <c r="D2217" s="17">
        <v>1989</v>
      </c>
      <c r="E2217" s="17">
        <v>1</v>
      </c>
      <c r="F2217" s="17">
        <v>0</v>
      </c>
      <c r="G2217" s="17">
        <v>0</v>
      </c>
      <c r="H2217" s="18">
        <v>148136</v>
      </c>
    </row>
    <row r="2218" spans="1:8" ht="14.4" x14ac:dyDescent="0.3">
      <c r="A2218" s="17">
        <v>2</v>
      </c>
      <c r="B2218" s="9" t="s">
        <v>14</v>
      </c>
      <c r="C2218" s="17">
        <v>2</v>
      </c>
      <c r="D2218" s="17">
        <v>2018</v>
      </c>
      <c r="E2218" s="17">
        <v>1</v>
      </c>
      <c r="F2218" s="17">
        <v>0</v>
      </c>
      <c r="G2218" s="17">
        <v>0</v>
      </c>
      <c r="H2218" s="18">
        <v>148232</v>
      </c>
    </row>
    <row r="2219" spans="1:8" ht="14.4" x14ac:dyDescent="0.3">
      <c r="A2219" s="17">
        <v>2</v>
      </c>
      <c r="B2219" s="9" t="s">
        <v>27</v>
      </c>
      <c r="C2219" s="17">
        <v>3</v>
      </c>
      <c r="D2219" s="17">
        <v>1974</v>
      </c>
      <c r="E2219" s="17">
        <v>1</v>
      </c>
      <c r="F2219" s="17">
        <v>0</v>
      </c>
      <c r="G2219" s="17">
        <v>0</v>
      </c>
      <c r="H2219" s="18">
        <v>148644</v>
      </c>
    </row>
    <row r="2220" spans="1:8" ht="14.4" x14ac:dyDescent="0.3">
      <c r="A2220" s="17">
        <v>3</v>
      </c>
      <c r="B2220" s="9" t="s">
        <v>12</v>
      </c>
      <c r="C2220" s="17">
        <v>1</v>
      </c>
      <c r="D2220" s="17">
        <v>2013</v>
      </c>
      <c r="E2220" s="17">
        <v>1</v>
      </c>
      <c r="F2220" s="17">
        <v>0</v>
      </c>
      <c r="G2220" s="17">
        <v>0</v>
      </c>
      <c r="H2220" s="18">
        <v>148739</v>
      </c>
    </row>
    <row r="2221" spans="1:8" ht="14.4" x14ac:dyDescent="0.3">
      <c r="A2221" s="17">
        <v>5</v>
      </c>
      <c r="B2221" s="9" t="s">
        <v>25</v>
      </c>
      <c r="C2221" s="17">
        <v>2</v>
      </c>
      <c r="D2221" s="17">
        <v>1995</v>
      </c>
      <c r="E2221" s="17">
        <v>1</v>
      </c>
      <c r="F2221" s="17">
        <v>0</v>
      </c>
      <c r="G2221" s="17">
        <v>0</v>
      </c>
      <c r="H2221" s="18">
        <v>149024</v>
      </c>
    </row>
    <row r="2222" spans="1:8" ht="14.4" x14ac:dyDescent="0.3">
      <c r="A2222" s="17">
        <v>6</v>
      </c>
      <c r="B2222" s="9" t="s">
        <v>12</v>
      </c>
      <c r="C2222" s="17">
        <v>1</v>
      </c>
      <c r="D2222" s="17">
        <v>2013</v>
      </c>
      <c r="E2222" s="17">
        <v>1</v>
      </c>
      <c r="F2222" s="17">
        <v>0</v>
      </c>
      <c r="G2222" s="17">
        <v>0</v>
      </c>
      <c r="H2222" s="18">
        <v>149056</v>
      </c>
    </row>
    <row r="2223" spans="1:8" ht="14.4" x14ac:dyDescent="0.3">
      <c r="A2223" s="17">
        <v>3</v>
      </c>
      <c r="B2223" s="9" t="s">
        <v>12</v>
      </c>
      <c r="C2223" s="17">
        <v>2</v>
      </c>
      <c r="D2223" s="17">
        <v>1995</v>
      </c>
      <c r="E2223" s="17">
        <v>1</v>
      </c>
      <c r="F2223" s="17">
        <v>0</v>
      </c>
      <c r="G2223" s="17">
        <v>0</v>
      </c>
      <c r="H2223" s="18">
        <v>149405</v>
      </c>
    </row>
    <row r="2224" spans="1:8" ht="14.4" x14ac:dyDescent="0.3">
      <c r="A2224" s="17">
        <v>3</v>
      </c>
      <c r="B2224" s="9" t="s">
        <v>19</v>
      </c>
      <c r="C2224" s="17">
        <v>2</v>
      </c>
      <c r="D2224" s="17">
        <v>2012</v>
      </c>
      <c r="E2224" s="17">
        <v>1</v>
      </c>
      <c r="F2224" s="17">
        <v>0</v>
      </c>
      <c r="G2224" s="17">
        <v>0</v>
      </c>
      <c r="H2224" s="18">
        <v>150498</v>
      </c>
    </row>
    <row r="2225" spans="1:8" ht="14.4" x14ac:dyDescent="0.3">
      <c r="A2225" s="17">
        <v>3</v>
      </c>
      <c r="B2225" s="9" t="s">
        <v>12</v>
      </c>
      <c r="C2225" s="17">
        <v>1</v>
      </c>
      <c r="D2225" s="17">
        <v>2013</v>
      </c>
      <c r="E2225" s="17">
        <v>1</v>
      </c>
      <c r="F2225" s="17">
        <v>0</v>
      </c>
      <c r="G2225" s="17">
        <v>0</v>
      </c>
      <c r="H2225" s="18">
        <v>150514</v>
      </c>
    </row>
    <row r="2226" spans="1:8" ht="14.4" x14ac:dyDescent="0.3">
      <c r="A2226" s="17">
        <v>3</v>
      </c>
      <c r="B2226" s="9" t="s">
        <v>33</v>
      </c>
      <c r="C2226" s="17">
        <v>1</v>
      </c>
      <c r="D2226" s="17">
        <v>2008</v>
      </c>
      <c r="E2226" s="17">
        <v>1</v>
      </c>
      <c r="F2226" s="17">
        <v>0</v>
      </c>
      <c r="G2226" s="17">
        <v>0</v>
      </c>
      <c r="H2226" s="18">
        <v>150942</v>
      </c>
    </row>
    <row r="2227" spans="1:8" ht="14.4" x14ac:dyDescent="0.3">
      <c r="A2227" s="17">
        <v>1</v>
      </c>
      <c r="B2227" s="9" t="s">
        <v>12</v>
      </c>
      <c r="C2227" s="17">
        <v>3</v>
      </c>
      <c r="D2227" s="17">
        <v>2002</v>
      </c>
      <c r="E2227" s="17">
        <v>1</v>
      </c>
      <c r="F2227" s="17">
        <v>0</v>
      </c>
      <c r="G2227" s="17">
        <v>0</v>
      </c>
      <c r="H2227" s="18">
        <v>151307</v>
      </c>
    </row>
    <row r="2228" spans="1:8" ht="14.4" x14ac:dyDescent="0.3">
      <c r="A2228" s="17">
        <v>2</v>
      </c>
      <c r="B2228" s="9" t="s">
        <v>12</v>
      </c>
      <c r="C2228" s="17">
        <v>2</v>
      </c>
      <c r="D2228" s="17">
        <v>2011</v>
      </c>
      <c r="E2228" s="17">
        <v>1</v>
      </c>
      <c r="F2228" s="17">
        <v>0</v>
      </c>
      <c r="G2228" s="17">
        <v>0</v>
      </c>
      <c r="H2228" s="18">
        <v>151354</v>
      </c>
    </row>
    <row r="2229" spans="1:8" ht="14.4" x14ac:dyDescent="0.3">
      <c r="A2229" s="17">
        <v>2</v>
      </c>
      <c r="B2229" s="9" t="s">
        <v>12</v>
      </c>
      <c r="C2229" s="17">
        <v>3</v>
      </c>
      <c r="D2229" s="17">
        <v>2006</v>
      </c>
      <c r="E2229" s="17">
        <v>1</v>
      </c>
      <c r="F2229" s="17">
        <v>0</v>
      </c>
      <c r="G2229" s="17">
        <v>0</v>
      </c>
      <c r="H2229" s="18">
        <v>151957</v>
      </c>
    </row>
    <row r="2230" spans="1:8" ht="14.4" x14ac:dyDescent="0.3">
      <c r="A2230" s="17">
        <v>3</v>
      </c>
      <c r="B2230" s="9" t="s">
        <v>19</v>
      </c>
      <c r="C2230" s="17">
        <v>3</v>
      </c>
      <c r="D2230" s="17">
        <v>2016</v>
      </c>
      <c r="E2230" s="17">
        <v>1</v>
      </c>
      <c r="F2230" s="17">
        <v>0</v>
      </c>
      <c r="G2230" s="17">
        <v>0</v>
      </c>
      <c r="H2230" s="18">
        <v>152337</v>
      </c>
    </row>
    <row r="2231" spans="1:8" ht="14.4" x14ac:dyDescent="0.3">
      <c r="A2231" s="17">
        <v>3</v>
      </c>
      <c r="B2231" s="9" t="s">
        <v>19</v>
      </c>
      <c r="C2231" s="17">
        <v>3</v>
      </c>
      <c r="D2231" s="17">
        <v>2016</v>
      </c>
      <c r="E2231" s="17">
        <v>1</v>
      </c>
      <c r="F2231" s="17">
        <v>0</v>
      </c>
      <c r="G2231" s="17">
        <v>0</v>
      </c>
      <c r="H2231" s="18">
        <v>152353</v>
      </c>
    </row>
    <row r="2232" spans="1:8" ht="14.4" x14ac:dyDescent="0.3">
      <c r="A2232" s="17">
        <v>5</v>
      </c>
      <c r="B2232" s="9" t="s">
        <v>33</v>
      </c>
      <c r="C2232" s="17">
        <v>1</v>
      </c>
      <c r="D2232" s="17">
        <v>2012</v>
      </c>
      <c r="E2232" s="17">
        <v>1</v>
      </c>
      <c r="F2232" s="17">
        <v>0</v>
      </c>
      <c r="G2232" s="17">
        <v>0</v>
      </c>
      <c r="H2232" s="18">
        <v>152559</v>
      </c>
    </row>
    <row r="2233" spans="1:8" ht="14.4" x14ac:dyDescent="0.3">
      <c r="A2233" s="17">
        <v>2</v>
      </c>
      <c r="B2233" s="9" t="s">
        <v>19</v>
      </c>
      <c r="C2233" s="17">
        <v>3</v>
      </c>
      <c r="D2233" s="17">
        <v>2000</v>
      </c>
      <c r="E2233" s="17">
        <v>1</v>
      </c>
      <c r="F2233" s="17">
        <v>0</v>
      </c>
      <c r="G2233" s="17">
        <v>0</v>
      </c>
      <c r="H2233" s="18">
        <v>152892</v>
      </c>
    </row>
    <row r="2234" spans="1:8" ht="14.4" x14ac:dyDescent="0.3">
      <c r="A2234" s="17">
        <v>1</v>
      </c>
      <c r="B2234" s="9" t="s">
        <v>12</v>
      </c>
      <c r="C2234" s="17">
        <v>2</v>
      </c>
      <c r="D2234" s="17">
        <v>2015</v>
      </c>
      <c r="E2234" s="17">
        <v>1</v>
      </c>
      <c r="F2234" s="17">
        <v>0</v>
      </c>
      <c r="G2234" s="17">
        <v>0</v>
      </c>
      <c r="H2234" s="18">
        <v>153146</v>
      </c>
    </row>
    <row r="2235" spans="1:8" ht="14.4" x14ac:dyDescent="0.3">
      <c r="A2235" s="17">
        <v>1</v>
      </c>
      <c r="B2235" s="9" t="s">
        <v>14</v>
      </c>
      <c r="C2235" s="17">
        <v>2</v>
      </c>
      <c r="D2235" s="17">
        <v>2004</v>
      </c>
      <c r="E2235" s="17">
        <v>1</v>
      </c>
      <c r="F2235" s="17">
        <v>0</v>
      </c>
      <c r="G2235" s="17">
        <v>0</v>
      </c>
      <c r="H2235" s="18">
        <v>153685</v>
      </c>
    </row>
    <row r="2236" spans="1:8" ht="14.4" x14ac:dyDescent="0.3">
      <c r="A2236" s="17">
        <v>4</v>
      </c>
      <c r="B2236" s="9" t="s">
        <v>19</v>
      </c>
      <c r="C2236" s="17">
        <v>3</v>
      </c>
      <c r="D2236" s="17">
        <v>2016</v>
      </c>
      <c r="E2236" s="17">
        <v>1</v>
      </c>
      <c r="F2236" s="17">
        <v>0</v>
      </c>
      <c r="G2236" s="17">
        <v>0</v>
      </c>
      <c r="H2236" s="18">
        <v>153922</v>
      </c>
    </row>
    <row r="2237" spans="1:8" ht="14.4" x14ac:dyDescent="0.3">
      <c r="A2237" s="17">
        <v>1</v>
      </c>
      <c r="B2237" s="9" t="s">
        <v>10</v>
      </c>
      <c r="C2237" s="17">
        <v>1</v>
      </c>
      <c r="D2237" s="17">
        <v>1969</v>
      </c>
      <c r="E2237" s="17">
        <v>3</v>
      </c>
      <c r="F2237" s="17">
        <v>0</v>
      </c>
      <c r="G2237" s="17">
        <v>0</v>
      </c>
      <c r="H2237" s="18">
        <v>154200</v>
      </c>
    </row>
    <row r="2238" spans="1:8" ht="14.4" x14ac:dyDescent="0.3">
      <c r="A2238" s="17">
        <v>1</v>
      </c>
      <c r="B2238" s="9" t="s">
        <v>12</v>
      </c>
      <c r="C2238" s="17">
        <v>3</v>
      </c>
      <c r="D2238" s="17">
        <v>1999</v>
      </c>
      <c r="E2238" s="17">
        <v>1</v>
      </c>
      <c r="F2238" s="17">
        <v>0</v>
      </c>
      <c r="G2238" s="17">
        <v>0</v>
      </c>
      <c r="H2238" s="18">
        <v>154572</v>
      </c>
    </row>
    <row r="2239" spans="1:8" ht="14.4" x14ac:dyDescent="0.3">
      <c r="A2239" s="17">
        <v>4</v>
      </c>
      <c r="B2239" s="9" t="s">
        <v>10</v>
      </c>
      <c r="C2239" s="17">
        <v>1</v>
      </c>
      <c r="D2239" s="17">
        <v>1988</v>
      </c>
      <c r="E2239" s="17">
        <v>5</v>
      </c>
      <c r="F2239" s="17">
        <v>0</v>
      </c>
      <c r="G2239" s="17">
        <v>0</v>
      </c>
      <c r="H2239" s="18">
        <v>155118</v>
      </c>
    </row>
    <row r="2240" spans="1:8" ht="14.4" x14ac:dyDescent="0.3">
      <c r="A2240" s="17">
        <v>6</v>
      </c>
      <c r="B2240" s="9" t="s">
        <v>12</v>
      </c>
      <c r="C2240" s="17">
        <v>2</v>
      </c>
      <c r="D2240" s="17">
        <v>1995</v>
      </c>
      <c r="E2240" s="17">
        <v>1</v>
      </c>
      <c r="F2240" s="17">
        <v>0</v>
      </c>
      <c r="G2240" s="17">
        <v>0</v>
      </c>
      <c r="H2240" s="18">
        <v>155333</v>
      </c>
    </row>
    <row r="2241" spans="1:8" ht="14.4" x14ac:dyDescent="0.3">
      <c r="A2241" s="17">
        <v>1</v>
      </c>
      <c r="B2241" s="9" t="s">
        <v>10</v>
      </c>
      <c r="C2241" s="17">
        <v>1</v>
      </c>
      <c r="D2241" s="17">
        <v>1995</v>
      </c>
      <c r="E2241" s="17">
        <v>1</v>
      </c>
      <c r="F2241" s="17">
        <v>0</v>
      </c>
      <c r="G2241" s="17">
        <v>0</v>
      </c>
      <c r="H2241" s="18">
        <v>155349</v>
      </c>
    </row>
    <row r="2242" spans="1:8" ht="14.4" x14ac:dyDescent="0.3">
      <c r="A2242" s="17">
        <v>1</v>
      </c>
      <c r="B2242" s="9" t="s">
        <v>12</v>
      </c>
      <c r="C2242" s="17">
        <v>2</v>
      </c>
      <c r="D2242" s="17">
        <v>2007</v>
      </c>
      <c r="E2242" s="17">
        <v>1</v>
      </c>
      <c r="F2242" s="17">
        <v>0</v>
      </c>
      <c r="G2242" s="17">
        <v>0</v>
      </c>
      <c r="H2242" s="18">
        <v>155428</v>
      </c>
    </row>
    <row r="2243" spans="1:8" ht="14.4" x14ac:dyDescent="0.3">
      <c r="A2243" s="17">
        <v>4</v>
      </c>
      <c r="B2243" s="9" t="s">
        <v>10</v>
      </c>
      <c r="C2243" s="17">
        <v>1</v>
      </c>
      <c r="D2243" s="17">
        <v>1969</v>
      </c>
      <c r="E2243" s="17">
        <v>3</v>
      </c>
      <c r="F2243" s="17">
        <v>11</v>
      </c>
      <c r="G2243" s="17">
        <v>0</v>
      </c>
      <c r="H2243" s="18">
        <v>155482</v>
      </c>
    </row>
    <row r="2244" spans="1:8" ht="14.4" x14ac:dyDescent="0.3">
      <c r="A2244" s="17">
        <v>4</v>
      </c>
      <c r="B2244" s="9" t="s">
        <v>19</v>
      </c>
      <c r="C2244" s="17">
        <v>1</v>
      </c>
      <c r="D2244" s="17">
        <v>1995</v>
      </c>
      <c r="E2244" s="17">
        <v>1</v>
      </c>
      <c r="F2244" s="17">
        <v>0</v>
      </c>
      <c r="G2244" s="17">
        <v>0</v>
      </c>
      <c r="H2244" s="18">
        <v>155714</v>
      </c>
    </row>
    <row r="2245" spans="1:8" ht="14.4" x14ac:dyDescent="0.3">
      <c r="A2245" s="17">
        <v>2</v>
      </c>
      <c r="B2245" s="9" t="s">
        <v>12</v>
      </c>
      <c r="C2245" s="17">
        <v>2</v>
      </c>
      <c r="D2245" s="17">
        <v>2011</v>
      </c>
      <c r="E2245" s="17">
        <v>1</v>
      </c>
      <c r="F2245" s="17">
        <v>0</v>
      </c>
      <c r="G2245" s="17">
        <v>0</v>
      </c>
      <c r="H2245" s="18">
        <v>155730</v>
      </c>
    </row>
    <row r="2246" spans="1:8" ht="14.4" x14ac:dyDescent="0.3">
      <c r="A2246" s="17">
        <v>5</v>
      </c>
      <c r="B2246" s="9" t="s">
        <v>12</v>
      </c>
      <c r="C2246" s="17">
        <v>1</v>
      </c>
      <c r="D2246" s="17">
        <v>1989</v>
      </c>
      <c r="E2246" s="17">
        <v>1</v>
      </c>
      <c r="F2246" s="17">
        <v>0</v>
      </c>
      <c r="G2246" s="17">
        <v>0</v>
      </c>
      <c r="H2246" s="18">
        <v>155888</v>
      </c>
    </row>
    <row r="2247" spans="1:8" ht="14.4" x14ac:dyDescent="0.3">
      <c r="A2247" s="17">
        <v>5</v>
      </c>
      <c r="B2247" s="9" t="s">
        <v>23</v>
      </c>
      <c r="C2247" s="17">
        <v>4</v>
      </c>
      <c r="D2247" s="17">
        <v>2008</v>
      </c>
      <c r="E2247" s="17">
        <v>1</v>
      </c>
      <c r="F2247" s="17">
        <v>0</v>
      </c>
      <c r="G2247" s="17">
        <v>0</v>
      </c>
      <c r="H2247" s="18">
        <v>156506</v>
      </c>
    </row>
    <row r="2248" spans="1:8" ht="14.4" x14ac:dyDescent="0.3">
      <c r="A2248" s="17">
        <v>4</v>
      </c>
      <c r="B2248" s="9" t="s">
        <v>33</v>
      </c>
      <c r="C2248" s="17">
        <v>2</v>
      </c>
      <c r="D2248" s="17">
        <v>2012</v>
      </c>
      <c r="E2248" s="17">
        <v>1</v>
      </c>
      <c r="F2248" s="17">
        <v>0</v>
      </c>
      <c r="G2248" s="17">
        <v>0</v>
      </c>
      <c r="H2248" s="18">
        <v>156522</v>
      </c>
    </row>
    <row r="2249" spans="1:8" ht="14.4" x14ac:dyDescent="0.3">
      <c r="A2249" s="17">
        <v>2</v>
      </c>
      <c r="B2249" s="9" t="s">
        <v>12</v>
      </c>
      <c r="C2249" s="17">
        <v>3</v>
      </c>
      <c r="D2249" s="17">
        <v>2004</v>
      </c>
      <c r="E2249" s="17">
        <v>1</v>
      </c>
      <c r="F2249" s="17">
        <v>0</v>
      </c>
      <c r="G2249" s="17">
        <v>0</v>
      </c>
      <c r="H2249" s="18">
        <v>156617</v>
      </c>
    </row>
    <row r="2250" spans="1:8" ht="14.4" x14ac:dyDescent="0.3">
      <c r="A2250" s="17">
        <v>2</v>
      </c>
      <c r="B2250" s="9" t="s">
        <v>10</v>
      </c>
      <c r="C2250" s="17">
        <v>4</v>
      </c>
      <c r="D2250" s="17">
        <v>1983</v>
      </c>
      <c r="E2250" s="17">
        <v>1</v>
      </c>
      <c r="F2250" s="17">
        <v>6</v>
      </c>
      <c r="G2250" s="17">
        <v>0</v>
      </c>
      <c r="H2250" s="18">
        <v>156720</v>
      </c>
    </row>
    <row r="2251" spans="1:8" ht="14.4" x14ac:dyDescent="0.3">
      <c r="A2251" s="17">
        <v>3</v>
      </c>
      <c r="B2251" s="9" t="s">
        <v>12</v>
      </c>
      <c r="C2251" s="17">
        <v>3</v>
      </c>
      <c r="D2251" s="17">
        <v>2012</v>
      </c>
      <c r="E2251" s="17">
        <v>1</v>
      </c>
      <c r="F2251" s="17">
        <v>0</v>
      </c>
      <c r="G2251" s="17">
        <v>0</v>
      </c>
      <c r="H2251" s="18">
        <v>156792</v>
      </c>
    </row>
    <row r="2252" spans="1:8" ht="14.4" x14ac:dyDescent="0.3">
      <c r="A2252" s="17">
        <v>1</v>
      </c>
      <c r="B2252" s="9" t="s">
        <v>12</v>
      </c>
      <c r="C2252" s="17">
        <v>3</v>
      </c>
      <c r="D2252" s="17">
        <v>2002</v>
      </c>
      <c r="E2252" s="17">
        <v>1</v>
      </c>
      <c r="F2252" s="17">
        <v>0</v>
      </c>
      <c r="G2252" s="17">
        <v>0</v>
      </c>
      <c r="H2252" s="18">
        <v>157362</v>
      </c>
    </row>
    <row r="2253" spans="1:8" ht="14.4" x14ac:dyDescent="0.3">
      <c r="A2253" s="17">
        <v>6</v>
      </c>
      <c r="B2253" s="9" t="s">
        <v>41</v>
      </c>
      <c r="C2253" s="17">
        <v>4</v>
      </c>
      <c r="D2253" s="17">
        <v>1971</v>
      </c>
      <c r="E2253" s="17">
        <v>1</v>
      </c>
      <c r="F2253" s="17">
        <v>0</v>
      </c>
      <c r="G2253" s="17">
        <v>0</v>
      </c>
      <c r="H2253" s="18">
        <v>157375</v>
      </c>
    </row>
    <row r="2254" spans="1:8" ht="14.4" x14ac:dyDescent="0.3">
      <c r="A2254" s="17">
        <v>2</v>
      </c>
      <c r="B2254" s="9" t="s">
        <v>19</v>
      </c>
      <c r="C2254" s="17">
        <v>3</v>
      </c>
      <c r="D2254" s="17">
        <v>2018</v>
      </c>
      <c r="E2254" s="17">
        <v>1</v>
      </c>
      <c r="F2254" s="17">
        <v>11</v>
      </c>
      <c r="G2254" s="17">
        <v>0</v>
      </c>
      <c r="H2254" s="18">
        <v>157521</v>
      </c>
    </row>
    <row r="2255" spans="1:8" ht="14.4" x14ac:dyDescent="0.3">
      <c r="A2255" s="17">
        <v>5</v>
      </c>
      <c r="B2255" s="9" t="s">
        <v>56</v>
      </c>
      <c r="C2255" s="17">
        <v>1</v>
      </c>
      <c r="D2255" s="17">
        <v>1983</v>
      </c>
      <c r="E2255" s="17">
        <v>1</v>
      </c>
      <c r="F2255" s="17">
        <v>0</v>
      </c>
      <c r="G2255" s="17">
        <v>0</v>
      </c>
      <c r="H2255" s="18">
        <v>157926</v>
      </c>
    </row>
    <row r="2256" spans="1:8" ht="14.4" x14ac:dyDescent="0.3">
      <c r="A2256" s="17">
        <v>2</v>
      </c>
      <c r="B2256" s="9" t="s">
        <v>19</v>
      </c>
      <c r="C2256" s="17">
        <v>3</v>
      </c>
      <c r="D2256" s="17">
        <v>2018</v>
      </c>
      <c r="E2256" s="17">
        <v>2</v>
      </c>
      <c r="F2256" s="17">
        <v>0</v>
      </c>
      <c r="G2256" s="17">
        <v>0</v>
      </c>
      <c r="H2256" s="18">
        <v>158472</v>
      </c>
    </row>
    <row r="2257" spans="1:8" ht="14.4" x14ac:dyDescent="0.3">
      <c r="A2257" s="17">
        <v>3</v>
      </c>
      <c r="B2257" s="9" t="s">
        <v>17</v>
      </c>
      <c r="C2257" s="17">
        <v>3</v>
      </c>
      <c r="D2257" s="17">
        <v>1995</v>
      </c>
      <c r="E2257" s="17">
        <v>1</v>
      </c>
      <c r="F2257" s="17">
        <v>0</v>
      </c>
      <c r="G2257" s="17">
        <v>0</v>
      </c>
      <c r="H2257" s="18">
        <v>158615</v>
      </c>
    </row>
    <row r="2258" spans="1:8" ht="14.4" x14ac:dyDescent="0.3">
      <c r="A2258" s="17">
        <v>3</v>
      </c>
      <c r="B2258" s="9" t="s">
        <v>25</v>
      </c>
      <c r="C2258" s="17">
        <v>4</v>
      </c>
      <c r="D2258" s="17">
        <v>1964</v>
      </c>
      <c r="E2258" s="17">
        <v>3</v>
      </c>
      <c r="F2258" s="17">
        <v>2</v>
      </c>
      <c r="G2258" s="17">
        <v>0</v>
      </c>
      <c r="H2258" s="18">
        <v>158822</v>
      </c>
    </row>
    <row r="2259" spans="1:8" ht="14.4" x14ac:dyDescent="0.3">
      <c r="A2259" s="17">
        <v>2</v>
      </c>
      <c r="B2259" s="9" t="s">
        <v>12</v>
      </c>
      <c r="C2259" s="17">
        <v>2</v>
      </c>
      <c r="D2259" s="17">
        <v>2019</v>
      </c>
      <c r="E2259" s="17">
        <v>1</v>
      </c>
      <c r="F2259" s="17">
        <v>0</v>
      </c>
      <c r="G2259" s="17">
        <v>0</v>
      </c>
      <c r="H2259" s="18">
        <v>158837</v>
      </c>
    </row>
    <row r="2260" spans="1:8" ht="14.4" x14ac:dyDescent="0.3">
      <c r="A2260" s="17">
        <v>5</v>
      </c>
      <c r="B2260" s="9" t="s">
        <v>10</v>
      </c>
      <c r="C2260" s="17">
        <v>1</v>
      </c>
      <c r="D2260" s="17">
        <v>1969</v>
      </c>
      <c r="E2260" s="17">
        <v>3</v>
      </c>
      <c r="F2260" s="17">
        <v>0</v>
      </c>
      <c r="G2260" s="17">
        <v>0</v>
      </c>
      <c r="H2260" s="18">
        <v>158871</v>
      </c>
    </row>
    <row r="2261" spans="1:8" ht="14.4" x14ac:dyDescent="0.3">
      <c r="A2261" s="17">
        <v>6</v>
      </c>
      <c r="B2261" s="9" t="s">
        <v>10</v>
      </c>
      <c r="C2261" s="17">
        <v>1</v>
      </c>
      <c r="D2261" s="17">
        <v>1980</v>
      </c>
      <c r="E2261" s="17">
        <v>2</v>
      </c>
      <c r="F2261" s="17">
        <v>0</v>
      </c>
      <c r="G2261" s="17">
        <v>0</v>
      </c>
      <c r="H2261" s="18">
        <v>159546</v>
      </c>
    </row>
    <row r="2262" spans="1:8" ht="14.4" x14ac:dyDescent="0.3">
      <c r="A2262" s="17">
        <v>5</v>
      </c>
      <c r="B2262" s="9" t="s">
        <v>33</v>
      </c>
      <c r="C2262" s="17">
        <v>4</v>
      </c>
      <c r="D2262" s="17">
        <v>2008</v>
      </c>
      <c r="E2262" s="17">
        <v>1</v>
      </c>
      <c r="F2262" s="17">
        <v>0</v>
      </c>
      <c r="G2262" s="17">
        <v>0</v>
      </c>
      <c r="H2262" s="18">
        <v>159661</v>
      </c>
    </row>
    <row r="2263" spans="1:8" ht="14.4" x14ac:dyDescent="0.3">
      <c r="A2263" s="17">
        <v>5</v>
      </c>
      <c r="B2263" s="9" t="s">
        <v>10</v>
      </c>
      <c r="C2263" s="17">
        <v>1</v>
      </c>
      <c r="D2263" s="17">
        <v>1979</v>
      </c>
      <c r="E2263" s="17">
        <v>2</v>
      </c>
      <c r="F2263" s="17">
        <v>0</v>
      </c>
      <c r="G2263" s="17">
        <v>0</v>
      </c>
      <c r="H2263" s="18">
        <v>159907</v>
      </c>
    </row>
    <row r="2264" spans="1:8" ht="14.4" x14ac:dyDescent="0.3">
      <c r="A2264" s="17">
        <v>3</v>
      </c>
      <c r="B2264" s="9" t="s">
        <v>19</v>
      </c>
      <c r="C2264" s="17">
        <v>4</v>
      </c>
      <c r="D2264" s="17">
        <v>1976</v>
      </c>
      <c r="E2264" s="17">
        <v>11</v>
      </c>
      <c r="F2264" s="17">
        <v>0</v>
      </c>
      <c r="G2264" s="17">
        <v>0</v>
      </c>
      <c r="H2264" s="18">
        <v>159925</v>
      </c>
    </row>
    <row r="2265" spans="1:8" ht="14.4" x14ac:dyDescent="0.3">
      <c r="A2265" s="17">
        <v>6</v>
      </c>
      <c r="B2265" s="9" t="s">
        <v>10</v>
      </c>
      <c r="C2265" s="17">
        <v>1</v>
      </c>
      <c r="D2265" s="17">
        <v>1973</v>
      </c>
      <c r="E2265" s="17">
        <v>2</v>
      </c>
      <c r="F2265" s="17">
        <v>0</v>
      </c>
      <c r="G2265" s="17">
        <v>0</v>
      </c>
      <c r="H2265" s="18">
        <v>160114</v>
      </c>
    </row>
    <row r="2266" spans="1:8" ht="14.4" x14ac:dyDescent="0.3">
      <c r="A2266" s="17">
        <v>2</v>
      </c>
      <c r="B2266" s="9" t="s">
        <v>25</v>
      </c>
      <c r="C2266" s="17">
        <v>3</v>
      </c>
      <c r="D2266" s="17">
        <v>1967</v>
      </c>
      <c r="E2266" s="17">
        <v>6</v>
      </c>
      <c r="F2266" s="17">
        <v>0</v>
      </c>
      <c r="G2266" s="17">
        <v>0</v>
      </c>
      <c r="H2266" s="18">
        <v>160269</v>
      </c>
    </row>
    <row r="2267" spans="1:8" ht="14.4" x14ac:dyDescent="0.3">
      <c r="A2267" s="17">
        <v>3</v>
      </c>
      <c r="B2267" s="9" t="s">
        <v>10</v>
      </c>
      <c r="C2267" s="17">
        <v>1</v>
      </c>
      <c r="D2267" s="17">
        <v>1969</v>
      </c>
      <c r="E2267" s="17">
        <v>3</v>
      </c>
      <c r="F2267" s="17">
        <v>0</v>
      </c>
      <c r="G2267" s="17">
        <v>0</v>
      </c>
      <c r="H2267" s="18">
        <v>160474</v>
      </c>
    </row>
    <row r="2268" spans="1:8" ht="14.4" x14ac:dyDescent="0.3">
      <c r="A2268" s="17">
        <v>2</v>
      </c>
      <c r="B2268" s="9" t="s">
        <v>33</v>
      </c>
      <c r="C2268" s="17">
        <v>3</v>
      </c>
      <c r="D2268" s="17">
        <v>2019</v>
      </c>
      <c r="E2268" s="17">
        <v>1</v>
      </c>
      <c r="F2268" s="17">
        <v>0</v>
      </c>
      <c r="G2268" s="17">
        <v>0</v>
      </c>
      <c r="H2268" s="18">
        <v>160549</v>
      </c>
    </row>
    <row r="2269" spans="1:8" ht="14.4" x14ac:dyDescent="0.3">
      <c r="A2269" s="17">
        <v>6</v>
      </c>
      <c r="B2269" s="9" t="s">
        <v>10</v>
      </c>
      <c r="C2269" s="17">
        <v>1</v>
      </c>
      <c r="D2269" s="17">
        <v>1969</v>
      </c>
      <c r="E2269" s="17">
        <v>3</v>
      </c>
      <c r="F2269" s="17">
        <v>0</v>
      </c>
      <c r="G2269" s="17">
        <v>0</v>
      </c>
      <c r="H2269" s="18">
        <v>160592</v>
      </c>
    </row>
    <row r="2270" spans="1:8" ht="14.4" x14ac:dyDescent="0.3">
      <c r="A2270" s="17">
        <v>2</v>
      </c>
      <c r="B2270" s="9" t="s">
        <v>12</v>
      </c>
      <c r="C2270" s="17">
        <v>1</v>
      </c>
      <c r="D2270" s="17">
        <v>1995</v>
      </c>
      <c r="E2270" s="17">
        <v>1</v>
      </c>
      <c r="F2270" s="17">
        <v>0</v>
      </c>
      <c r="G2270" s="17">
        <v>0</v>
      </c>
      <c r="H2270" s="18">
        <v>161135</v>
      </c>
    </row>
    <row r="2271" spans="1:8" ht="14.4" x14ac:dyDescent="0.3">
      <c r="A2271" s="17">
        <v>3</v>
      </c>
      <c r="B2271" s="9" t="s">
        <v>12</v>
      </c>
      <c r="C2271" s="17">
        <v>1</v>
      </c>
      <c r="D2271" s="17">
        <v>1989</v>
      </c>
      <c r="E2271" s="17">
        <v>1</v>
      </c>
      <c r="F2271" s="17">
        <v>0</v>
      </c>
      <c r="G2271" s="17">
        <v>0</v>
      </c>
      <c r="H2271" s="18">
        <v>161214</v>
      </c>
    </row>
    <row r="2272" spans="1:8" ht="14.4" x14ac:dyDescent="0.3">
      <c r="A2272" s="17">
        <v>2</v>
      </c>
      <c r="B2272" s="9" t="s">
        <v>12</v>
      </c>
      <c r="C2272" s="17">
        <v>2</v>
      </c>
      <c r="D2272" s="17">
        <v>2012</v>
      </c>
      <c r="E2272" s="17">
        <v>1</v>
      </c>
      <c r="F2272" s="17">
        <v>0</v>
      </c>
      <c r="G2272" s="17">
        <v>0</v>
      </c>
      <c r="H2272" s="18">
        <v>161230</v>
      </c>
    </row>
    <row r="2273" spans="1:8" ht="14.4" x14ac:dyDescent="0.3">
      <c r="A2273" s="17">
        <v>2</v>
      </c>
      <c r="B2273" s="9" t="s">
        <v>19</v>
      </c>
      <c r="C2273" s="17">
        <v>4</v>
      </c>
      <c r="D2273" s="17">
        <v>1976</v>
      </c>
      <c r="E2273" s="17">
        <v>11</v>
      </c>
      <c r="F2273" s="17">
        <v>0</v>
      </c>
      <c r="G2273" s="17">
        <v>0</v>
      </c>
      <c r="H2273" s="18">
        <v>161269</v>
      </c>
    </row>
    <row r="2274" spans="1:8" ht="14.4" x14ac:dyDescent="0.3">
      <c r="A2274" s="17">
        <v>5</v>
      </c>
      <c r="B2274" s="9" t="s">
        <v>45</v>
      </c>
      <c r="C2274" s="17">
        <v>1</v>
      </c>
      <c r="D2274" s="17">
        <v>1978</v>
      </c>
      <c r="E2274" s="17">
        <v>2</v>
      </c>
      <c r="F2274" s="17">
        <v>0</v>
      </c>
      <c r="G2274" s="17">
        <v>0</v>
      </c>
      <c r="H2274" s="18">
        <v>161337</v>
      </c>
    </row>
    <row r="2275" spans="1:8" ht="14.4" x14ac:dyDescent="0.3">
      <c r="A2275" s="17">
        <v>6</v>
      </c>
      <c r="B2275" s="9" t="s">
        <v>19</v>
      </c>
      <c r="C2275" s="17">
        <v>3</v>
      </c>
      <c r="D2275" s="17">
        <v>2020</v>
      </c>
      <c r="E2275" s="17">
        <v>1</v>
      </c>
      <c r="F2275" s="17">
        <v>0</v>
      </c>
      <c r="G2275" s="17">
        <v>0</v>
      </c>
      <c r="H2275" s="18">
        <v>161706</v>
      </c>
    </row>
    <row r="2276" spans="1:8" ht="14.4" x14ac:dyDescent="0.3">
      <c r="A2276" s="17">
        <v>1</v>
      </c>
      <c r="B2276" s="9" t="s">
        <v>25</v>
      </c>
      <c r="C2276" s="17">
        <v>4</v>
      </c>
      <c r="D2276" s="17">
        <v>1964</v>
      </c>
      <c r="E2276" s="17">
        <v>3</v>
      </c>
      <c r="F2276" s="17">
        <v>2</v>
      </c>
      <c r="G2276" s="17">
        <v>0</v>
      </c>
      <c r="H2276" s="18">
        <v>162078</v>
      </c>
    </row>
    <row r="2277" spans="1:8" ht="14.4" x14ac:dyDescent="0.3">
      <c r="A2277" s="17">
        <v>1</v>
      </c>
      <c r="B2277" s="9" t="s">
        <v>12</v>
      </c>
      <c r="C2277" s="17">
        <v>2</v>
      </c>
      <c r="D2277" s="17">
        <v>1996</v>
      </c>
      <c r="E2277" s="17">
        <v>1</v>
      </c>
      <c r="F2277" s="17">
        <v>0</v>
      </c>
      <c r="G2277" s="17">
        <v>0</v>
      </c>
      <c r="H2277" s="18">
        <v>162165</v>
      </c>
    </row>
    <row r="2278" spans="1:8" ht="14.4" x14ac:dyDescent="0.3">
      <c r="A2278" s="17">
        <v>1</v>
      </c>
      <c r="B2278" s="9" t="s">
        <v>19</v>
      </c>
      <c r="C2278" s="17">
        <v>2</v>
      </c>
      <c r="D2278" s="17">
        <v>2020</v>
      </c>
      <c r="E2278" s="17">
        <v>2</v>
      </c>
      <c r="F2278" s="17">
        <v>0</v>
      </c>
      <c r="G2278" s="17">
        <v>0</v>
      </c>
      <c r="H2278" s="18">
        <v>162213</v>
      </c>
    </row>
    <row r="2279" spans="1:8" ht="14.4" x14ac:dyDescent="0.3">
      <c r="A2279" s="17">
        <v>1</v>
      </c>
      <c r="B2279" s="9" t="s">
        <v>23</v>
      </c>
      <c r="C2279" s="17">
        <v>1</v>
      </c>
      <c r="D2279" s="17">
        <v>1998</v>
      </c>
      <c r="E2279" s="17">
        <v>1</v>
      </c>
      <c r="F2279" s="17">
        <v>0</v>
      </c>
      <c r="G2279" s="17">
        <v>0</v>
      </c>
      <c r="H2279" s="18">
        <v>162736</v>
      </c>
    </row>
    <row r="2280" spans="1:8" ht="14.4" x14ac:dyDescent="0.3">
      <c r="A2280" s="17">
        <v>2</v>
      </c>
      <c r="B2280" s="9" t="s">
        <v>37</v>
      </c>
      <c r="C2280" s="17">
        <v>1</v>
      </c>
      <c r="D2280" s="17">
        <v>1985</v>
      </c>
      <c r="E2280" s="17">
        <v>21</v>
      </c>
      <c r="F2280" s="17">
        <v>0</v>
      </c>
      <c r="G2280" s="17">
        <v>0</v>
      </c>
      <c r="H2280" s="18">
        <v>162802</v>
      </c>
    </row>
    <row r="2281" spans="1:8" ht="14.4" x14ac:dyDescent="0.3">
      <c r="A2281" s="17">
        <v>2</v>
      </c>
      <c r="B2281" s="9" t="s">
        <v>19</v>
      </c>
      <c r="C2281" s="17">
        <v>3</v>
      </c>
      <c r="D2281" s="17">
        <v>2018</v>
      </c>
      <c r="E2281" s="17">
        <v>1</v>
      </c>
      <c r="F2281" s="17">
        <v>0</v>
      </c>
      <c r="G2281" s="17">
        <v>0</v>
      </c>
      <c r="H2281" s="18">
        <v>163006</v>
      </c>
    </row>
    <row r="2282" spans="1:8" ht="14.4" x14ac:dyDescent="0.3">
      <c r="A2282" s="17">
        <v>5</v>
      </c>
      <c r="B2282" s="9" t="s">
        <v>10</v>
      </c>
      <c r="C2282" s="17">
        <v>1</v>
      </c>
      <c r="D2282" s="17">
        <v>1988</v>
      </c>
      <c r="E2282" s="17">
        <v>5</v>
      </c>
      <c r="F2282" s="17">
        <v>0</v>
      </c>
      <c r="G2282" s="17">
        <v>0</v>
      </c>
      <c r="H2282" s="18">
        <v>163095</v>
      </c>
    </row>
    <row r="2283" spans="1:8" ht="14.4" x14ac:dyDescent="0.3">
      <c r="A2283" s="17">
        <v>1</v>
      </c>
      <c r="B2283" s="9" t="s">
        <v>12</v>
      </c>
      <c r="C2283" s="17">
        <v>2</v>
      </c>
      <c r="D2283" s="17">
        <v>2020</v>
      </c>
      <c r="E2283" s="17">
        <v>1</v>
      </c>
      <c r="F2283" s="17">
        <v>0</v>
      </c>
      <c r="G2283" s="17">
        <v>0</v>
      </c>
      <c r="H2283" s="18">
        <v>163101</v>
      </c>
    </row>
    <row r="2284" spans="1:8" ht="14.4" x14ac:dyDescent="0.3">
      <c r="A2284" s="17">
        <v>6</v>
      </c>
      <c r="B2284" s="9" t="s">
        <v>10</v>
      </c>
      <c r="C2284" s="17">
        <v>1</v>
      </c>
      <c r="D2284" s="17">
        <v>1985</v>
      </c>
      <c r="E2284" s="17">
        <v>5</v>
      </c>
      <c r="F2284" s="17">
        <v>3</v>
      </c>
      <c r="G2284" s="17">
        <v>0</v>
      </c>
      <c r="H2284" s="18">
        <v>163129</v>
      </c>
    </row>
    <row r="2285" spans="1:8" ht="14.4" x14ac:dyDescent="0.3">
      <c r="A2285" s="17">
        <v>2</v>
      </c>
      <c r="B2285" s="9" t="s">
        <v>12</v>
      </c>
      <c r="C2285" s="17">
        <v>2</v>
      </c>
      <c r="D2285" s="17">
        <v>2019</v>
      </c>
      <c r="E2285" s="17">
        <v>1</v>
      </c>
      <c r="F2285" s="17">
        <v>0</v>
      </c>
      <c r="G2285" s="17">
        <v>0</v>
      </c>
      <c r="H2285" s="18">
        <v>163148</v>
      </c>
    </row>
    <row r="2286" spans="1:8" ht="14.4" x14ac:dyDescent="0.3">
      <c r="A2286" s="17">
        <v>1</v>
      </c>
      <c r="B2286" s="9" t="s">
        <v>10</v>
      </c>
      <c r="C2286" s="17">
        <v>1</v>
      </c>
      <c r="D2286" s="17">
        <v>1979</v>
      </c>
      <c r="E2286" s="17">
        <v>2</v>
      </c>
      <c r="F2286" s="17">
        <v>0</v>
      </c>
      <c r="G2286" s="17">
        <v>0</v>
      </c>
      <c r="H2286" s="18">
        <v>163663</v>
      </c>
    </row>
    <row r="2287" spans="1:8" ht="14.4" x14ac:dyDescent="0.3">
      <c r="A2287" s="17">
        <v>5</v>
      </c>
      <c r="B2287" s="9" t="s">
        <v>23</v>
      </c>
      <c r="C2287" s="17">
        <v>2</v>
      </c>
      <c r="D2287" s="17">
        <v>1970</v>
      </c>
      <c r="E2287" s="17">
        <v>1</v>
      </c>
      <c r="F2287" s="17">
        <v>0</v>
      </c>
      <c r="G2287" s="17">
        <v>2</v>
      </c>
      <c r="H2287" s="18">
        <v>163687</v>
      </c>
    </row>
    <row r="2288" spans="1:8" ht="14.4" x14ac:dyDescent="0.3">
      <c r="A2288" s="17">
        <v>3</v>
      </c>
      <c r="B2288" s="9" t="s">
        <v>10</v>
      </c>
      <c r="C2288" s="17">
        <v>1</v>
      </c>
      <c r="D2288" s="17">
        <v>1988</v>
      </c>
      <c r="E2288" s="17">
        <v>5</v>
      </c>
      <c r="F2288" s="17">
        <v>0</v>
      </c>
      <c r="G2288" s="17">
        <v>0</v>
      </c>
      <c r="H2288" s="18">
        <v>163698</v>
      </c>
    </row>
    <row r="2289" spans="1:8" ht="14.4" x14ac:dyDescent="0.3">
      <c r="A2289" s="17">
        <v>6</v>
      </c>
      <c r="B2289" s="9" t="s">
        <v>19</v>
      </c>
      <c r="C2289" s="17">
        <v>3</v>
      </c>
      <c r="D2289" s="17">
        <v>2020</v>
      </c>
      <c r="E2289" s="17">
        <v>1</v>
      </c>
      <c r="F2289" s="17">
        <v>0</v>
      </c>
      <c r="G2289" s="17">
        <v>0</v>
      </c>
      <c r="H2289" s="18">
        <v>163735</v>
      </c>
    </row>
    <row r="2290" spans="1:8" ht="14.4" x14ac:dyDescent="0.3">
      <c r="A2290" s="17">
        <v>1</v>
      </c>
      <c r="B2290" s="9" t="s">
        <v>10</v>
      </c>
      <c r="C2290" s="17">
        <v>1</v>
      </c>
      <c r="D2290" s="17">
        <v>1988</v>
      </c>
      <c r="E2290" s="17">
        <v>5</v>
      </c>
      <c r="F2290" s="17">
        <v>0</v>
      </c>
      <c r="G2290" s="17">
        <v>0</v>
      </c>
      <c r="H2290" s="18">
        <v>163870</v>
      </c>
    </row>
    <row r="2291" spans="1:8" ht="14.4" x14ac:dyDescent="0.3">
      <c r="A2291" s="17">
        <v>5</v>
      </c>
      <c r="B2291" s="9" t="s">
        <v>12</v>
      </c>
      <c r="C2291" s="17">
        <v>1</v>
      </c>
      <c r="D2291" s="17">
        <v>2013</v>
      </c>
      <c r="E2291" s="17">
        <v>1</v>
      </c>
      <c r="F2291" s="17">
        <v>0</v>
      </c>
      <c r="G2291" s="17">
        <v>0</v>
      </c>
      <c r="H2291" s="18">
        <v>164131</v>
      </c>
    </row>
    <row r="2292" spans="1:8" ht="14.4" x14ac:dyDescent="0.3">
      <c r="A2292" s="17">
        <v>1</v>
      </c>
      <c r="B2292" s="9" t="s">
        <v>12</v>
      </c>
      <c r="C2292" s="17">
        <v>2</v>
      </c>
      <c r="D2292" s="17">
        <v>2017</v>
      </c>
      <c r="E2292" s="17">
        <v>1</v>
      </c>
      <c r="F2292" s="17">
        <v>0</v>
      </c>
      <c r="G2292" s="17">
        <v>0</v>
      </c>
      <c r="H2292" s="18">
        <v>164385</v>
      </c>
    </row>
    <row r="2293" spans="1:8" ht="14.4" x14ac:dyDescent="0.3">
      <c r="A2293" s="17">
        <v>3</v>
      </c>
      <c r="B2293" s="9" t="s">
        <v>10</v>
      </c>
      <c r="C2293" s="17">
        <v>1</v>
      </c>
      <c r="D2293" s="17">
        <v>1979</v>
      </c>
      <c r="E2293" s="17">
        <v>2</v>
      </c>
      <c r="F2293" s="17">
        <v>11</v>
      </c>
      <c r="G2293" s="17">
        <v>0</v>
      </c>
      <c r="H2293" s="18">
        <v>164870</v>
      </c>
    </row>
    <row r="2294" spans="1:8" ht="14.4" x14ac:dyDescent="0.3">
      <c r="A2294" s="17">
        <v>6</v>
      </c>
      <c r="B2294" s="9" t="s">
        <v>17</v>
      </c>
      <c r="C2294" s="17">
        <v>2</v>
      </c>
      <c r="D2294" s="17">
        <v>1995</v>
      </c>
      <c r="E2294" s="17">
        <v>1</v>
      </c>
      <c r="F2294" s="17">
        <v>0</v>
      </c>
      <c r="G2294" s="17">
        <v>0</v>
      </c>
      <c r="H2294" s="18">
        <v>164971</v>
      </c>
    </row>
    <row r="2295" spans="1:8" ht="14.4" x14ac:dyDescent="0.3">
      <c r="A2295" s="17">
        <v>5</v>
      </c>
      <c r="B2295" s="9" t="s">
        <v>12</v>
      </c>
      <c r="C2295" s="17">
        <v>2</v>
      </c>
      <c r="D2295" s="17">
        <v>2011</v>
      </c>
      <c r="E2295" s="17">
        <v>1</v>
      </c>
      <c r="F2295" s="17">
        <v>0</v>
      </c>
      <c r="G2295" s="17">
        <v>0</v>
      </c>
      <c r="H2295" s="18">
        <v>165019</v>
      </c>
    </row>
    <row r="2296" spans="1:8" ht="14.4" x14ac:dyDescent="0.3">
      <c r="A2296" s="17">
        <v>2</v>
      </c>
      <c r="B2296" s="9" t="s">
        <v>12</v>
      </c>
      <c r="C2296" s="17">
        <v>1</v>
      </c>
      <c r="D2296" s="17">
        <v>1989</v>
      </c>
      <c r="E2296" s="17">
        <v>1</v>
      </c>
      <c r="F2296" s="17">
        <v>0</v>
      </c>
      <c r="G2296" s="17">
        <v>0</v>
      </c>
      <c r="H2296" s="18">
        <v>165177</v>
      </c>
    </row>
    <row r="2297" spans="1:8" ht="14.4" x14ac:dyDescent="0.3">
      <c r="A2297" s="17">
        <v>5</v>
      </c>
      <c r="B2297" s="9" t="s">
        <v>19</v>
      </c>
      <c r="C2297" s="17">
        <v>4</v>
      </c>
      <c r="D2297" s="17">
        <v>2016</v>
      </c>
      <c r="E2297" s="17">
        <v>1</v>
      </c>
      <c r="F2297" s="17">
        <v>0</v>
      </c>
      <c r="G2297" s="17">
        <v>0</v>
      </c>
      <c r="H2297" s="18">
        <v>165304</v>
      </c>
    </row>
    <row r="2298" spans="1:8" ht="14.4" x14ac:dyDescent="0.3">
      <c r="A2298" s="17">
        <v>2</v>
      </c>
      <c r="B2298" s="9" t="s">
        <v>10</v>
      </c>
      <c r="C2298" s="17">
        <v>1</v>
      </c>
      <c r="D2298" s="17">
        <v>1973</v>
      </c>
      <c r="E2298" s="17">
        <v>2</v>
      </c>
      <c r="F2298" s="17">
        <v>0</v>
      </c>
      <c r="G2298" s="17">
        <v>0</v>
      </c>
      <c r="H2298" s="18">
        <v>165335</v>
      </c>
    </row>
    <row r="2299" spans="1:8" ht="14.4" x14ac:dyDescent="0.3">
      <c r="A2299" s="17">
        <v>2</v>
      </c>
      <c r="B2299" s="9" t="s">
        <v>37</v>
      </c>
      <c r="C2299" s="17">
        <v>1</v>
      </c>
      <c r="D2299" s="17">
        <v>1966</v>
      </c>
      <c r="E2299" s="17">
        <v>17</v>
      </c>
      <c r="F2299" s="17">
        <v>0</v>
      </c>
      <c r="G2299" s="17">
        <v>0</v>
      </c>
      <c r="H2299" s="18">
        <v>166248</v>
      </c>
    </row>
    <row r="2300" spans="1:8" ht="14.4" x14ac:dyDescent="0.3">
      <c r="A2300" s="17">
        <v>1</v>
      </c>
      <c r="B2300" s="9" t="s">
        <v>10</v>
      </c>
      <c r="C2300" s="17">
        <v>1</v>
      </c>
      <c r="D2300" s="17">
        <v>1973</v>
      </c>
      <c r="E2300" s="17">
        <v>2</v>
      </c>
      <c r="F2300" s="17">
        <v>0</v>
      </c>
      <c r="G2300" s="17">
        <v>0</v>
      </c>
      <c r="H2300" s="18">
        <v>166558</v>
      </c>
    </row>
    <row r="2301" spans="1:8" ht="14.4" x14ac:dyDescent="0.3">
      <c r="A2301" s="17">
        <v>3</v>
      </c>
      <c r="B2301" s="9" t="s">
        <v>19</v>
      </c>
      <c r="C2301" s="17">
        <v>2</v>
      </c>
      <c r="D2301" s="17">
        <v>2020</v>
      </c>
      <c r="E2301" s="17">
        <v>1</v>
      </c>
      <c r="F2301" s="17">
        <v>0</v>
      </c>
      <c r="G2301" s="17">
        <v>25</v>
      </c>
      <c r="H2301" s="18">
        <v>166604</v>
      </c>
    </row>
    <row r="2302" spans="1:8" ht="14.4" x14ac:dyDescent="0.3">
      <c r="A2302" s="17">
        <v>5</v>
      </c>
      <c r="B2302" s="9" t="s">
        <v>10</v>
      </c>
      <c r="C2302" s="17">
        <v>1</v>
      </c>
      <c r="D2302" s="17">
        <v>1973</v>
      </c>
      <c r="E2302" s="17">
        <v>2</v>
      </c>
      <c r="F2302" s="17">
        <v>0</v>
      </c>
      <c r="G2302" s="17">
        <v>0</v>
      </c>
      <c r="H2302" s="18">
        <v>166696</v>
      </c>
    </row>
    <row r="2303" spans="1:8" ht="14.4" x14ac:dyDescent="0.3">
      <c r="A2303" s="17">
        <v>1</v>
      </c>
      <c r="B2303" s="9" t="s">
        <v>10</v>
      </c>
      <c r="C2303" s="17">
        <v>1</v>
      </c>
      <c r="D2303" s="17">
        <v>1985</v>
      </c>
      <c r="E2303" s="17">
        <v>5</v>
      </c>
      <c r="F2303" s="17">
        <v>3</v>
      </c>
      <c r="G2303" s="17">
        <v>0</v>
      </c>
      <c r="H2303" s="18">
        <v>166696</v>
      </c>
    </row>
    <row r="2304" spans="1:8" ht="14.4" x14ac:dyDescent="0.3">
      <c r="A2304" s="17">
        <v>6</v>
      </c>
      <c r="B2304" s="9" t="s">
        <v>10</v>
      </c>
      <c r="C2304" s="17">
        <v>4</v>
      </c>
      <c r="D2304" s="17">
        <v>1963</v>
      </c>
      <c r="E2304" s="17">
        <v>2</v>
      </c>
      <c r="F2304" s="17">
        <v>0</v>
      </c>
      <c r="G2304" s="17">
        <v>6</v>
      </c>
      <c r="H2304" s="18">
        <v>167213</v>
      </c>
    </row>
    <row r="2305" spans="1:8" ht="14.4" x14ac:dyDescent="0.3">
      <c r="A2305" s="17">
        <v>1</v>
      </c>
      <c r="B2305" s="9" t="s">
        <v>45</v>
      </c>
      <c r="C2305" s="17">
        <v>1</v>
      </c>
      <c r="D2305" s="17">
        <v>1978</v>
      </c>
      <c r="E2305" s="17">
        <v>2</v>
      </c>
      <c r="F2305" s="17">
        <v>0</v>
      </c>
      <c r="G2305" s="17">
        <v>0</v>
      </c>
      <c r="H2305" s="18">
        <v>167420</v>
      </c>
    </row>
    <row r="2306" spans="1:8" ht="14.4" x14ac:dyDescent="0.3">
      <c r="A2306" s="17">
        <v>6</v>
      </c>
      <c r="B2306" s="9" t="s">
        <v>19</v>
      </c>
      <c r="C2306" s="17">
        <v>3</v>
      </c>
      <c r="D2306" s="17">
        <v>2020</v>
      </c>
      <c r="E2306" s="17">
        <v>1</v>
      </c>
      <c r="F2306" s="17">
        <v>0</v>
      </c>
      <c r="G2306" s="17">
        <v>0</v>
      </c>
      <c r="H2306" s="18">
        <v>167508</v>
      </c>
    </row>
    <row r="2307" spans="1:8" ht="14.4" x14ac:dyDescent="0.3">
      <c r="A2307" s="17">
        <v>5</v>
      </c>
      <c r="B2307" s="9" t="s">
        <v>19</v>
      </c>
      <c r="C2307" s="17">
        <v>4</v>
      </c>
      <c r="D2307" s="17">
        <v>2016</v>
      </c>
      <c r="E2307" s="17">
        <v>1</v>
      </c>
      <c r="F2307" s="17">
        <v>0</v>
      </c>
      <c r="G2307" s="17">
        <v>0</v>
      </c>
      <c r="H2307" s="18">
        <v>167539</v>
      </c>
    </row>
    <row r="2308" spans="1:8" ht="14.4" x14ac:dyDescent="0.3">
      <c r="A2308" s="17">
        <v>3</v>
      </c>
      <c r="B2308" s="9" t="s">
        <v>12</v>
      </c>
      <c r="C2308" s="17">
        <v>1</v>
      </c>
      <c r="D2308" s="17">
        <v>2013</v>
      </c>
      <c r="E2308" s="17">
        <v>1</v>
      </c>
      <c r="F2308" s="17">
        <v>0</v>
      </c>
      <c r="G2308" s="17">
        <v>0</v>
      </c>
      <c r="H2308" s="18">
        <v>167650</v>
      </c>
    </row>
    <row r="2309" spans="1:8" ht="14.4" x14ac:dyDescent="0.3">
      <c r="A2309" s="17">
        <v>1</v>
      </c>
      <c r="B2309" s="9" t="s">
        <v>56</v>
      </c>
      <c r="C2309" s="17">
        <v>1</v>
      </c>
      <c r="D2309" s="17">
        <v>1983</v>
      </c>
      <c r="E2309" s="17">
        <v>1</v>
      </c>
      <c r="F2309" s="17">
        <v>0</v>
      </c>
      <c r="G2309" s="17">
        <v>0</v>
      </c>
      <c r="H2309" s="18">
        <v>167661</v>
      </c>
    </row>
    <row r="2310" spans="1:8" ht="14.4" x14ac:dyDescent="0.3">
      <c r="A2310" s="17">
        <v>2</v>
      </c>
      <c r="B2310" s="9" t="s">
        <v>14</v>
      </c>
      <c r="C2310" s="17">
        <v>3</v>
      </c>
      <c r="D2310" s="17">
        <v>1996</v>
      </c>
      <c r="E2310" s="17">
        <v>1</v>
      </c>
      <c r="F2310" s="17">
        <v>0</v>
      </c>
      <c r="G2310" s="17">
        <v>0</v>
      </c>
      <c r="H2310" s="18">
        <v>167761</v>
      </c>
    </row>
    <row r="2311" spans="1:8" ht="14.4" x14ac:dyDescent="0.3">
      <c r="A2311" s="17">
        <v>3</v>
      </c>
      <c r="B2311" s="9" t="s">
        <v>19</v>
      </c>
      <c r="C2311" s="17">
        <v>3</v>
      </c>
      <c r="D2311" s="17">
        <v>2015</v>
      </c>
      <c r="E2311" s="17">
        <v>1</v>
      </c>
      <c r="F2311" s="17">
        <v>0</v>
      </c>
      <c r="G2311" s="17">
        <v>0</v>
      </c>
      <c r="H2311" s="18">
        <v>167809</v>
      </c>
    </row>
    <row r="2312" spans="1:8" ht="14.4" x14ac:dyDescent="0.3">
      <c r="A2312" s="17">
        <v>1</v>
      </c>
      <c r="B2312" s="9" t="s">
        <v>23</v>
      </c>
      <c r="C2312" s="17">
        <v>3</v>
      </c>
      <c r="D2312" s="17">
        <v>2017</v>
      </c>
      <c r="E2312" s="17">
        <v>1</v>
      </c>
      <c r="F2312" s="17">
        <v>0</v>
      </c>
      <c r="G2312" s="17">
        <v>0</v>
      </c>
      <c r="H2312" s="18">
        <v>168221</v>
      </c>
    </row>
    <row r="2313" spans="1:8" ht="14.4" x14ac:dyDescent="0.3">
      <c r="A2313" s="17">
        <v>3</v>
      </c>
      <c r="B2313" s="9" t="s">
        <v>12</v>
      </c>
      <c r="C2313" s="17">
        <v>1</v>
      </c>
      <c r="D2313" s="17">
        <v>2013</v>
      </c>
      <c r="E2313" s="17">
        <v>1</v>
      </c>
      <c r="F2313" s="17">
        <v>0</v>
      </c>
      <c r="G2313" s="17">
        <v>0</v>
      </c>
      <c r="H2313" s="18">
        <v>168411</v>
      </c>
    </row>
    <row r="2314" spans="1:8" ht="14.4" x14ac:dyDescent="0.3">
      <c r="A2314" s="17">
        <v>1</v>
      </c>
      <c r="B2314" s="9" t="s">
        <v>12</v>
      </c>
      <c r="C2314" s="17">
        <v>2</v>
      </c>
      <c r="D2314" s="17">
        <v>2002</v>
      </c>
      <c r="E2314" s="17">
        <v>1</v>
      </c>
      <c r="F2314" s="17">
        <v>0</v>
      </c>
      <c r="G2314" s="17">
        <v>0</v>
      </c>
      <c r="H2314" s="18">
        <v>168490</v>
      </c>
    </row>
    <row r="2315" spans="1:8" ht="14.4" x14ac:dyDescent="0.3">
      <c r="A2315" s="17">
        <v>2</v>
      </c>
      <c r="B2315" s="9" t="s">
        <v>12</v>
      </c>
      <c r="C2315" s="17">
        <v>2</v>
      </c>
      <c r="D2315" s="17">
        <v>2019</v>
      </c>
      <c r="E2315" s="17">
        <v>1</v>
      </c>
      <c r="F2315" s="17">
        <v>0</v>
      </c>
      <c r="G2315" s="17">
        <v>0</v>
      </c>
      <c r="H2315" s="18">
        <v>168554</v>
      </c>
    </row>
    <row r="2316" spans="1:8" ht="14.4" x14ac:dyDescent="0.3">
      <c r="A2316" s="17">
        <v>3</v>
      </c>
      <c r="B2316" s="9" t="s">
        <v>19</v>
      </c>
      <c r="C2316" s="17">
        <v>2</v>
      </c>
      <c r="D2316" s="17">
        <v>2020</v>
      </c>
      <c r="E2316" s="17">
        <v>1</v>
      </c>
      <c r="F2316" s="17">
        <v>0</v>
      </c>
      <c r="G2316" s="17">
        <v>0</v>
      </c>
      <c r="H2316" s="18">
        <v>169061</v>
      </c>
    </row>
    <row r="2317" spans="1:8" ht="14.4" x14ac:dyDescent="0.3">
      <c r="A2317" s="17">
        <v>3</v>
      </c>
      <c r="B2317" s="9" t="s">
        <v>10</v>
      </c>
      <c r="C2317" s="17">
        <v>1</v>
      </c>
      <c r="D2317" s="17">
        <v>1980</v>
      </c>
      <c r="E2317" s="17">
        <v>2</v>
      </c>
      <c r="F2317" s="17">
        <v>0</v>
      </c>
      <c r="G2317" s="17">
        <v>0</v>
      </c>
      <c r="H2317" s="18">
        <v>169108</v>
      </c>
    </row>
    <row r="2318" spans="1:8" ht="14.4" x14ac:dyDescent="0.3">
      <c r="A2318" s="17">
        <v>3</v>
      </c>
      <c r="B2318" s="9" t="s">
        <v>45</v>
      </c>
      <c r="C2318" s="17">
        <v>1</v>
      </c>
      <c r="D2318" s="17">
        <v>1978</v>
      </c>
      <c r="E2318" s="17">
        <v>2</v>
      </c>
      <c r="F2318" s="17">
        <v>0</v>
      </c>
      <c r="G2318" s="17">
        <v>0</v>
      </c>
      <c r="H2318" s="18">
        <v>169263</v>
      </c>
    </row>
    <row r="2319" spans="1:8" ht="14.4" x14ac:dyDescent="0.3">
      <c r="A2319" s="17">
        <v>5</v>
      </c>
      <c r="B2319" s="9" t="s">
        <v>12</v>
      </c>
      <c r="C2319" s="17">
        <v>2</v>
      </c>
      <c r="D2319" s="17">
        <v>2015</v>
      </c>
      <c r="E2319" s="17">
        <v>1</v>
      </c>
      <c r="F2319" s="17">
        <v>0</v>
      </c>
      <c r="G2319" s="17">
        <v>0</v>
      </c>
      <c r="H2319" s="18">
        <v>169331</v>
      </c>
    </row>
    <row r="2320" spans="1:8" ht="14.4" x14ac:dyDescent="0.3">
      <c r="A2320" s="17">
        <v>1</v>
      </c>
      <c r="B2320" s="9" t="s">
        <v>10</v>
      </c>
      <c r="C2320" s="17">
        <v>4</v>
      </c>
      <c r="D2320" s="17">
        <v>1983</v>
      </c>
      <c r="E2320" s="17">
        <v>1</v>
      </c>
      <c r="F2320" s="17">
        <v>6</v>
      </c>
      <c r="G2320" s="17">
        <v>0</v>
      </c>
      <c r="H2320" s="18">
        <v>169332</v>
      </c>
    </row>
    <row r="2321" spans="1:8" ht="14.4" x14ac:dyDescent="0.3">
      <c r="A2321" s="17">
        <v>5</v>
      </c>
      <c r="B2321" s="9" t="s">
        <v>12</v>
      </c>
      <c r="C2321" s="17">
        <v>4</v>
      </c>
      <c r="D2321" s="17">
        <v>2008</v>
      </c>
      <c r="E2321" s="17">
        <v>1</v>
      </c>
      <c r="F2321" s="17">
        <v>0</v>
      </c>
      <c r="G2321" s="17">
        <v>0</v>
      </c>
      <c r="H2321" s="18">
        <v>169410</v>
      </c>
    </row>
    <row r="2322" spans="1:8" ht="14.4" x14ac:dyDescent="0.3">
      <c r="A2322" s="17">
        <v>3</v>
      </c>
      <c r="B2322" s="9" t="s">
        <v>19</v>
      </c>
      <c r="C2322" s="17">
        <v>1</v>
      </c>
      <c r="D2322" s="17">
        <v>1993</v>
      </c>
      <c r="E2322" s="17">
        <v>31</v>
      </c>
      <c r="F2322" s="17">
        <v>0</v>
      </c>
      <c r="G2322" s="17">
        <v>0</v>
      </c>
      <c r="H2322" s="18">
        <v>169625</v>
      </c>
    </row>
    <row r="2323" spans="1:8" ht="14.4" x14ac:dyDescent="0.3">
      <c r="A2323" s="17">
        <v>2</v>
      </c>
      <c r="B2323" s="9" t="s">
        <v>17</v>
      </c>
      <c r="C2323" s="17">
        <v>2</v>
      </c>
      <c r="D2323" s="17">
        <v>2011</v>
      </c>
      <c r="E2323" s="17">
        <v>1</v>
      </c>
      <c r="F2323" s="17">
        <v>0</v>
      </c>
      <c r="G2323" s="17">
        <v>0</v>
      </c>
      <c r="H2323" s="18">
        <v>170060</v>
      </c>
    </row>
    <row r="2324" spans="1:8" ht="14.4" x14ac:dyDescent="0.3">
      <c r="A2324" s="17">
        <v>1</v>
      </c>
      <c r="B2324" s="9" t="s">
        <v>12</v>
      </c>
      <c r="C2324" s="17">
        <v>2</v>
      </c>
      <c r="D2324" s="17">
        <v>2017</v>
      </c>
      <c r="E2324" s="17">
        <v>1</v>
      </c>
      <c r="F2324" s="17">
        <v>0</v>
      </c>
      <c r="G2324" s="17">
        <v>0</v>
      </c>
      <c r="H2324" s="18">
        <v>170234</v>
      </c>
    </row>
    <row r="2325" spans="1:8" ht="14.4" x14ac:dyDescent="0.3">
      <c r="A2325" s="17">
        <v>1</v>
      </c>
      <c r="B2325" s="9" t="s">
        <v>41</v>
      </c>
      <c r="C2325" s="17">
        <v>4</v>
      </c>
      <c r="D2325" s="17">
        <v>1971</v>
      </c>
      <c r="E2325" s="17">
        <v>1</v>
      </c>
      <c r="F2325" s="17">
        <v>0</v>
      </c>
      <c r="G2325" s="17">
        <v>0</v>
      </c>
      <c r="H2325" s="18">
        <v>170400</v>
      </c>
    </row>
    <row r="2326" spans="1:8" ht="14.4" x14ac:dyDescent="0.3">
      <c r="A2326" s="17">
        <v>1</v>
      </c>
      <c r="B2326" s="9" t="s">
        <v>12</v>
      </c>
      <c r="C2326" s="17">
        <v>4</v>
      </c>
      <c r="D2326" s="17">
        <v>2002</v>
      </c>
      <c r="E2326" s="17">
        <v>1</v>
      </c>
      <c r="F2326" s="17">
        <v>0</v>
      </c>
      <c r="G2326" s="17">
        <v>0</v>
      </c>
      <c r="H2326" s="18">
        <v>170615</v>
      </c>
    </row>
    <row r="2327" spans="1:8" ht="14.4" x14ac:dyDescent="0.3">
      <c r="A2327" s="17">
        <v>6</v>
      </c>
      <c r="B2327" s="9" t="s">
        <v>10</v>
      </c>
      <c r="C2327" s="17">
        <v>1</v>
      </c>
      <c r="D2327" s="17">
        <v>1988</v>
      </c>
      <c r="E2327" s="17">
        <v>5</v>
      </c>
      <c r="F2327" s="17">
        <v>0</v>
      </c>
      <c r="G2327" s="17">
        <v>0</v>
      </c>
      <c r="H2327" s="18">
        <v>170710</v>
      </c>
    </row>
    <row r="2328" spans="1:8" ht="14.4" x14ac:dyDescent="0.3">
      <c r="A2328" s="17">
        <v>5</v>
      </c>
      <c r="B2328" s="9" t="s">
        <v>37</v>
      </c>
      <c r="C2328" s="17">
        <v>1</v>
      </c>
      <c r="D2328" s="17">
        <v>1985</v>
      </c>
      <c r="E2328" s="17">
        <v>21</v>
      </c>
      <c r="F2328" s="17">
        <v>0</v>
      </c>
      <c r="G2328" s="17">
        <v>0</v>
      </c>
      <c r="H2328" s="18">
        <v>170797</v>
      </c>
    </row>
    <row r="2329" spans="1:8" ht="14.4" x14ac:dyDescent="0.3">
      <c r="A2329" s="17">
        <v>5</v>
      </c>
      <c r="B2329" s="9" t="s">
        <v>12</v>
      </c>
      <c r="C2329" s="17">
        <v>2</v>
      </c>
      <c r="D2329" s="17">
        <v>2013</v>
      </c>
      <c r="E2329" s="17">
        <v>1</v>
      </c>
      <c r="F2329" s="17">
        <v>0</v>
      </c>
      <c r="G2329" s="17">
        <v>0</v>
      </c>
      <c r="H2329" s="18">
        <v>170868</v>
      </c>
    </row>
    <row r="2330" spans="1:8" ht="14.4" x14ac:dyDescent="0.3">
      <c r="A2330" s="17">
        <v>4</v>
      </c>
      <c r="B2330" s="9" t="s">
        <v>12</v>
      </c>
      <c r="C2330" s="17">
        <v>4</v>
      </c>
      <c r="D2330" s="17">
        <v>1995</v>
      </c>
      <c r="E2330" s="17">
        <v>1</v>
      </c>
      <c r="F2330" s="17">
        <v>0</v>
      </c>
      <c r="G2330" s="17">
        <v>0</v>
      </c>
      <c r="H2330" s="18">
        <v>171106</v>
      </c>
    </row>
    <row r="2331" spans="1:8" ht="14.4" x14ac:dyDescent="0.3">
      <c r="A2331" s="17">
        <v>4</v>
      </c>
      <c r="B2331" s="9" t="s">
        <v>10</v>
      </c>
      <c r="C2331" s="17">
        <v>4</v>
      </c>
      <c r="D2331" s="17">
        <v>1963</v>
      </c>
      <c r="E2331" s="17">
        <v>2</v>
      </c>
      <c r="F2331" s="17">
        <v>0</v>
      </c>
      <c r="G2331" s="17">
        <v>6</v>
      </c>
      <c r="H2331" s="18">
        <v>171210</v>
      </c>
    </row>
    <row r="2332" spans="1:8" ht="14.4" x14ac:dyDescent="0.3">
      <c r="A2332" s="17">
        <v>6</v>
      </c>
      <c r="B2332" s="9" t="s">
        <v>25</v>
      </c>
      <c r="C2332" s="17">
        <v>3</v>
      </c>
      <c r="D2332" s="17">
        <v>1967</v>
      </c>
      <c r="E2332" s="17">
        <v>6</v>
      </c>
      <c r="F2332" s="17">
        <v>0</v>
      </c>
      <c r="G2332" s="17">
        <v>0</v>
      </c>
      <c r="H2332" s="18">
        <v>171503</v>
      </c>
    </row>
    <row r="2333" spans="1:8" ht="14.4" x14ac:dyDescent="0.3">
      <c r="A2333" s="17">
        <v>3</v>
      </c>
      <c r="B2333" s="9" t="s">
        <v>37</v>
      </c>
      <c r="C2333" s="17">
        <v>1</v>
      </c>
      <c r="D2333" s="17">
        <v>1966</v>
      </c>
      <c r="E2333" s="17">
        <v>17</v>
      </c>
      <c r="F2333" s="17">
        <v>0</v>
      </c>
      <c r="G2333" s="17">
        <v>0</v>
      </c>
      <c r="H2333" s="18">
        <v>171537</v>
      </c>
    </row>
    <row r="2334" spans="1:8" ht="14.4" x14ac:dyDescent="0.3">
      <c r="A2334" s="17">
        <v>2</v>
      </c>
      <c r="B2334" s="9" t="s">
        <v>12</v>
      </c>
      <c r="C2334" s="17">
        <v>2</v>
      </c>
      <c r="D2334" s="17">
        <v>2020</v>
      </c>
      <c r="E2334" s="17">
        <v>1</v>
      </c>
      <c r="F2334" s="17">
        <v>0</v>
      </c>
      <c r="G2334" s="17">
        <v>0</v>
      </c>
      <c r="H2334" s="18">
        <v>171645</v>
      </c>
    </row>
    <row r="2335" spans="1:8" ht="14.4" x14ac:dyDescent="0.3">
      <c r="A2335" s="17">
        <v>1</v>
      </c>
      <c r="B2335" s="9" t="s">
        <v>19</v>
      </c>
      <c r="C2335" s="17">
        <v>3</v>
      </c>
      <c r="D2335" s="17">
        <v>2003</v>
      </c>
      <c r="E2335" s="17">
        <v>1</v>
      </c>
      <c r="F2335" s="17">
        <v>0</v>
      </c>
      <c r="G2335" s="17">
        <v>0</v>
      </c>
      <c r="H2335" s="18">
        <v>171835</v>
      </c>
    </row>
    <row r="2336" spans="1:8" ht="14.4" x14ac:dyDescent="0.3">
      <c r="A2336" s="17">
        <v>1</v>
      </c>
      <c r="B2336" s="9" t="s">
        <v>23</v>
      </c>
      <c r="C2336" s="17">
        <v>3</v>
      </c>
      <c r="D2336" s="17">
        <v>2017</v>
      </c>
      <c r="E2336" s="17">
        <v>1</v>
      </c>
      <c r="F2336" s="17">
        <v>0</v>
      </c>
      <c r="G2336" s="17">
        <v>0</v>
      </c>
      <c r="H2336" s="18">
        <v>172279</v>
      </c>
    </row>
    <row r="2337" spans="1:8" ht="14.4" x14ac:dyDescent="0.3">
      <c r="A2337" s="17">
        <v>6</v>
      </c>
      <c r="B2337" s="9" t="s">
        <v>23</v>
      </c>
      <c r="C2337" s="17">
        <v>4</v>
      </c>
      <c r="D2337" s="17">
        <v>2008</v>
      </c>
      <c r="E2337" s="17">
        <v>1</v>
      </c>
      <c r="F2337" s="17">
        <v>0</v>
      </c>
      <c r="G2337" s="17">
        <v>0</v>
      </c>
      <c r="H2337" s="18">
        <v>172342</v>
      </c>
    </row>
    <row r="2338" spans="1:8" ht="14.4" x14ac:dyDescent="0.3">
      <c r="A2338" s="17">
        <v>2</v>
      </c>
      <c r="B2338" s="9" t="s">
        <v>10</v>
      </c>
      <c r="C2338" s="17">
        <v>4</v>
      </c>
      <c r="D2338" s="17">
        <v>1963</v>
      </c>
      <c r="E2338" s="17">
        <v>2</v>
      </c>
      <c r="F2338" s="17">
        <v>0</v>
      </c>
      <c r="G2338" s="17">
        <v>6</v>
      </c>
      <c r="H2338" s="18">
        <v>172382</v>
      </c>
    </row>
    <row r="2339" spans="1:8" ht="14.4" x14ac:dyDescent="0.3">
      <c r="A2339" s="17">
        <v>2</v>
      </c>
      <c r="B2339" s="9" t="s">
        <v>19</v>
      </c>
      <c r="C2339" s="17">
        <v>4</v>
      </c>
      <c r="D2339" s="17">
        <v>2015</v>
      </c>
      <c r="E2339" s="17">
        <v>1</v>
      </c>
      <c r="F2339" s="17">
        <v>0</v>
      </c>
      <c r="G2339" s="17">
        <v>0</v>
      </c>
      <c r="H2339" s="18">
        <v>172469</v>
      </c>
    </row>
    <row r="2340" spans="1:8" ht="14.4" x14ac:dyDescent="0.3">
      <c r="A2340" s="17">
        <v>6</v>
      </c>
      <c r="B2340" s="9" t="s">
        <v>19</v>
      </c>
      <c r="C2340" s="17">
        <v>4</v>
      </c>
      <c r="D2340" s="17">
        <v>1976</v>
      </c>
      <c r="E2340" s="17">
        <v>11</v>
      </c>
      <c r="F2340" s="17">
        <v>0</v>
      </c>
      <c r="G2340" s="17">
        <v>0</v>
      </c>
      <c r="H2340" s="18">
        <v>172485</v>
      </c>
    </row>
    <row r="2341" spans="1:8" ht="14.4" x14ac:dyDescent="0.3">
      <c r="A2341" s="17">
        <v>6</v>
      </c>
      <c r="B2341" s="9" t="s">
        <v>23</v>
      </c>
      <c r="C2341" s="17">
        <v>1</v>
      </c>
      <c r="D2341" s="17">
        <v>2009</v>
      </c>
      <c r="E2341" s="17">
        <v>1</v>
      </c>
      <c r="F2341" s="17">
        <v>0</v>
      </c>
      <c r="G2341" s="17">
        <v>0</v>
      </c>
      <c r="H2341" s="18">
        <v>172501</v>
      </c>
    </row>
    <row r="2342" spans="1:8" ht="14.4" x14ac:dyDescent="0.3">
      <c r="A2342" s="17">
        <v>2</v>
      </c>
      <c r="B2342" s="9" t="s">
        <v>17</v>
      </c>
      <c r="C2342" s="17">
        <v>2</v>
      </c>
      <c r="D2342" s="17">
        <v>2011</v>
      </c>
      <c r="E2342" s="17">
        <v>1</v>
      </c>
      <c r="F2342" s="17">
        <v>0</v>
      </c>
      <c r="G2342" s="17">
        <v>0</v>
      </c>
      <c r="H2342" s="18">
        <v>172786</v>
      </c>
    </row>
    <row r="2343" spans="1:8" ht="14.4" x14ac:dyDescent="0.3">
      <c r="A2343" s="17">
        <v>1</v>
      </c>
      <c r="B2343" s="9" t="s">
        <v>12</v>
      </c>
      <c r="C2343" s="17">
        <v>3</v>
      </c>
      <c r="D2343" s="17">
        <v>1996</v>
      </c>
      <c r="E2343" s="17">
        <v>1</v>
      </c>
      <c r="F2343" s="17">
        <v>0</v>
      </c>
      <c r="G2343" s="17">
        <v>0</v>
      </c>
      <c r="H2343" s="18">
        <v>173072</v>
      </c>
    </row>
    <row r="2344" spans="1:8" ht="14.4" x14ac:dyDescent="0.3">
      <c r="A2344" s="17">
        <v>5</v>
      </c>
      <c r="B2344" s="9" t="s">
        <v>25</v>
      </c>
      <c r="C2344" s="17">
        <v>3</v>
      </c>
      <c r="D2344" s="17">
        <v>1967</v>
      </c>
      <c r="E2344" s="17">
        <v>6</v>
      </c>
      <c r="F2344" s="17">
        <v>0</v>
      </c>
      <c r="G2344" s="17">
        <v>0</v>
      </c>
      <c r="H2344" s="18">
        <v>173088</v>
      </c>
    </row>
    <row r="2345" spans="1:8" ht="14.4" x14ac:dyDescent="0.3">
      <c r="A2345" s="17">
        <v>1</v>
      </c>
      <c r="B2345" s="9" t="s">
        <v>25</v>
      </c>
      <c r="C2345" s="17">
        <v>3</v>
      </c>
      <c r="D2345" s="17">
        <v>1967</v>
      </c>
      <c r="E2345" s="17">
        <v>6</v>
      </c>
      <c r="F2345" s="17">
        <v>0</v>
      </c>
      <c r="G2345" s="17">
        <v>0</v>
      </c>
      <c r="H2345" s="18">
        <v>173123</v>
      </c>
    </row>
    <row r="2346" spans="1:8" ht="14.4" x14ac:dyDescent="0.3">
      <c r="A2346" s="17">
        <v>3</v>
      </c>
      <c r="B2346" s="9" t="s">
        <v>12</v>
      </c>
      <c r="C2346" s="17">
        <v>2</v>
      </c>
      <c r="D2346" s="17">
        <v>2011</v>
      </c>
      <c r="E2346" s="17">
        <v>1</v>
      </c>
      <c r="F2346" s="17">
        <v>0</v>
      </c>
      <c r="G2346" s="17">
        <v>0</v>
      </c>
      <c r="H2346" s="18">
        <v>173217</v>
      </c>
    </row>
    <row r="2347" spans="1:8" ht="14.4" x14ac:dyDescent="0.3">
      <c r="A2347" s="17">
        <v>4</v>
      </c>
      <c r="B2347" s="9" t="s">
        <v>25</v>
      </c>
      <c r="C2347" s="17">
        <v>3</v>
      </c>
      <c r="D2347" s="17">
        <v>1967</v>
      </c>
      <c r="E2347" s="17">
        <v>6</v>
      </c>
      <c r="F2347" s="17">
        <v>0</v>
      </c>
      <c r="G2347" s="17">
        <v>0</v>
      </c>
      <c r="H2347" s="18">
        <v>173450</v>
      </c>
    </row>
    <row r="2348" spans="1:8" ht="14.4" x14ac:dyDescent="0.3">
      <c r="A2348" s="17">
        <v>3</v>
      </c>
      <c r="B2348" s="9" t="s">
        <v>12</v>
      </c>
      <c r="C2348" s="17">
        <v>3</v>
      </c>
      <c r="D2348" s="17">
        <v>2015</v>
      </c>
      <c r="E2348" s="17">
        <v>1</v>
      </c>
      <c r="F2348" s="17">
        <v>0</v>
      </c>
      <c r="G2348" s="17">
        <v>0</v>
      </c>
      <c r="H2348" s="18">
        <v>173500</v>
      </c>
    </row>
    <row r="2349" spans="1:8" ht="14.4" x14ac:dyDescent="0.3">
      <c r="A2349" s="17">
        <v>3</v>
      </c>
      <c r="B2349" s="9" t="s">
        <v>41</v>
      </c>
      <c r="C2349" s="17">
        <v>4</v>
      </c>
      <c r="D2349" s="17">
        <v>1971</v>
      </c>
      <c r="E2349" s="17">
        <v>1</v>
      </c>
      <c r="F2349" s="17">
        <v>0</v>
      </c>
      <c r="G2349" s="17">
        <v>12</v>
      </c>
      <c r="H2349" s="18">
        <v>173622</v>
      </c>
    </row>
    <row r="2350" spans="1:8" ht="14.4" x14ac:dyDescent="0.3">
      <c r="A2350" s="17">
        <v>2</v>
      </c>
      <c r="B2350" s="9" t="s">
        <v>19</v>
      </c>
      <c r="C2350" s="17">
        <v>3</v>
      </c>
      <c r="D2350" s="17">
        <v>2018</v>
      </c>
      <c r="E2350" s="17">
        <v>1</v>
      </c>
      <c r="F2350" s="17">
        <v>26</v>
      </c>
      <c r="G2350" s="17">
        <v>0</v>
      </c>
      <c r="H2350" s="18">
        <v>173864</v>
      </c>
    </row>
    <row r="2351" spans="1:8" ht="14.4" x14ac:dyDescent="0.3">
      <c r="A2351" s="17">
        <v>4</v>
      </c>
      <c r="B2351" s="9" t="s">
        <v>10</v>
      </c>
      <c r="C2351" s="17">
        <v>1</v>
      </c>
      <c r="D2351" s="17">
        <v>1979</v>
      </c>
      <c r="E2351" s="17">
        <v>2</v>
      </c>
      <c r="F2351" s="17">
        <v>0</v>
      </c>
      <c r="G2351" s="17">
        <v>0</v>
      </c>
      <c r="H2351" s="18">
        <v>173898</v>
      </c>
    </row>
    <row r="2352" spans="1:8" ht="14.4" x14ac:dyDescent="0.3">
      <c r="A2352" s="17">
        <v>3</v>
      </c>
      <c r="B2352" s="9" t="s">
        <v>12</v>
      </c>
      <c r="C2352" s="17">
        <v>1</v>
      </c>
      <c r="D2352" s="17">
        <v>2013</v>
      </c>
      <c r="E2352" s="17">
        <v>1</v>
      </c>
      <c r="F2352" s="17">
        <v>0</v>
      </c>
      <c r="G2352" s="17">
        <v>0</v>
      </c>
      <c r="H2352" s="18">
        <v>173943</v>
      </c>
    </row>
    <row r="2353" spans="1:8" ht="14.4" x14ac:dyDescent="0.3">
      <c r="A2353" s="17">
        <v>5</v>
      </c>
      <c r="B2353" s="9" t="s">
        <v>19</v>
      </c>
      <c r="C2353" s="17">
        <v>4</v>
      </c>
      <c r="D2353" s="17">
        <v>1976</v>
      </c>
      <c r="E2353" s="17">
        <v>11</v>
      </c>
      <c r="F2353" s="17">
        <v>0</v>
      </c>
      <c r="G2353" s="17">
        <v>0</v>
      </c>
      <c r="H2353" s="18">
        <v>173967</v>
      </c>
    </row>
    <row r="2354" spans="1:8" ht="14.4" x14ac:dyDescent="0.3">
      <c r="A2354" s="17">
        <v>6</v>
      </c>
      <c r="B2354" s="9" t="s">
        <v>19</v>
      </c>
      <c r="C2354" s="17">
        <v>1</v>
      </c>
      <c r="D2354" s="17">
        <v>1993</v>
      </c>
      <c r="E2354" s="17">
        <v>31</v>
      </c>
      <c r="F2354" s="17">
        <v>0</v>
      </c>
      <c r="G2354" s="17">
        <v>0</v>
      </c>
      <c r="H2354" s="18">
        <v>173984</v>
      </c>
    </row>
    <row r="2355" spans="1:8" ht="14.4" x14ac:dyDescent="0.3">
      <c r="A2355" s="17">
        <v>2</v>
      </c>
      <c r="B2355" s="9" t="s">
        <v>14</v>
      </c>
      <c r="C2355" s="17">
        <v>3</v>
      </c>
      <c r="D2355" s="17">
        <v>2010</v>
      </c>
      <c r="E2355" s="17">
        <v>1</v>
      </c>
      <c r="F2355" s="17">
        <v>0</v>
      </c>
      <c r="G2355" s="17">
        <v>0</v>
      </c>
      <c r="H2355" s="18">
        <v>174324</v>
      </c>
    </row>
    <row r="2356" spans="1:8" ht="14.4" x14ac:dyDescent="0.3">
      <c r="A2356" s="17">
        <v>2</v>
      </c>
      <c r="B2356" s="9" t="s">
        <v>25</v>
      </c>
      <c r="C2356" s="17">
        <v>4</v>
      </c>
      <c r="D2356" s="17">
        <v>1964</v>
      </c>
      <c r="E2356" s="17">
        <v>3</v>
      </c>
      <c r="F2356" s="17">
        <v>0</v>
      </c>
      <c r="G2356" s="17">
        <v>0</v>
      </c>
      <c r="H2356" s="18">
        <v>174863</v>
      </c>
    </row>
    <row r="2357" spans="1:8" ht="14.4" x14ac:dyDescent="0.3">
      <c r="A2357" s="17">
        <v>3</v>
      </c>
      <c r="B2357" s="9" t="s">
        <v>10</v>
      </c>
      <c r="C2357" s="17">
        <v>1</v>
      </c>
      <c r="D2357" s="17">
        <v>1985</v>
      </c>
      <c r="E2357" s="17">
        <v>5</v>
      </c>
      <c r="F2357" s="17">
        <v>4</v>
      </c>
      <c r="G2357" s="17">
        <v>0</v>
      </c>
      <c r="H2357" s="18">
        <v>175397</v>
      </c>
    </row>
    <row r="2358" spans="1:8" ht="14.4" x14ac:dyDescent="0.3">
      <c r="A2358" s="17">
        <v>6</v>
      </c>
      <c r="B2358" s="9" t="s">
        <v>37</v>
      </c>
      <c r="C2358" s="17">
        <v>1</v>
      </c>
      <c r="D2358" s="17">
        <v>1985</v>
      </c>
      <c r="E2358" s="17">
        <v>21</v>
      </c>
      <c r="F2358" s="17">
        <v>0</v>
      </c>
      <c r="G2358" s="17">
        <v>0</v>
      </c>
      <c r="H2358" s="18">
        <v>175879</v>
      </c>
    </row>
    <row r="2359" spans="1:8" ht="14.4" x14ac:dyDescent="0.3">
      <c r="A2359" s="17">
        <v>1</v>
      </c>
      <c r="B2359" s="9" t="s">
        <v>37</v>
      </c>
      <c r="C2359" s="17">
        <v>1</v>
      </c>
      <c r="D2359" s="17">
        <v>1985</v>
      </c>
      <c r="E2359" s="17">
        <v>21</v>
      </c>
      <c r="F2359" s="17">
        <v>0</v>
      </c>
      <c r="G2359" s="17">
        <v>0</v>
      </c>
      <c r="H2359" s="18">
        <v>176069</v>
      </c>
    </row>
    <row r="2360" spans="1:8" ht="14.4" x14ac:dyDescent="0.3">
      <c r="A2360" s="17">
        <v>5</v>
      </c>
      <c r="B2360" s="9" t="s">
        <v>41</v>
      </c>
      <c r="C2360" s="17">
        <v>4</v>
      </c>
      <c r="D2360" s="17">
        <v>1971</v>
      </c>
      <c r="E2360" s="17">
        <v>1</v>
      </c>
      <c r="F2360" s="17">
        <v>0</v>
      </c>
      <c r="G2360" s="17">
        <v>0</v>
      </c>
      <c r="H2360" s="18">
        <v>176293</v>
      </c>
    </row>
    <row r="2361" spans="1:8" ht="14.4" x14ac:dyDescent="0.3">
      <c r="A2361" s="17">
        <v>4</v>
      </c>
      <c r="B2361" s="9" t="s">
        <v>19</v>
      </c>
      <c r="C2361" s="17">
        <v>1</v>
      </c>
      <c r="D2361" s="17">
        <v>1993</v>
      </c>
      <c r="E2361" s="17">
        <v>31</v>
      </c>
      <c r="F2361" s="17">
        <v>0</v>
      </c>
      <c r="G2361" s="17">
        <v>0</v>
      </c>
      <c r="H2361" s="18">
        <v>176379</v>
      </c>
    </row>
    <row r="2362" spans="1:8" ht="14.4" x14ac:dyDescent="0.3">
      <c r="A2362" s="17">
        <v>1</v>
      </c>
      <c r="B2362" s="9" t="s">
        <v>19</v>
      </c>
      <c r="C2362" s="17">
        <v>4</v>
      </c>
      <c r="D2362" s="17">
        <v>1976</v>
      </c>
      <c r="E2362" s="17">
        <v>11</v>
      </c>
      <c r="F2362" s="17">
        <v>0</v>
      </c>
      <c r="G2362" s="17">
        <v>0</v>
      </c>
      <c r="H2362" s="18">
        <v>176500</v>
      </c>
    </row>
    <row r="2363" spans="1:8" ht="14.4" x14ac:dyDescent="0.3">
      <c r="A2363" s="17">
        <v>2</v>
      </c>
      <c r="B2363" s="9" t="s">
        <v>19</v>
      </c>
      <c r="C2363" s="17">
        <v>1</v>
      </c>
      <c r="D2363" s="17">
        <v>1993</v>
      </c>
      <c r="E2363" s="17">
        <v>31</v>
      </c>
      <c r="F2363" s="17">
        <v>0</v>
      </c>
      <c r="G2363" s="17">
        <v>0</v>
      </c>
      <c r="H2363" s="18">
        <v>177292</v>
      </c>
    </row>
    <row r="2364" spans="1:8" ht="14.4" x14ac:dyDescent="0.3">
      <c r="A2364" s="17">
        <v>4</v>
      </c>
      <c r="B2364" s="9" t="s">
        <v>37</v>
      </c>
      <c r="C2364" s="17">
        <v>1</v>
      </c>
      <c r="D2364" s="17">
        <v>1985</v>
      </c>
      <c r="E2364" s="17">
        <v>21</v>
      </c>
      <c r="F2364" s="17">
        <v>0</v>
      </c>
      <c r="G2364" s="17">
        <v>0</v>
      </c>
      <c r="H2364" s="18">
        <v>177378</v>
      </c>
    </row>
    <row r="2365" spans="1:8" ht="14.4" x14ac:dyDescent="0.3">
      <c r="A2365" s="17">
        <v>4</v>
      </c>
      <c r="B2365" s="9" t="s">
        <v>12</v>
      </c>
      <c r="C2365" s="17">
        <v>3</v>
      </c>
      <c r="D2365" s="17">
        <v>2012</v>
      </c>
      <c r="E2365" s="17">
        <v>1</v>
      </c>
      <c r="F2365" s="17">
        <v>0</v>
      </c>
      <c r="G2365" s="17">
        <v>0</v>
      </c>
      <c r="H2365" s="18">
        <v>177764</v>
      </c>
    </row>
    <row r="2366" spans="1:8" ht="14.4" x14ac:dyDescent="0.3">
      <c r="A2366" s="17">
        <v>4</v>
      </c>
      <c r="B2366" s="9" t="s">
        <v>56</v>
      </c>
      <c r="C2366" s="17">
        <v>1</v>
      </c>
      <c r="D2366" s="17">
        <v>1983</v>
      </c>
      <c r="E2366" s="17">
        <v>1</v>
      </c>
      <c r="F2366" s="17">
        <v>0</v>
      </c>
      <c r="G2366" s="17">
        <v>0</v>
      </c>
      <c r="H2366" s="18">
        <v>177878</v>
      </c>
    </row>
    <row r="2367" spans="1:8" ht="14.4" x14ac:dyDescent="0.3">
      <c r="A2367" s="17">
        <v>5</v>
      </c>
      <c r="B2367" s="9" t="s">
        <v>10</v>
      </c>
      <c r="C2367" s="17">
        <v>4</v>
      </c>
      <c r="D2367" s="17">
        <v>1963</v>
      </c>
      <c r="E2367" s="17">
        <v>2</v>
      </c>
      <c r="F2367" s="17">
        <v>0</v>
      </c>
      <c r="G2367" s="17">
        <v>7</v>
      </c>
      <c r="H2367" s="18">
        <v>177895</v>
      </c>
    </row>
    <row r="2368" spans="1:8" ht="14.4" x14ac:dyDescent="0.3">
      <c r="A2368" s="17">
        <v>3</v>
      </c>
      <c r="B2368" s="9" t="s">
        <v>25</v>
      </c>
      <c r="C2368" s="17">
        <v>3</v>
      </c>
      <c r="D2368" s="17">
        <v>1967</v>
      </c>
      <c r="E2368" s="17">
        <v>6</v>
      </c>
      <c r="F2368" s="17">
        <v>0</v>
      </c>
      <c r="G2368" s="17">
        <v>0</v>
      </c>
      <c r="H2368" s="18">
        <v>178688</v>
      </c>
    </row>
    <row r="2369" spans="1:8" ht="14.4" x14ac:dyDescent="0.3">
      <c r="A2369" s="17">
        <v>5</v>
      </c>
      <c r="B2369" s="9" t="s">
        <v>37</v>
      </c>
      <c r="C2369" s="17">
        <v>1</v>
      </c>
      <c r="D2369" s="17">
        <v>1966</v>
      </c>
      <c r="E2369" s="17">
        <v>17</v>
      </c>
      <c r="F2369" s="17">
        <v>0</v>
      </c>
      <c r="G2369" s="17">
        <v>0</v>
      </c>
      <c r="H2369" s="18">
        <v>178774</v>
      </c>
    </row>
    <row r="2370" spans="1:8" ht="14.4" x14ac:dyDescent="0.3">
      <c r="A2370" s="17">
        <v>2</v>
      </c>
      <c r="B2370" s="9" t="s">
        <v>56</v>
      </c>
      <c r="C2370" s="17">
        <v>1</v>
      </c>
      <c r="D2370" s="17">
        <v>1983</v>
      </c>
      <c r="E2370" s="17">
        <v>1</v>
      </c>
      <c r="F2370" s="17">
        <v>0</v>
      </c>
      <c r="G2370" s="17">
        <v>0</v>
      </c>
      <c r="H2370" s="18">
        <v>178998</v>
      </c>
    </row>
    <row r="2371" spans="1:8" ht="14.4" x14ac:dyDescent="0.3">
      <c r="A2371" s="17">
        <v>4</v>
      </c>
      <c r="B2371" s="9" t="s">
        <v>12</v>
      </c>
      <c r="C2371" s="17">
        <v>3</v>
      </c>
      <c r="D2371" s="17">
        <v>2015</v>
      </c>
      <c r="E2371" s="17">
        <v>1</v>
      </c>
      <c r="F2371" s="17">
        <v>0</v>
      </c>
      <c r="G2371" s="17">
        <v>0</v>
      </c>
      <c r="H2371" s="18">
        <v>179286</v>
      </c>
    </row>
    <row r="2372" spans="1:8" ht="14.4" x14ac:dyDescent="0.3">
      <c r="A2372" s="17">
        <v>4</v>
      </c>
      <c r="B2372" s="9" t="s">
        <v>45</v>
      </c>
      <c r="C2372" s="17">
        <v>1</v>
      </c>
      <c r="D2372" s="17">
        <v>1978</v>
      </c>
      <c r="E2372" s="17">
        <v>2</v>
      </c>
      <c r="F2372" s="17">
        <v>0</v>
      </c>
      <c r="G2372" s="17">
        <v>0</v>
      </c>
      <c r="H2372" s="18">
        <v>179394</v>
      </c>
    </row>
    <row r="2373" spans="1:8" ht="14.4" x14ac:dyDescent="0.3">
      <c r="A2373" s="17">
        <v>2</v>
      </c>
      <c r="B2373" s="9" t="s">
        <v>10</v>
      </c>
      <c r="C2373" s="17">
        <v>1</v>
      </c>
      <c r="D2373" s="17">
        <v>1969</v>
      </c>
      <c r="E2373" s="17">
        <v>3</v>
      </c>
      <c r="F2373" s="17">
        <v>0</v>
      </c>
      <c r="G2373" s="17">
        <v>0</v>
      </c>
      <c r="H2373" s="18">
        <v>179732</v>
      </c>
    </row>
    <row r="2374" spans="1:8" ht="14.4" x14ac:dyDescent="0.3">
      <c r="A2374" s="17">
        <v>6</v>
      </c>
      <c r="B2374" s="9" t="s">
        <v>37</v>
      </c>
      <c r="C2374" s="17">
        <v>1</v>
      </c>
      <c r="D2374" s="17">
        <v>1966</v>
      </c>
      <c r="E2374" s="17">
        <v>17</v>
      </c>
      <c r="F2374" s="17">
        <v>0</v>
      </c>
      <c r="G2374" s="17">
        <v>0</v>
      </c>
      <c r="H2374" s="18">
        <v>179963</v>
      </c>
    </row>
    <row r="2375" spans="1:8" ht="14.4" x14ac:dyDescent="0.3">
      <c r="A2375" s="17">
        <v>1</v>
      </c>
      <c r="B2375" s="9" t="s">
        <v>37</v>
      </c>
      <c r="C2375" s="17">
        <v>1</v>
      </c>
      <c r="D2375" s="17">
        <v>1966</v>
      </c>
      <c r="E2375" s="17">
        <v>17</v>
      </c>
      <c r="F2375" s="17">
        <v>0</v>
      </c>
      <c r="G2375" s="17">
        <v>0</v>
      </c>
      <c r="H2375" s="18">
        <v>180497</v>
      </c>
    </row>
    <row r="2376" spans="1:8" ht="14.4" x14ac:dyDescent="0.3">
      <c r="A2376" s="17">
        <v>4</v>
      </c>
      <c r="B2376" s="9" t="s">
        <v>10</v>
      </c>
      <c r="C2376" s="17">
        <v>1</v>
      </c>
      <c r="D2376" s="17">
        <v>1980</v>
      </c>
      <c r="E2376" s="17">
        <v>2</v>
      </c>
      <c r="F2376" s="17">
        <v>0</v>
      </c>
      <c r="G2376" s="17">
        <v>0</v>
      </c>
      <c r="H2376" s="18">
        <v>180600</v>
      </c>
    </row>
    <row r="2377" spans="1:8" ht="14.4" x14ac:dyDescent="0.3">
      <c r="A2377" s="17">
        <v>2</v>
      </c>
      <c r="B2377" s="9" t="s">
        <v>10</v>
      </c>
      <c r="C2377" s="17">
        <v>1</v>
      </c>
      <c r="D2377" s="17">
        <v>1980</v>
      </c>
      <c r="E2377" s="17">
        <v>2</v>
      </c>
      <c r="F2377" s="17">
        <v>0</v>
      </c>
      <c r="G2377" s="17">
        <v>0</v>
      </c>
      <c r="H2377" s="18">
        <v>181083</v>
      </c>
    </row>
    <row r="2378" spans="1:8" ht="14.4" x14ac:dyDescent="0.3">
      <c r="A2378" s="17">
        <v>2</v>
      </c>
      <c r="B2378" s="9" t="s">
        <v>41</v>
      </c>
      <c r="C2378" s="17">
        <v>4</v>
      </c>
      <c r="D2378" s="17">
        <v>1971</v>
      </c>
      <c r="E2378" s="17">
        <v>1</v>
      </c>
      <c r="F2378" s="17">
        <v>0</v>
      </c>
      <c r="G2378" s="17">
        <v>0</v>
      </c>
      <c r="H2378" s="18">
        <v>181479</v>
      </c>
    </row>
    <row r="2379" spans="1:8" ht="14.4" x14ac:dyDescent="0.3">
      <c r="A2379" s="17">
        <v>5</v>
      </c>
      <c r="B2379" s="9" t="s">
        <v>19</v>
      </c>
      <c r="C2379" s="17">
        <v>1</v>
      </c>
      <c r="D2379" s="17">
        <v>1993</v>
      </c>
      <c r="E2379" s="17">
        <v>31</v>
      </c>
      <c r="F2379" s="17">
        <v>0</v>
      </c>
      <c r="G2379" s="17">
        <v>0</v>
      </c>
      <c r="H2379" s="18">
        <v>181755</v>
      </c>
    </row>
    <row r="2380" spans="1:8" ht="14.4" x14ac:dyDescent="0.3">
      <c r="A2380" s="17">
        <v>2</v>
      </c>
      <c r="B2380" s="9" t="s">
        <v>10</v>
      </c>
      <c r="C2380" s="17">
        <v>1</v>
      </c>
      <c r="D2380" s="17">
        <v>1979</v>
      </c>
      <c r="E2380" s="17">
        <v>2</v>
      </c>
      <c r="F2380" s="17">
        <v>0</v>
      </c>
      <c r="G2380" s="17">
        <v>0</v>
      </c>
      <c r="H2380" s="18">
        <v>181789</v>
      </c>
    </row>
    <row r="2381" spans="1:8" ht="14.4" x14ac:dyDescent="0.3">
      <c r="A2381" s="17">
        <v>5</v>
      </c>
      <c r="B2381" s="9" t="s">
        <v>10</v>
      </c>
      <c r="C2381" s="17">
        <v>1</v>
      </c>
      <c r="D2381" s="17">
        <v>1985</v>
      </c>
      <c r="E2381" s="17">
        <v>5</v>
      </c>
      <c r="F2381" s="17">
        <v>4</v>
      </c>
      <c r="G2381" s="17">
        <v>0</v>
      </c>
      <c r="H2381" s="18">
        <v>181806</v>
      </c>
    </row>
    <row r="2382" spans="1:8" ht="14.4" x14ac:dyDescent="0.3">
      <c r="A2382" s="17">
        <v>5</v>
      </c>
      <c r="B2382" s="9" t="s">
        <v>10</v>
      </c>
      <c r="C2382" s="17">
        <v>1</v>
      </c>
      <c r="D2382" s="17">
        <v>1980</v>
      </c>
      <c r="E2382" s="17">
        <v>2</v>
      </c>
      <c r="F2382" s="17">
        <v>0</v>
      </c>
      <c r="G2382" s="17">
        <v>0</v>
      </c>
      <c r="H2382" s="18">
        <v>182082</v>
      </c>
    </row>
    <row r="2383" spans="1:8" ht="14.4" x14ac:dyDescent="0.3">
      <c r="A2383" s="17">
        <v>3</v>
      </c>
      <c r="B2383" s="9" t="s">
        <v>56</v>
      </c>
      <c r="C2383" s="17">
        <v>1</v>
      </c>
      <c r="D2383" s="17">
        <v>1983</v>
      </c>
      <c r="E2383" s="17">
        <v>1</v>
      </c>
      <c r="F2383" s="17">
        <v>0</v>
      </c>
      <c r="G2383" s="17">
        <v>0</v>
      </c>
      <c r="H2383" s="18">
        <v>182099</v>
      </c>
    </row>
    <row r="2384" spans="1:8" ht="14.4" x14ac:dyDescent="0.3">
      <c r="A2384" s="17">
        <v>4</v>
      </c>
      <c r="B2384" s="9" t="s">
        <v>10</v>
      </c>
      <c r="C2384" s="17">
        <v>1</v>
      </c>
      <c r="D2384" s="17">
        <v>1973</v>
      </c>
      <c r="E2384" s="17">
        <v>2</v>
      </c>
      <c r="F2384" s="17">
        <v>0</v>
      </c>
      <c r="G2384" s="17">
        <v>0</v>
      </c>
      <c r="H2384" s="18">
        <v>182513</v>
      </c>
    </row>
    <row r="2385" spans="1:8" ht="14.4" x14ac:dyDescent="0.3">
      <c r="A2385" s="17">
        <v>4</v>
      </c>
      <c r="B2385" s="9" t="s">
        <v>10</v>
      </c>
      <c r="C2385" s="17">
        <v>1</v>
      </c>
      <c r="D2385" s="17">
        <v>1985</v>
      </c>
      <c r="E2385" s="17">
        <v>5</v>
      </c>
      <c r="F2385" s="17">
        <v>4</v>
      </c>
      <c r="G2385" s="17">
        <v>0</v>
      </c>
      <c r="H2385" s="18">
        <v>182530</v>
      </c>
    </row>
    <row r="2386" spans="1:8" ht="14.4" x14ac:dyDescent="0.3">
      <c r="A2386" s="17">
        <v>4</v>
      </c>
      <c r="B2386" s="9" t="s">
        <v>12</v>
      </c>
      <c r="C2386" s="17">
        <v>2</v>
      </c>
      <c r="D2386" s="17">
        <v>2015</v>
      </c>
      <c r="E2386" s="17">
        <v>1</v>
      </c>
      <c r="F2386" s="17">
        <v>0</v>
      </c>
      <c r="G2386" s="17">
        <v>0</v>
      </c>
      <c r="H2386" s="18">
        <v>182748</v>
      </c>
    </row>
    <row r="2387" spans="1:8" ht="14.4" x14ac:dyDescent="0.3">
      <c r="A2387" s="17">
        <v>4</v>
      </c>
      <c r="B2387" s="9" t="s">
        <v>41</v>
      </c>
      <c r="C2387" s="17">
        <v>4</v>
      </c>
      <c r="D2387" s="17">
        <v>1971</v>
      </c>
      <c r="E2387" s="17">
        <v>1</v>
      </c>
      <c r="F2387" s="17">
        <v>0</v>
      </c>
      <c r="G2387" s="17">
        <v>0</v>
      </c>
      <c r="H2387" s="18">
        <v>183012</v>
      </c>
    </row>
    <row r="2388" spans="1:8" ht="14.4" x14ac:dyDescent="0.3">
      <c r="A2388" s="17">
        <v>3</v>
      </c>
      <c r="B2388" s="9" t="s">
        <v>10</v>
      </c>
      <c r="C2388" s="17">
        <v>4</v>
      </c>
      <c r="D2388" s="17">
        <v>1983</v>
      </c>
      <c r="E2388" s="17">
        <v>1</v>
      </c>
      <c r="F2388" s="17">
        <v>7</v>
      </c>
      <c r="G2388" s="17">
        <v>0</v>
      </c>
      <c r="H2388" s="18">
        <v>183426</v>
      </c>
    </row>
    <row r="2389" spans="1:8" ht="14.4" x14ac:dyDescent="0.3">
      <c r="A2389" s="17">
        <v>3</v>
      </c>
      <c r="B2389" s="9" t="s">
        <v>37</v>
      </c>
      <c r="C2389" s="17">
        <v>1</v>
      </c>
      <c r="D2389" s="17">
        <v>1985</v>
      </c>
      <c r="E2389" s="17">
        <v>21</v>
      </c>
      <c r="F2389" s="17">
        <v>0</v>
      </c>
      <c r="G2389" s="17">
        <v>0</v>
      </c>
      <c r="H2389" s="18">
        <v>184098</v>
      </c>
    </row>
    <row r="2390" spans="1:8" ht="14.4" x14ac:dyDescent="0.3">
      <c r="A2390" s="17">
        <v>2</v>
      </c>
      <c r="B2390" s="9" t="s">
        <v>45</v>
      </c>
      <c r="C2390" s="17">
        <v>1</v>
      </c>
      <c r="D2390" s="17">
        <v>1978</v>
      </c>
      <c r="E2390" s="17">
        <v>2</v>
      </c>
      <c r="F2390" s="17">
        <v>0</v>
      </c>
      <c r="G2390" s="17">
        <v>0</v>
      </c>
      <c r="H2390" s="18">
        <v>184287</v>
      </c>
    </row>
    <row r="2391" spans="1:8" ht="14.4" x14ac:dyDescent="0.3">
      <c r="A2391" s="17">
        <v>4</v>
      </c>
      <c r="B2391" s="9" t="s">
        <v>37</v>
      </c>
      <c r="C2391" s="17">
        <v>1</v>
      </c>
      <c r="D2391" s="17">
        <v>1966</v>
      </c>
      <c r="E2391" s="17">
        <v>17</v>
      </c>
      <c r="F2391" s="17">
        <v>0</v>
      </c>
      <c r="G2391" s="17">
        <v>0</v>
      </c>
      <c r="H2391" s="18">
        <v>184408</v>
      </c>
    </row>
    <row r="2392" spans="1:8" ht="14.4" x14ac:dyDescent="0.3">
      <c r="A2392" s="17">
        <v>3</v>
      </c>
      <c r="B2392" s="9" t="s">
        <v>19</v>
      </c>
      <c r="C2392" s="17">
        <v>3</v>
      </c>
      <c r="D2392" s="17">
        <v>2013</v>
      </c>
      <c r="E2392" s="17">
        <v>1</v>
      </c>
      <c r="F2392" s="17">
        <v>0</v>
      </c>
      <c r="G2392" s="17">
        <v>0</v>
      </c>
      <c r="H2392" s="18">
        <v>184954</v>
      </c>
    </row>
    <row r="2393" spans="1:8" ht="14.4" x14ac:dyDescent="0.3">
      <c r="A2393" s="17">
        <v>4</v>
      </c>
      <c r="B2393" s="9" t="s">
        <v>10</v>
      </c>
      <c r="C2393" s="17">
        <v>4</v>
      </c>
      <c r="D2393" s="17">
        <v>1983</v>
      </c>
      <c r="E2393" s="17">
        <v>1</v>
      </c>
      <c r="F2393" s="17">
        <v>7</v>
      </c>
      <c r="G2393" s="17">
        <v>0</v>
      </c>
      <c r="H2393" s="18">
        <v>185028</v>
      </c>
    </row>
    <row r="2394" spans="1:8" ht="14.4" x14ac:dyDescent="0.3">
      <c r="A2394" s="17">
        <v>5</v>
      </c>
      <c r="B2394" s="9" t="s">
        <v>10</v>
      </c>
      <c r="C2394" s="17">
        <v>4</v>
      </c>
      <c r="D2394" s="17">
        <v>1983</v>
      </c>
      <c r="E2394" s="17">
        <v>1</v>
      </c>
      <c r="F2394" s="17">
        <v>7</v>
      </c>
      <c r="G2394" s="17">
        <v>0</v>
      </c>
      <c r="H2394" s="18">
        <v>185321</v>
      </c>
    </row>
    <row r="2395" spans="1:8" ht="14.4" x14ac:dyDescent="0.3">
      <c r="A2395" s="17">
        <v>4</v>
      </c>
      <c r="B2395" s="9" t="s">
        <v>25</v>
      </c>
      <c r="C2395" s="17">
        <v>4</v>
      </c>
      <c r="D2395" s="17">
        <v>1964</v>
      </c>
      <c r="E2395" s="17">
        <v>3</v>
      </c>
      <c r="F2395" s="17">
        <v>1</v>
      </c>
      <c r="G2395" s="17">
        <v>0</v>
      </c>
      <c r="H2395" s="18">
        <v>185976</v>
      </c>
    </row>
    <row r="2396" spans="1:8" ht="14.4" x14ac:dyDescent="0.3">
      <c r="A2396" s="17">
        <v>1</v>
      </c>
      <c r="B2396" s="9" t="s">
        <v>19</v>
      </c>
      <c r="C2396" s="17">
        <v>1</v>
      </c>
      <c r="D2396" s="17">
        <v>1993</v>
      </c>
      <c r="E2396" s="17">
        <v>31</v>
      </c>
      <c r="F2396" s="17">
        <v>0</v>
      </c>
      <c r="G2396" s="17">
        <v>0</v>
      </c>
      <c r="H2396" s="18">
        <v>186338</v>
      </c>
    </row>
    <row r="2397" spans="1:8" ht="14.4" x14ac:dyDescent="0.3">
      <c r="A2397" s="17">
        <v>3</v>
      </c>
      <c r="B2397" s="9" t="s">
        <v>10</v>
      </c>
      <c r="C2397" s="17">
        <v>1</v>
      </c>
      <c r="D2397" s="17">
        <v>1973</v>
      </c>
      <c r="E2397" s="17">
        <v>2</v>
      </c>
      <c r="F2397" s="17">
        <v>0</v>
      </c>
      <c r="G2397" s="17">
        <v>0</v>
      </c>
      <c r="H2397" s="18">
        <v>186475</v>
      </c>
    </row>
    <row r="2398" spans="1:8" ht="14.4" x14ac:dyDescent="0.3">
      <c r="A2398" s="17">
        <v>3</v>
      </c>
      <c r="B2398" s="9" t="s">
        <v>10</v>
      </c>
      <c r="C2398" s="17">
        <v>4</v>
      </c>
      <c r="D2398" s="17">
        <v>1963</v>
      </c>
      <c r="E2398" s="17">
        <v>2</v>
      </c>
      <c r="F2398" s="17">
        <v>0</v>
      </c>
      <c r="G2398" s="17">
        <v>7</v>
      </c>
      <c r="H2398" s="18">
        <v>186717</v>
      </c>
    </row>
    <row r="2399" spans="1:8" ht="14.4" x14ac:dyDescent="0.3">
      <c r="A2399" s="17">
        <v>2</v>
      </c>
      <c r="B2399" s="9" t="s">
        <v>10</v>
      </c>
      <c r="C2399" s="17">
        <v>1</v>
      </c>
      <c r="D2399" s="17">
        <v>1988</v>
      </c>
      <c r="E2399" s="17">
        <v>5</v>
      </c>
      <c r="F2399" s="17">
        <v>0</v>
      </c>
      <c r="G2399" s="17">
        <v>0</v>
      </c>
      <c r="H2399" s="18">
        <v>187044</v>
      </c>
    </row>
    <row r="2400" spans="1:8" ht="14.4" x14ac:dyDescent="0.3">
      <c r="A2400" s="17">
        <v>4</v>
      </c>
      <c r="B2400" s="9" t="s">
        <v>12</v>
      </c>
      <c r="C2400" s="17">
        <v>2</v>
      </c>
      <c r="D2400" s="17">
        <v>2014</v>
      </c>
      <c r="E2400" s="17">
        <v>1</v>
      </c>
      <c r="F2400" s="17">
        <v>0</v>
      </c>
      <c r="G2400" s="17">
        <v>0</v>
      </c>
      <c r="H2400" s="18">
        <v>187047</v>
      </c>
    </row>
    <row r="2401" spans="1:8" ht="14.4" x14ac:dyDescent="0.3">
      <c r="A2401" s="17">
        <v>1</v>
      </c>
      <c r="B2401" s="9" t="s">
        <v>10</v>
      </c>
      <c r="C2401" s="17">
        <v>4</v>
      </c>
      <c r="D2401" s="17">
        <v>1963</v>
      </c>
      <c r="E2401" s="17">
        <v>2</v>
      </c>
      <c r="F2401" s="17">
        <v>0</v>
      </c>
      <c r="G2401" s="17">
        <v>7</v>
      </c>
      <c r="H2401" s="18">
        <v>187182</v>
      </c>
    </row>
    <row r="2402" spans="1:8" ht="14.4" x14ac:dyDescent="0.3">
      <c r="A2402" s="17">
        <v>6</v>
      </c>
      <c r="B2402" s="9" t="s">
        <v>25</v>
      </c>
      <c r="C2402" s="17">
        <v>4</v>
      </c>
      <c r="D2402" s="17">
        <v>1964</v>
      </c>
      <c r="E2402" s="17">
        <v>3</v>
      </c>
      <c r="F2402" s="17">
        <v>3</v>
      </c>
      <c r="G2402" s="17">
        <v>0</v>
      </c>
      <c r="H2402" s="18">
        <v>187458</v>
      </c>
    </row>
    <row r="2403" spans="1:8" ht="14.4" x14ac:dyDescent="0.3">
      <c r="A2403" s="17">
        <v>6</v>
      </c>
      <c r="B2403" s="9" t="s">
        <v>56</v>
      </c>
      <c r="C2403" s="17">
        <v>1</v>
      </c>
      <c r="D2403" s="17">
        <v>1983</v>
      </c>
      <c r="E2403" s="17">
        <v>1</v>
      </c>
      <c r="F2403" s="17">
        <v>0</v>
      </c>
      <c r="G2403" s="17">
        <v>0</v>
      </c>
      <c r="H2403" s="18">
        <v>187458</v>
      </c>
    </row>
    <row r="2404" spans="1:8" ht="14.4" x14ac:dyDescent="0.3">
      <c r="A2404" s="17">
        <v>6</v>
      </c>
      <c r="B2404" s="9" t="s">
        <v>10</v>
      </c>
      <c r="C2404" s="17">
        <v>4</v>
      </c>
      <c r="D2404" s="17">
        <v>1983</v>
      </c>
      <c r="E2404" s="17">
        <v>1</v>
      </c>
      <c r="F2404" s="17">
        <v>7</v>
      </c>
      <c r="G2404" s="17">
        <v>0</v>
      </c>
      <c r="H2404" s="18">
        <v>187458</v>
      </c>
    </row>
    <row r="2405" spans="1:8" ht="14.4" x14ac:dyDescent="0.3">
      <c r="A2405" s="17">
        <v>1</v>
      </c>
      <c r="B2405" s="9" t="s">
        <v>10</v>
      </c>
      <c r="C2405" s="17">
        <v>1</v>
      </c>
      <c r="D2405" s="17">
        <v>1980</v>
      </c>
      <c r="E2405" s="17">
        <v>2</v>
      </c>
      <c r="F2405" s="17">
        <v>0</v>
      </c>
      <c r="G2405" s="17">
        <v>0</v>
      </c>
      <c r="H2405" s="18">
        <v>187664</v>
      </c>
    </row>
    <row r="2406" spans="1:8" ht="14.4" x14ac:dyDescent="0.3">
      <c r="A2406" s="17">
        <v>5</v>
      </c>
      <c r="B2406" s="9" t="s">
        <v>25</v>
      </c>
      <c r="C2406" s="17">
        <v>4</v>
      </c>
      <c r="D2406" s="17">
        <v>1964</v>
      </c>
      <c r="E2406" s="17">
        <v>3</v>
      </c>
      <c r="F2406" s="17">
        <v>2</v>
      </c>
      <c r="G2406" s="17">
        <v>0</v>
      </c>
      <c r="H2406" s="18">
        <v>187699</v>
      </c>
    </row>
    <row r="2407" spans="1:8" ht="14.4" x14ac:dyDescent="0.3">
      <c r="A2407" s="17">
        <v>6</v>
      </c>
      <c r="B2407" s="9" t="s">
        <v>45</v>
      </c>
      <c r="C2407" s="17">
        <v>1</v>
      </c>
      <c r="D2407" s="17">
        <v>1978</v>
      </c>
      <c r="E2407" s="17">
        <v>2</v>
      </c>
      <c r="F2407" s="17">
        <v>0</v>
      </c>
      <c r="G2407" s="17">
        <v>0</v>
      </c>
      <c r="H2407" s="18">
        <v>187802</v>
      </c>
    </row>
    <row r="2408" spans="1:8" ht="14.4" x14ac:dyDescent="0.3">
      <c r="A2408" s="17">
        <v>2</v>
      </c>
      <c r="B2408" s="9" t="s">
        <v>10</v>
      </c>
      <c r="C2408" s="17">
        <v>1</v>
      </c>
      <c r="D2408" s="17">
        <v>1985</v>
      </c>
      <c r="E2408" s="17">
        <v>5</v>
      </c>
      <c r="F2408" s="17">
        <v>4</v>
      </c>
      <c r="G2408" s="17">
        <v>0</v>
      </c>
      <c r="H2408" s="18">
        <v>187923</v>
      </c>
    </row>
    <row r="2409" spans="1:8" ht="14.4" x14ac:dyDescent="0.3">
      <c r="A2409" s="17">
        <v>4</v>
      </c>
      <c r="B2409" s="9" t="s">
        <v>19</v>
      </c>
      <c r="C2409" s="17">
        <v>4</v>
      </c>
      <c r="D2409" s="17">
        <v>1976</v>
      </c>
      <c r="E2409" s="17">
        <v>11</v>
      </c>
      <c r="F2409" s="17">
        <v>0</v>
      </c>
      <c r="G2409" s="17">
        <v>0</v>
      </c>
      <c r="H2409" s="18">
        <v>188302</v>
      </c>
    </row>
    <row r="2410" spans="1:8" ht="14.4" x14ac:dyDescent="0.3">
      <c r="A2410" s="17">
        <v>5</v>
      </c>
      <c r="B2410" s="9" t="s">
        <v>12</v>
      </c>
      <c r="C2410" s="17">
        <v>2</v>
      </c>
      <c r="D2410" s="17">
        <v>2011</v>
      </c>
      <c r="E2410" s="17">
        <v>1</v>
      </c>
      <c r="F2410" s="17">
        <v>0</v>
      </c>
      <c r="G2410" s="17">
        <v>0</v>
      </c>
      <c r="H2410" s="18">
        <v>188721</v>
      </c>
    </row>
    <row r="2411" spans="1:8" ht="14.4" x14ac:dyDescent="0.3">
      <c r="A2411" s="17">
        <v>6</v>
      </c>
      <c r="B2411" s="9" t="s">
        <v>10</v>
      </c>
      <c r="C2411" s="17">
        <v>1</v>
      </c>
      <c r="D2411" s="17">
        <v>1979</v>
      </c>
      <c r="E2411" s="17">
        <v>2</v>
      </c>
      <c r="F2411" s="17">
        <v>0</v>
      </c>
      <c r="G2411" s="17">
        <v>0</v>
      </c>
      <c r="H2411" s="18">
        <v>188922</v>
      </c>
    </row>
    <row r="2412" spans="1:8" ht="14.4" x14ac:dyDescent="0.3">
      <c r="A2412" s="17">
        <v>3</v>
      </c>
      <c r="B2412" s="9" t="s">
        <v>12</v>
      </c>
      <c r="C2412" s="17">
        <v>3</v>
      </c>
      <c r="D2412" s="17">
        <v>2011</v>
      </c>
      <c r="E2412" s="17">
        <v>1</v>
      </c>
      <c r="F2412" s="17">
        <v>0</v>
      </c>
      <c r="G2412" s="17">
        <v>0</v>
      </c>
      <c r="H2412" s="18">
        <v>189767</v>
      </c>
    </row>
    <row r="2413" spans="1:8" ht="14.4" x14ac:dyDescent="0.3">
      <c r="A2413" s="17">
        <v>3</v>
      </c>
      <c r="B2413" s="9" t="s">
        <v>17</v>
      </c>
      <c r="C2413" s="17">
        <v>2</v>
      </c>
      <c r="D2413" s="17">
        <v>2011</v>
      </c>
      <c r="E2413" s="17">
        <v>1</v>
      </c>
      <c r="F2413" s="17">
        <v>0</v>
      </c>
      <c r="G2413" s="17">
        <v>0</v>
      </c>
      <c r="H2413" s="18">
        <v>190014</v>
      </c>
    </row>
    <row r="2414" spans="1:8" ht="14.4" x14ac:dyDescent="0.3">
      <c r="A2414" s="17">
        <v>3</v>
      </c>
      <c r="B2414" s="9" t="s">
        <v>12</v>
      </c>
      <c r="C2414" s="17">
        <v>2</v>
      </c>
      <c r="D2414" s="17">
        <v>2010</v>
      </c>
      <c r="E2414" s="17">
        <v>1</v>
      </c>
      <c r="F2414" s="17">
        <v>0</v>
      </c>
      <c r="G2414" s="17">
        <v>0</v>
      </c>
      <c r="H2414" s="18">
        <v>191213</v>
      </c>
    </row>
    <row r="2415" spans="1:8" ht="14.4" x14ac:dyDescent="0.3">
      <c r="A2415" s="17">
        <v>6</v>
      </c>
      <c r="B2415" s="9" t="s">
        <v>12</v>
      </c>
      <c r="C2415" s="17">
        <v>2</v>
      </c>
      <c r="D2415" s="17">
        <v>2010</v>
      </c>
      <c r="E2415" s="17">
        <v>1</v>
      </c>
      <c r="F2415" s="17">
        <v>0</v>
      </c>
      <c r="G2415" s="17">
        <v>0</v>
      </c>
      <c r="H2415" s="18">
        <v>191821</v>
      </c>
    </row>
    <row r="2416" spans="1:8" ht="14.4" x14ac:dyDescent="0.3">
      <c r="A2416" s="17">
        <v>2</v>
      </c>
      <c r="B2416" s="9" t="s">
        <v>33</v>
      </c>
      <c r="C2416" s="17">
        <v>3</v>
      </c>
      <c r="D2416" s="17">
        <v>2009</v>
      </c>
      <c r="E2416" s="17">
        <v>1</v>
      </c>
      <c r="F2416" s="17">
        <v>0</v>
      </c>
      <c r="G2416" s="17">
        <v>0</v>
      </c>
      <c r="H2416" s="18">
        <v>192619</v>
      </c>
    </row>
    <row r="2417" spans="1:8" ht="14.4" x14ac:dyDescent="0.3">
      <c r="A2417" s="17">
        <v>5</v>
      </c>
      <c r="B2417" s="9" t="s">
        <v>12</v>
      </c>
      <c r="C2417" s="17">
        <v>3</v>
      </c>
      <c r="D2417" s="17">
        <v>2011</v>
      </c>
      <c r="E2417" s="17">
        <v>1</v>
      </c>
      <c r="F2417" s="17">
        <v>0</v>
      </c>
      <c r="G2417" s="17">
        <v>0</v>
      </c>
      <c r="H2417" s="18">
        <v>192715</v>
      </c>
    </row>
    <row r="2418" spans="1:8" ht="14.4" x14ac:dyDescent="0.3">
      <c r="A2418" s="17">
        <v>3</v>
      </c>
      <c r="B2418" s="9" t="s">
        <v>19</v>
      </c>
      <c r="C2418" s="17">
        <v>3</v>
      </c>
      <c r="D2418" s="17">
        <v>2010</v>
      </c>
      <c r="E2418" s="17">
        <v>1</v>
      </c>
      <c r="F2418" s="17">
        <v>0</v>
      </c>
      <c r="G2418" s="17">
        <v>0</v>
      </c>
      <c r="H2418" s="18">
        <v>194370</v>
      </c>
    </row>
    <row r="2419" spans="1:8" ht="14.4" x14ac:dyDescent="0.3">
      <c r="A2419" s="17">
        <v>5</v>
      </c>
      <c r="B2419" s="9" t="s">
        <v>12</v>
      </c>
      <c r="C2419" s="17">
        <v>2</v>
      </c>
      <c r="D2419" s="17">
        <v>2009</v>
      </c>
      <c r="E2419" s="17">
        <v>1</v>
      </c>
      <c r="F2419" s="17">
        <v>0</v>
      </c>
      <c r="G2419" s="17">
        <v>0</v>
      </c>
      <c r="H2419" s="18">
        <v>196101</v>
      </c>
    </row>
    <row r="2420" spans="1:8" ht="14.4" x14ac:dyDescent="0.3">
      <c r="A2420" s="17">
        <v>3</v>
      </c>
      <c r="B2420" s="9" t="s">
        <v>42</v>
      </c>
      <c r="C2420" s="17">
        <v>3</v>
      </c>
      <c r="D2420" s="17">
        <v>1981</v>
      </c>
      <c r="E2420" s="17">
        <v>1</v>
      </c>
      <c r="F2420" s="17">
        <v>0</v>
      </c>
      <c r="G2420" s="17">
        <v>5</v>
      </c>
      <c r="H2420" s="18">
        <v>196875</v>
      </c>
    </row>
    <row r="2421" spans="1:8" ht="14.4" x14ac:dyDescent="0.3">
      <c r="A2421" s="17">
        <v>6</v>
      </c>
      <c r="B2421" s="9" t="s">
        <v>19</v>
      </c>
      <c r="C2421" s="17">
        <v>2</v>
      </c>
      <c r="D2421" s="17">
        <v>2013</v>
      </c>
      <c r="E2421" s="17">
        <v>2</v>
      </c>
      <c r="F2421" s="17">
        <v>0</v>
      </c>
      <c r="G2421" s="17">
        <v>0</v>
      </c>
      <c r="H2421" s="18">
        <v>197357</v>
      </c>
    </row>
    <row r="2422" spans="1:8" ht="14.4" x14ac:dyDescent="0.3">
      <c r="A2422" s="17">
        <v>1</v>
      </c>
      <c r="B2422" s="9" t="s">
        <v>10</v>
      </c>
      <c r="C2422" s="17">
        <v>4</v>
      </c>
      <c r="D2422" s="17">
        <v>1989</v>
      </c>
      <c r="E2422" s="17">
        <v>4</v>
      </c>
      <c r="F2422" s="17">
        <v>21</v>
      </c>
      <c r="G2422" s="17">
        <v>0</v>
      </c>
      <c r="H2422" s="18">
        <v>199138</v>
      </c>
    </row>
    <row r="2423" spans="1:8" ht="14.4" x14ac:dyDescent="0.3">
      <c r="A2423" s="17">
        <v>4</v>
      </c>
      <c r="B2423" s="9" t="s">
        <v>12</v>
      </c>
      <c r="C2423" s="17">
        <v>3</v>
      </c>
      <c r="D2423" s="17">
        <v>2011</v>
      </c>
      <c r="E2423" s="17">
        <v>1</v>
      </c>
      <c r="F2423" s="17">
        <v>0</v>
      </c>
      <c r="G2423" s="17">
        <v>0</v>
      </c>
      <c r="H2423" s="18">
        <v>199640</v>
      </c>
    </row>
    <row r="2424" spans="1:8" ht="14.4" x14ac:dyDescent="0.3">
      <c r="A2424" s="17">
        <v>3</v>
      </c>
      <c r="B2424" s="9" t="s">
        <v>12</v>
      </c>
      <c r="C2424" s="17">
        <v>1</v>
      </c>
      <c r="D2424" s="17">
        <v>2012</v>
      </c>
      <c r="E2424" s="17">
        <v>1</v>
      </c>
      <c r="F2424" s="17">
        <v>0</v>
      </c>
      <c r="G2424" s="17">
        <v>0</v>
      </c>
      <c r="H2424" s="18">
        <v>200191</v>
      </c>
    </row>
    <row r="2425" spans="1:8" ht="14.4" x14ac:dyDescent="0.3">
      <c r="A2425" s="17">
        <v>3</v>
      </c>
      <c r="B2425" s="9" t="s">
        <v>10</v>
      </c>
      <c r="C2425" s="17">
        <v>4</v>
      </c>
      <c r="D2425" s="17">
        <v>1989</v>
      </c>
      <c r="E2425" s="17">
        <v>4</v>
      </c>
      <c r="F2425" s="17">
        <v>0</v>
      </c>
      <c r="G2425" s="17">
        <v>0</v>
      </c>
      <c r="H2425" s="18">
        <v>201736</v>
      </c>
    </row>
    <row r="2426" spans="1:8" ht="14.4" x14ac:dyDescent="0.3">
      <c r="A2426" s="17">
        <v>2</v>
      </c>
      <c r="B2426" s="9" t="s">
        <v>12</v>
      </c>
      <c r="C2426" s="17">
        <v>1</v>
      </c>
      <c r="D2426" s="17">
        <v>1976</v>
      </c>
      <c r="E2426" s="17">
        <v>1</v>
      </c>
      <c r="F2426" s="17">
        <v>0</v>
      </c>
      <c r="G2426" s="17">
        <v>0</v>
      </c>
      <c r="H2426" s="18">
        <v>201888</v>
      </c>
    </row>
    <row r="2427" spans="1:8" ht="14.4" x14ac:dyDescent="0.3">
      <c r="A2427" s="17">
        <v>4</v>
      </c>
      <c r="B2427" s="9" t="s">
        <v>12</v>
      </c>
      <c r="C2427" s="17">
        <v>1</v>
      </c>
      <c r="D2427" s="17">
        <v>1976</v>
      </c>
      <c r="E2427" s="17">
        <v>1</v>
      </c>
      <c r="F2427" s="17">
        <v>0</v>
      </c>
      <c r="G2427" s="17">
        <v>0</v>
      </c>
      <c r="H2427" s="18">
        <v>203513</v>
      </c>
    </row>
    <row r="2428" spans="1:8" ht="14.4" x14ac:dyDescent="0.3">
      <c r="A2428" s="17">
        <v>6</v>
      </c>
      <c r="B2428" s="9" t="s">
        <v>17</v>
      </c>
      <c r="C2428" s="17">
        <v>2</v>
      </c>
      <c r="D2428" s="17">
        <v>2010</v>
      </c>
      <c r="E2428" s="17">
        <v>1</v>
      </c>
      <c r="F2428" s="17">
        <v>0</v>
      </c>
      <c r="G2428" s="17">
        <v>0</v>
      </c>
      <c r="H2428" s="18">
        <v>203663</v>
      </c>
    </row>
    <row r="2429" spans="1:8" ht="14.4" x14ac:dyDescent="0.3">
      <c r="A2429" s="17">
        <v>6</v>
      </c>
      <c r="B2429" s="9" t="s">
        <v>12</v>
      </c>
      <c r="C2429" s="17">
        <v>3</v>
      </c>
      <c r="D2429" s="17">
        <v>2011</v>
      </c>
      <c r="E2429" s="17">
        <v>1</v>
      </c>
      <c r="F2429" s="17">
        <v>0</v>
      </c>
      <c r="G2429" s="17">
        <v>0</v>
      </c>
      <c r="H2429" s="18">
        <v>205156</v>
      </c>
    </row>
    <row r="2430" spans="1:8" ht="14.4" x14ac:dyDescent="0.3">
      <c r="A2430" s="17">
        <v>5</v>
      </c>
      <c r="B2430" s="9" t="s">
        <v>12</v>
      </c>
      <c r="C2430" s="17">
        <v>3</v>
      </c>
      <c r="D2430" s="17">
        <v>2013</v>
      </c>
      <c r="E2430" s="17">
        <v>1</v>
      </c>
      <c r="F2430" s="17">
        <v>0</v>
      </c>
      <c r="G2430" s="17">
        <v>0</v>
      </c>
      <c r="H2430" s="18">
        <v>205632</v>
      </c>
    </row>
    <row r="2431" spans="1:8" ht="14.4" x14ac:dyDescent="0.3">
      <c r="A2431" s="17">
        <v>3</v>
      </c>
      <c r="B2431" s="9" t="s">
        <v>19</v>
      </c>
      <c r="C2431" s="17">
        <v>3</v>
      </c>
      <c r="D2431" s="17">
        <v>2015</v>
      </c>
      <c r="E2431" s="17">
        <v>1</v>
      </c>
      <c r="F2431" s="17">
        <v>0</v>
      </c>
      <c r="G2431" s="17">
        <v>0</v>
      </c>
      <c r="H2431" s="18">
        <v>206678</v>
      </c>
    </row>
    <row r="2432" spans="1:8" ht="14.4" x14ac:dyDescent="0.3">
      <c r="A2432" s="17">
        <v>1</v>
      </c>
      <c r="B2432" s="9" t="s">
        <v>43</v>
      </c>
      <c r="C2432" s="17">
        <v>3</v>
      </c>
      <c r="D2432" s="17">
        <v>1980</v>
      </c>
      <c r="E2432" s="17">
        <v>1</v>
      </c>
      <c r="F2432" s="17">
        <v>0</v>
      </c>
      <c r="G2432" s="17">
        <v>0</v>
      </c>
      <c r="H2432" s="18">
        <v>207318</v>
      </c>
    </row>
    <row r="2433" spans="1:8" ht="14.4" x14ac:dyDescent="0.3">
      <c r="A2433" s="17">
        <v>6</v>
      </c>
      <c r="B2433" s="9" t="s">
        <v>12</v>
      </c>
      <c r="C2433" s="17">
        <v>4</v>
      </c>
      <c r="D2433" s="17">
        <v>2014</v>
      </c>
      <c r="E2433" s="17">
        <v>1</v>
      </c>
      <c r="F2433" s="17">
        <v>0</v>
      </c>
      <c r="G2433" s="17">
        <v>0</v>
      </c>
      <c r="H2433" s="18">
        <v>209588</v>
      </c>
    </row>
    <row r="2434" spans="1:8" ht="14.4" x14ac:dyDescent="0.3">
      <c r="A2434" s="17">
        <v>3</v>
      </c>
      <c r="B2434" s="9" t="s">
        <v>10</v>
      </c>
      <c r="C2434" s="17">
        <v>1</v>
      </c>
      <c r="D2434" s="17">
        <v>1966</v>
      </c>
      <c r="E2434" s="17">
        <v>2</v>
      </c>
      <c r="F2434" s="17">
        <v>3</v>
      </c>
      <c r="G2434" s="17">
        <v>0</v>
      </c>
      <c r="H2434" s="18">
        <v>209853</v>
      </c>
    </row>
    <row r="2435" spans="1:8" ht="14.4" x14ac:dyDescent="0.3">
      <c r="A2435" s="17">
        <v>5</v>
      </c>
      <c r="B2435" s="9" t="s">
        <v>10</v>
      </c>
      <c r="C2435" s="17">
        <v>4</v>
      </c>
      <c r="D2435" s="17">
        <v>1989</v>
      </c>
      <c r="E2435" s="17">
        <v>4</v>
      </c>
      <c r="F2435" s="17">
        <v>0</v>
      </c>
      <c r="G2435" s="17">
        <v>0</v>
      </c>
      <c r="H2435" s="18">
        <v>213977</v>
      </c>
    </row>
    <row r="2436" spans="1:8" ht="14.4" x14ac:dyDescent="0.3">
      <c r="A2436" s="17">
        <v>3</v>
      </c>
      <c r="B2436" s="9" t="s">
        <v>19</v>
      </c>
      <c r="C2436" s="17">
        <v>3</v>
      </c>
      <c r="D2436" s="17">
        <v>2014</v>
      </c>
      <c r="E2436" s="17">
        <v>1</v>
      </c>
      <c r="F2436" s="17">
        <v>0</v>
      </c>
      <c r="G2436" s="17">
        <v>0</v>
      </c>
      <c r="H2436" s="18">
        <v>215336</v>
      </c>
    </row>
    <row r="2437" spans="1:8" ht="14.4" x14ac:dyDescent="0.3">
      <c r="A2437" s="17">
        <v>2</v>
      </c>
      <c r="B2437" s="9" t="s">
        <v>12</v>
      </c>
      <c r="C2437" s="17">
        <v>3</v>
      </c>
      <c r="D2437" s="17">
        <v>2007</v>
      </c>
      <c r="E2437" s="17">
        <v>1</v>
      </c>
      <c r="F2437" s="17">
        <v>0</v>
      </c>
      <c r="G2437" s="17">
        <v>0</v>
      </c>
      <c r="H2437" s="18">
        <v>216094</v>
      </c>
    </row>
    <row r="2438" spans="1:8" ht="14.4" x14ac:dyDescent="0.3">
      <c r="A2438" s="17">
        <v>4</v>
      </c>
      <c r="B2438" s="9" t="s">
        <v>23</v>
      </c>
      <c r="C2438" s="17">
        <v>1</v>
      </c>
      <c r="D2438" s="17">
        <v>1963</v>
      </c>
      <c r="E2438" s="17">
        <v>1</v>
      </c>
      <c r="F2438" s="17">
        <v>0</v>
      </c>
      <c r="G2438" s="17">
        <v>0</v>
      </c>
      <c r="H2438" s="18">
        <v>216551</v>
      </c>
    </row>
    <row r="2439" spans="1:8" ht="14.4" x14ac:dyDescent="0.3">
      <c r="A2439" s="17">
        <v>1</v>
      </c>
      <c r="B2439" s="9" t="s">
        <v>33</v>
      </c>
      <c r="C2439" s="17">
        <v>3</v>
      </c>
      <c r="D2439" s="17">
        <v>1996</v>
      </c>
      <c r="E2439" s="17">
        <v>1</v>
      </c>
      <c r="F2439" s="17">
        <v>0</v>
      </c>
      <c r="G2439" s="17">
        <v>0</v>
      </c>
      <c r="H2439" s="18">
        <v>216593</v>
      </c>
    </row>
    <row r="2440" spans="1:8" ht="14.4" x14ac:dyDescent="0.3">
      <c r="A2440" s="17">
        <v>2</v>
      </c>
      <c r="B2440" s="9" t="s">
        <v>14</v>
      </c>
      <c r="C2440" s="17">
        <v>2</v>
      </c>
      <c r="D2440" s="17">
        <v>2010</v>
      </c>
      <c r="E2440" s="17">
        <v>1</v>
      </c>
      <c r="F2440" s="17">
        <v>0</v>
      </c>
      <c r="G2440" s="17">
        <v>0</v>
      </c>
      <c r="H2440" s="18">
        <v>216831</v>
      </c>
    </row>
    <row r="2441" spans="1:8" ht="14.4" x14ac:dyDescent="0.3">
      <c r="A2441" s="17">
        <v>1</v>
      </c>
      <c r="B2441" s="9" t="s">
        <v>12</v>
      </c>
      <c r="C2441" s="17">
        <v>3</v>
      </c>
      <c r="D2441" s="17">
        <v>1996</v>
      </c>
      <c r="E2441" s="17">
        <v>1</v>
      </c>
      <c r="F2441" s="17">
        <v>0</v>
      </c>
      <c r="G2441" s="17">
        <v>0</v>
      </c>
      <c r="H2441" s="18">
        <v>217806</v>
      </c>
    </row>
    <row r="2442" spans="1:8" ht="14.4" x14ac:dyDescent="0.3">
      <c r="A2442" s="17">
        <v>2</v>
      </c>
      <c r="B2442" s="9" t="s">
        <v>67</v>
      </c>
      <c r="C2442" s="17">
        <v>4</v>
      </c>
      <c r="D2442" s="17">
        <v>2001</v>
      </c>
      <c r="E2442" s="17">
        <v>1</v>
      </c>
      <c r="F2442" s="17">
        <v>10</v>
      </c>
      <c r="G2442" s="17">
        <v>109</v>
      </c>
      <c r="H2442" s="18">
        <v>217925</v>
      </c>
    </row>
    <row r="2443" spans="1:8" ht="14.4" x14ac:dyDescent="0.3">
      <c r="A2443" s="17">
        <v>2</v>
      </c>
      <c r="B2443" s="9" t="s">
        <v>12</v>
      </c>
      <c r="C2443" s="17">
        <v>2</v>
      </c>
      <c r="D2443" s="17">
        <v>2010</v>
      </c>
      <c r="E2443" s="17">
        <v>1</v>
      </c>
      <c r="F2443" s="17">
        <v>0</v>
      </c>
      <c r="G2443" s="17">
        <v>0</v>
      </c>
      <c r="H2443" s="18">
        <v>218115</v>
      </c>
    </row>
    <row r="2444" spans="1:8" ht="14.4" x14ac:dyDescent="0.3">
      <c r="A2444" s="17">
        <v>5</v>
      </c>
      <c r="B2444" s="9" t="s">
        <v>12</v>
      </c>
      <c r="C2444" s="17">
        <v>2</v>
      </c>
      <c r="D2444" s="17">
        <v>2011</v>
      </c>
      <c r="E2444" s="17">
        <v>1</v>
      </c>
      <c r="F2444" s="17">
        <v>0</v>
      </c>
      <c r="G2444" s="17">
        <v>0</v>
      </c>
      <c r="H2444" s="18">
        <v>218510</v>
      </c>
    </row>
    <row r="2445" spans="1:8" ht="14.4" x14ac:dyDescent="0.3">
      <c r="A2445" s="17">
        <v>1</v>
      </c>
      <c r="B2445" s="9" t="s">
        <v>10</v>
      </c>
      <c r="C2445" s="17">
        <v>1</v>
      </c>
      <c r="D2445" s="17">
        <v>1966</v>
      </c>
      <c r="E2445" s="17">
        <v>2</v>
      </c>
      <c r="F2445" s="17">
        <v>2</v>
      </c>
      <c r="G2445" s="17">
        <v>0</v>
      </c>
      <c r="H2445" s="18">
        <v>220405</v>
      </c>
    </row>
    <row r="2446" spans="1:8" ht="14.4" x14ac:dyDescent="0.3">
      <c r="A2446" s="17">
        <v>5</v>
      </c>
      <c r="B2446" s="9" t="s">
        <v>10</v>
      </c>
      <c r="C2446" s="17">
        <v>1</v>
      </c>
      <c r="D2446" s="17">
        <v>1966</v>
      </c>
      <c r="E2446" s="17">
        <v>2</v>
      </c>
      <c r="F2446" s="17">
        <v>2</v>
      </c>
      <c r="G2446" s="17">
        <v>0</v>
      </c>
      <c r="H2446" s="18">
        <v>220813</v>
      </c>
    </row>
    <row r="2447" spans="1:8" ht="14.4" x14ac:dyDescent="0.3">
      <c r="A2447" s="17">
        <v>4</v>
      </c>
      <c r="B2447" s="9" t="s">
        <v>19</v>
      </c>
      <c r="C2447" s="17">
        <v>4</v>
      </c>
      <c r="D2447" s="17">
        <v>2015</v>
      </c>
      <c r="E2447" s="17">
        <v>1</v>
      </c>
      <c r="F2447" s="17">
        <v>0</v>
      </c>
      <c r="G2447" s="17">
        <v>0</v>
      </c>
      <c r="H2447" s="18">
        <v>222482</v>
      </c>
    </row>
    <row r="2448" spans="1:8" ht="14.4" x14ac:dyDescent="0.3">
      <c r="A2448" s="17">
        <v>3</v>
      </c>
      <c r="B2448" s="9" t="s">
        <v>12</v>
      </c>
      <c r="C2448" s="17">
        <v>2</v>
      </c>
      <c r="D2448" s="17">
        <v>2010</v>
      </c>
      <c r="E2448" s="17">
        <v>1</v>
      </c>
      <c r="F2448" s="17">
        <v>0</v>
      </c>
      <c r="G2448" s="17">
        <v>0</v>
      </c>
      <c r="H2448" s="18">
        <v>223148</v>
      </c>
    </row>
    <row r="2449" spans="1:8" ht="14.4" x14ac:dyDescent="0.3">
      <c r="A2449" s="17">
        <v>5</v>
      </c>
      <c r="B2449" s="9" t="s">
        <v>23</v>
      </c>
      <c r="C2449" s="17">
        <v>3</v>
      </c>
      <c r="D2449" s="17">
        <v>2016</v>
      </c>
      <c r="E2449" s="17">
        <v>1</v>
      </c>
      <c r="F2449" s="17">
        <v>0</v>
      </c>
      <c r="G2449" s="17">
        <v>0</v>
      </c>
      <c r="H2449" s="18">
        <v>223251</v>
      </c>
    </row>
    <row r="2450" spans="1:8" ht="14.4" x14ac:dyDescent="0.3">
      <c r="A2450" s="17">
        <v>3</v>
      </c>
      <c r="B2450" s="9" t="s">
        <v>19</v>
      </c>
      <c r="C2450" s="17">
        <v>3</v>
      </c>
      <c r="D2450" s="17">
        <v>2015</v>
      </c>
      <c r="E2450" s="17">
        <v>1</v>
      </c>
      <c r="F2450" s="17">
        <v>0</v>
      </c>
      <c r="G2450" s="17">
        <v>0</v>
      </c>
      <c r="H2450" s="18">
        <v>223836</v>
      </c>
    </row>
    <row r="2451" spans="1:8" ht="14.4" x14ac:dyDescent="0.3">
      <c r="A2451" s="17">
        <v>2</v>
      </c>
      <c r="B2451" s="9" t="s">
        <v>33</v>
      </c>
      <c r="C2451" s="17">
        <v>2</v>
      </c>
      <c r="D2451" s="17">
        <v>2013</v>
      </c>
      <c r="E2451" s="17">
        <v>1</v>
      </c>
      <c r="F2451" s="17">
        <v>0</v>
      </c>
      <c r="G2451" s="17">
        <v>0</v>
      </c>
      <c r="H2451" s="18">
        <v>224773</v>
      </c>
    </row>
    <row r="2452" spans="1:8" ht="14.4" x14ac:dyDescent="0.3">
      <c r="A2452" s="17">
        <v>4</v>
      </c>
      <c r="B2452" s="9" t="s">
        <v>33</v>
      </c>
      <c r="C2452" s="17">
        <v>4</v>
      </c>
      <c r="D2452" s="17">
        <v>1995</v>
      </c>
      <c r="E2452" s="17">
        <v>1</v>
      </c>
      <c r="F2452" s="17">
        <v>0</v>
      </c>
      <c r="G2452" s="17">
        <v>0</v>
      </c>
      <c r="H2452" s="18">
        <v>225034</v>
      </c>
    </row>
    <row r="2453" spans="1:8" ht="14.4" x14ac:dyDescent="0.3">
      <c r="A2453" s="17">
        <v>4</v>
      </c>
      <c r="B2453" s="9" t="s">
        <v>17</v>
      </c>
      <c r="C2453" s="17">
        <v>2</v>
      </c>
      <c r="D2453" s="17">
        <v>2012</v>
      </c>
      <c r="E2453" s="17">
        <v>1</v>
      </c>
      <c r="F2453" s="17">
        <v>0</v>
      </c>
      <c r="G2453" s="17">
        <v>0</v>
      </c>
      <c r="H2453" s="18">
        <v>226509</v>
      </c>
    </row>
    <row r="2454" spans="1:8" ht="14.4" x14ac:dyDescent="0.3">
      <c r="A2454" s="17">
        <v>3</v>
      </c>
      <c r="B2454" s="9" t="s">
        <v>12</v>
      </c>
      <c r="C2454" s="17">
        <v>2</v>
      </c>
      <c r="D2454" s="17">
        <v>1995</v>
      </c>
      <c r="E2454" s="17">
        <v>1</v>
      </c>
      <c r="F2454" s="17">
        <v>0</v>
      </c>
      <c r="G2454" s="17">
        <v>0</v>
      </c>
      <c r="H2454" s="18">
        <v>226865</v>
      </c>
    </row>
    <row r="2455" spans="1:8" ht="14.4" x14ac:dyDescent="0.3">
      <c r="A2455" s="17">
        <v>4</v>
      </c>
      <c r="B2455" s="9" t="s">
        <v>10</v>
      </c>
      <c r="C2455" s="17">
        <v>4</v>
      </c>
      <c r="D2455" s="17">
        <v>1989</v>
      </c>
      <c r="E2455" s="17">
        <v>4</v>
      </c>
      <c r="F2455" s="17">
        <v>0</v>
      </c>
      <c r="G2455" s="17">
        <v>0</v>
      </c>
      <c r="H2455" s="18">
        <v>227407</v>
      </c>
    </row>
    <row r="2456" spans="1:8" ht="14.4" x14ac:dyDescent="0.3">
      <c r="A2456" s="17">
        <v>2</v>
      </c>
      <c r="B2456" s="9" t="s">
        <v>12</v>
      </c>
      <c r="C2456" s="17">
        <v>3</v>
      </c>
      <c r="D2456" s="17">
        <v>2010</v>
      </c>
      <c r="E2456" s="17">
        <v>1</v>
      </c>
      <c r="F2456" s="17">
        <v>0</v>
      </c>
      <c r="G2456" s="17">
        <v>0</v>
      </c>
      <c r="H2456" s="18">
        <v>230789</v>
      </c>
    </row>
    <row r="2457" spans="1:8" ht="14.4" x14ac:dyDescent="0.3">
      <c r="A2457" s="17">
        <v>1</v>
      </c>
      <c r="B2457" s="9" t="s">
        <v>19</v>
      </c>
      <c r="C2457" s="17">
        <v>1</v>
      </c>
      <c r="D2457" s="17">
        <v>1995</v>
      </c>
      <c r="E2457" s="17">
        <v>1</v>
      </c>
      <c r="F2457" s="17">
        <v>0</v>
      </c>
      <c r="G2457" s="17">
        <v>0</v>
      </c>
      <c r="H2457" s="18">
        <v>231098</v>
      </c>
    </row>
    <row r="2458" spans="1:8" ht="14.4" x14ac:dyDescent="0.3">
      <c r="A2458" s="17">
        <v>2</v>
      </c>
      <c r="B2458" s="9" t="s">
        <v>12</v>
      </c>
      <c r="C2458" s="17">
        <v>3</v>
      </c>
      <c r="D2458" s="17">
        <v>2000</v>
      </c>
      <c r="E2458" s="17">
        <v>1</v>
      </c>
      <c r="F2458" s="17">
        <v>0</v>
      </c>
      <c r="G2458" s="17">
        <v>0</v>
      </c>
      <c r="H2458" s="18">
        <v>232429</v>
      </c>
    </row>
    <row r="2459" spans="1:8" ht="14.4" x14ac:dyDescent="0.3">
      <c r="A2459" s="17">
        <v>1</v>
      </c>
      <c r="B2459" s="9" t="s">
        <v>12</v>
      </c>
      <c r="C2459" s="17">
        <v>1</v>
      </c>
      <c r="D2459" s="17">
        <v>1996</v>
      </c>
      <c r="E2459" s="17">
        <v>1</v>
      </c>
      <c r="F2459" s="17">
        <v>0</v>
      </c>
      <c r="G2459" s="17">
        <v>0</v>
      </c>
      <c r="H2459" s="18">
        <v>232643</v>
      </c>
    </row>
    <row r="2460" spans="1:8" ht="14.4" x14ac:dyDescent="0.3">
      <c r="A2460" s="17">
        <v>2</v>
      </c>
      <c r="B2460" s="9" t="s">
        <v>12</v>
      </c>
      <c r="C2460" s="17">
        <v>4</v>
      </c>
      <c r="D2460" s="17">
        <v>2017</v>
      </c>
      <c r="E2460" s="17">
        <v>1</v>
      </c>
      <c r="F2460" s="17">
        <v>0</v>
      </c>
      <c r="G2460" s="17">
        <v>0</v>
      </c>
      <c r="H2460" s="18">
        <v>235402</v>
      </c>
    </row>
    <row r="2461" spans="1:8" ht="14.4" x14ac:dyDescent="0.3">
      <c r="A2461" s="17">
        <v>2</v>
      </c>
      <c r="B2461" s="9" t="s">
        <v>12</v>
      </c>
      <c r="C2461" s="17">
        <v>3</v>
      </c>
      <c r="D2461" s="17">
        <v>2017</v>
      </c>
      <c r="E2461" s="17">
        <v>1</v>
      </c>
      <c r="F2461" s="17">
        <v>0</v>
      </c>
      <c r="G2461" s="17">
        <v>0</v>
      </c>
      <c r="H2461" s="18">
        <v>235901</v>
      </c>
    </row>
    <row r="2462" spans="1:8" ht="14.4" x14ac:dyDescent="0.3">
      <c r="A2462" s="17">
        <v>3</v>
      </c>
      <c r="B2462" s="9" t="s">
        <v>19</v>
      </c>
      <c r="C2462" s="17">
        <v>3</v>
      </c>
      <c r="D2462" s="17">
        <v>2015</v>
      </c>
      <c r="E2462" s="17">
        <v>1</v>
      </c>
      <c r="F2462" s="17">
        <v>0</v>
      </c>
      <c r="G2462" s="17">
        <v>0</v>
      </c>
      <c r="H2462" s="18">
        <v>237374</v>
      </c>
    </row>
    <row r="2463" spans="1:8" ht="14.4" x14ac:dyDescent="0.3">
      <c r="A2463" s="17">
        <v>5</v>
      </c>
      <c r="B2463" s="9" t="s">
        <v>23</v>
      </c>
      <c r="C2463" s="17">
        <v>1</v>
      </c>
      <c r="D2463" s="17">
        <v>2009</v>
      </c>
      <c r="E2463" s="17">
        <v>1</v>
      </c>
      <c r="F2463" s="17">
        <v>0</v>
      </c>
      <c r="G2463" s="17">
        <v>0</v>
      </c>
      <c r="H2463" s="18">
        <v>239230</v>
      </c>
    </row>
    <row r="2464" spans="1:8" ht="14.4" x14ac:dyDescent="0.3">
      <c r="A2464" s="17">
        <v>2</v>
      </c>
      <c r="B2464" s="9" t="s">
        <v>38</v>
      </c>
      <c r="C2464" s="17">
        <v>1</v>
      </c>
      <c r="D2464" s="17">
        <v>1968</v>
      </c>
      <c r="E2464" s="17">
        <v>5</v>
      </c>
      <c r="F2464" s="17">
        <v>0</v>
      </c>
      <c r="G2464" s="17">
        <v>0</v>
      </c>
      <c r="H2464" s="18">
        <v>240051</v>
      </c>
    </row>
    <row r="2465" spans="1:8" ht="14.4" x14ac:dyDescent="0.3">
      <c r="A2465" s="17">
        <v>6</v>
      </c>
      <c r="B2465" s="9" t="s">
        <v>10</v>
      </c>
      <c r="C2465" s="17">
        <v>4</v>
      </c>
      <c r="D2465" s="17">
        <v>1989</v>
      </c>
      <c r="E2465" s="17">
        <v>4</v>
      </c>
      <c r="F2465" s="17">
        <v>0</v>
      </c>
      <c r="G2465" s="17">
        <v>0</v>
      </c>
      <c r="H2465" s="18">
        <v>241013</v>
      </c>
    </row>
    <row r="2466" spans="1:8" ht="14.4" x14ac:dyDescent="0.3">
      <c r="A2466" s="17">
        <v>3</v>
      </c>
      <c r="B2466" s="9" t="s">
        <v>12</v>
      </c>
      <c r="C2466" s="17">
        <v>3</v>
      </c>
      <c r="D2466" s="17">
        <v>2009</v>
      </c>
      <c r="E2466" s="17">
        <v>1</v>
      </c>
      <c r="F2466" s="17">
        <v>0</v>
      </c>
      <c r="G2466" s="17">
        <v>34</v>
      </c>
      <c r="H2466" s="18">
        <v>241280</v>
      </c>
    </row>
    <row r="2467" spans="1:8" ht="14.4" x14ac:dyDescent="0.3">
      <c r="A2467" s="17">
        <v>1</v>
      </c>
      <c r="B2467" s="9" t="s">
        <v>12</v>
      </c>
      <c r="C2467" s="17">
        <v>1</v>
      </c>
      <c r="D2467" s="17">
        <v>1996</v>
      </c>
      <c r="E2467" s="17">
        <v>1</v>
      </c>
      <c r="F2467" s="17">
        <v>0</v>
      </c>
      <c r="G2467" s="17">
        <v>0</v>
      </c>
      <c r="H2467" s="18">
        <v>241536</v>
      </c>
    </row>
    <row r="2468" spans="1:8" ht="14.4" x14ac:dyDescent="0.3">
      <c r="A2468" s="17">
        <v>5</v>
      </c>
      <c r="B2468" s="9" t="s">
        <v>38</v>
      </c>
      <c r="C2468" s="17">
        <v>1</v>
      </c>
      <c r="D2468" s="17">
        <v>1968</v>
      </c>
      <c r="E2468" s="17">
        <v>5</v>
      </c>
      <c r="F2468" s="17">
        <v>0</v>
      </c>
      <c r="G2468" s="17">
        <v>0</v>
      </c>
      <c r="H2468" s="18">
        <v>241537</v>
      </c>
    </row>
    <row r="2469" spans="1:8" ht="14.4" x14ac:dyDescent="0.3">
      <c r="A2469" s="17">
        <v>2</v>
      </c>
      <c r="B2469" s="9" t="s">
        <v>19</v>
      </c>
      <c r="C2469" s="17">
        <v>2</v>
      </c>
      <c r="D2469" s="17">
        <v>1995</v>
      </c>
      <c r="E2469" s="17">
        <v>1</v>
      </c>
      <c r="F2469" s="17">
        <v>0</v>
      </c>
      <c r="G2469" s="17">
        <v>0</v>
      </c>
      <c r="H2469" s="18">
        <v>241560</v>
      </c>
    </row>
    <row r="2470" spans="1:8" ht="14.4" x14ac:dyDescent="0.3">
      <c r="A2470" s="17">
        <v>3</v>
      </c>
      <c r="B2470" s="9" t="s">
        <v>12</v>
      </c>
      <c r="C2470" s="17">
        <v>3</v>
      </c>
      <c r="D2470" s="17">
        <v>1980</v>
      </c>
      <c r="E2470" s="17">
        <v>1</v>
      </c>
      <c r="F2470" s="17">
        <v>0</v>
      </c>
      <c r="G2470" s="17">
        <v>14</v>
      </c>
      <c r="H2470" s="18">
        <v>241973</v>
      </c>
    </row>
    <row r="2471" spans="1:8" ht="14.4" x14ac:dyDescent="0.3">
      <c r="A2471" s="17">
        <v>3</v>
      </c>
      <c r="B2471" s="9" t="s">
        <v>12</v>
      </c>
      <c r="C2471" s="17">
        <v>2</v>
      </c>
      <c r="D2471" s="17">
        <v>2010</v>
      </c>
      <c r="E2471" s="17">
        <v>1</v>
      </c>
      <c r="F2471" s="17">
        <v>0</v>
      </c>
      <c r="G2471" s="17">
        <v>0</v>
      </c>
      <c r="H2471" s="18">
        <v>242954</v>
      </c>
    </row>
    <row r="2472" spans="1:8" ht="14.4" x14ac:dyDescent="0.3">
      <c r="A2472" s="17">
        <v>4</v>
      </c>
      <c r="B2472" s="9" t="s">
        <v>23</v>
      </c>
      <c r="C2472" s="17">
        <v>1</v>
      </c>
      <c r="D2472" s="17">
        <v>2009</v>
      </c>
      <c r="E2472" s="17">
        <v>1</v>
      </c>
      <c r="F2472" s="17">
        <v>0</v>
      </c>
      <c r="G2472" s="17">
        <v>0</v>
      </c>
      <c r="H2472" s="18">
        <v>243462</v>
      </c>
    </row>
    <row r="2473" spans="1:8" ht="14.4" x14ac:dyDescent="0.3">
      <c r="A2473" s="17">
        <v>4</v>
      </c>
      <c r="B2473" s="9" t="s">
        <v>10</v>
      </c>
      <c r="C2473" s="17">
        <v>1</v>
      </c>
      <c r="D2473" s="17">
        <v>1966</v>
      </c>
      <c r="E2473" s="17">
        <v>2</v>
      </c>
      <c r="F2473" s="17">
        <v>2</v>
      </c>
      <c r="G2473" s="17">
        <v>0</v>
      </c>
      <c r="H2473" s="18">
        <v>245677</v>
      </c>
    </row>
    <row r="2474" spans="1:8" ht="14.4" x14ac:dyDescent="0.3">
      <c r="A2474" s="17">
        <v>6</v>
      </c>
      <c r="B2474" s="9" t="s">
        <v>12</v>
      </c>
      <c r="C2474" s="17">
        <v>2</v>
      </c>
      <c r="D2474" s="17">
        <v>2010</v>
      </c>
      <c r="E2474" s="17">
        <v>1</v>
      </c>
      <c r="F2474" s="17">
        <v>0</v>
      </c>
      <c r="G2474" s="17">
        <v>0</v>
      </c>
      <c r="H2474" s="18">
        <v>245997</v>
      </c>
    </row>
    <row r="2475" spans="1:8" ht="14.4" x14ac:dyDescent="0.3">
      <c r="A2475" s="17">
        <v>1</v>
      </c>
      <c r="B2475" s="9" t="s">
        <v>12</v>
      </c>
      <c r="C2475" s="17">
        <v>2</v>
      </c>
      <c r="D2475" s="17">
        <v>1996</v>
      </c>
      <c r="E2475" s="17">
        <v>1</v>
      </c>
      <c r="F2475" s="17">
        <v>0</v>
      </c>
      <c r="G2475" s="17">
        <v>0</v>
      </c>
      <c r="H2475" s="18">
        <v>248075</v>
      </c>
    </row>
    <row r="2476" spans="1:8" ht="14.4" x14ac:dyDescent="0.3">
      <c r="A2476" s="17">
        <v>2</v>
      </c>
      <c r="B2476" s="9" t="s">
        <v>23</v>
      </c>
      <c r="C2476" s="17">
        <v>1</v>
      </c>
      <c r="D2476" s="17">
        <v>2004</v>
      </c>
      <c r="E2476" s="17">
        <v>1</v>
      </c>
      <c r="F2476" s="17">
        <v>0</v>
      </c>
      <c r="G2476" s="17">
        <v>0</v>
      </c>
      <c r="H2476" s="18">
        <v>248099</v>
      </c>
    </row>
    <row r="2477" spans="1:8" ht="14.4" x14ac:dyDescent="0.3">
      <c r="A2477" s="17">
        <v>1</v>
      </c>
      <c r="B2477" s="9" t="s">
        <v>38</v>
      </c>
      <c r="C2477" s="17">
        <v>1</v>
      </c>
      <c r="D2477" s="17">
        <v>1968</v>
      </c>
      <c r="E2477" s="17">
        <v>5</v>
      </c>
      <c r="F2477" s="17">
        <v>0</v>
      </c>
      <c r="G2477" s="17">
        <v>0</v>
      </c>
      <c r="H2477" s="18">
        <v>248621</v>
      </c>
    </row>
    <row r="2478" spans="1:8" ht="14.4" x14ac:dyDescent="0.3">
      <c r="A2478" s="17">
        <v>4</v>
      </c>
      <c r="B2478" s="9" t="s">
        <v>23</v>
      </c>
      <c r="C2478" s="17">
        <v>4</v>
      </c>
      <c r="D2478" s="17">
        <v>2008</v>
      </c>
      <c r="E2478" s="17">
        <v>1</v>
      </c>
      <c r="F2478" s="17">
        <v>0</v>
      </c>
      <c r="G2478" s="17">
        <v>0</v>
      </c>
      <c r="H2478" s="18">
        <v>253853</v>
      </c>
    </row>
    <row r="2479" spans="1:8" ht="14.4" x14ac:dyDescent="0.3">
      <c r="A2479" s="17">
        <v>1</v>
      </c>
      <c r="B2479" s="9" t="s">
        <v>25</v>
      </c>
      <c r="C2479" s="17">
        <v>1</v>
      </c>
      <c r="D2479" s="17">
        <v>1979</v>
      </c>
      <c r="E2479" s="17">
        <v>1</v>
      </c>
      <c r="F2479" s="17">
        <v>0</v>
      </c>
      <c r="G2479" s="17">
        <v>15</v>
      </c>
      <c r="H2479" s="18">
        <v>253888</v>
      </c>
    </row>
    <row r="2480" spans="1:8" ht="14.4" x14ac:dyDescent="0.3">
      <c r="A2480" s="17">
        <v>3</v>
      </c>
      <c r="B2480" s="9" t="s">
        <v>38</v>
      </c>
      <c r="C2480" s="17">
        <v>1</v>
      </c>
      <c r="D2480" s="17">
        <v>1968</v>
      </c>
      <c r="E2480" s="17">
        <v>5</v>
      </c>
      <c r="F2480" s="17">
        <v>0</v>
      </c>
      <c r="G2480" s="17">
        <v>0</v>
      </c>
      <c r="H2480" s="18">
        <v>254862</v>
      </c>
    </row>
    <row r="2481" spans="1:8" ht="14.4" x14ac:dyDescent="0.3">
      <c r="A2481" s="17">
        <v>2</v>
      </c>
      <c r="B2481" s="9" t="s">
        <v>12</v>
      </c>
      <c r="C2481" s="17">
        <v>2</v>
      </c>
      <c r="D2481" s="17">
        <v>2001</v>
      </c>
      <c r="E2481" s="17">
        <v>1</v>
      </c>
      <c r="F2481" s="17">
        <v>0</v>
      </c>
      <c r="G2481" s="17">
        <v>0</v>
      </c>
      <c r="H2481" s="18">
        <v>255137</v>
      </c>
    </row>
    <row r="2482" spans="1:8" ht="14.4" x14ac:dyDescent="0.3">
      <c r="A2482" s="17">
        <v>3</v>
      </c>
      <c r="B2482" s="9" t="s">
        <v>19</v>
      </c>
      <c r="C2482" s="17">
        <v>4</v>
      </c>
      <c r="D2482" s="17">
        <v>2015</v>
      </c>
      <c r="E2482" s="17">
        <v>1</v>
      </c>
      <c r="F2482" s="17">
        <v>12</v>
      </c>
      <c r="G2482" s="17">
        <v>12</v>
      </c>
      <c r="H2482" s="18">
        <v>257087</v>
      </c>
    </row>
    <row r="2483" spans="1:8" ht="14.4" x14ac:dyDescent="0.3">
      <c r="A2483" s="17">
        <v>2</v>
      </c>
      <c r="B2483" s="9" t="s">
        <v>12</v>
      </c>
      <c r="C2483" s="17">
        <v>2</v>
      </c>
      <c r="D2483" s="17">
        <v>2018</v>
      </c>
      <c r="E2483" s="17">
        <v>1</v>
      </c>
      <c r="F2483" s="17">
        <v>0</v>
      </c>
      <c r="G2483" s="17">
        <v>0</v>
      </c>
      <c r="H2483" s="18">
        <v>257491</v>
      </c>
    </row>
    <row r="2484" spans="1:8" ht="14.4" x14ac:dyDescent="0.3">
      <c r="A2484" s="17">
        <v>3</v>
      </c>
      <c r="B2484" s="9" t="s">
        <v>23</v>
      </c>
      <c r="C2484" s="17">
        <v>1</v>
      </c>
      <c r="D2484" s="17">
        <v>2016</v>
      </c>
      <c r="E2484" s="17">
        <v>1</v>
      </c>
      <c r="F2484" s="17">
        <v>0</v>
      </c>
      <c r="G2484" s="17">
        <v>0</v>
      </c>
      <c r="H2484" s="18">
        <v>259394</v>
      </c>
    </row>
    <row r="2485" spans="1:8" ht="14.4" x14ac:dyDescent="0.3">
      <c r="A2485" s="17">
        <v>3</v>
      </c>
      <c r="B2485" s="9" t="s">
        <v>19</v>
      </c>
      <c r="C2485" s="17">
        <v>4</v>
      </c>
      <c r="D2485" s="17">
        <v>2015</v>
      </c>
      <c r="E2485" s="17">
        <v>1</v>
      </c>
      <c r="F2485" s="17">
        <v>0</v>
      </c>
      <c r="G2485" s="17">
        <v>0</v>
      </c>
      <c r="H2485" s="18">
        <v>260059</v>
      </c>
    </row>
    <row r="2486" spans="1:8" ht="14.4" x14ac:dyDescent="0.3">
      <c r="A2486" s="17">
        <v>5</v>
      </c>
      <c r="B2486" s="9" t="s">
        <v>12</v>
      </c>
      <c r="C2486" s="17">
        <v>3</v>
      </c>
      <c r="D2486" s="17">
        <v>1980</v>
      </c>
      <c r="E2486" s="17">
        <v>1</v>
      </c>
      <c r="F2486" s="17">
        <v>11</v>
      </c>
      <c r="G2486" s="17">
        <v>15</v>
      </c>
      <c r="H2486" s="18">
        <v>260916</v>
      </c>
    </row>
    <row r="2487" spans="1:8" ht="14.4" x14ac:dyDescent="0.3">
      <c r="A2487" s="17">
        <v>2</v>
      </c>
      <c r="B2487" s="9" t="s">
        <v>19</v>
      </c>
      <c r="C2487" s="17">
        <v>3</v>
      </c>
      <c r="D2487" s="17">
        <v>2017</v>
      </c>
      <c r="E2487" s="17">
        <v>1</v>
      </c>
      <c r="F2487" s="17">
        <v>0</v>
      </c>
      <c r="G2487" s="17">
        <v>0</v>
      </c>
      <c r="H2487" s="18">
        <v>261201</v>
      </c>
    </row>
    <row r="2488" spans="1:8" ht="14.4" x14ac:dyDescent="0.3">
      <c r="A2488" s="17">
        <v>1</v>
      </c>
      <c r="B2488" s="9" t="s">
        <v>19</v>
      </c>
      <c r="C2488" s="17">
        <v>3</v>
      </c>
      <c r="D2488" s="17">
        <v>2004</v>
      </c>
      <c r="E2488" s="17">
        <v>2</v>
      </c>
      <c r="F2488" s="17">
        <v>0</v>
      </c>
      <c r="G2488" s="17">
        <v>0</v>
      </c>
      <c r="H2488" s="18">
        <v>261343</v>
      </c>
    </row>
    <row r="2489" spans="1:8" ht="14.4" x14ac:dyDescent="0.3">
      <c r="A2489" s="17">
        <v>5</v>
      </c>
      <c r="B2489" s="9" t="s">
        <v>14</v>
      </c>
      <c r="C2489" s="17">
        <v>3</v>
      </c>
      <c r="D2489" s="17">
        <v>2009</v>
      </c>
      <c r="E2489" s="17">
        <v>1</v>
      </c>
      <c r="F2489" s="17">
        <v>0</v>
      </c>
      <c r="G2489" s="17">
        <v>0</v>
      </c>
      <c r="H2489" s="18">
        <v>262204</v>
      </c>
    </row>
    <row r="2490" spans="1:8" ht="14.4" x14ac:dyDescent="0.3">
      <c r="A2490" s="17">
        <v>3</v>
      </c>
      <c r="B2490" s="9" t="s">
        <v>12</v>
      </c>
      <c r="C2490" s="17">
        <v>2</v>
      </c>
      <c r="D2490" s="17">
        <v>2011</v>
      </c>
      <c r="E2490" s="17">
        <v>1</v>
      </c>
      <c r="F2490" s="17">
        <v>0</v>
      </c>
      <c r="G2490" s="17">
        <v>0</v>
      </c>
      <c r="H2490" s="18">
        <v>264335</v>
      </c>
    </row>
    <row r="2491" spans="1:8" ht="14.4" x14ac:dyDescent="0.3">
      <c r="A2491" s="17">
        <v>3</v>
      </c>
      <c r="B2491" s="9" t="s">
        <v>19</v>
      </c>
      <c r="C2491" s="17">
        <v>2</v>
      </c>
      <c r="D2491" s="17">
        <v>2009</v>
      </c>
      <c r="E2491" s="17">
        <v>1</v>
      </c>
      <c r="F2491" s="17">
        <v>0</v>
      </c>
      <c r="G2491" s="17">
        <v>0</v>
      </c>
      <c r="H2491" s="18">
        <v>267429</v>
      </c>
    </row>
    <row r="2492" spans="1:8" ht="14.4" x14ac:dyDescent="0.3">
      <c r="A2492" s="17">
        <v>3</v>
      </c>
      <c r="B2492" s="9" t="s">
        <v>19</v>
      </c>
      <c r="C2492" s="17">
        <v>3</v>
      </c>
      <c r="D2492" s="17">
        <v>2015</v>
      </c>
      <c r="E2492" s="17">
        <v>1</v>
      </c>
      <c r="F2492" s="17">
        <v>0</v>
      </c>
      <c r="G2492" s="17">
        <v>0</v>
      </c>
      <c r="H2492" s="18">
        <v>268558</v>
      </c>
    </row>
    <row r="2493" spans="1:8" ht="14.4" x14ac:dyDescent="0.3">
      <c r="A2493" s="17">
        <v>5</v>
      </c>
      <c r="B2493" s="9" t="s">
        <v>12</v>
      </c>
      <c r="C2493" s="17">
        <v>2</v>
      </c>
      <c r="D2493" s="17">
        <v>2011</v>
      </c>
      <c r="E2493" s="17">
        <v>1</v>
      </c>
      <c r="F2493" s="17">
        <v>0</v>
      </c>
      <c r="G2493" s="17">
        <v>0</v>
      </c>
      <c r="H2493" s="18">
        <v>268700</v>
      </c>
    </row>
    <row r="2494" spans="1:8" ht="14.4" x14ac:dyDescent="0.3">
      <c r="A2494" s="17">
        <v>6</v>
      </c>
      <c r="B2494" s="9" t="s">
        <v>38</v>
      </c>
      <c r="C2494" s="17">
        <v>1</v>
      </c>
      <c r="D2494" s="17">
        <v>1968</v>
      </c>
      <c r="E2494" s="17">
        <v>5</v>
      </c>
      <c r="F2494" s="17">
        <v>0</v>
      </c>
      <c r="G2494" s="17">
        <v>0</v>
      </c>
      <c r="H2494" s="18">
        <v>268708</v>
      </c>
    </row>
    <row r="2495" spans="1:8" ht="14.4" x14ac:dyDescent="0.3">
      <c r="A2495" s="17">
        <v>3</v>
      </c>
      <c r="B2495" s="9" t="s">
        <v>19</v>
      </c>
      <c r="C2495" s="17">
        <v>3</v>
      </c>
      <c r="D2495" s="17">
        <v>2015</v>
      </c>
      <c r="E2495" s="17">
        <v>1</v>
      </c>
      <c r="F2495" s="17">
        <v>0</v>
      </c>
      <c r="G2495" s="17">
        <v>0</v>
      </c>
      <c r="H2495" s="18">
        <v>270320</v>
      </c>
    </row>
    <row r="2496" spans="1:8" ht="14.4" x14ac:dyDescent="0.3">
      <c r="A2496" s="17">
        <v>1</v>
      </c>
      <c r="B2496" s="9" t="s">
        <v>10</v>
      </c>
      <c r="C2496" s="17">
        <v>4</v>
      </c>
      <c r="D2496" s="17">
        <v>1992</v>
      </c>
      <c r="E2496" s="17">
        <v>2</v>
      </c>
      <c r="F2496" s="17">
        <v>0</v>
      </c>
      <c r="G2496" s="17">
        <v>0</v>
      </c>
      <c r="H2496" s="18">
        <v>271547</v>
      </c>
    </row>
    <row r="2497" spans="1:8" ht="14.4" x14ac:dyDescent="0.3">
      <c r="A2497" s="17">
        <v>3</v>
      </c>
      <c r="B2497" s="9" t="s">
        <v>12</v>
      </c>
      <c r="C2497" s="17">
        <v>2</v>
      </c>
      <c r="D2497" s="17">
        <v>2015</v>
      </c>
      <c r="E2497" s="17">
        <v>1</v>
      </c>
      <c r="F2497" s="17">
        <v>0</v>
      </c>
      <c r="G2497" s="17">
        <v>0</v>
      </c>
      <c r="H2497" s="18">
        <v>272695</v>
      </c>
    </row>
    <row r="2498" spans="1:8" ht="14.4" x14ac:dyDescent="0.3">
      <c r="A2498" s="17">
        <v>5</v>
      </c>
      <c r="B2498" s="9" t="s">
        <v>12</v>
      </c>
      <c r="C2498" s="17">
        <v>2</v>
      </c>
      <c r="D2498" s="17">
        <v>2010</v>
      </c>
      <c r="E2498" s="17">
        <v>1</v>
      </c>
      <c r="F2498" s="17">
        <v>0</v>
      </c>
      <c r="G2498" s="17">
        <v>0</v>
      </c>
      <c r="H2498" s="18">
        <v>275349</v>
      </c>
    </row>
    <row r="2499" spans="1:8" ht="14.4" x14ac:dyDescent="0.3">
      <c r="A2499" s="17">
        <v>1</v>
      </c>
      <c r="B2499" s="9" t="s">
        <v>25</v>
      </c>
      <c r="C2499" s="17">
        <v>2</v>
      </c>
      <c r="D2499" s="17">
        <v>1961</v>
      </c>
      <c r="E2499" s="17">
        <v>2</v>
      </c>
      <c r="F2499" s="17">
        <v>0</v>
      </c>
      <c r="G2499" s="17">
        <v>0</v>
      </c>
      <c r="H2499" s="18">
        <v>278907</v>
      </c>
    </row>
    <row r="2500" spans="1:8" ht="14.4" x14ac:dyDescent="0.3">
      <c r="A2500" s="17">
        <v>6</v>
      </c>
      <c r="B2500" s="9" t="s">
        <v>10</v>
      </c>
      <c r="C2500" s="17">
        <v>4</v>
      </c>
      <c r="D2500" s="17">
        <v>1992</v>
      </c>
      <c r="E2500" s="17">
        <v>2</v>
      </c>
      <c r="F2500" s="17">
        <v>0</v>
      </c>
      <c r="G2500" s="17">
        <v>0</v>
      </c>
      <c r="H2500" s="18">
        <v>279020</v>
      </c>
    </row>
    <row r="2501" spans="1:8" ht="14.4" x14ac:dyDescent="0.3">
      <c r="A2501" s="17">
        <v>3</v>
      </c>
      <c r="B2501" s="9" t="s">
        <v>19</v>
      </c>
      <c r="C2501" s="17">
        <v>3</v>
      </c>
      <c r="D2501" s="17">
        <v>2015</v>
      </c>
      <c r="E2501" s="17">
        <v>2</v>
      </c>
      <c r="F2501" s="17">
        <v>0</v>
      </c>
      <c r="G2501" s="17">
        <v>0</v>
      </c>
      <c r="H2501" s="18">
        <v>285136</v>
      </c>
    </row>
    <row r="2502" spans="1:8" ht="14.4" x14ac:dyDescent="0.3">
      <c r="A2502" s="17">
        <v>4</v>
      </c>
      <c r="B2502" s="9" t="s">
        <v>12</v>
      </c>
      <c r="C2502" s="17">
        <v>2</v>
      </c>
      <c r="D2502" s="17">
        <v>2011</v>
      </c>
      <c r="E2502" s="17">
        <v>1</v>
      </c>
      <c r="F2502" s="17">
        <v>0</v>
      </c>
      <c r="G2502" s="17">
        <v>0</v>
      </c>
      <c r="H2502" s="18">
        <v>285906</v>
      </c>
    </row>
    <row r="2503" spans="1:8" ht="14.4" x14ac:dyDescent="0.3">
      <c r="A2503" s="17">
        <v>1</v>
      </c>
      <c r="B2503" s="9" t="s">
        <v>19</v>
      </c>
      <c r="C2503" s="17">
        <v>3</v>
      </c>
      <c r="D2503" s="17">
        <v>2004</v>
      </c>
      <c r="E2503" s="17">
        <v>1</v>
      </c>
      <c r="F2503" s="17">
        <v>0</v>
      </c>
      <c r="G2503" s="17">
        <v>0</v>
      </c>
      <c r="H2503" s="18">
        <v>286952</v>
      </c>
    </row>
    <row r="2504" spans="1:8" ht="14.4" x14ac:dyDescent="0.3">
      <c r="A2504" s="17">
        <v>3</v>
      </c>
      <c r="B2504" s="9" t="s">
        <v>12</v>
      </c>
      <c r="C2504" s="17">
        <v>2</v>
      </c>
      <c r="D2504" s="17">
        <v>1997</v>
      </c>
      <c r="E2504" s="17">
        <v>1</v>
      </c>
      <c r="F2504" s="17">
        <v>0</v>
      </c>
      <c r="G2504" s="17">
        <v>10</v>
      </c>
      <c r="H2504" s="18">
        <v>287238</v>
      </c>
    </row>
    <row r="2505" spans="1:8" ht="14.4" x14ac:dyDescent="0.3">
      <c r="A2505" s="17">
        <v>2</v>
      </c>
      <c r="B2505" s="9" t="s">
        <v>17</v>
      </c>
      <c r="C2505" s="17">
        <v>2</v>
      </c>
      <c r="D2505" s="17">
        <v>2010</v>
      </c>
      <c r="E2505" s="17">
        <v>1</v>
      </c>
      <c r="F2505" s="17">
        <v>0</v>
      </c>
      <c r="G2505" s="17">
        <v>0</v>
      </c>
      <c r="H2505" s="18">
        <v>290218</v>
      </c>
    </row>
    <row r="2506" spans="1:8" ht="14.4" x14ac:dyDescent="0.3">
      <c r="A2506" s="17">
        <v>6</v>
      </c>
      <c r="B2506" s="9" t="s">
        <v>17</v>
      </c>
      <c r="C2506" s="17">
        <v>3</v>
      </c>
      <c r="D2506" s="17">
        <v>2012</v>
      </c>
      <c r="E2506" s="17">
        <v>1</v>
      </c>
      <c r="F2506" s="17">
        <v>0</v>
      </c>
      <c r="G2506" s="17">
        <v>0</v>
      </c>
      <c r="H2506" s="18">
        <v>290281</v>
      </c>
    </row>
    <row r="2507" spans="1:8" ht="14.4" x14ac:dyDescent="0.3">
      <c r="A2507" s="17">
        <v>4</v>
      </c>
      <c r="B2507" s="9" t="s">
        <v>23</v>
      </c>
      <c r="C2507" s="17">
        <v>4</v>
      </c>
      <c r="D2507" s="17">
        <v>2014</v>
      </c>
      <c r="E2507" s="17">
        <v>1</v>
      </c>
      <c r="F2507" s="17">
        <v>0</v>
      </c>
      <c r="G2507" s="17">
        <v>0</v>
      </c>
      <c r="H2507" s="18">
        <v>290871</v>
      </c>
    </row>
    <row r="2508" spans="1:8" ht="14.4" x14ac:dyDescent="0.3">
      <c r="A2508" s="17">
        <v>2</v>
      </c>
      <c r="B2508" s="9" t="s">
        <v>17</v>
      </c>
      <c r="C2508" s="17">
        <v>2</v>
      </c>
      <c r="D2508" s="17">
        <v>2010</v>
      </c>
      <c r="E2508" s="17">
        <v>1</v>
      </c>
      <c r="F2508" s="17">
        <v>0</v>
      </c>
      <c r="G2508" s="17">
        <v>0</v>
      </c>
      <c r="H2508" s="18">
        <v>291803</v>
      </c>
    </row>
    <row r="2509" spans="1:8" ht="14.4" x14ac:dyDescent="0.3">
      <c r="A2509" s="17">
        <v>1</v>
      </c>
      <c r="B2509" s="9" t="s">
        <v>14</v>
      </c>
      <c r="C2509" s="17">
        <v>2</v>
      </c>
      <c r="D2509" s="17">
        <v>1999</v>
      </c>
      <c r="E2509" s="17">
        <v>1</v>
      </c>
      <c r="F2509" s="17">
        <v>0</v>
      </c>
      <c r="G2509" s="17">
        <v>0</v>
      </c>
      <c r="H2509" s="18">
        <v>292374</v>
      </c>
    </row>
    <row r="2510" spans="1:8" ht="14.4" x14ac:dyDescent="0.3">
      <c r="A2510" s="17">
        <v>3</v>
      </c>
      <c r="B2510" s="9" t="s">
        <v>12</v>
      </c>
      <c r="C2510" s="17">
        <v>3</v>
      </c>
      <c r="D2510" s="17">
        <v>2016</v>
      </c>
      <c r="E2510" s="17">
        <v>1</v>
      </c>
      <c r="F2510" s="17">
        <v>0</v>
      </c>
      <c r="G2510" s="17">
        <v>0</v>
      </c>
      <c r="H2510" s="18">
        <v>293357</v>
      </c>
    </row>
    <row r="2511" spans="1:8" ht="14.4" x14ac:dyDescent="0.3">
      <c r="A2511" s="17">
        <v>5</v>
      </c>
      <c r="B2511" s="9" t="s">
        <v>14</v>
      </c>
      <c r="C2511" s="17">
        <v>3</v>
      </c>
      <c r="D2511" s="17">
        <v>1991</v>
      </c>
      <c r="E2511" s="17">
        <v>1</v>
      </c>
      <c r="F2511" s="17">
        <v>0</v>
      </c>
      <c r="G2511" s="17">
        <v>0</v>
      </c>
      <c r="H2511" s="18">
        <v>293553</v>
      </c>
    </row>
    <row r="2512" spans="1:8" ht="14.4" x14ac:dyDescent="0.3">
      <c r="A2512" s="17">
        <v>1</v>
      </c>
      <c r="B2512" s="9" t="s">
        <v>23</v>
      </c>
      <c r="C2512" s="17">
        <v>1</v>
      </c>
      <c r="D2512" s="17">
        <v>2015</v>
      </c>
      <c r="E2512" s="17">
        <v>2</v>
      </c>
      <c r="F2512" s="17">
        <v>0</v>
      </c>
      <c r="G2512" s="17">
        <v>0</v>
      </c>
      <c r="H2512" s="18">
        <v>294625</v>
      </c>
    </row>
    <row r="2513" spans="1:8" ht="14.4" x14ac:dyDescent="0.3">
      <c r="A2513" s="17">
        <v>2</v>
      </c>
      <c r="B2513" s="9" t="s">
        <v>12</v>
      </c>
      <c r="C2513" s="17">
        <v>2</v>
      </c>
      <c r="D2513" s="17">
        <v>2011</v>
      </c>
      <c r="E2513" s="17">
        <v>1</v>
      </c>
      <c r="F2513" s="17">
        <v>0</v>
      </c>
      <c r="G2513" s="17">
        <v>0</v>
      </c>
      <c r="H2513" s="18">
        <v>294783</v>
      </c>
    </row>
    <row r="2514" spans="1:8" ht="14.4" x14ac:dyDescent="0.3">
      <c r="A2514" s="17">
        <v>2</v>
      </c>
      <c r="B2514" s="9" t="s">
        <v>17</v>
      </c>
      <c r="C2514" s="17">
        <v>2</v>
      </c>
      <c r="D2514" s="17">
        <v>2010</v>
      </c>
      <c r="E2514" s="17">
        <v>1</v>
      </c>
      <c r="F2514" s="17">
        <v>0</v>
      </c>
      <c r="G2514" s="17">
        <v>0</v>
      </c>
      <c r="H2514" s="18">
        <v>295703</v>
      </c>
    </row>
    <row r="2515" spans="1:8" ht="14.4" x14ac:dyDescent="0.3">
      <c r="A2515" s="17">
        <v>6</v>
      </c>
      <c r="B2515" s="9" t="s">
        <v>17</v>
      </c>
      <c r="C2515" s="17">
        <v>3</v>
      </c>
      <c r="D2515" s="17">
        <v>2012</v>
      </c>
      <c r="E2515" s="17">
        <v>1</v>
      </c>
      <c r="F2515" s="17">
        <v>0</v>
      </c>
      <c r="G2515" s="17">
        <v>0</v>
      </c>
      <c r="H2515" s="18">
        <v>296020</v>
      </c>
    </row>
    <row r="2516" spans="1:8" ht="14.4" x14ac:dyDescent="0.3">
      <c r="A2516" s="17">
        <v>3</v>
      </c>
      <c r="B2516" s="9" t="s">
        <v>19</v>
      </c>
      <c r="C2516" s="17">
        <v>3</v>
      </c>
      <c r="D2516" s="17">
        <v>2013</v>
      </c>
      <c r="E2516" s="17">
        <v>1</v>
      </c>
      <c r="F2516" s="17">
        <v>0</v>
      </c>
      <c r="G2516" s="17">
        <v>0</v>
      </c>
      <c r="H2516" s="18">
        <v>296977</v>
      </c>
    </row>
    <row r="2517" spans="1:8" ht="14.4" x14ac:dyDescent="0.3">
      <c r="A2517" s="17">
        <v>2</v>
      </c>
      <c r="B2517" s="9" t="s">
        <v>17</v>
      </c>
      <c r="C2517" s="17">
        <v>2</v>
      </c>
      <c r="D2517" s="17">
        <v>2010</v>
      </c>
      <c r="E2517" s="17">
        <v>1</v>
      </c>
      <c r="F2517" s="17">
        <v>0</v>
      </c>
      <c r="G2517" s="17">
        <v>0</v>
      </c>
      <c r="H2517" s="18">
        <v>297827</v>
      </c>
    </row>
    <row r="2518" spans="1:8" ht="14.4" x14ac:dyDescent="0.3">
      <c r="A2518" s="17">
        <v>2</v>
      </c>
      <c r="B2518" s="9" t="s">
        <v>14</v>
      </c>
      <c r="C2518" s="17">
        <v>3</v>
      </c>
      <c r="D2518" s="17">
        <v>2008</v>
      </c>
      <c r="E2518" s="17">
        <v>1</v>
      </c>
      <c r="F2518" s="17">
        <v>0</v>
      </c>
      <c r="G2518" s="17">
        <v>0</v>
      </c>
      <c r="H2518" s="18">
        <v>298176</v>
      </c>
    </row>
    <row r="2519" spans="1:8" ht="14.4" x14ac:dyDescent="0.3">
      <c r="A2519" s="17">
        <v>5</v>
      </c>
      <c r="B2519" s="9" t="s">
        <v>33</v>
      </c>
      <c r="C2519" s="17">
        <v>2</v>
      </c>
      <c r="D2519" s="17">
        <v>2011</v>
      </c>
      <c r="E2519" s="17">
        <v>1</v>
      </c>
      <c r="F2519" s="17">
        <v>0</v>
      </c>
      <c r="G2519" s="17">
        <v>0</v>
      </c>
      <c r="H2519" s="18">
        <v>300002</v>
      </c>
    </row>
    <row r="2520" spans="1:8" ht="14.4" x14ac:dyDescent="0.3">
      <c r="A2520" s="17">
        <v>2</v>
      </c>
      <c r="B2520" s="9" t="s">
        <v>33</v>
      </c>
      <c r="C2520" s="17">
        <v>4</v>
      </c>
      <c r="D2520" s="17">
        <v>2020</v>
      </c>
      <c r="E2520" s="17">
        <v>1</v>
      </c>
      <c r="F2520" s="17">
        <v>0</v>
      </c>
      <c r="G2520" s="17">
        <v>0</v>
      </c>
      <c r="H2520" s="18">
        <v>300839</v>
      </c>
    </row>
    <row r="2521" spans="1:8" ht="14.4" x14ac:dyDescent="0.3">
      <c r="A2521" s="17">
        <v>6</v>
      </c>
      <c r="B2521" s="9" t="s">
        <v>12</v>
      </c>
      <c r="C2521" s="17">
        <v>2</v>
      </c>
      <c r="D2521" s="17">
        <v>2011</v>
      </c>
      <c r="E2521" s="17">
        <v>1</v>
      </c>
      <c r="F2521" s="17">
        <v>0</v>
      </c>
      <c r="G2521" s="17">
        <v>0</v>
      </c>
      <c r="H2521" s="18">
        <v>301172</v>
      </c>
    </row>
    <row r="2522" spans="1:8" ht="14.4" x14ac:dyDescent="0.3">
      <c r="A2522" s="17">
        <v>5</v>
      </c>
      <c r="B2522" s="9" t="s">
        <v>10</v>
      </c>
      <c r="C2522" s="17">
        <v>4</v>
      </c>
      <c r="D2522" s="17">
        <v>1992</v>
      </c>
      <c r="E2522" s="17">
        <v>2</v>
      </c>
      <c r="F2522" s="17">
        <v>0</v>
      </c>
      <c r="G2522" s="17">
        <v>0</v>
      </c>
      <c r="H2522" s="18">
        <v>301467</v>
      </c>
    </row>
    <row r="2523" spans="1:8" ht="14.4" x14ac:dyDescent="0.3">
      <c r="A2523" s="17">
        <v>5</v>
      </c>
      <c r="B2523" s="9" t="s">
        <v>12</v>
      </c>
      <c r="C2523" s="17">
        <v>2</v>
      </c>
      <c r="D2523" s="17">
        <v>2011</v>
      </c>
      <c r="E2523" s="17">
        <v>1</v>
      </c>
      <c r="F2523" s="17">
        <v>0</v>
      </c>
      <c r="G2523" s="17">
        <v>0</v>
      </c>
      <c r="H2523" s="18">
        <v>301971</v>
      </c>
    </row>
    <row r="2524" spans="1:8" ht="14.4" x14ac:dyDescent="0.3">
      <c r="A2524" s="17">
        <v>2</v>
      </c>
      <c r="B2524" s="9" t="s">
        <v>14</v>
      </c>
      <c r="C2524" s="17">
        <v>3</v>
      </c>
      <c r="D2524" s="17">
        <v>2013</v>
      </c>
      <c r="E2524" s="17">
        <v>1</v>
      </c>
      <c r="F2524" s="17">
        <v>0</v>
      </c>
      <c r="G2524" s="17">
        <v>0</v>
      </c>
      <c r="H2524" s="18">
        <v>303121</v>
      </c>
    </row>
    <row r="2525" spans="1:8" ht="14.4" x14ac:dyDescent="0.3">
      <c r="A2525" s="17">
        <v>1</v>
      </c>
      <c r="B2525" s="9" t="s">
        <v>12</v>
      </c>
      <c r="C2525" s="17">
        <v>1</v>
      </c>
      <c r="D2525" s="17">
        <v>2017</v>
      </c>
      <c r="E2525" s="17">
        <v>1</v>
      </c>
      <c r="F2525" s="17">
        <v>0</v>
      </c>
      <c r="G2525" s="17">
        <v>0</v>
      </c>
      <c r="H2525" s="18">
        <v>305024</v>
      </c>
    </row>
    <row r="2526" spans="1:8" ht="14.4" x14ac:dyDescent="0.3">
      <c r="A2526" s="17">
        <v>1</v>
      </c>
      <c r="B2526" s="9" t="s">
        <v>12</v>
      </c>
      <c r="C2526" s="17">
        <v>3</v>
      </c>
      <c r="D2526" s="17">
        <v>1996</v>
      </c>
      <c r="E2526" s="17">
        <v>1</v>
      </c>
      <c r="F2526" s="17">
        <v>0</v>
      </c>
      <c r="G2526" s="17">
        <v>0</v>
      </c>
      <c r="H2526" s="18">
        <v>305848</v>
      </c>
    </row>
    <row r="2527" spans="1:8" ht="14.4" x14ac:dyDescent="0.3">
      <c r="A2527" s="17">
        <v>3</v>
      </c>
      <c r="B2527" s="9" t="s">
        <v>12</v>
      </c>
      <c r="C2527" s="17">
        <v>3</v>
      </c>
      <c r="D2527" s="17">
        <v>2012</v>
      </c>
      <c r="E2527" s="17">
        <v>1</v>
      </c>
      <c r="F2527" s="17">
        <v>0</v>
      </c>
      <c r="G2527" s="17">
        <v>0</v>
      </c>
      <c r="H2527" s="18">
        <v>306133</v>
      </c>
    </row>
    <row r="2528" spans="1:8" ht="14.4" x14ac:dyDescent="0.3">
      <c r="A2528" s="17">
        <v>1</v>
      </c>
      <c r="B2528" s="9" t="s">
        <v>23</v>
      </c>
      <c r="C2528" s="17">
        <v>3</v>
      </c>
      <c r="D2528" s="17">
        <v>2018</v>
      </c>
      <c r="E2528" s="17">
        <v>2</v>
      </c>
      <c r="F2528" s="17">
        <v>0</v>
      </c>
      <c r="G2528" s="17">
        <v>0</v>
      </c>
      <c r="H2528" s="18">
        <v>306228</v>
      </c>
    </row>
    <row r="2529" spans="1:8" ht="14.4" x14ac:dyDescent="0.3">
      <c r="A2529" s="17">
        <v>2</v>
      </c>
      <c r="B2529" s="9" t="s">
        <v>12</v>
      </c>
      <c r="C2529" s="17">
        <v>2</v>
      </c>
      <c r="D2529" s="17">
        <v>1998</v>
      </c>
      <c r="E2529" s="17">
        <v>1</v>
      </c>
      <c r="F2529" s="17">
        <v>0</v>
      </c>
      <c r="G2529" s="17">
        <v>0</v>
      </c>
      <c r="H2529" s="18">
        <v>306450</v>
      </c>
    </row>
    <row r="2530" spans="1:8" ht="14.4" x14ac:dyDescent="0.3">
      <c r="A2530" s="17">
        <v>4</v>
      </c>
      <c r="B2530" s="9" t="s">
        <v>25</v>
      </c>
      <c r="C2530" s="17">
        <v>2</v>
      </c>
      <c r="D2530" s="17">
        <v>1995</v>
      </c>
      <c r="E2530" s="17">
        <v>1</v>
      </c>
      <c r="F2530" s="17">
        <v>0</v>
      </c>
      <c r="G2530" s="17">
        <v>0</v>
      </c>
      <c r="H2530" s="18">
        <v>307053</v>
      </c>
    </row>
    <row r="2531" spans="1:8" ht="14.4" x14ac:dyDescent="0.3">
      <c r="A2531" s="17">
        <v>1</v>
      </c>
      <c r="B2531" s="9" t="s">
        <v>12</v>
      </c>
      <c r="C2531" s="17">
        <v>2</v>
      </c>
      <c r="D2531" s="17">
        <v>1998</v>
      </c>
      <c r="E2531" s="17">
        <v>1</v>
      </c>
      <c r="F2531" s="17">
        <v>0</v>
      </c>
      <c r="G2531" s="17">
        <v>0</v>
      </c>
      <c r="H2531" s="18">
        <v>310730</v>
      </c>
    </row>
    <row r="2532" spans="1:8" ht="14.4" x14ac:dyDescent="0.3">
      <c r="A2532" s="17">
        <v>3</v>
      </c>
      <c r="B2532" s="9" t="s">
        <v>12</v>
      </c>
      <c r="C2532" s="17">
        <v>3</v>
      </c>
      <c r="D2532" s="17">
        <v>1997</v>
      </c>
      <c r="E2532" s="17">
        <v>1</v>
      </c>
      <c r="F2532" s="17">
        <v>0</v>
      </c>
      <c r="G2532" s="17">
        <v>0</v>
      </c>
      <c r="H2532" s="18">
        <v>313904</v>
      </c>
    </row>
    <row r="2533" spans="1:8" ht="14.4" x14ac:dyDescent="0.3">
      <c r="A2533" s="17">
        <v>4</v>
      </c>
      <c r="B2533" s="9" t="s">
        <v>33</v>
      </c>
      <c r="C2533" s="17">
        <v>2</v>
      </c>
      <c r="D2533" s="17">
        <v>2012</v>
      </c>
      <c r="E2533" s="17">
        <v>1</v>
      </c>
      <c r="F2533" s="17">
        <v>0</v>
      </c>
      <c r="G2533" s="17">
        <v>0</v>
      </c>
      <c r="H2533" s="18">
        <v>314313</v>
      </c>
    </row>
    <row r="2534" spans="1:8" ht="14.4" x14ac:dyDescent="0.3">
      <c r="A2534" s="17">
        <v>1</v>
      </c>
      <c r="B2534" s="9" t="s">
        <v>12</v>
      </c>
      <c r="C2534" s="17">
        <v>3</v>
      </c>
      <c r="D2534" s="17">
        <v>1996</v>
      </c>
      <c r="E2534" s="17">
        <v>1</v>
      </c>
      <c r="F2534" s="17">
        <v>0</v>
      </c>
      <c r="G2534" s="17">
        <v>0</v>
      </c>
      <c r="H2534" s="18">
        <v>314408</v>
      </c>
    </row>
    <row r="2535" spans="1:8" ht="14.4" x14ac:dyDescent="0.3">
      <c r="A2535" s="17">
        <v>4</v>
      </c>
      <c r="B2535" s="9" t="s">
        <v>23</v>
      </c>
      <c r="C2535" s="17">
        <v>1</v>
      </c>
      <c r="D2535" s="17">
        <v>1976</v>
      </c>
      <c r="E2535" s="17">
        <v>1</v>
      </c>
      <c r="F2535" s="17">
        <v>0</v>
      </c>
      <c r="G2535" s="17">
        <v>2</v>
      </c>
      <c r="H2535" s="18">
        <v>314421</v>
      </c>
    </row>
    <row r="2536" spans="1:8" ht="14.4" x14ac:dyDescent="0.3">
      <c r="A2536" s="17">
        <v>2</v>
      </c>
      <c r="B2536" s="9" t="s">
        <v>17</v>
      </c>
      <c r="C2536" s="17">
        <v>2</v>
      </c>
      <c r="D2536" s="17">
        <v>2011</v>
      </c>
      <c r="E2536" s="17">
        <v>1</v>
      </c>
      <c r="F2536" s="17">
        <v>0</v>
      </c>
      <c r="G2536" s="17">
        <v>0</v>
      </c>
      <c r="H2536" s="18">
        <v>315042</v>
      </c>
    </row>
    <row r="2537" spans="1:8" ht="14.4" x14ac:dyDescent="0.3">
      <c r="A2537" s="17">
        <v>4</v>
      </c>
      <c r="B2537" s="9" t="s">
        <v>12</v>
      </c>
      <c r="C2537" s="17">
        <v>3</v>
      </c>
      <c r="D2537" s="17">
        <v>2012</v>
      </c>
      <c r="E2537" s="17">
        <v>1</v>
      </c>
      <c r="F2537" s="17">
        <v>0</v>
      </c>
      <c r="G2537" s="17">
        <v>0</v>
      </c>
      <c r="H2537" s="18">
        <v>315137</v>
      </c>
    </row>
    <row r="2538" spans="1:8" ht="14.4" x14ac:dyDescent="0.3">
      <c r="A2538" s="17">
        <v>3</v>
      </c>
      <c r="B2538" s="9" t="s">
        <v>19</v>
      </c>
      <c r="C2538" s="17">
        <v>3</v>
      </c>
      <c r="D2538" s="17">
        <v>2011</v>
      </c>
      <c r="E2538" s="17">
        <v>1</v>
      </c>
      <c r="F2538" s="17">
        <v>0</v>
      </c>
      <c r="G2538" s="17">
        <v>0</v>
      </c>
      <c r="H2538" s="18">
        <v>319608</v>
      </c>
    </row>
    <row r="2539" spans="1:8" ht="14.4" x14ac:dyDescent="0.3">
      <c r="A2539" s="17">
        <v>4</v>
      </c>
      <c r="B2539" s="9" t="s">
        <v>12</v>
      </c>
      <c r="C2539" s="17">
        <v>2</v>
      </c>
      <c r="D2539" s="17">
        <v>2012</v>
      </c>
      <c r="E2539" s="17">
        <v>1</v>
      </c>
      <c r="F2539" s="17">
        <v>0</v>
      </c>
      <c r="G2539" s="17">
        <v>0</v>
      </c>
      <c r="H2539" s="18">
        <v>319829</v>
      </c>
    </row>
    <row r="2540" spans="1:8" ht="14.4" x14ac:dyDescent="0.3">
      <c r="A2540" s="17">
        <v>2</v>
      </c>
      <c r="B2540" s="9" t="s">
        <v>14</v>
      </c>
      <c r="C2540" s="17">
        <v>2</v>
      </c>
      <c r="D2540" s="17">
        <v>2001</v>
      </c>
      <c r="E2540" s="17">
        <v>1</v>
      </c>
      <c r="F2540" s="17">
        <v>0</v>
      </c>
      <c r="G2540" s="17">
        <v>0</v>
      </c>
      <c r="H2540" s="18">
        <v>321668</v>
      </c>
    </row>
    <row r="2541" spans="1:8" ht="14.4" x14ac:dyDescent="0.3">
      <c r="A2541" s="17">
        <v>2</v>
      </c>
      <c r="B2541" s="9" t="s">
        <v>12</v>
      </c>
      <c r="C2541" s="17">
        <v>2</v>
      </c>
      <c r="D2541" s="17">
        <v>2004</v>
      </c>
      <c r="E2541" s="17">
        <v>1</v>
      </c>
      <c r="F2541" s="17">
        <v>0</v>
      </c>
      <c r="G2541" s="17">
        <v>0</v>
      </c>
      <c r="H2541" s="18">
        <v>322683</v>
      </c>
    </row>
    <row r="2542" spans="1:8" ht="14.4" x14ac:dyDescent="0.3">
      <c r="A2542" s="17">
        <v>2</v>
      </c>
      <c r="B2542" s="9" t="s">
        <v>12</v>
      </c>
      <c r="C2542" s="17">
        <v>3</v>
      </c>
      <c r="D2542" s="17">
        <v>2010</v>
      </c>
      <c r="E2542" s="17">
        <v>1</v>
      </c>
      <c r="F2542" s="17">
        <v>0</v>
      </c>
      <c r="G2542" s="17">
        <v>0</v>
      </c>
      <c r="H2542" s="18">
        <v>322905</v>
      </c>
    </row>
    <row r="2543" spans="1:8" ht="14.4" x14ac:dyDescent="0.3">
      <c r="A2543" s="17">
        <v>4</v>
      </c>
      <c r="B2543" s="9" t="s">
        <v>19</v>
      </c>
      <c r="C2543" s="17">
        <v>4</v>
      </c>
      <c r="D2543" s="17">
        <v>2016</v>
      </c>
      <c r="E2543" s="17">
        <v>1</v>
      </c>
      <c r="F2543" s="17">
        <v>0</v>
      </c>
      <c r="G2543" s="17">
        <v>0</v>
      </c>
      <c r="H2543" s="18">
        <v>323190</v>
      </c>
    </row>
    <row r="2544" spans="1:8" ht="14.4" x14ac:dyDescent="0.3">
      <c r="A2544" s="17">
        <v>2</v>
      </c>
      <c r="B2544" s="9" t="s">
        <v>14</v>
      </c>
      <c r="C2544" s="17">
        <v>3</v>
      </c>
      <c r="D2544" s="17">
        <v>1991</v>
      </c>
      <c r="E2544" s="17">
        <v>1</v>
      </c>
      <c r="F2544" s="17">
        <v>0</v>
      </c>
      <c r="G2544" s="17">
        <v>0</v>
      </c>
      <c r="H2544" s="18">
        <v>324997</v>
      </c>
    </row>
    <row r="2545" spans="1:8" ht="14.4" x14ac:dyDescent="0.3">
      <c r="A2545" s="17">
        <v>5</v>
      </c>
      <c r="B2545" s="9" t="s">
        <v>19</v>
      </c>
      <c r="C2545" s="17">
        <v>3</v>
      </c>
      <c r="D2545" s="17">
        <v>2011</v>
      </c>
      <c r="E2545" s="17">
        <v>1</v>
      </c>
      <c r="F2545" s="17">
        <v>0</v>
      </c>
      <c r="G2545" s="17">
        <v>0</v>
      </c>
      <c r="H2545" s="18">
        <v>325866</v>
      </c>
    </row>
    <row r="2546" spans="1:8" ht="14.4" x14ac:dyDescent="0.3">
      <c r="A2546" s="17">
        <v>2</v>
      </c>
      <c r="B2546" s="9" t="s">
        <v>23</v>
      </c>
      <c r="C2546" s="17">
        <v>1</v>
      </c>
      <c r="D2546" s="17">
        <v>1976</v>
      </c>
      <c r="E2546" s="17">
        <v>1</v>
      </c>
      <c r="F2546" s="17">
        <v>0</v>
      </c>
      <c r="G2546" s="17">
        <v>3</v>
      </c>
      <c r="H2546" s="18">
        <v>328027</v>
      </c>
    </row>
    <row r="2547" spans="1:8" ht="14.4" x14ac:dyDescent="0.3">
      <c r="A2547" s="17">
        <v>3</v>
      </c>
      <c r="B2547" s="9" t="s">
        <v>19</v>
      </c>
      <c r="C2547" s="17">
        <v>4</v>
      </c>
      <c r="D2547" s="17">
        <v>2015</v>
      </c>
      <c r="E2547" s="17">
        <v>1</v>
      </c>
      <c r="F2547" s="17">
        <v>12</v>
      </c>
      <c r="G2547" s="17">
        <v>12</v>
      </c>
      <c r="H2547" s="18">
        <v>332765</v>
      </c>
    </row>
    <row r="2548" spans="1:8" ht="14.4" x14ac:dyDescent="0.3">
      <c r="A2548" s="17">
        <v>2</v>
      </c>
      <c r="B2548" s="9" t="s">
        <v>12</v>
      </c>
      <c r="C2548" s="17">
        <v>3</v>
      </c>
      <c r="D2548" s="17">
        <v>2018</v>
      </c>
      <c r="E2548" s="17">
        <v>1</v>
      </c>
      <c r="F2548" s="17">
        <v>0</v>
      </c>
      <c r="G2548" s="17">
        <v>0</v>
      </c>
      <c r="H2548" s="18">
        <v>332860</v>
      </c>
    </row>
    <row r="2549" spans="1:8" ht="14.4" x14ac:dyDescent="0.3">
      <c r="A2549" s="17">
        <v>2</v>
      </c>
      <c r="B2549" s="9" t="s">
        <v>12</v>
      </c>
      <c r="C2549" s="17">
        <v>1</v>
      </c>
      <c r="D2549" s="17">
        <v>2020</v>
      </c>
      <c r="E2549" s="17">
        <v>1</v>
      </c>
      <c r="F2549" s="17">
        <v>0</v>
      </c>
      <c r="G2549" s="17">
        <v>0</v>
      </c>
      <c r="H2549" s="18">
        <v>333716</v>
      </c>
    </row>
    <row r="2550" spans="1:8" ht="14.4" x14ac:dyDescent="0.3">
      <c r="A2550" s="17">
        <v>1</v>
      </c>
      <c r="B2550" s="9" t="s">
        <v>33</v>
      </c>
      <c r="C2550" s="17">
        <v>2</v>
      </c>
      <c r="D2550" s="17">
        <v>2020</v>
      </c>
      <c r="E2550" s="17">
        <v>1</v>
      </c>
      <c r="F2550" s="17">
        <v>0</v>
      </c>
      <c r="G2550" s="17">
        <v>0</v>
      </c>
      <c r="H2550" s="18">
        <v>333779</v>
      </c>
    </row>
    <row r="2551" spans="1:8" ht="14.4" x14ac:dyDescent="0.3">
      <c r="A2551" s="17">
        <v>3</v>
      </c>
      <c r="B2551" s="9" t="s">
        <v>12</v>
      </c>
      <c r="C2551" s="17">
        <v>4</v>
      </c>
      <c r="D2551" s="17">
        <v>2008</v>
      </c>
      <c r="E2551" s="17">
        <v>1</v>
      </c>
      <c r="F2551" s="17">
        <v>0</v>
      </c>
      <c r="G2551" s="17">
        <v>0</v>
      </c>
      <c r="H2551" s="18">
        <v>337425</v>
      </c>
    </row>
    <row r="2552" spans="1:8" ht="14.4" x14ac:dyDescent="0.3">
      <c r="A2552" s="17">
        <v>1</v>
      </c>
      <c r="B2552" s="9" t="s">
        <v>19</v>
      </c>
      <c r="C2552" s="17">
        <v>2</v>
      </c>
      <c r="D2552" s="17">
        <v>2010</v>
      </c>
      <c r="E2552" s="17">
        <v>1</v>
      </c>
      <c r="F2552" s="17">
        <v>0</v>
      </c>
      <c r="G2552" s="17">
        <v>0</v>
      </c>
      <c r="H2552" s="18">
        <v>339486</v>
      </c>
    </row>
    <row r="2553" spans="1:8" ht="14.4" x14ac:dyDescent="0.3">
      <c r="A2553" s="17">
        <v>4</v>
      </c>
      <c r="B2553" s="9" t="s">
        <v>12</v>
      </c>
      <c r="C2553" s="17">
        <v>2</v>
      </c>
      <c r="D2553" s="17">
        <v>2010</v>
      </c>
      <c r="E2553" s="17">
        <v>1</v>
      </c>
      <c r="F2553" s="17">
        <v>0</v>
      </c>
      <c r="G2553" s="17">
        <v>0</v>
      </c>
      <c r="H2553" s="18">
        <v>339676</v>
      </c>
    </row>
    <row r="2554" spans="1:8" ht="14.4" x14ac:dyDescent="0.3">
      <c r="A2554" s="17">
        <v>1</v>
      </c>
      <c r="B2554" s="9" t="s">
        <v>23</v>
      </c>
      <c r="C2554" s="17">
        <v>2</v>
      </c>
      <c r="D2554" s="17">
        <v>2012</v>
      </c>
      <c r="E2554" s="17">
        <v>1</v>
      </c>
      <c r="F2554" s="17">
        <v>0</v>
      </c>
      <c r="G2554" s="17">
        <v>0</v>
      </c>
      <c r="H2554" s="18">
        <v>339771</v>
      </c>
    </row>
    <row r="2555" spans="1:8" ht="14.4" x14ac:dyDescent="0.3">
      <c r="A2555" s="17">
        <v>1</v>
      </c>
      <c r="B2555" s="9" t="s">
        <v>19</v>
      </c>
      <c r="C2555" s="17">
        <v>3</v>
      </c>
      <c r="D2555" s="17">
        <v>2014</v>
      </c>
      <c r="E2555" s="17">
        <v>1</v>
      </c>
      <c r="F2555" s="17">
        <v>0</v>
      </c>
      <c r="G2555" s="17">
        <v>0</v>
      </c>
      <c r="H2555" s="18">
        <v>340944</v>
      </c>
    </row>
    <row r="2556" spans="1:8" ht="14.4" x14ac:dyDescent="0.3">
      <c r="A2556" s="17">
        <v>1</v>
      </c>
      <c r="B2556" s="9" t="s">
        <v>33</v>
      </c>
      <c r="C2556" s="17">
        <v>2</v>
      </c>
      <c r="D2556" s="17">
        <v>2017</v>
      </c>
      <c r="E2556" s="17">
        <v>1</v>
      </c>
      <c r="F2556" s="17">
        <v>0</v>
      </c>
      <c r="G2556" s="17">
        <v>0</v>
      </c>
      <c r="H2556" s="18">
        <v>340944</v>
      </c>
    </row>
    <row r="2557" spans="1:8" ht="14.4" x14ac:dyDescent="0.3">
      <c r="A2557" s="17">
        <v>2</v>
      </c>
      <c r="B2557" s="9" t="s">
        <v>17</v>
      </c>
      <c r="C2557" s="17">
        <v>2</v>
      </c>
      <c r="D2557" s="17">
        <v>2010</v>
      </c>
      <c r="E2557" s="17">
        <v>1</v>
      </c>
      <c r="F2557" s="17">
        <v>0</v>
      </c>
      <c r="G2557" s="17">
        <v>0</v>
      </c>
      <c r="H2557" s="18">
        <v>341800</v>
      </c>
    </row>
    <row r="2558" spans="1:8" ht="14.4" x14ac:dyDescent="0.3">
      <c r="A2558" s="17">
        <v>3</v>
      </c>
      <c r="B2558" s="9" t="s">
        <v>12</v>
      </c>
      <c r="C2558" s="17">
        <v>3</v>
      </c>
      <c r="D2558" s="17">
        <v>2011</v>
      </c>
      <c r="E2558" s="17">
        <v>1</v>
      </c>
      <c r="F2558" s="17">
        <v>0</v>
      </c>
      <c r="G2558" s="17">
        <v>0</v>
      </c>
      <c r="H2558" s="18">
        <v>343259</v>
      </c>
    </row>
    <row r="2559" spans="1:8" ht="14.4" x14ac:dyDescent="0.3">
      <c r="A2559" s="17">
        <v>3</v>
      </c>
      <c r="B2559" s="9" t="s">
        <v>12</v>
      </c>
      <c r="C2559" s="17">
        <v>2</v>
      </c>
      <c r="D2559" s="17">
        <v>2011</v>
      </c>
      <c r="E2559" s="17">
        <v>1</v>
      </c>
      <c r="F2559" s="17">
        <v>0</v>
      </c>
      <c r="G2559" s="17">
        <v>0</v>
      </c>
      <c r="H2559" s="18">
        <v>344020</v>
      </c>
    </row>
    <row r="2560" spans="1:8" ht="14.4" x14ac:dyDescent="0.3">
      <c r="A2560" s="17">
        <v>3</v>
      </c>
      <c r="B2560" s="9" t="s">
        <v>19</v>
      </c>
      <c r="C2560" s="17">
        <v>4</v>
      </c>
      <c r="D2560" s="17">
        <v>2015</v>
      </c>
      <c r="E2560" s="17">
        <v>1</v>
      </c>
      <c r="F2560" s="17">
        <v>13</v>
      </c>
      <c r="G2560" s="17">
        <v>13</v>
      </c>
      <c r="H2560" s="18">
        <v>344590</v>
      </c>
    </row>
    <row r="2561" spans="1:8" ht="14.4" x14ac:dyDescent="0.3">
      <c r="A2561" s="17">
        <v>3</v>
      </c>
      <c r="B2561" s="9" t="s">
        <v>19</v>
      </c>
      <c r="C2561" s="17">
        <v>3</v>
      </c>
      <c r="D2561" s="17">
        <v>2008</v>
      </c>
      <c r="E2561" s="17">
        <v>1</v>
      </c>
      <c r="F2561" s="17">
        <v>0</v>
      </c>
      <c r="G2561" s="17">
        <v>0</v>
      </c>
      <c r="H2561" s="18">
        <v>345129</v>
      </c>
    </row>
    <row r="2562" spans="1:8" ht="14.4" x14ac:dyDescent="0.3">
      <c r="A2562" s="17">
        <v>2</v>
      </c>
      <c r="B2562" s="9" t="s">
        <v>17</v>
      </c>
      <c r="C2562" s="17">
        <v>2</v>
      </c>
      <c r="D2562" s="17">
        <v>2010</v>
      </c>
      <c r="E2562" s="17">
        <v>1</v>
      </c>
      <c r="F2562" s="17">
        <v>0</v>
      </c>
      <c r="G2562" s="17">
        <v>0</v>
      </c>
      <c r="H2562" s="18">
        <v>345732</v>
      </c>
    </row>
    <row r="2563" spans="1:8" ht="14.4" x14ac:dyDescent="0.3">
      <c r="A2563" s="17">
        <v>2</v>
      </c>
      <c r="B2563" s="9" t="s">
        <v>33</v>
      </c>
      <c r="C2563" s="17">
        <v>2</v>
      </c>
      <c r="D2563" s="17">
        <v>1997</v>
      </c>
      <c r="E2563" s="17">
        <v>1</v>
      </c>
      <c r="F2563" s="17">
        <v>0</v>
      </c>
      <c r="G2563" s="17">
        <v>13</v>
      </c>
      <c r="H2563" s="18">
        <v>347475</v>
      </c>
    </row>
    <row r="2564" spans="1:8" ht="14.4" x14ac:dyDescent="0.3">
      <c r="A2564" s="17">
        <v>3</v>
      </c>
      <c r="B2564" s="9" t="s">
        <v>19</v>
      </c>
      <c r="C2564" s="17">
        <v>3</v>
      </c>
      <c r="D2564" s="17">
        <v>2011</v>
      </c>
      <c r="E2564" s="17">
        <v>1</v>
      </c>
      <c r="F2564" s="17">
        <v>0</v>
      </c>
      <c r="G2564" s="17">
        <v>0</v>
      </c>
      <c r="H2564" s="18">
        <v>347881</v>
      </c>
    </row>
    <row r="2565" spans="1:8" ht="14.4" x14ac:dyDescent="0.3">
      <c r="A2565" s="17">
        <v>6</v>
      </c>
      <c r="B2565" s="9" t="s">
        <v>17</v>
      </c>
      <c r="C2565" s="17">
        <v>3</v>
      </c>
      <c r="D2565" s="17">
        <v>2012</v>
      </c>
      <c r="E2565" s="17">
        <v>1</v>
      </c>
      <c r="F2565" s="17">
        <v>0</v>
      </c>
      <c r="G2565" s="17">
        <v>0</v>
      </c>
      <c r="H2565" s="18">
        <v>348522</v>
      </c>
    </row>
    <row r="2566" spans="1:8" ht="14.4" x14ac:dyDescent="0.3">
      <c r="A2566" s="17">
        <v>1</v>
      </c>
      <c r="B2566" s="9" t="s">
        <v>14</v>
      </c>
      <c r="C2566" s="17">
        <v>2</v>
      </c>
      <c r="D2566" s="17">
        <v>2014</v>
      </c>
      <c r="E2566" s="17">
        <v>1</v>
      </c>
      <c r="F2566" s="17">
        <v>0</v>
      </c>
      <c r="G2566" s="17">
        <v>0</v>
      </c>
      <c r="H2566" s="18">
        <v>357224</v>
      </c>
    </row>
    <row r="2567" spans="1:8" ht="14.4" x14ac:dyDescent="0.3">
      <c r="A2567" s="17">
        <v>2</v>
      </c>
      <c r="B2567" s="9" t="s">
        <v>36</v>
      </c>
      <c r="C2567" s="17">
        <v>1</v>
      </c>
      <c r="D2567" s="17">
        <v>1981</v>
      </c>
      <c r="E2567" s="17">
        <v>1</v>
      </c>
      <c r="F2567" s="17">
        <v>43</v>
      </c>
      <c r="G2567" s="17">
        <v>0</v>
      </c>
      <c r="H2567" s="18">
        <v>358928</v>
      </c>
    </row>
    <row r="2568" spans="1:8" ht="14.4" x14ac:dyDescent="0.3">
      <c r="A2568" s="17">
        <v>5</v>
      </c>
      <c r="B2568" s="9" t="s">
        <v>23</v>
      </c>
      <c r="C2568" s="17">
        <v>1</v>
      </c>
      <c r="D2568" s="17">
        <v>1976</v>
      </c>
      <c r="E2568" s="17">
        <v>1</v>
      </c>
      <c r="F2568" s="17">
        <v>0</v>
      </c>
      <c r="G2568" s="17">
        <v>1</v>
      </c>
      <c r="H2568" s="18">
        <v>360291</v>
      </c>
    </row>
    <row r="2569" spans="1:8" ht="14.4" x14ac:dyDescent="0.3">
      <c r="A2569" s="17">
        <v>2</v>
      </c>
      <c r="B2569" s="9" t="s">
        <v>19</v>
      </c>
      <c r="C2569" s="17">
        <v>2</v>
      </c>
      <c r="D2569" s="17">
        <v>1994</v>
      </c>
      <c r="E2569" s="17">
        <v>1</v>
      </c>
      <c r="F2569" s="17">
        <v>0</v>
      </c>
      <c r="G2569" s="17">
        <v>0</v>
      </c>
      <c r="H2569" s="18">
        <v>368757</v>
      </c>
    </row>
    <row r="2570" spans="1:8" ht="14.4" x14ac:dyDescent="0.3">
      <c r="A2570" s="17">
        <v>2</v>
      </c>
      <c r="B2570" s="9" t="s">
        <v>19</v>
      </c>
      <c r="C2570" s="17">
        <v>4</v>
      </c>
      <c r="D2570" s="17">
        <v>2015</v>
      </c>
      <c r="E2570" s="17">
        <v>1</v>
      </c>
      <c r="F2570" s="17">
        <v>0</v>
      </c>
      <c r="G2570" s="17">
        <v>0</v>
      </c>
      <c r="H2570" s="18">
        <v>369827</v>
      </c>
    </row>
    <row r="2571" spans="1:8" ht="14.4" x14ac:dyDescent="0.3">
      <c r="A2571" s="17">
        <v>2</v>
      </c>
      <c r="B2571" s="9" t="s">
        <v>17</v>
      </c>
      <c r="C2571" s="17">
        <v>2</v>
      </c>
      <c r="D2571" s="17">
        <v>2011</v>
      </c>
      <c r="E2571" s="17">
        <v>1</v>
      </c>
      <c r="F2571" s="17">
        <v>0</v>
      </c>
      <c r="G2571" s="17">
        <v>0</v>
      </c>
      <c r="H2571" s="18">
        <v>372125</v>
      </c>
    </row>
    <row r="2572" spans="1:8" ht="14.4" x14ac:dyDescent="0.3">
      <c r="A2572" s="17">
        <v>3</v>
      </c>
      <c r="B2572" s="9" t="s">
        <v>17</v>
      </c>
      <c r="C2572" s="17">
        <v>1</v>
      </c>
      <c r="D2572" s="17">
        <v>1984</v>
      </c>
      <c r="E2572" s="17">
        <v>1</v>
      </c>
      <c r="F2572" s="17">
        <v>0</v>
      </c>
      <c r="G2572" s="17">
        <v>0</v>
      </c>
      <c r="H2572" s="18">
        <v>373116</v>
      </c>
    </row>
    <row r="2573" spans="1:8" ht="14.4" x14ac:dyDescent="0.3">
      <c r="A2573" s="17">
        <v>1</v>
      </c>
      <c r="B2573" s="9" t="s">
        <v>12</v>
      </c>
      <c r="C2573" s="17">
        <v>3</v>
      </c>
      <c r="D2573" s="17">
        <v>1997</v>
      </c>
      <c r="E2573" s="17">
        <v>1</v>
      </c>
      <c r="F2573" s="17">
        <v>0</v>
      </c>
      <c r="G2573" s="17">
        <v>0</v>
      </c>
      <c r="H2573" s="18">
        <v>376247</v>
      </c>
    </row>
    <row r="2574" spans="1:8" ht="14.4" x14ac:dyDescent="0.3">
      <c r="A2574" s="17">
        <v>3</v>
      </c>
      <c r="B2574" s="9" t="s">
        <v>12</v>
      </c>
      <c r="C2574" s="17">
        <v>2</v>
      </c>
      <c r="D2574" s="17">
        <v>2010</v>
      </c>
      <c r="E2574" s="17">
        <v>1</v>
      </c>
      <c r="F2574" s="17">
        <v>0</v>
      </c>
      <c r="G2574" s="17">
        <v>0</v>
      </c>
      <c r="H2574" s="18">
        <v>377176</v>
      </c>
    </row>
    <row r="2575" spans="1:8" ht="14.4" x14ac:dyDescent="0.3">
      <c r="A2575" s="17">
        <v>3</v>
      </c>
      <c r="B2575" s="9" t="s">
        <v>19</v>
      </c>
      <c r="C2575" s="17">
        <v>3</v>
      </c>
      <c r="D2575" s="17">
        <v>2013</v>
      </c>
      <c r="E2575" s="17">
        <v>1</v>
      </c>
      <c r="F2575" s="17">
        <v>0</v>
      </c>
      <c r="G2575" s="17">
        <v>0</v>
      </c>
      <c r="H2575" s="18">
        <v>377746</v>
      </c>
    </row>
    <row r="2576" spans="1:8" ht="14.4" x14ac:dyDescent="0.3">
      <c r="A2576" s="17">
        <v>3</v>
      </c>
      <c r="B2576" s="9" t="s">
        <v>19</v>
      </c>
      <c r="C2576" s="17">
        <v>3</v>
      </c>
      <c r="D2576" s="17">
        <v>2010</v>
      </c>
      <c r="E2576" s="17">
        <v>1</v>
      </c>
      <c r="F2576" s="17">
        <v>0</v>
      </c>
      <c r="G2576" s="17">
        <v>0</v>
      </c>
      <c r="H2576" s="18">
        <v>378003</v>
      </c>
    </row>
    <row r="2577" spans="1:8" ht="14.4" x14ac:dyDescent="0.3">
      <c r="A2577" s="17">
        <v>1</v>
      </c>
      <c r="B2577" s="9" t="s">
        <v>12</v>
      </c>
      <c r="C2577" s="17">
        <v>2</v>
      </c>
      <c r="D2577" s="17">
        <v>2005</v>
      </c>
      <c r="E2577" s="17">
        <v>1</v>
      </c>
      <c r="F2577" s="17">
        <v>0</v>
      </c>
      <c r="G2577" s="17">
        <v>0</v>
      </c>
      <c r="H2577" s="18">
        <v>381716</v>
      </c>
    </row>
    <row r="2578" spans="1:8" ht="14.4" x14ac:dyDescent="0.3">
      <c r="A2578" s="17">
        <v>2</v>
      </c>
      <c r="B2578" s="9" t="s">
        <v>14</v>
      </c>
      <c r="C2578" s="17">
        <v>3</v>
      </c>
      <c r="D2578" s="17">
        <v>2001</v>
      </c>
      <c r="E2578" s="17">
        <v>1</v>
      </c>
      <c r="F2578" s="17">
        <v>0</v>
      </c>
      <c r="G2578" s="17">
        <v>0</v>
      </c>
      <c r="H2578" s="18">
        <v>388374</v>
      </c>
    </row>
    <row r="2579" spans="1:8" ht="14.4" x14ac:dyDescent="0.3">
      <c r="A2579" s="17">
        <v>5</v>
      </c>
      <c r="B2579" s="9" t="s">
        <v>12</v>
      </c>
      <c r="C2579" s="17">
        <v>2</v>
      </c>
      <c r="D2579" s="17">
        <v>2010</v>
      </c>
      <c r="E2579" s="17">
        <v>1</v>
      </c>
      <c r="F2579" s="17">
        <v>0</v>
      </c>
      <c r="G2579" s="17">
        <v>0</v>
      </c>
      <c r="H2579" s="18">
        <v>390035</v>
      </c>
    </row>
    <row r="2580" spans="1:8" ht="14.4" x14ac:dyDescent="0.3">
      <c r="A2580" s="17">
        <v>4</v>
      </c>
      <c r="B2580" s="9" t="s">
        <v>12</v>
      </c>
      <c r="C2580" s="17">
        <v>2</v>
      </c>
      <c r="D2580" s="17">
        <v>2012</v>
      </c>
      <c r="E2580" s="17">
        <v>1</v>
      </c>
      <c r="F2580" s="17">
        <v>0</v>
      </c>
      <c r="G2580" s="17">
        <v>0</v>
      </c>
      <c r="H2580" s="18">
        <v>390831</v>
      </c>
    </row>
    <row r="2581" spans="1:8" ht="14.4" x14ac:dyDescent="0.3">
      <c r="A2581" s="17">
        <v>3</v>
      </c>
      <c r="B2581" s="9" t="s">
        <v>48</v>
      </c>
      <c r="C2581" s="17">
        <v>2</v>
      </c>
      <c r="D2581" s="17">
        <v>1984</v>
      </c>
      <c r="E2581" s="17">
        <v>1</v>
      </c>
      <c r="F2581" s="17">
        <v>0</v>
      </c>
      <c r="G2581" s="17">
        <v>36</v>
      </c>
      <c r="H2581" s="18">
        <v>396894</v>
      </c>
    </row>
    <row r="2582" spans="1:8" ht="14.4" x14ac:dyDescent="0.3">
      <c r="A2582" s="17">
        <v>1</v>
      </c>
      <c r="B2582" s="9" t="s">
        <v>31</v>
      </c>
      <c r="C2582" s="17">
        <v>4</v>
      </c>
      <c r="D2582" s="17">
        <v>1977</v>
      </c>
      <c r="E2582" s="17">
        <v>2</v>
      </c>
      <c r="F2582" s="17">
        <v>0</v>
      </c>
      <c r="G2582" s="17">
        <v>0</v>
      </c>
      <c r="H2582" s="18">
        <v>399192</v>
      </c>
    </row>
    <row r="2583" spans="1:8" ht="14.4" x14ac:dyDescent="0.3">
      <c r="A2583" s="17">
        <v>1</v>
      </c>
      <c r="B2583" s="9" t="s">
        <v>12</v>
      </c>
      <c r="C2583" s="17">
        <v>3</v>
      </c>
      <c r="D2583" s="17">
        <v>2002</v>
      </c>
      <c r="E2583" s="17">
        <v>1</v>
      </c>
      <c r="F2583" s="17">
        <v>0</v>
      </c>
      <c r="G2583" s="17">
        <v>0</v>
      </c>
      <c r="H2583" s="18">
        <v>402640</v>
      </c>
    </row>
    <row r="2584" spans="1:8" ht="14.4" x14ac:dyDescent="0.3">
      <c r="A2584" s="17">
        <v>2</v>
      </c>
      <c r="B2584" s="9" t="s">
        <v>33</v>
      </c>
      <c r="C2584" s="17">
        <v>2</v>
      </c>
      <c r="D2584" s="17">
        <v>1999</v>
      </c>
      <c r="E2584" s="17">
        <v>1</v>
      </c>
      <c r="F2584" s="17">
        <v>0</v>
      </c>
      <c r="G2584" s="17">
        <v>0</v>
      </c>
      <c r="H2584" s="18">
        <v>403671</v>
      </c>
    </row>
    <row r="2585" spans="1:8" ht="14.4" x14ac:dyDescent="0.3">
      <c r="A2585" s="17">
        <v>3</v>
      </c>
      <c r="B2585" s="9" t="s">
        <v>19</v>
      </c>
      <c r="C2585" s="17">
        <v>3</v>
      </c>
      <c r="D2585" s="17">
        <v>2016</v>
      </c>
      <c r="E2585" s="17">
        <v>1</v>
      </c>
      <c r="F2585" s="17">
        <v>0</v>
      </c>
      <c r="G2585" s="17">
        <v>0</v>
      </c>
      <c r="H2585" s="18">
        <v>404067</v>
      </c>
    </row>
    <row r="2586" spans="1:8" ht="14.4" x14ac:dyDescent="0.3">
      <c r="A2586" s="17">
        <v>1</v>
      </c>
      <c r="B2586" s="9" t="s">
        <v>10</v>
      </c>
      <c r="C2586" s="17">
        <v>1</v>
      </c>
      <c r="D2586" s="17">
        <v>1994</v>
      </c>
      <c r="E2586" s="17">
        <v>1</v>
      </c>
      <c r="F2586" s="17">
        <v>0</v>
      </c>
      <c r="G2586" s="17">
        <v>0</v>
      </c>
      <c r="H2586" s="18">
        <v>410189</v>
      </c>
    </row>
    <row r="2587" spans="1:8" ht="14.4" x14ac:dyDescent="0.3">
      <c r="A2587" s="17">
        <v>2</v>
      </c>
      <c r="B2587" s="9" t="s">
        <v>19</v>
      </c>
      <c r="C2587" s="17">
        <v>2</v>
      </c>
      <c r="D2587" s="17">
        <v>1999</v>
      </c>
      <c r="E2587" s="17">
        <v>1</v>
      </c>
      <c r="F2587" s="17">
        <v>0</v>
      </c>
      <c r="G2587" s="17">
        <v>0</v>
      </c>
      <c r="H2587" s="18">
        <v>410606</v>
      </c>
    </row>
    <row r="2588" spans="1:8" ht="14.4" x14ac:dyDescent="0.3">
      <c r="A2588" s="17">
        <v>2</v>
      </c>
      <c r="B2588" s="9" t="s">
        <v>33</v>
      </c>
      <c r="C2588" s="17">
        <v>1</v>
      </c>
      <c r="D2588" s="17">
        <v>1998</v>
      </c>
      <c r="E2588" s="17">
        <v>1</v>
      </c>
      <c r="F2588" s="17">
        <v>0</v>
      </c>
      <c r="G2588" s="17">
        <v>0</v>
      </c>
      <c r="H2588" s="18">
        <v>411319</v>
      </c>
    </row>
    <row r="2589" spans="1:8" ht="14.4" x14ac:dyDescent="0.3">
      <c r="A2589" s="17">
        <v>2</v>
      </c>
      <c r="B2589" s="9" t="s">
        <v>33</v>
      </c>
      <c r="C2589" s="17">
        <v>4</v>
      </c>
      <c r="D2589" s="17">
        <v>2019</v>
      </c>
      <c r="E2589" s="17">
        <v>1</v>
      </c>
      <c r="F2589" s="17">
        <v>0</v>
      </c>
      <c r="G2589" s="17">
        <v>0</v>
      </c>
      <c r="H2589" s="18">
        <v>420949</v>
      </c>
    </row>
    <row r="2590" spans="1:8" ht="14.4" x14ac:dyDescent="0.3">
      <c r="A2590" s="17">
        <v>2</v>
      </c>
      <c r="B2590" s="9" t="s">
        <v>12</v>
      </c>
      <c r="C2590" s="17">
        <v>3</v>
      </c>
      <c r="D2590" s="17">
        <v>2014</v>
      </c>
      <c r="E2590" s="17">
        <v>1</v>
      </c>
      <c r="F2590" s="17">
        <v>0</v>
      </c>
      <c r="G2590" s="17">
        <v>77</v>
      </c>
      <c r="H2590" s="18">
        <v>424199</v>
      </c>
    </row>
    <row r="2591" spans="1:8" ht="14.4" x14ac:dyDescent="0.3">
      <c r="A2591" s="17">
        <v>3</v>
      </c>
      <c r="B2591" s="9" t="s">
        <v>19</v>
      </c>
      <c r="C2591" s="17">
        <v>3</v>
      </c>
      <c r="D2591" s="17">
        <v>2016</v>
      </c>
      <c r="E2591" s="17">
        <v>1</v>
      </c>
      <c r="F2591" s="17">
        <v>0</v>
      </c>
      <c r="G2591" s="17">
        <v>0</v>
      </c>
      <c r="H2591" s="18">
        <v>424754</v>
      </c>
    </row>
    <row r="2592" spans="1:8" ht="14.4" x14ac:dyDescent="0.3">
      <c r="A2592" s="17">
        <v>2</v>
      </c>
      <c r="B2592" s="9" t="s">
        <v>12</v>
      </c>
      <c r="C2592" s="17">
        <v>3</v>
      </c>
      <c r="D2592" s="17">
        <v>1998</v>
      </c>
      <c r="E2592" s="17">
        <v>1</v>
      </c>
      <c r="F2592" s="17">
        <v>0</v>
      </c>
      <c r="G2592" s="17">
        <v>0</v>
      </c>
      <c r="H2592" s="18">
        <v>424833</v>
      </c>
    </row>
    <row r="2593" spans="1:8" ht="14.4" x14ac:dyDescent="0.3">
      <c r="A2593" s="17">
        <v>1</v>
      </c>
      <c r="B2593" s="9" t="s">
        <v>12</v>
      </c>
      <c r="C2593" s="17">
        <v>2</v>
      </c>
      <c r="D2593" s="17">
        <v>1995</v>
      </c>
      <c r="E2593" s="17">
        <v>1</v>
      </c>
      <c r="F2593" s="17">
        <v>0</v>
      </c>
      <c r="G2593" s="17">
        <v>0</v>
      </c>
      <c r="H2593" s="18">
        <v>427647</v>
      </c>
    </row>
    <row r="2594" spans="1:8" ht="14.4" x14ac:dyDescent="0.3">
      <c r="A2594" s="17">
        <v>2</v>
      </c>
      <c r="B2594" s="9" t="s">
        <v>19</v>
      </c>
      <c r="C2594" s="17">
        <v>3</v>
      </c>
      <c r="D2594" s="17">
        <v>2000</v>
      </c>
      <c r="E2594" s="17">
        <v>1</v>
      </c>
      <c r="F2594" s="17">
        <v>0</v>
      </c>
      <c r="G2594" s="17">
        <v>0</v>
      </c>
      <c r="H2594" s="18">
        <v>428677</v>
      </c>
    </row>
    <row r="2595" spans="1:8" ht="14.4" x14ac:dyDescent="0.3">
      <c r="A2595" s="17">
        <v>1</v>
      </c>
      <c r="B2595" s="9" t="s">
        <v>19</v>
      </c>
      <c r="C2595" s="17">
        <v>2</v>
      </c>
      <c r="D2595" s="17">
        <v>2013</v>
      </c>
      <c r="E2595" s="17">
        <v>1</v>
      </c>
      <c r="F2595" s="17">
        <v>0</v>
      </c>
      <c r="G2595" s="17">
        <v>0</v>
      </c>
      <c r="H2595" s="18">
        <v>429192</v>
      </c>
    </row>
    <row r="2596" spans="1:8" ht="14.4" x14ac:dyDescent="0.3">
      <c r="A2596" s="17">
        <v>2</v>
      </c>
      <c r="B2596" s="9" t="s">
        <v>33</v>
      </c>
      <c r="C2596" s="17">
        <v>4</v>
      </c>
      <c r="D2596" s="17">
        <v>2017</v>
      </c>
      <c r="E2596" s="17">
        <v>1</v>
      </c>
      <c r="F2596" s="17">
        <v>0</v>
      </c>
      <c r="G2596" s="17">
        <v>0</v>
      </c>
      <c r="H2596" s="18">
        <v>430896</v>
      </c>
    </row>
    <row r="2597" spans="1:8" ht="14.4" x14ac:dyDescent="0.3">
      <c r="A2597" s="17">
        <v>3</v>
      </c>
      <c r="B2597" s="9" t="s">
        <v>19</v>
      </c>
      <c r="C2597" s="17">
        <v>3</v>
      </c>
      <c r="D2597" s="17">
        <v>2008</v>
      </c>
      <c r="E2597" s="17">
        <v>1</v>
      </c>
      <c r="F2597" s="17">
        <v>0</v>
      </c>
      <c r="G2597" s="17">
        <v>0</v>
      </c>
      <c r="H2597" s="18">
        <v>431285</v>
      </c>
    </row>
    <row r="2598" spans="1:8" ht="14.4" x14ac:dyDescent="0.3">
      <c r="A2598" s="17">
        <v>1</v>
      </c>
      <c r="B2598" s="9" t="s">
        <v>33</v>
      </c>
      <c r="C2598" s="17">
        <v>1</v>
      </c>
      <c r="D2598" s="17">
        <v>1975</v>
      </c>
      <c r="E2598" s="17">
        <v>1</v>
      </c>
      <c r="F2598" s="17">
        <v>0</v>
      </c>
      <c r="G2598" s="17">
        <v>52</v>
      </c>
      <c r="H2598" s="18">
        <v>431570</v>
      </c>
    </row>
    <row r="2599" spans="1:8" ht="14.4" x14ac:dyDescent="0.3">
      <c r="A2599" s="17">
        <v>2</v>
      </c>
      <c r="B2599" s="9" t="s">
        <v>14</v>
      </c>
      <c r="C2599" s="17">
        <v>3</v>
      </c>
      <c r="D2599" s="17">
        <v>2006</v>
      </c>
      <c r="E2599" s="17">
        <v>1</v>
      </c>
      <c r="F2599" s="17">
        <v>0</v>
      </c>
      <c r="G2599" s="17">
        <v>0</v>
      </c>
      <c r="H2599" s="18">
        <v>431967</v>
      </c>
    </row>
    <row r="2600" spans="1:8" ht="14.4" x14ac:dyDescent="0.3">
      <c r="A2600" s="17">
        <v>3</v>
      </c>
      <c r="B2600" s="9" t="s">
        <v>23</v>
      </c>
      <c r="C2600" s="17">
        <v>1</v>
      </c>
      <c r="D2600" s="17">
        <v>2009</v>
      </c>
      <c r="E2600" s="17">
        <v>1</v>
      </c>
      <c r="F2600" s="17">
        <v>0</v>
      </c>
      <c r="G2600" s="17">
        <v>0</v>
      </c>
      <c r="H2600" s="18">
        <v>434661</v>
      </c>
    </row>
    <row r="2601" spans="1:8" ht="14.4" x14ac:dyDescent="0.3">
      <c r="A2601" s="17">
        <v>2</v>
      </c>
      <c r="B2601" s="9" t="s">
        <v>25</v>
      </c>
      <c r="C2601" s="17">
        <v>4</v>
      </c>
      <c r="D2601" s="17">
        <v>1982</v>
      </c>
      <c r="E2601" s="17">
        <v>1</v>
      </c>
      <c r="F2601" s="17">
        <v>0</v>
      </c>
      <c r="G2601" s="17">
        <v>0</v>
      </c>
      <c r="H2601" s="18">
        <v>435018</v>
      </c>
    </row>
    <row r="2602" spans="1:8" ht="14.4" x14ac:dyDescent="0.3">
      <c r="A2602" s="17">
        <v>2</v>
      </c>
      <c r="B2602" s="9" t="s">
        <v>14</v>
      </c>
      <c r="C2602" s="17">
        <v>3</v>
      </c>
      <c r="D2602" s="17">
        <v>2002</v>
      </c>
      <c r="E2602" s="17">
        <v>1</v>
      </c>
      <c r="F2602" s="17">
        <v>0</v>
      </c>
      <c r="G2602" s="17">
        <v>0</v>
      </c>
      <c r="H2602" s="18">
        <v>437610</v>
      </c>
    </row>
    <row r="2603" spans="1:8" ht="14.4" x14ac:dyDescent="0.3">
      <c r="A2603" s="17">
        <v>6</v>
      </c>
      <c r="B2603" s="9" t="s">
        <v>14</v>
      </c>
      <c r="C2603" s="17">
        <v>2</v>
      </c>
      <c r="D2603" s="17">
        <v>1991</v>
      </c>
      <c r="E2603" s="17">
        <v>1</v>
      </c>
      <c r="F2603" s="17">
        <v>0</v>
      </c>
      <c r="G2603" s="17">
        <v>0</v>
      </c>
      <c r="H2603" s="18">
        <v>444482</v>
      </c>
    </row>
    <row r="2604" spans="1:8" ht="14.4" x14ac:dyDescent="0.3">
      <c r="A2604" s="17">
        <v>3</v>
      </c>
      <c r="B2604" s="9" t="s">
        <v>12</v>
      </c>
      <c r="C2604" s="17">
        <v>2</v>
      </c>
      <c r="D2604" s="17">
        <v>2010</v>
      </c>
      <c r="E2604" s="17">
        <v>1</v>
      </c>
      <c r="F2604" s="17">
        <v>0</v>
      </c>
      <c r="G2604" s="17">
        <v>0</v>
      </c>
      <c r="H2604" s="18">
        <v>448161</v>
      </c>
    </row>
    <row r="2605" spans="1:8" ht="14.4" x14ac:dyDescent="0.3">
      <c r="A2605" s="17">
        <v>2</v>
      </c>
      <c r="B2605" s="9" t="s">
        <v>14</v>
      </c>
      <c r="C2605" s="17">
        <v>2</v>
      </c>
      <c r="D2605" s="17">
        <v>1998</v>
      </c>
      <c r="E2605" s="17">
        <v>1</v>
      </c>
      <c r="F2605" s="17">
        <v>0</v>
      </c>
      <c r="G2605" s="17">
        <v>0</v>
      </c>
      <c r="H2605" s="18">
        <v>449784</v>
      </c>
    </row>
    <row r="2606" spans="1:8" ht="14.4" x14ac:dyDescent="0.3">
      <c r="A2606" s="17">
        <v>4</v>
      </c>
      <c r="B2606" s="9" t="s">
        <v>14</v>
      </c>
      <c r="C2606" s="17">
        <v>2</v>
      </c>
      <c r="D2606" s="17">
        <v>1990</v>
      </c>
      <c r="E2606" s="17">
        <v>1</v>
      </c>
      <c r="F2606" s="17">
        <v>0</v>
      </c>
      <c r="G2606" s="17">
        <v>0</v>
      </c>
      <c r="H2606" s="18">
        <v>451544</v>
      </c>
    </row>
    <row r="2607" spans="1:8" ht="14.4" x14ac:dyDescent="0.3">
      <c r="A2607" s="17">
        <v>3</v>
      </c>
      <c r="B2607" s="9" t="s">
        <v>12</v>
      </c>
      <c r="C2607" s="17">
        <v>2</v>
      </c>
      <c r="D2607" s="17">
        <v>2011</v>
      </c>
      <c r="E2607" s="17">
        <v>1</v>
      </c>
      <c r="F2607" s="17">
        <v>0</v>
      </c>
      <c r="G2607" s="17">
        <v>0</v>
      </c>
      <c r="H2607" s="18">
        <v>453066</v>
      </c>
    </row>
    <row r="2608" spans="1:8" ht="14.4" x14ac:dyDescent="0.3">
      <c r="A2608" s="17">
        <v>1</v>
      </c>
      <c r="B2608" s="9" t="s">
        <v>10</v>
      </c>
      <c r="C2608" s="17">
        <v>1</v>
      </c>
      <c r="D2608" s="17">
        <v>1971</v>
      </c>
      <c r="E2608" s="17">
        <v>1</v>
      </c>
      <c r="F2608" s="17">
        <v>4</v>
      </c>
      <c r="G2608" s="17">
        <v>8</v>
      </c>
      <c r="H2608" s="18">
        <v>459526</v>
      </c>
    </row>
    <row r="2609" spans="1:8" ht="14.4" x14ac:dyDescent="0.3">
      <c r="A2609" s="17">
        <v>3</v>
      </c>
      <c r="B2609" s="9" t="s">
        <v>12</v>
      </c>
      <c r="C2609" s="17">
        <v>2</v>
      </c>
      <c r="D2609" s="17">
        <v>2003</v>
      </c>
      <c r="E2609" s="17">
        <v>1</v>
      </c>
      <c r="F2609" s="17">
        <v>0</v>
      </c>
      <c r="G2609" s="17">
        <v>0</v>
      </c>
      <c r="H2609" s="18">
        <v>474989</v>
      </c>
    </row>
    <row r="2610" spans="1:8" ht="14.4" x14ac:dyDescent="0.3">
      <c r="A2610" s="17">
        <v>3</v>
      </c>
      <c r="B2610" s="9" t="s">
        <v>19</v>
      </c>
      <c r="C2610" s="17">
        <v>3</v>
      </c>
      <c r="D2610" s="17">
        <v>2015</v>
      </c>
      <c r="E2610" s="17">
        <v>1</v>
      </c>
      <c r="F2610" s="17">
        <v>0</v>
      </c>
      <c r="G2610" s="17">
        <v>0</v>
      </c>
      <c r="H2610" s="18">
        <v>477589</v>
      </c>
    </row>
    <row r="2611" spans="1:8" ht="14.4" x14ac:dyDescent="0.3">
      <c r="A2611" s="17">
        <v>3</v>
      </c>
      <c r="B2611" s="9" t="s">
        <v>12</v>
      </c>
      <c r="C2611" s="17">
        <v>3</v>
      </c>
      <c r="D2611" s="17">
        <v>2010</v>
      </c>
      <c r="E2611" s="17">
        <v>1</v>
      </c>
      <c r="F2611" s="17">
        <v>0</v>
      </c>
      <c r="G2611" s="17">
        <v>0</v>
      </c>
      <c r="H2611" s="18">
        <v>479009</v>
      </c>
    </row>
    <row r="2612" spans="1:8" ht="14.4" x14ac:dyDescent="0.3">
      <c r="A2612" s="17">
        <v>4</v>
      </c>
      <c r="B2612" s="9" t="s">
        <v>12</v>
      </c>
      <c r="C2612" s="17">
        <v>3</v>
      </c>
      <c r="D2612" s="17">
        <v>1997</v>
      </c>
      <c r="E2612" s="17">
        <v>1</v>
      </c>
      <c r="F2612" s="17">
        <v>0</v>
      </c>
      <c r="G2612" s="17">
        <v>49</v>
      </c>
      <c r="H2612" s="18">
        <v>487401</v>
      </c>
    </row>
    <row r="2613" spans="1:8" ht="14.4" x14ac:dyDescent="0.3">
      <c r="A2613" s="17">
        <v>4</v>
      </c>
      <c r="B2613" s="9" t="s">
        <v>33</v>
      </c>
      <c r="C2613" s="17">
        <v>1</v>
      </c>
      <c r="D2613" s="17">
        <v>1996</v>
      </c>
      <c r="E2613" s="17">
        <v>1</v>
      </c>
      <c r="F2613" s="17">
        <v>0</v>
      </c>
      <c r="G2613" s="17">
        <v>0</v>
      </c>
      <c r="H2613" s="18">
        <v>492944</v>
      </c>
    </row>
    <row r="2614" spans="1:8" ht="14.4" x14ac:dyDescent="0.3">
      <c r="A2614" s="17">
        <v>3</v>
      </c>
      <c r="B2614" s="9" t="s">
        <v>33</v>
      </c>
      <c r="C2614" s="17">
        <v>1</v>
      </c>
      <c r="D2614" s="17">
        <v>2012</v>
      </c>
      <c r="E2614" s="17">
        <v>1</v>
      </c>
      <c r="F2614" s="17">
        <v>0</v>
      </c>
      <c r="G2614" s="17">
        <v>0</v>
      </c>
      <c r="H2614" s="18">
        <v>501810</v>
      </c>
    </row>
    <row r="2615" spans="1:8" ht="14.4" x14ac:dyDescent="0.3">
      <c r="A2615" s="17">
        <v>2</v>
      </c>
      <c r="B2615" s="9" t="s">
        <v>17</v>
      </c>
      <c r="C2615" s="17">
        <v>2</v>
      </c>
      <c r="D2615" s="17">
        <v>2011</v>
      </c>
      <c r="E2615" s="17">
        <v>1</v>
      </c>
      <c r="F2615" s="17">
        <v>0</v>
      </c>
      <c r="G2615" s="17">
        <v>0</v>
      </c>
      <c r="H2615" s="18">
        <v>504164</v>
      </c>
    </row>
    <row r="2616" spans="1:8" ht="14.4" x14ac:dyDescent="0.3">
      <c r="A2616" s="17">
        <v>5</v>
      </c>
      <c r="B2616" s="9" t="s">
        <v>14</v>
      </c>
      <c r="C2616" s="17">
        <v>2</v>
      </c>
      <c r="D2616" s="17">
        <v>2012</v>
      </c>
      <c r="E2616" s="17">
        <v>1</v>
      </c>
      <c r="F2616" s="17">
        <v>0</v>
      </c>
      <c r="G2616" s="17">
        <v>0</v>
      </c>
      <c r="H2616" s="18">
        <v>508658</v>
      </c>
    </row>
    <row r="2617" spans="1:8" ht="14.4" x14ac:dyDescent="0.3">
      <c r="A2617" s="17">
        <v>3</v>
      </c>
      <c r="B2617" s="9" t="s">
        <v>19</v>
      </c>
      <c r="C2617" s="17">
        <v>3</v>
      </c>
      <c r="D2617" s="17">
        <v>2014</v>
      </c>
      <c r="E2617" s="17">
        <v>1</v>
      </c>
      <c r="F2617" s="17">
        <v>0</v>
      </c>
      <c r="G2617" s="17">
        <v>0</v>
      </c>
      <c r="H2617" s="18">
        <v>513909</v>
      </c>
    </row>
    <row r="2618" spans="1:8" ht="14.4" x14ac:dyDescent="0.3">
      <c r="A2618" s="17">
        <v>2</v>
      </c>
      <c r="B2618" s="9" t="s">
        <v>24</v>
      </c>
      <c r="C2618" s="17">
        <v>4</v>
      </c>
      <c r="D2618" s="17">
        <v>2018</v>
      </c>
      <c r="E2618" s="17">
        <v>1</v>
      </c>
      <c r="F2618" s="17">
        <v>0</v>
      </c>
      <c r="G2618" s="17">
        <v>0</v>
      </c>
      <c r="H2618" s="18">
        <v>515126</v>
      </c>
    </row>
    <row r="2619" spans="1:8" ht="14.4" x14ac:dyDescent="0.3">
      <c r="A2619" s="17">
        <v>2</v>
      </c>
      <c r="B2619" s="9" t="s">
        <v>17</v>
      </c>
      <c r="C2619" s="17">
        <v>2</v>
      </c>
      <c r="D2619" s="17">
        <v>2010</v>
      </c>
      <c r="E2619" s="17">
        <v>1</v>
      </c>
      <c r="F2619" s="17">
        <v>0</v>
      </c>
      <c r="G2619" s="17">
        <v>0</v>
      </c>
      <c r="H2619" s="18">
        <v>515261</v>
      </c>
    </row>
    <row r="2620" spans="1:8" ht="14.4" x14ac:dyDescent="0.3">
      <c r="A2620" s="17">
        <v>3</v>
      </c>
      <c r="B2620" s="9" t="s">
        <v>19</v>
      </c>
      <c r="C2620" s="17">
        <v>3</v>
      </c>
      <c r="D2620" s="17">
        <v>2011</v>
      </c>
      <c r="E2620" s="17">
        <v>1</v>
      </c>
      <c r="F2620" s="17">
        <v>0</v>
      </c>
      <c r="G2620" s="17">
        <v>0</v>
      </c>
      <c r="H2620" s="18">
        <v>515982</v>
      </c>
    </row>
    <row r="2621" spans="1:8" ht="14.4" x14ac:dyDescent="0.3">
      <c r="A2621" s="17">
        <v>3</v>
      </c>
      <c r="B2621" s="9" t="s">
        <v>12</v>
      </c>
      <c r="C2621" s="17">
        <v>3</v>
      </c>
      <c r="D2621" s="17">
        <v>2015</v>
      </c>
      <c r="E2621" s="17">
        <v>1</v>
      </c>
      <c r="F2621" s="17">
        <v>0</v>
      </c>
      <c r="G2621" s="17">
        <v>0</v>
      </c>
      <c r="H2621" s="18">
        <v>518740</v>
      </c>
    </row>
    <row r="2622" spans="1:8" ht="14.4" x14ac:dyDescent="0.3">
      <c r="A2622" s="17">
        <v>2</v>
      </c>
      <c r="B2622" s="9" t="s">
        <v>12</v>
      </c>
      <c r="C2622" s="17">
        <v>3</v>
      </c>
      <c r="D2622" s="17">
        <v>2015</v>
      </c>
      <c r="E2622" s="17">
        <v>1</v>
      </c>
      <c r="F2622" s="17">
        <v>0</v>
      </c>
      <c r="G2622" s="17">
        <v>0</v>
      </c>
      <c r="H2622" s="18">
        <v>522196</v>
      </c>
    </row>
    <row r="2623" spans="1:8" ht="14.4" x14ac:dyDescent="0.3">
      <c r="A2623" s="17">
        <v>2</v>
      </c>
      <c r="B2623" s="9" t="s">
        <v>17</v>
      </c>
      <c r="C2623" s="17">
        <v>2</v>
      </c>
      <c r="D2623" s="17">
        <v>2010</v>
      </c>
      <c r="E2623" s="17">
        <v>1</v>
      </c>
      <c r="F2623" s="17">
        <v>0</v>
      </c>
      <c r="G2623" s="17">
        <v>0</v>
      </c>
      <c r="H2623" s="18">
        <v>536954</v>
      </c>
    </row>
    <row r="2624" spans="1:8" ht="14.4" x14ac:dyDescent="0.3">
      <c r="A2624" s="17">
        <v>6</v>
      </c>
      <c r="B2624" s="9" t="s">
        <v>10</v>
      </c>
      <c r="C2624" s="17">
        <v>1</v>
      </c>
      <c r="D2624" s="17">
        <v>1993</v>
      </c>
      <c r="E2624" s="17">
        <v>1</v>
      </c>
      <c r="F2624" s="17">
        <v>0</v>
      </c>
      <c r="G2624" s="17">
        <v>0</v>
      </c>
      <c r="H2624" s="18">
        <v>541395</v>
      </c>
    </row>
    <row r="2625" spans="1:8" ht="14.4" x14ac:dyDescent="0.3">
      <c r="A2625" s="17">
        <v>2</v>
      </c>
      <c r="B2625" s="9" t="s">
        <v>19</v>
      </c>
      <c r="C2625" s="17">
        <v>1</v>
      </c>
      <c r="D2625" s="17">
        <v>1983</v>
      </c>
      <c r="E2625" s="17">
        <v>1</v>
      </c>
      <c r="F2625" s="17">
        <v>0</v>
      </c>
      <c r="G2625" s="17">
        <v>0</v>
      </c>
      <c r="H2625" s="18">
        <v>550544</v>
      </c>
    </row>
    <row r="2626" spans="1:8" ht="14.4" x14ac:dyDescent="0.3">
      <c r="A2626" s="17">
        <v>5</v>
      </c>
      <c r="B2626" s="9" t="s">
        <v>17</v>
      </c>
      <c r="C2626" s="17">
        <v>2</v>
      </c>
      <c r="D2626" s="17">
        <v>2011</v>
      </c>
      <c r="E2626" s="17">
        <v>1</v>
      </c>
      <c r="F2626" s="17">
        <v>0</v>
      </c>
      <c r="G2626" s="17">
        <v>0</v>
      </c>
      <c r="H2626" s="18">
        <v>573778</v>
      </c>
    </row>
    <row r="2627" spans="1:8" ht="14.4" x14ac:dyDescent="0.3">
      <c r="A2627" s="17">
        <v>2</v>
      </c>
      <c r="B2627" s="9" t="s">
        <v>12</v>
      </c>
      <c r="C2627" s="17">
        <v>2</v>
      </c>
      <c r="D2627" s="17">
        <v>2004</v>
      </c>
      <c r="E2627" s="17">
        <v>1</v>
      </c>
      <c r="F2627" s="17">
        <v>0</v>
      </c>
      <c r="G2627" s="17">
        <v>0</v>
      </c>
      <c r="H2627" s="18">
        <v>576315</v>
      </c>
    </row>
    <row r="2628" spans="1:8" ht="14.4" x14ac:dyDescent="0.3">
      <c r="A2628" s="17">
        <v>2</v>
      </c>
      <c r="B2628" s="9" t="s">
        <v>33</v>
      </c>
      <c r="C2628" s="17">
        <v>2</v>
      </c>
      <c r="D2628" s="17">
        <v>2013</v>
      </c>
      <c r="E2628" s="17">
        <v>1</v>
      </c>
      <c r="F2628" s="17">
        <v>0</v>
      </c>
      <c r="G2628" s="17">
        <v>0</v>
      </c>
      <c r="H2628" s="18">
        <v>581895</v>
      </c>
    </row>
    <row r="2629" spans="1:8" ht="14.4" x14ac:dyDescent="0.3">
      <c r="A2629" s="17">
        <v>1</v>
      </c>
      <c r="B2629" s="9" t="s">
        <v>10</v>
      </c>
      <c r="C2629" s="17">
        <v>1</v>
      </c>
      <c r="D2629" s="17">
        <v>1993</v>
      </c>
      <c r="E2629" s="17">
        <v>1</v>
      </c>
      <c r="F2629" s="17">
        <v>0</v>
      </c>
      <c r="G2629" s="17">
        <v>0</v>
      </c>
      <c r="H2629" s="18">
        <v>587592</v>
      </c>
    </row>
    <row r="2630" spans="1:8" ht="14.4" x14ac:dyDescent="0.3">
      <c r="A2630" s="17">
        <v>1</v>
      </c>
      <c r="B2630" s="9" t="s">
        <v>10</v>
      </c>
      <c r="C2630" s="17">
        <v>1</v>
      </c>
      <c r="D2630" s="17">
        <v>1997</v>
      </c>
      <c r="E2630" s="17">
        <v>1</v>
      </c>
      <c r="F2630" s="17">
        <v>0</v>
      </c>
      <c r="G2630" s="17">
        <v>0</v>
      </c>
      <c r="H2630" s="18">
        <v>594132</v>
      </c>
    </row>
    <row r="2631" spans="1:8" ht="14.4" x14ac:dyDescent="0.3">
      <c r="A2631" s="17">
        <v>5</v>
      </c>
      <c r="B2631" s="9" t="s">
        <v>17</v>
      </c>
      <c r="C2631" s="17">
        <v>2</v>
      </c>
      <c r="D2631" s="17">
        <v>2011</v>
      </c>
      <c r="E2631" s="17">
        <v>1</v>
      </c>
      <c r="F2631" s="17">
        <v>0</v>
      </c>
      <c r="G2631" s="17">
        <v>0</v>
      </c>
      <c r="H2631" s="18">
        <v>595401</v>
      </c>
    </row>
    <row r="2632" spans="1:8" ht="14.4" x14ac:dyDescent="0.3">
      <c r="A2632" s="17">
        <v>1</v>
      </c>
      <c r="B2632" s="9" t="s">
        <v>23</v>
      </c>
      <c r="C2632" s="17">
        <v>4</v>
      </c>
      <c r="D2632" s="17">
        <v>1995</v>
      </c>
      <c r="E2632" s="17">
        <v>1</v>
      </c>
      <c r="F2632" s="17">
        <v>0</v>
      </c>
      <c r="G2632" s="17">
        <v>0</v>
      </c>
      <c r="H2632" s="18">
        <v>611257</v>
      </c>
    </row>
    <row r="2633" spans="1:8" ht="14.4" x14ac:dyDescent="0.3">
      <c r="A2633" s="17">
        <v>4</v>
      </c>
      <c r="B2633" s="9" t="s">
        <v>19</v>
      </c>
      <c r="C2633" s="17">
        <v>1</v>
      </c>
      <c r="D2633" s="17">
        <v>1980</v>
      </c>
      <c r="E2633" s="17">
        <v>3</v>
      </c>
      <c r="F2633" s="17">
        <v>0</v>
      </c>
      <c r="G2633" s="17">
        <v>0</v>
      </c>
      <c r="H2633" s="18">
        <v>624743</v>
      </c>
    </row>
    <row r="2634" spans="1:8" ht="14.4" x14ac:dyDescent="0.3">
      <c r="A2634" s="17">
        <v>5</v>
      </c>
      <c r="B2634" s="9" t="s">
        <v>17</v>
      </c>
      <c r="C2634" s="17">
        <v>2</v>
      </c>
      <c r="D2634" s="17">
        <v>2011</v>
      </c>
      <c r="E2634" s="17">
        <v>1</v>
      </c>
      <c r="F2634" s="17">
        <v>0</v>
      </c>
      <c r="G2634" s="17">
        <v>0</v>
      </c>
      <c r="H2634" s="18">
        <v>630909</v>
      </c>
    </row>
    <row r="2635" spans="1:8" ht="14.4" x14ac:dyDescent="0.3">
      <c r="A2635" s="17">
        <v>6</v>
      </c>
      <c r="B2635" s="9" t="s">
        <v>19</v>
      </c>
      <c r="C2635" s="17">
        <v>1</v>
      </c>
      <c r="D2635" s="17">
        <v>1980</v>
      </c>
      <c r="E2635" s="17">
        <v>3</v>
      </c>
      <c r="F2635" s="17">
        <v>0</v>
      </c>
      <c r="G2635" s="17">
        <v>0</v>
      </c>
      <c r="H2635" s="18">
        <v>635168</v>
      </c>
    </row>
    <row r="2636" spans="1:8" ht="14.4" x14ac:dyDescent="0.3">
      <c r="A2636" s="17">
        <v>4</v>
      </c>
      <c r="B2636" s="9" t="s">
        <v>17</v>
      </c>
      <c r="C2636" s="17">
        <v>2</v>
      </c>
      <c r="D2636" s="17">
        <v>2011</v>
      </c>
      <c r="E2636" s="17">
        <v>1</v>
      </c>
      <c r="F2636" s="17">
        <v>0</v>
      </c>
      <c r="G2636" s="17">
        <v>0</v>
      </c>
      <c r="H2636" s="18">
        <v>640040</v>
      </c>
    </row>
    <row r="2637" spans="1:8" ht="14.4" x14ac:dyDescent="0.3">
      <c r="A2637" s="17">
        <v>2</v>
      </c>
      <c r="B2637" s="9" t="s">
        <v>19</v>
      </c>
      <c r="C2637" s="17">
        <v>4</v>
      </c>
      <c r="D2637" s="17">
        <v>2015</v>
      </c>
      <c r="E2637" s="17">
        <v>1</v>
      </c>
      <c r="F2637" s="17">
        <v>0</v>
      </c>
      <c r="G2637" s="17">
        <v>0</v>
      </c>
      <c r="H2637" s="18">
        <v>647142</v>
      </c>
    </row>
    <row r="2638" spans="1:8" ht="14.4" x14ac:dyDescent="0.3">
      <c r="A2638" s="17">
        <v>2</v>
      </c>
      <c r="B2638" s="9" t="s">
        <v>12</v>
      </c>
      <c r="C2638" s="17">
        <v>2</v>
      </c>
      <c r="D2638" s="17">
        <v>2006</v>
      </c>
      <c r="E2638" s="17">
        <v>1</v>
      </c>
      <c r="F2638" s="17">
        <v>0</v>
      </c>
      <c r="G2638" s="17">
        <v>0</v>
      </c>
      <c r="H2638" s="18">
        <v>660394</v>
      </c>
    </row>
    <row r="2639" spans="1:8" ht="14.4" x14ac:dyDescent="0.3">
      <c r="A2639" s="17">
        <v>3</v>
      </c>
      <c r="B2639" s="9" t="s">
        <v>19</v>
      </c>
      <c r="C2639" s="17">
        <v>3</v>
      </c>
      <c r="D2639" s="17">
        <v>2011</v>
      </c>
      <c r="E2639" s="17">
        <v>1</v>
      </c>
      <c r="F2639" s="17">
        <v>0</v>
      </c>
      <c r="G2639" s="17">
        <v>0</v>
      </c>
      <c r="H2639" s="18">
        <v>664148</v>
      </c>
    </row>
    <row r="2640" spans="1:8" ht="14.4" x14ac:dyDescent="0.3">
      <c r="A2640" s="17">
        <v>2</v>
      </c>
      <c r="B2640" s="9" t="s">
        <v>24</v>
      </c>
      <c r="C2640" s="17">
        <v>3</v>
      </c>
      <c r="D2640" s="17">
        <v>2018</v>
      </c>
      <c r="E2640" s="17">
        <v>1</v>
      </c>
      <c r="F2640" s="17">
        <v>0</v>
      </c>
      <c r="G2640" s="17">
        <v>0</v>
      </c>
      <c r="H2640" s="18">
        <v>666861</v>
      </c>
    </row>
    <row r="2641" spans="1:8" ht="14.4" x14ac:dyDescent="0.3">
      <c r="A2641" s="17">
        <v>4</v>
      </c>
      <c r="B2641" s="9" t="s">
        <v>12</v>
      </c>
      <c r="C2641" s="17">
        <v>3</v>
      </c>
      <c r="D2641" s="17">
        <v>2006</v>
      </c>
      <c r="E2641" s="17">
        <v>1</v>
      </c>
      <c r="F2641" s="17">
        <v>0</v>
      </c>
      <c r="G2641" s="17">
        <v>0</v>
      </c>
      <c r="H2641" s="18">
        <v>673036</v>
      </c>
    </row>
    <row r="2642" spans="1:8" ht="14.4" x14ac:dyDescent="0.3">
      <c r="A2642" s="17">
        <v>2</v>
      </c>
      <c r="B2642" s="9" t="s">
        <v>19</v>
      </c>
      <c r="C2642" s="17">
        <v>4</v>
      </c>
      <c r="D2642" s="17">
        <v>2015</v>
      </c>
      <c r="E2642" s="17">
        <v>1</v>
      </c>
      <c r="F2642" s="17">
        <v>0</v>
      </c>
      <c r="G2642" s="17">
        <v>0</v>
      </c>
      <c r="H2642" s="18">
        <v>687731</v>
      </c>
    </row>
    <row r="2643" spans="1:8" ht="14.4" x14ac:dyDescent="0.3">
      <c r="A2643" s="17">
        <v>2</v>
      </c>
      <c r="B2643" s="9" t="s">
        <v>14</v>
      </c>
      <c r="C2643" s="17">
        <v>2</v>
      </c>
      <c r="D2643" s="17">
        <v>2014</v>
      </c>
      <c r="E2643" s="17">
        <v>1</v>
      </c>
      <c r="F2643" s="17">
        <v>0</v>
      </c>
      <c r="G2643" s="17">
        <v>0</v>
      </c>
      <c r="H2643" s="18">
        <v>693937</v>
      </c>
    </row>
    <row r="2644" spans="1:8" ht="14.4" x14ac:dyDescent="0.3">
      <c r="A2644" s="17">
        <v>5</v>
      </c>
      <c r="B2644" s="9" t="s">
        <v>33</v>
      </c>
      <c r="C2644" s="17">
        <v>4</v>
      </c>
      <c r="D2644" s="17">
        <v>1985</v>
      </c>
      <c r="E2644" s="17">
        <v>1</v>
      </c>
      <c r="F2644" s="17">
        <v>0</v>
      </c>
      <c r="G2644" s="17">
        <v>0</v>
      </c>
      <c r="H2644" s="18">
        <v>715162</v>
      </c>
    </row>
    <row r="2645" spans="1:8" ht="14.4" x14ac:dyDescent="0.3">
      <c r="A2645" s="17">
        <v>3</v>
      </c>
      <c r="B2645" s="9" t="s">
        <v>25</v>
      </c>
      <c r="C2645" s="17">
        <v>3</v>
      </c>
      <c r="D2645" s="17">
        <v>1971</v>
      </c>
      <c r="E2645" s="17">
        <v>1</v>
      </c>
      <c r="F2645" s="17">
        <v>0</v>
      </c>
      <c r="G2645" s="17">
        <v>0</v>
      </c>
      <c r="H2645" s="18">
        <v>718412</v>
      </c>
    </row>
    <row r="2646" spans="1:8" ht="14.4" x14ac:dyDescent="0.3">
      <c r="A2646" s="17">
        <v>2</v>
      </c>
      <c r="B2646" s="9" t="s">
        <v>17</v>
      </c>
      <c r="C2646" s="17">
        <v>2</v>
      </c>
      <c r="D2646" s="17">
        <v>1998</v>
      </c>
      <c r="E2646" s="17">
        <v>1</v>
      </c>
      <c r="F2646" s="17">
        <v>0</v>
      </c>
      <c r="G2646" s="17">
        <v>0</v>
      </c>
      <c r="H2646" s="18">
        <v>719997</v>
      </c>
    </row>
    <row r="2647" spans="1:8" ht="14.4" x14ac:dyDescent="0.3">
      <c r="A2647" s="17">
        <v>2</v>
      </c>
      <c r="B2647" s="9" t="s">
        <v>14</v>
      </c>
      <c r="C2647" s="17">
        <v>4</v>
      </c>
      <c r="D2647" s="17">
        <v>1986</v>
      </c>
      <c r="E2647" s="17">
        <v>1</v>
      </c>
      <c r="F2647" s="17">
        <v>0</v>
      </c>
      <c r="G2647" s="17">
        <v>0</v>
      </c>
      <c r="H2647" s="18">
        <v>721186</v>
      </c>
    </row>
    <row r="2648" spans="1:8" ht="14.4" x14ac:dyDescent="0.3">
      <c r="A2648" s="17">
        <v>2</v>
      </c>
      <c r="B2648" s="9" t="s">
        <v>33</v>
      </c>
      <c r="C2648" s="17">
        <v>2</v>
      </c>
      <c r="D2648" s="17">
        <v>1982</v>
      </c>
      <c r="E2648" s="17">
        <v>1</v>
      </c>
      <c r="F2648" s="17">
        <v>0</v>
      </c>
      <c r="G2648" s="17">
        <v>0</v>
      </c>
      <c r="H2648" s="18">
        <v>721503</v>
      </c>
    </row>
    <row r="2649" spans="1:8" ht="14.4" x14ac:dyDescent="0.3">
      <c r="A2649" s="17">
        <v>4</v>
      </c>
      <c r="B2649" s="9" t="s">
        <v>25</v>
      </c>
      <c r="C2649" s="17">
        <v>1</v>
      </c>
      <c r="D2649" s="17">
        <v>1987</v>
      </c>
      <c r="E2649" s="17">
        <v>15</v>
      </c>
      <c r="F2649" s="17">
        <v>0</v>
      </c>
      <c r="G2649" s="17">
        <v>0</v>
      </c>
      <c r="H2649" s="18">
        <v>722613</v>
      </c>
    </row>
    <row r="2650" spans="1:8" ht="14.4" x14ac:dyDescent="0.3">
      <c r="A2650" s="17">
        <v>2</v>
      </c>
      <c r="B2650" s="9" t="s">
        <v>17</v>
      </c>
      <c r="C2650" s="17">
        <v>2</v>
      </c>
      <c r="D2650" s="17">
        <v>1987</v>
      </c>
      <c r="E2650" s="17">
        <v>1</v>
      </c>
      <c r="F2650" s="17">
        <v>0</v>
      </c>
      <c r="G2650" s="17">
        <v>0</v>
      </c>
      <c r="H2650" s="18">
        <v>724515</v>
      </c>
    </row>
    <row r="2651" spans="1:8" ht="14.4" x14ac:dyDescent="0.3">
      <c r="A2651" s="17">
        <v>1</v>
      </c>
      <c r="B2651" s="9" t="s">
        <v>12</v>
      </c>
      <c r="C2651" s="17">
        <v>3</v>
      </c>
      <c r="D2651" s="17">
        <v>1988</v>
      </c>
      <c r="E2651" s="17">
        <v>1</v>
      </c>
      <c r="F2651" s="17">
        <v>0</v>
      </c>
      <c r="G2651" s="17">
        <v>0</v>
      </c>
      <c r="H2651" s="18">
        <v>725229</v>
      </c>
    </row>
    <row r="2652" spans="1:8" ht="14.4" x14ac:dyDescent="0.3">
      <c r="A2652" s="17">
        <v>2</v>
      </c>
      <c r="B2652" s="9" t="s">
        <v>19</v>
      </c>
      <c r="C2652" s="17">
        <v>1</v>
      </c>
      <c r="D2652" s="17">
        <v>2001</v>
      </c>
      <c r="E2652" s="17">
        <v>1</v>
      </c>
      <c r="F2652" s="17">
        <v>10</v>
      </c>
      <c r="G2652" s="17">
        <v>0</v>
      </c>
      <c r="H2652" s="18">
        <v>726180</v>
      </c>
    </row>
    <row r="2653" spans="1:8" ht="14.4" x14ac:dyDescent="0.3">
      <c r="A2653" s="17">
        <v>1</v>
      </c>
      <c r="B2653" s="9" t="s">
        <v>19</v>
      </c>
      <c r="C2653" s="17">
        <v>3</v>
      </c>
      <c r="D2653" s="17">
        <v>1991</v>
      </c>
      <c r="E2653" s="17">
        <v>1</v>
      </c>
      <c r="F2653" s="17">
        <v>0</v>
      </c>
      <c r="G2653" s="17">
        <v>0</v>
      </c>
      <c r="H2653" s="18">
        <v>729826</v>
      </c>
    </row>
    <row r="2654" spans="1:8" ht="14.4" x14ac:dyDescent="0.3">
      <c r="A2654" s="17">
        <v>3</v>
      </c>
      <c r="B2654" s="9" t="s">
        <v>33</v>
      </c>
      <c r="C2654" s="17">
        <v>3</v>
      </c>
      <c r="D2654" s="17">
        <v>1987</v>
      </c>
      <c r="E2654" s="17">
        <v>1</v>
      </c>
      <c r="F2654" s="17">
        <v>0</v>
      </c>
      <c r="G2654" s="17">
        <v>22</v>
      </c>
      <c r="H2654" s="18">
        <v>729984</v>
      </c>
    </row>
    <row r="2655" spans="1:8" ht="14.4" x14ac:dyDescent="0.3">
      <c r="A2655" s="17">
        <v>5</v>
      </c>
      <c r="B2655" s="9" t="s">
        <v>12</v>
      </c>
      <c r="C2655" s="17">
        <v>2</v>
      </c>
      <c r="D2655" s="17">
        <v>2007</v>
      </c>
      <c r="E2655" s="17">
        <v>1</v>
      </c>
      <c r="F2655" s="17">
        <v>0</v>
      </c>
      <c r="G2655" s="17">
        <v>0</v>
      </c>
      <c r="H2655" s="18">
        <v>731094</v>
      </c>
    </row>
    <row r="2656" spans="1:8" ht="14.4" x14ac:dyDescent="0.3">
      <c r="A2656" s="17">
        <v>4</v>
      </c>
      <c r="B2656" s="9" t="s">
        <v>19</v>
      </c>
      <c r="C2656" s="17">
        <v>3</v>
      </c>
      <c r="D2656" s="17">
        <v>1994</v>
      </c>
      <c r="E2656" s="17">
        <v>1</v>
      </c>
      <c r="F2656" s="17">
        <v>0</v>
      </c>
      <c r="G2656" s="17">
        <v>0</v>
      </c>
      <c r="H2656" s="18">
        <v>732203</v>
      </c>
    </row>
    <row r="2657" spans="1:8" ht="14.4" x14ac:dyDescent="0.3">
      <c r="A2657" s="17">
        <v>2</v>
      </c>
      <c r="B2657" s="9" t="s">
        <v>33</v>
      </c>
      <c r="C2657" s="17">
        <v>3</v>
      </c>
      <c r="D2657" s="17">
        <v>1965</v>
      </c>
      <c r="E2657" s="17">
        <v>1</v>
      </c>
      <c r="F2657" s="17">
        <v>0</v>
      </c>
      <c r="G2657" s="17">
        <v>511</v>
      </c>
      <c r="H2657" s="18">
        <v>734185</v>
      </c>
    </row>
    <row r="2658" spans="1:8" ht="14.4" x14ac:dyDescent="0.3">
      <c r="A2658" s="17">
        <v>1</v>
      </c>
      <c r="B2658" s="9" t="s">
        <v>14</v>
      </c>
      <c r="C2658" s="17">
        <v>3</v>
      </c>
      <c r="D2658" s="17">
        <v>1984</v>
      </c>
      <c r="E2658" s="17">
        <v>1</v>
      </c>
      <c r="F2658" s="17">
        <v>0</v>
      </c>
      <c r="G2658" s="17">
        <v>0</v>
      </c>
      <c r="H2658" s="18">
        <v>735215</v>
      </c>
    </row>
    <row r="2659" spans="1:8" ht="14.4" x14ac:dyDescent="0.3">
      <c r="A2659" s="17">
        <v>1</v>
      </c>
      <c r="B2659" s="9" t="s">
        <v>25</v>
      </c>
      <c r="C2659" s="17">
        <v>2</v>
      </c>
      <c r="D2659" s="17">
        <v>1992</v>
      </c>
      <c r="E2659" s="17">
        <v>1</v>
      </c>
      <c r="F2659" s="17">
        <v>0</v>
      </c>
      <c r="G2659" s="17">
        <v>0</v>
      </c>
      <c r="H2659" s="18">
        <v>737197</v>
      </c>
    </row>
    <row r="2660" spans="1:8" ht="14.4" x14ac:dyDescent="0.3">
      <c r="A2660" s="17">
        <v>3</v>
      </c>
      <c r="B2660" s="9" t="s">
        <v>12</v>
      </c>
      <c r="C2660" s="17">
        <v>3</v>
      </c>
      <c r="D2660" s="17">
        <v>1968</v>
      </c>
      <c r="E2660" s="17">
        <v>1</v>
      </c>
      <c r="F2660" s="17">
        <v>0</v>
      </c>
      <c r="G2660" s="17">
        <v>0</v>
      </c>
      <c r="H2660" s="18">
        <v>739099</v>
      </c>
    </row>
    <row r="2661" spans="1:8" ht="14.4" x14ac:dyDescent="0.3">
      <c r="A2661" s="17">
        <v>4</v>
      </c>
      <c r="B2661" s="9" t="s">
        <v>25</v>
      </c>
      <c r="C2661" s="17">
        <v>4</v>
      </c>
      <c r="D2661" s="17">
        <v>1990</v>
      </c>
      <c r="E2661" s="17">
        <v>1</v>
      </c>
      <c r="F2661" s="17">
        <v>0</v>
      </c>
      <c r="G2661" s="17">
        <v>0</v>
      </c>
      <c r="H2661" s="18">
        <v>739495</v>
      </c>
    </row>
    <row r="2662" spans="1:8" ht="14.4" x14ac:dyDescent="0.3">
      <c r="A2662" s="17">
        <v>1</v>
      </c>
      <c r="B2662" s="9" t="s">
        <v>19</v>
      </c>
      <c r="C2662" s="17">
        <v>1</v>
      </c>
      <c r="D2662" s="17">
        <v>1990</v>
      </c>
      <c r="E2662" s="17">
        <v>1</v>
      </c>
      <c r="F2662" s="17">
        <v>0</v>
      </c>
      <c r="G2662" s="17">
        <v>0</v>
      </c>
      <c r="H2662" s="18">
        <v>740209</v>
      </c>
    </row>
    <row r="2663" spans="1:8" ht="14.4" x14ac:dyDescent="0.3">
      <c r="A2663" s="17">
        <v>6</v>
      </c>
      <c r="B2663" s="9" t="s">
        <v>33</v>
      </c>
      <c r="C2663" s="17">
        <v>4</v>
      </c>
      <c r="D2663" s="17">
        <v>1975</v>
      </c>
      <c r="E2663" s="17">
        <v>1</v>
      </c>
      <c r="F2663" s="17">
        <v>0</v>
      </c>
      <c r="G2663" s="17">
        <v>44</v>
      </c>
      <c r="H2663" s="18">
        <v>740288</v>
      </c>
    </row>
    <row r="2664" spans="1:8" ht="14.4" x14ac:dyDescent="0.3">
      <c r="A2664" s="17">
        <v>2</v>
      </c>
      <c r="B2664" s="9" t="s">
        <v>33</v>
      </c>
      <c r="C2664" s="17">
        <v>1</v>
      </c>
      <c r="D2664" s="17">
        <v>1984</v>
      </c>
      <c r="E2664" s="17">
        <v>1</v>
      </c>
      <c r="F2664" s="17">
        <v>0</v>
      </c>
      <c r="G2664" s="17">
        <v>89</v>
      </c>
      <c r="H2664" s="18">
        <v>740288</v>
      </c>
    </row>
    <row r="2665" spans="1:8" ht="14.4" x14ac:dyDescent="0.3">
      <c r="A2665" s="17">
        <v>5</v>
      </c>
      <c r="B2665" s="9" t="s">
        <v>39</v>
      </c>
      <c r="C2665" s="17">
        <v>1</v>
      </c>
      <c r="D2665" s="17">
        <v>1993</v>
      </c>
      <c r="E2665" s="17">
        <v>1</v>
      </c>
      <c r="F2665" s="17">
        <v>0</v>
      </c>
      <c r="G2665" s="17">
        <v>0</v>
      </c>
      <c r="H2665" s="18">
        <v>742983</v>
      </c>
    </row>
    <row r="2666" spans="1:8" ht="14.4" x14ac:dyDescent="0.3">
      <c r="A2666" s="17">
        <v>1</v>
      </c>
      <c r="B2666" s="9" t="s">
        <v>12</v>
      </c>
      <c r="C2666" s="17">
        <v>2</v>
      </c>
      <c r="D2666" s="17">
        <v>1989</v>
      </c>
      <c r="E2666" s="17">
        <v>1</v>
      </c>
      <c r="F2666" s="17">
        <v>0</v>
      </c>
      <c r="G2666" s="17">
        <v>0</v>
      </c>
      <c r="H2666" s="18">
        <v>743696</v>
      </c>
    </row>
    <row r="2667" spans="1:8" ht="14.4" x14ac:dyDescent="0.3">
      <c r="A2667" s="17">
        <v>3</v>
      </c>
      <c r="B2667" s="9" t="s">
        <v>33</v>
      </c>
      <c r="C2667" s="17">
        <v>4</v>
      </c>
      <c r="D2667" s="17">
        <v>1967</v>
      </c>
      <c r="E2667" s="17">
        <v>1</v>
      </c>
      <c r="F2667" s="17">
        <v>0</v>
      </c>
      <c r="G2667" s="17">
        <v>0</v>
      </c>
      <c r="H2667" s="18">
        <v>744330</v>
      </c>
    </row>
    <row r="2668" spans="1:8" ht="14.4" x14ac:dyDescent="0.3">
      <c r="A2668" s="17">
        <v>1</v>
      </c>
      <c r="B2668" s="9" t="s">
        <v>12</v>
      </c>
      <c r="C2668" s="17">
        <v>2</v>
      </c>
      <c r="D2668" s="17">
        <v>2017</v>
      </c>
      <c r="E2668" s="17">
        <v>1</v>
      </c>
      <c r="F2668" s="17">
        <v>0</v>
      </c>
      <c r="G2668" s="17">
        <v>0</v>
      </c>
      <c r="H2668" s="18">
        <v>745202</v>
      </c>
    </row>
    <row r="2669" spans="1:8" ht="14.4" x14ac:dyDescent="0.3">
      <c r="A2669" s="17">
        <v>4</v>
      </c>
      <c r="B2669" s="9" t="s">
        <v>31</v>
      </c>
      <c r="C2669" s="17">
        <v>2</v>
      </c>
      <c r="D2669" s="17">
        <v>1984</v>
      </c>
      <c r="E2669" s="17">
        <v>1</v>
      </c>
      <c r="F2669" s="17">
        <v>11</v>
      </c>
      <c r="G2669" s="17">
        <v>0</v>
      </c>
      <c r="H2669" s="18">
        <v>745519</v>
      </c>
    </row>
    <row r="2670" spans="1:8" ht="14.4" x14ac:dyDescent="0.3">
      <c r="A2670" s="17">
        <v>2</v>
      </c>
      <c r="B2670" s="9" t="s">
        <v>19</v>
      </c>
      <c r="C2670" s="17">
        <v>3</v>
      </c>
      <c r="D2670" s="17">
        <v>1986</v>
      </c>
      <c r="E2670" s="17">
        <v>1</v>
      </c>
      <c r="F2670" s="17">
        <v>0</v>
      </c>
      <c r="G2670" s="17">
        <v>0</v>
      </c>
      <c r="H2670" s="18">
        <v>747818</v>
      </c>
    </row>
    <row r="2671" spans="1:8" ht="14.4" x14ac:dyDescent="0.3">
      <c r="A2671" s="17">
        <v>1</v>
      </c>
      <c r="B2671" s="9" t="s">
        <v>14</v>
      </c>
      <c r="C2671" s="17">
        <v>2</v>
      </c>
      <c r="D2671" s="17">
        <v>1987</v>
      </c>
      <c r="E2671" s="17">
        <v>1</v>
      </c>
      <c r="F2671" s="17">
        <v>0</v>
      </c>
      <c r="G2671" s="17">
        <v>0</v>
      </c>
      <c r="H2671" s="18">
        <v>748135</v>
      </c>
    </row>
    <row r="2672" spans="1:8" ht="14.4" x14ac:dyDescent="0.3">
      <c r="A2672" s="17">
        <v>5</v>
      </c>
      <c r="B2672" s="9" t="s">
        <v>12</v>
      </c>
      <c r="C2672" s="17">
        <v>2</v>
      </c>
      <c r="D2672" s="17">
        <v>1997</v>
      </c>
      <c r="E2672" s="17">
        <v>1</v>
      </c>
      <c r="F2672" s="17">
        <v>0</v>
      </c>
      <c r="G2672" s="17">
        <v>0</v>
      </c>
      <c r="H2672" s="18">
        <v>748293</v>
      </c>
    </row>
    <row r="2673" spans="1:8" ht="14.4" x14ac:dyDescent="0.3">
      <c r="A2673" s="17">
        <v>3</v>
      </c>
      <c r="B2673" s="9" t="s">
        <v>33</v>
      </c>
      <c r="C2673" s="17">
        <v>4</v>
      </c>
      <c r="D2673" s="17">
        <v>1975</v>
      </c>
      <c r="E2673" s="17">
        <v>1</v>
      </c>
      <c r="F2673" s="17">
        <v>0</v>
      </c>
      <c r="G2673" s="17">
        <v>79</v>
      </c>
      <c r="H2673" s="18">
        <v>748372</v>
      </c>
    </row>
    <row r="2674" spans="1:8" ht="14.4" x14ac:dyDescent="0.3">
      <c r="A2674" s="17">
        <v>5</v>
      </c>
      <c r="B2674" s="9" t="s">
        <v>23</v>
      </c>
      <c r="C2674" s="17">
        <v>2</v>
      </c>
      <c r="D2674" s="17">
        <v>1986</v>
      </c>
      <c r="E2674" s="17">
        <v>1</v>
      </c>
      <c r="F2674" s="17">
        <v>0</v>
      </c>
      <c r="G2674" s="17">
        <v>0</v>
      </c>
      <c r="H2674" s="18">
        <v>748769</v>
      </c>
    </row>
    <row r="2675" spans="1:8" ht="14.4" x14ac:dyDescent="0.3">
      <c r="A2675" s="17">
        <v>4</v>
      </c>
      <c r="B2675" s="9" t="s">
        <v>12</v>
      </c>
      <c r="C2675" s="17">
        <v>2</v>
      </c>
      <c r="D2675" s="17">
        <v>1989</v>
      </c>
      <c r="E2675" s="17">
        <v>1</v>
      </c>
      <c r="F2675" s="17">
        <v>0</v>
      </c>
      <c r="G2675" s="17">
        <v>0</v>
      </c>
      <c r="H2675" s="18">
        <v>751543</v>
      </c>
    </row>
    <row r="2676" spans="1:8" ht="14.4" x14ac:dyDescent="0.3">
      <c r="A2676" s="17">
        <v>5</v>
      </c>
      <c r="B2676" s="9" t="s">
        <v>33</v>
      </c>
      <c r="C2676" s="17">
        <v>2</v>
      </c>
      <c r="D2676" s="17">
        <v>2011</v>
      </c>
      <c r="E2676" s="17">
        <v>1</v>
      </c>
      <c r="F2676" s="17">
        <v>0</v>
      </c>
      <c r="G2676" s="17">
        <v>0</v>
      </c>
      <c r="H2676" s="18">
        <v>751993</v>
      </c>
    </row>
    <row r="2677" spans="1:8" ht="14.4" x14ac:dyDescent="0.3">
      <c r="A2677" s="17">
        <v>1</v>
      </c>
      <c r="B2677" s="9" t="s">
        <v>42</v>
      </c>
      <c r="C2677" s="17">
        <v>3</v>
      </c>
      <c r="D2677" s="17">
        <v>1972</v>
      </c>
      <c r="E2677" s="17">
        <v>1</v>
      </c>
      <c r="F2677" s="17">
        <v>0</v>
      </c>
      <c r="G2677" s="17">
        <v>0</v>
      </c>
      <c r="H2677" s="18">
        <v>752811</v>
      </c>
    </row>
    <row r="2678" spans="1:8" ht="14.4" x14ac:dyDescent="0.3">
      <c r="A2678" s="17">
        <v>5</v>
      </c>
      <c r="B2678" s="9" t="s">
        <v>12</v>
      </c>
      <c r="C2678" s="17">
        <v>2</v>
      </c>
      <c r="D2678" s="17">
        <v>1989</v>
      </c>
      <c r="E2678" s="17">
        <v>1</v>
      </c>
      <c r="F2678" s="17">
        <v>0</v>
      </c>
      <c r="G2678" s="17">
        <v>0</v>
      </c>
      <c r="H2678" s="18">
        <v>754079</v>
      </c>
    </row>
    <row r="2679" spans="1:8" ht="14.4" x14ac:dyDescent="0.3">
      <c r="A2679" s="17">
        <v>1</v>
      </c>
      <c r="B2679" s="9" t="s">
        <v>14</v>
      </c>
      <c r="C2679" s="17">
        <v>3</v>
      </c>
      <c r="D2679" s="17">
        <v>1994</v>
      </c>
      <c r="E2679" s="17">
        <v>1</v>
      </c>
      <c r="F2679" s="17">
        <v>0</v>
      </c>
      <c r="G2679" s="17">
        <v>0</v>
      </c>
      <c r="H2679" s="18">
        <v>754396</v>
      </c>
    </row>
    <row r="2680" spans="1:8" ht="14.4" x14ac:dyDescent="0.3">
      <c r="A2680" s="17">
        <v>2</v>
      </c>
      <c r="B2680" s="9" t="s">
        <v>23</v>
      </c>
      <c r="C2680" s="17">
        <v>2</v>
      </c>
      <c r="D2680" s="17">
        <v>1970</v>
      </c>
      <c r="E2680" s="17">
        <v>1</v>
      </c>
      <c r="F2680" s="17">
        <v>0</v>
      </c>
      <c r="G2680" s="17">
        <v>22</v>
      </c>
      <c r="H2680" s="18">
        <v>754634</v>
      </c>
    </row>
    <row r="2681" spans="1:8" ht="14.4" x14ac:dyDescent="0.3">
      <c r="A2681" s="17">
        <v>4</v>
      </c>
      <c r="B2681" s="9" t="s">
        <v>12</v>
      </c>
      <c r="C2681" s="17">
        <v>3</v>
      </c>
      <c r="D2681" s="17">
        <v>1987</v>
      </c>
      <c r="E2681" s="17">
        <v>1</v>
      </c>
      <c r="F2681" s="17">
        <v>0</v>
      </c>
      <c r="G2681" s="17">
        <v>11</v>
      </c>
      <c r="H2681" s="18">
        <v>756140</v>
      </c>
    </row>
    <row r="2682" spans="1:8" ht="14.4" x14ac:dyDescent="0.3">
      <c r="A2682" s="17">
        <v>1</v>
      </c>
      <c r="B2682" s="9" t="s">
        <v>25</v>
      </c>
      <c r="C2682" s="17">
        <v>2</v>
      </c>
      <c r="D2682" s="17">
        <v>1995</v>
      </c>
      <c r="E2682" s="17">
        <v>1</v>
      </c>
      <c r="F2682" s="17">
        <v>0</v>
      </c>
      <c r="G2682" s="17">
        <v>0</v>
      </c>
      <c r="H2682" s="18">
        <v>758280</v>
      </c>
    </row>
    <row r="2683" spans="1:8" ht="14.4" x14ac:dyDescent="0.3">
      <c r="A2683" s="17">
        <v>2</v>
      </c>
      <c r="B2683" s="9" t="s">
        <v>23</v>
      </c>
      <c r="C2683" s="17">
        <v>2</v>
      </c>
      <c r="D2683" s="17">
        <v>1987</v>
      </c>
      <c r="E2683" s="17">
        <v>1</v>
      </c>
      <c r="F2683" s="17">
        <v>0</v>
      </c>
      <c r="G2683" s="17">
        <v>0</v>
      </c>
      <c r="H2683" s="18">
        <v>758835</v>
      </c>
    </row>
    <row r="2684" spans="1:8" ht="14.4" x14ac:dyDescent="0.3">
      <c r="A2684" s="17">
        <v>2</v>
      </c>
      <c r="B2684" s="9" t="s">
        <v>33</v>
      </c>
      <c r="C2684" s="17">
        <v>3</v>
      </c>
      <c r="D2684" s="17">
        <v>1979</v>
      </c>
      <c r="E2684" s="17">
        <v>1</v>
      </c>
      <c r="F2684" s="17">
        <v>0</v>
      </c>
      <c r="G2684" s="17">
        <v>0</v>
      </c>
      <c r="H2684" s="18">
        <v>759865</v>
      </c>
    </row>
    <row r="2685" spans="1:8" ht="14.4" x14ac:dyDescent="0.3">
      <c r="A2685" s="17">
        <v>1</v>
      </c>
      <c r="B2685" s="9" t="s">
        <v>12</v>
      </c>
      <c r="C2685" s="17">
        <v>3</v>
      </c>
      <c r="D2685" s="17">
        <v>1992</v>
      </c>
      <c r="E2685" s="17">
        <v>1</v>
      </c>
      <c r="F2685" s="17">
        <v>0</v>
      </c>
      <c r="G2685" s="17">
        <v>0</v>
      </c>
      <c r="H2685" s="18">
        <v>760578</v>
      </c>
    </row>
    <row r="2686" spans="1:8" ht="14.4" x14ac:dyDescent="0.3">
      <c r="A2686" s="17">
        <v>1</v>
      </c>
      <c r="B2686" s="9" t="s">
        <v>12</v>
      </c>
      <c r="C2686" s="17">
        <v>2</v>
      </c>
      <c r="D2686" s="17">
        <v>1990</v>
      </c>
      <c r="E2686" s="17">
        <v>1</v>
      </c>
      <c r="F2686" s="17">
        <v>0</v>
      </c>
      <c r="G2686" s="17">
        <v>46</v>
      </c>
      <c r="H2686" s="18">
        <v>761847</v>
      </c>
    </row>
    <row r="2687" spans="1:8" ht="14.4" x14ac:dyDescent="0.3">
      <c r="A2687" s="17">
        <v>1</v>
      </c>
      <c r="B2687" s="9" t="s">
        <v>30</v>
      </c>
      <c r="C2687" s="17">
        <v>3</v>
      </c>
      <c r="D2687" s="17">
        <v>1994</v>
      </c>
      <c r="E2687" s="17">
        <v>1</v>
      </c>
      <c r="F2687" s="17">
        <v>0</v>
      </c>
      <c r="G2687" s="17">
        <v>0</v>
      </c>
      <c r="H2687" s="18">
        <v>762956</v>
      </c>
    </row>
    <row r="2688" spans="1:8" ht="14.4" x14ac:dyDescent="0.3">
      <c r="A2688" s="17">
        <v>2</v>
      </c>
      <c r="B2688" s="9" t="s">
        <v>33</v>
      </c>
      <c r="C2688" s="17">
        <v>4</v>
      </c>
      <c r="D2688" s="17">
        <v>1965</v>
      </c>
      <c r="E2688" s="17">
        <v>1</v>
      </c>
      <c r="F2688" s="17">
        <v>0</v>
      </c>
      <c r="G2688" s="17">
        <v>0</v>
      </c>
      <c r="H2688" s="18">
        <v>764462</v>
      </c>
    </row>
    <row r="2689" spans="1:8" ht="14.4" x14ac:dyDescent="0.3">
      <c r="A2689" s="17">
        <v>2</v>
      </c>
      <c r="B2689" s="9" t="s">
        <v>12</v>
      </c>
      <c r="C2689" s="17">
        <v>2</v>
      </c>
      <c r="D2689" s="17">
        <v>1988</v>
      </c>
      <c r="E2689" s="17">
        <v>1</v>
      </c>
      <c r="F2689" s="17">
        <v>0</v>
      </c>
      <c r="G2689" s="17">
        <v>23</v>
      </c>
      <c r="H2689" s="18">
        <v>765493</v>
      </c>
    </row>
    <row r="2690" spans="1:8" ht="14.4" x14ac:dyDescent="0.3">
      <c r="A2690" s="17">
        <v>4</v>
      </c>
      <c r="B2690" s="9" t="s">
        <v>33</v>
      </c>
      <c r="C2690" s="17">
        <v>2</v>
      </c>
      <c r="D2690" s="17">
        <v>1983</v>
      </c>
      <c r="E2690" s="17">
        <v>1</v>
      </c>
      <c r="F2690" s="17">
        <v>0</v>
      </c>
      <c r="G2690" s="17">
        <v>23</v>
      </c>
      <c r="H2690" s="18">
        <v>766919</v>
      </c>
    </row>
    <row r="2691" spans="1:8" ht="14.4" x14ac:dyDescent="0.3">
      <c r="A2691" s="17">
        <v>1</v>
      </c>
      <c r="B2691" s="9" t="s">
        <v>33</v>
      </c>
      <c r="C2691" s="17">
        <v>3</v>
      </c>
      <c r="D2691" s="17">
        <v>2008</v>
      </c>
      <c r="E2691" s="17">
        <v>1</v>
      </c>
      <c r="F2691" s="17">
        <v>0</v>
      </c>
      <c r="G2691" s="17">
        <v>0</v>
      </c>
      <c r="H2691" s="18">
        <v>767791</v>
      </c>
    </row>
    <row r="2692" spans="1:8" ht="14.4" x14ac:dyDescent="0.3">
      <c r="A2692" s="17">
        <v>5</v>
      </c>
      <c r="B2692" s="9" t="s">
        <v>12</v>
      </c>
      <c r="C2692" s="17">
        <v>2</v>
      </c>
      <c r="D2692" s="17">
        <v>2015</v>
      </c>
      <c r="E2692" s="17">
        <v>1</v>
      </c>
      <c r="F2692" s="17">
        <v>0</v>
      </c>
      <c r="G2692" s="17">
        <v>0</v>
      </c>
      <c r="H2692" s="18">
        <v>769113</v>
      </c>
    </row>
    <row r="2693" spans="1:8" ht="14.4" x14ac:dyDescent="0.3">
      <c r="A2693" s="17">
        <v>1</v>
      </c>
      <c r="B2693" s="9" t="s">
        <v>35</v>
      </c>
      <c r="C2693" s="17">
        <v>1</v>
      </c>
      <c r="D2693" s="17">
        <v>1984</v>
      </c>
      <c r="E2693" s="17">
        <v>1</v>
      </c>
      <c r="F2693" s="17">
        <v>0</v>
      </c>
      <c r="G2693" s="17">
        <v>0</v>
      </c>
      <c r="H2693" s="18">
        <v>769139</v>
      </c>
    </row>
    <row r="2694" spans="1:8" ht="14.4" x14ac:dyDescent="0.3">
      <c r="A2694" s="17">
        <v>2</v>
      </c>
      <c r="B2694" s="9" t="s">
        <v>34</v>
      </c>
      <c r="C2694" s="17">
        <v>2</v>
      </c>
      <c r="D2694" s="17">
        <v>1985</v>
      </c>
      <c r="E2694" s="17">
        <v>1</v>
      </c>
      <c r="F2694" s="17">
        <v>0</v>
      </c>
      <c r="G2694" s="17">
        <v>0</v>
      </c>
      <c r="H2694" s="18">
        <v>770724</v>
      </c>
    </row>
    <row r="2695" spans="1:8" ht="14.4" x14ac:dyDescent="0.3">
      <c r="A2695" s="17">
        <v>1</v>
      </c>
      <c r="B2695" s="9" t="s">
        <v>23</v>
      </c>
      <c r="C2695" s="17">
        <v>1</v>
      </c>
      <c r="D2695" s="17">
        <v>2003</v>
      </c>
      <c r="E2695" s="17">
        <v>1</v>
      </c>
      <c r="F2695" s="17">
        <v>0</v>
      </c>
      <c r="G2695" s="17">
        <v>23</v>
      </c>
      <c r="H2695" s="18">
        <v>772071</v>
      </c>
    </row>
    <row r="2696" spans="1:8" ht="14.4" x14ac:dyDescent="0.3">
      <c r="A2696" s="17">
        <v>5</v>
      </c>
      <c r="B2696" s="9" t="s">
        <v>14</v>
      </c>
      <c r="C2696" s="17">
        <v>1</v>
      </c>
      <c r="D2696" s="17">
        <v>1984</v>
      </c>
      <c r="E2696" s="17">
        <v>1</v>
      </c>
      <c r="F2696" s="17">
        <v>0</v>
      </c>
      <c r="G2696" s="17">
        <v>0</v>
      </c>
      <c r="H2696" s="18">
        <v>772785</v>
      </c>
    </row>
    <row r="2697" spans="1:8" ht="14.4" x14ac:dyDescent="0.3">
      <c r="A2697" s="17">
        <v>3</v>
      </c>
      <c r="B2697" s="9" t="s">
        <v>14</v>
      </c>
      <c r="C2697" s="17">
        <v>3</v>
      </c>
      <c r="D2697" s="17">
        <v>1986</v>
      </c>
      <c r="E2697" s="17">
        <v>1</v>
      </c>
      <c r="F2697" s="17">
        <v>0</v>
      </c>
      <c r="G2697" s="17">
        <v>0</v>
      </c>
      <c r="H2697" s="18">
        <v>775083</v>
      </c>
    </row>
    <row r="2698" spans="1:8" ht="14.4" x14ac:dyDescent="0.3">
      <c r="A2698" s="17">
        <v>1</v>
      </c>
      <c r="B2698" s="9" t="s">
        <v>19</v>
      </c>
      <c r="C2698" s="17">
        <v>2</v>
      </c>
      <c r="D2698" s="17">
        <v>2002</v>
      </c>
      <c r="E2698" s="17">
        <v>1</v>
      </c>
      <c r="F2698" s="17">
        <v>0</v>
      </c>
      <c r="G2698" s="17">
        <v>0</v>
      </c>
      <c r="H2698" s="18">
        <v>775638</v>
      </c>
    </row>
    <row r="2699" spans="1:8" ht="14.4" x14ac:dyDescent="0.3">
      <c r="A2699" s="17">
        <v>1</v>
      </c>
      <c r="B2699" s="9" t="s">
        <v>25</v>
      </c>
      <c r="C2699" s="17">
        <v>3</v>
      </c>
      <c r="D2699" s="17">
        <v>1969</v>
      </c>
      <c r="E2699" s="17">
        <v>1</v>
      </c>
      <c r="F2699" s="17">
        <v>0</v>
      </c>
      <c r="G2699" s="17">
        <v>0</v>
      </c>
      <c r="H2699" s="18">
        <v>776272</v>
      </c>
    </row>
    <row r="2700" spans="1:8" ht="14.4" x14ac:dyDescent="0.3">
      <c r="A2700" s="17">
        <v>1</v>
      </c>
      <c r="B2700" s="9" t="s">
        <v>19</v>
      </c>
      <c r="C2700" s="17">
        <v>3</v>
      </c>
      <c r="D2700" s="17">
        <v>1994</v>
      </c>
      <c r="E2700" s="17">
        <v>1</v>
      </c>
      <c r="F2700" s="17">
        <v>0</v>
      </c>
      <c r="G2700" s="17">
        <v>0</v>
      </c>
      <c r="H2700" s="18">
        <v>776351</v>
      </c>
    </row>
    <row r="2701" spans="1:8" ht="14.4" x14ac:dyDescent="0.3">
      <c r="A2701" s="17">
        <v>3</v>
      </c>
      <c r="B2701" s="9" t="s">
        <v>42</v>
      </c>
      <c r="C2701" s="17">
        <v>2</v>
      </c>
      <c r="D2701" s="17">
        <v>1982</v>
      </c>
      <c r="E2701" s="17">
        <v>1</v>
      </c>
      <c r="F2701" s="17">
        <v>0</v>
      </c>
      <c r="G2701" s="17">
        <v>0</v>
      </c>
      <c r="H2701" s="18">
        <v>780393</v>
      </c>
    </row>
    <row r="2702" spans="1:8" ht="14.4" x14ac:dyDescent="0.3">
      <c r="A2702" s="17">
        <v>3</v>
      </c>
      <c r="B2702" s="9" t="s">
        <v>12</v>
      </c>
      <c r="C2702" s="17">
        <v>2</v>
      </c>
      <c r="D2702" s="17">
        <v>2011</v>
      </c>
      <c r="E2702" s="17">
        <v>1</v>
      </c>
      <c r="F2702" s="17">
        <v>0</v>
      </c>
      <c r="G2702" s="17">
        <v>0</v>
      </c>
      <c r="H2702" s="18">
        <v>782533</v>
      </c>
    </row>
    <row r="2703" spans="1:8" ht="14.4" x14ac:dyDescent="0.3">
      <c r="A2703" s="17">
        <v>2</v>
      </c>
      <c r="B2703" s="9" t="s">
        <v>33</v>
      </c>
      <c r="C2703" s="17">
        <v>2</v>
      </c>
      <c r="D2703" s="17">
        <v>1973</v>
      </c>
      <c r="E2703" s="17">
        <v>1</v>
      </c>
      <c r="F2703" s="17">
        <v>0</v>
      </c>
      <c r="G2703" s="17">
        <v>0</v>
      </c>
      <c r="H2703" s="18">
        <v>783405</v>
      </c>
    </row>
    <row r="2704" spans="1:8" ht="14.4" x14ac:dyDescent="0.3">
      <c r="A2704" s="17">
        <v>3</v>
      </c>
      <c r="B2704" s="9" t="s">
        <v>19</v>
      </c>
      <c r="C2704" s="17">
        <v>3</v>
      </c>
      <c r="D2704" s="17">
        <v>1986</v>
      </c>
      <c r="E2704" s="17">
        <v>1</v>
      </c>
      <c r="F2704" s="17">
        <v>0</v>
      </c>
      <c r="G2704" s="17">
        <v>0</v>
      </c>
      <c r="H2704" s="18">
        <v>783643</v>
      </c>
    </row>
    <row r="2705" spans="1:8" ht="14.4" x14ac:dyDescent="0.3">
      <c r="A2705" s="17">
        <v>2</v>
      </c>
      <c r="B2705" s="9" t="s">
        <v>17</v>
      </c>
      <c r="C2705" s="17">
        <v>2</v>
      </c>
      <c r="D2705" s="17">
        <v>2010</v>
      </c>
      <c r="E2705" s="17">
        <v>1</v>
      </c>
      <c r="F2705" s="17">
        <v>0</v>
      </c>
      <c r="G2705" s="17">
        <v>0</v>
      </c>
      <c r="H2705" s="18">
        <v>784991</v>
      </c>
    </row>
    <row r="2706" spans="1:8" ht="14.4" x14ac:dyDescent="0.3">
      <c r="A2706" s="17">
        <v>1</v>
      </c>
      <c r="B2706" s="9" t="s">
        <v>14</v>
      </c>
      <c r="C2706" s="17">
        <v>3</v>
      </c>
      <c r="D2706" s="17">
        <v>1986</v>
      </c>
      <c r="E2706" s="17">
        <v>1</v>
      </c>
      <c r="F2706" s="17">
        <v>0</v>
      </c>
      <c r="G2706" s="17">
        <v>0</v>
      </c>
      <c r="H2706" s="18">
        <v>785466</v>
      </c>
    </row>
    <row r="2707" spans="1:8" ht="14.4" x14ac:dyDescent="0.3">
      <c r="A2707" s="17">
        <v>3</v>
      </c>
      <c r="B2707" s="9" t="s">
        <v>14</v>
      </c>
      <c r="C2707" s="17">
        <v>2</v>
      </c>
      <c r="D2707" s="17">
        <v>2003</v>
      </c>
      <c r="E2707" s="17">
        <v>1</v>
      </c>
      <c r="F2707" s="17">
        <v>0</v>
      </c>
      <c r="G2707" s="17">
        <v>0</v>
      </c>
      <c r="H2707" s="18">
        <v>786330</v>
      </c>
    </row>
    <row r="2708" spans="1:8" ht="14.4" x14ac:dyDescent="0.3">
      <c r="A2708" s="17">
        <v>1</v>
      </c>
      <c r="B2708" s="9" t="s">
        <v>31</v>
      </c>
      <c r="C2708" s="17">
        <v>2</v>
      </c>
      <c r="D2708" s="17">
        <v>1979</v>
      </c>
      <c r="E2708" s="17">
        <v>1</v>
      </c>
      <c r="F2708" s="17">
        <v>0</v>
      </c>
      <c r="G2708" s="17">
        <v>0</v>
      </c>
      <c r="H2708" s="18">
        <v>787131</v>
      </c>
    </row>
    <row r="2709" spans="1:8" ht="14.4" x14ac:dyDescent="0.3">
      <c r="A2709" s="17">
        <v>3</v>
      </c>
      <c r="B2709" s="9" t="s">
        <v>53</v>
      </c>
      <c r="C2709" s="17">
        <v>3</v>
      </c>
      <c r="D2709" s="17">
        <v>1988</v>
      </c>
      <c r="E2709" s="17">
        <v>1</v>
      </c>
      <c r="F2709" s="17">
        <v>0</v>
      </c>
      <c r="G2709" s="17">
        <v>0</v>
      </c>
      <c r="H2709" s="18">
        <v>787765</v>
      </c>
    </row>
    <row r="2710" spans="1:8" ht="14.4" x14ac:dyDescent="0.3">
      <c r="A2710" s="17">
        <v>1</v>
      </c>
      <c r="B2710" s="9" t="s">
        <v>12</v>
      </c>
      <c r="C2710" s="17">
        <v>3</v>
      </c>
      <c r="D2710" s="17">
        <v>1970</v>
      </c>
      <c r="E2710" s="17">
        <v>1</v>
      </c>
      <c r="F2710" s="17">
        <v>0</v>
      </c>
      <c r="G2710" s="17">
        <v>0</v>
      </c>
      <c r="H2710" s="18">
        <v>788082</v>
      </c>
    </row>
    <row r="2711" spans="1:8" ht="14.4" x14ac:dyDescent="0.3">
      <c r="A2711" s="17">
        <v>3</v>
      </c>
      <c r="B2711" s="9" t="s">
        <v>14</v>
      </c>
      <c r="C2711" s="17">
        <v>2</v>
      </c>
      <c r="D2711" s="17">
        <v>2012</v>
      </c>
      <c r="E2711" s="17">
        <v>1</v>
      </c>
      <c r="F2711" s="17">
        <v>0</v>
      </c>
      <c r="G2711" s="17">
        <v>0</v>
      </c>
      <c r="H2711" s="18">
        <v>790777</v>
      </c>
    </row>
    <row r="2712" spans="1:8" ht="14.4" x14ac:dyDescent="0.3">
      <c r="A2712" s="17">
        <v>2</v>
      </c>
      <c r="B2712" s="9" t="s">
        <v>23</v>
      </c>
      <c r="C2712" s="17">
        <v>3</v>
      </c>
      <c r="D2712" s="17">
        <v>1986</v>
      </c>
      <c r="E2712" s="17">
        <v>1</v>
      </c>
      <c r="F2712" s="17">
        <v>0</v>
      </c>
      <c r="G2712" s="17">
        <v>0</v>
      </c>
      <c r="H2712" s="18">
        <v>791490</v>
      </c>
    </row>
    <row r="2713" spans="1:8" ht="14.4" x14ac:dyDescent="0.3">
      <c r="A2713" s="17">
        <v>1</v>
      </c>
      <c r="B2713" s="9" t="s">
        <v>33</v>
      </c>
      <c r="C2713" s="17">
        <v>1</v>
      </c>
      <c r="D2713" s="17">
        <v>1990</v>
      </c>
      <c r="E2713" s="17">
        <v>1</v>
      </c>
      <c r="F2713" s="17">
        <v>0</v>
      </c>
      <c r="G2713" s="17">
        <v>0</v>
      </c>
      <c r="H2713" s="18">
        <v>792996</v>
      </c>
    </row>
    <row r="2714" spans="1:8" ht="14.4" x14ac:dyDescent="0.3">
      <c r="A2714" s="17">
        <v>3</v>
      </c>
      <c r="B2714" s="9" t="s">
        <v>23</v>
      </c>
      <c r="C2714" s="17">
        <v>3</v>
      </c>
      <c r="D2714" s="17">
        <v>1986</v>
      </c>
      <c r="E2714" s="17">
        <v>1</v>
      </c>
      <c r="F2714" s="17">
        <v>0</v>
      </c>
      <c r="G2714" s="17">
        <v>12</v>
      </c>
      <c r="H2714" s="18">
        <v>795215</v>
      </c>
    </row>
    <row r="2715" spans="1:8" ht="14.4" x14ac:dyDescent="0.3">
      <c r="A2715" s="17">
        <v>4</v>
      </c>
      <c r="B2715" s="9" t="s">
        <v>12</v>
      </c>
      <c r="C2715" s="17">
        <v>2</v>
      </c>
      <c r="D2715" s="17">
        <v>1989</v>
      </c>
      <c r="E2715" s="17">
        <v>1</v>
      </c>
      <c r="F2715" s="17">
        <v>0</v>
      </c>
      <c r="G2715" s="17">
        <v>0</v>
      </c>
      <c r="H2715" s="18">
        <v>797989</v>
      </c>
    </row>
    <row r="2716" spans="1:8" ht="14.4" x14ac:dyDescent="0.3">
      <c r="A2716" s="17">
        <v>2</v>
      </c>
      <c r="B2716" s="9" t="s">
        <v>33</v>
      </c>
      <c r="C2716" s="17">
        <v>3</v>
      </c>
      <c r="D2716" s="17">
        <v>1979</v>
      </c>
      <c r="E2716" s="17">
        <v>1</v>
      </c>
      <c r="F2716" s="17">
        <v>0</v>
      </c>
      <c r="G2716" s="17">
        <v>0</v>
      </c>
      <c r="H2716" s="18">
        <v>799178</v>
      </c>
    </row>
    <row r="2717" spans="1:8" ht="14.4" x14ac:dyDescent="0.3">
      <c r="A2717" s="17">
        <v>4</v>
      </c>
      <c r="B2717" s="9" t="s">
        <v>14</v>
      </c>
      <c r="C2717" s="17">
        <v>3</v>
      </c>
      <c r="D2717" s="17">
        <v>1983</v>
      </c>
      <c r="E2717" s="17">
        <v>1</v>
      </c>
      <c r="F2717" s="17">
        <v>0</v>
      </c>
      <c r="G2717" s="17">
        <v>12</v>
      </c>
      <c r="H2717" s="18">
        <v>799971</v>
      </c>
    </row>
    <row r="2718" spans="1:8" ht="14.4" x14ac:dyDescent="0.3">
      <c r="A2718" s="17">
        <v>4</v>
      </c>
      <c r="B2718" s="9" t="s">
        <v>30</v>
      </c>
      <c r="C2718" s="17">
        <v>3</v>
      </c>
      <c r="D2718" s="17">
        <v>1984</v>
      </c>
      <c r="E2718" s="17">
        <v>1</v>
      </c>
      <c r="F2718" s="17">
        <v>0</v>
      </c>
      <c r="G2718" s="17">
        <v>0</v>
      </c>
      <c r="H2718" s="18">
        <v>801635</v>
      </c>
    </row>
    <row r="2719" spans="1:8" ht="14.4" x14ac:dyDescent="0.3">
      <c r="A2719" s="17">
        <v>1</v>
      </c>
      <c r="B2719" s="9" t="s">
        <v>27</v>
      </c>
      <c r="C2719" s="17">
        <v>2</v>
      </c>
      <c r="D2719" s="17">
        <v>1989</v>
      </c>
      <c r="E2719" s="17">
        <v>1</v>
      </c>
      <c r="F2719" s="17">
        <v>0</v>
      </c>
      <c r="G2719" s="17">
        <v>0</v>
      </c>
      <c r="H2719" s="18">
        <v>802031</v>
      </c>
    </row>
    <row r="2720" spans="1:8" ht="14.4" x14ac:dyDescent="0.3">
      <c r="A2720" s="17">
        <v>2</v>
      </c>
      <c r="B2720" s="9" t="s">
        <v>14</v>
      </c>
      <c r="C2720" s="17">
        <v>2</v>
      </c>
      <c r="D2720" s="17">
        <v>2019</v>
      </c>
      <c r="E2720" s="17">
        <v>1</v>
      </c>
      <c r="F2720" s="17">
        <v>0</v>
      </c>
      <c r="G2720" s="17">
        <v>0</v>
      </c>
      <c r="H2720" s="18">
        <v>803775</v>
      </c>
    </row>
    <row r="2721" spans="1:8" ht="14.4" x14ac:dyDescent="0.3">
      <c r="A2721" s="17">
        <v>2</v>
      </c>
      <c r="B2721" s="9" t="s">
        <v>25</v>
      </c>
      <c r="C2721" s="17">
        <v>3</v>
      </c>
      <c r="D2721" s="17">
        <v>1998</v>
      </c>
      <c r="E2721" s="17">
        <v>1</v>
      </c>
      <c r="F2721" s="17">
        <v>0</v>
      </c>
      <c r="G2721" s="17">
        <v>0</v>
      </c>
      <c r="H2721" s="18">
        <v>807025</v>
      </c>
    </row>
    <row r="2722" spans="1:8" ht="14.4" x14ac:dyDescent="0.3">
      <c r="A2722" s="17">
        <v>4</v>
      </c>
      <c r="B2722" s="9" t="s">
        <v>12</v>
      </c>
      <c r="C2722" s="17">
        <v>3</v>
      </c>
      <c r="D2722" s="17">
        <v>2011</v>
      </c>
      <c r="E2722" s="17">
        <v>1</v>
      </c>
      <c r="F2722" s="17">
        <v>0</v>
      </c>
      <c r="G2722" s="17">
        <v>0</v>
      </c>
      <c r="H2722" s="18">
        <v>808670</v>
      </c>
    </row>
    <row r="2723" spans="1:8" ht="14.4" x14ac:dyDescent="0.3">
      <c r="A2723" s="17">
        <v>5</v>
      </c>
      <c r="B2723" s="9" t="s">
        <v>25</v>
      </c>
      <c r="C2723" s="17">
        <v>3</v>
      </c>
      <c r="D2723" s="17">
        <v>1994</v>
      </c>
      <c r="E2723" s="17">
        <v>1</v>
      </c>
      <c r="F2723" s="17">
        <v>0</v>
      </c>
      <c r="G2723" s="17">
        <v>0</v>
      </c>
      <c r="H2723" s="18">
        <v>810592</v>
      </c>
    </row>
    <row r="2724" spans="1:8" ht="14.4" x14ac:dyDescent="0.3">
      <c r="A2724" s="17">
        <v>3</v>
      </c>
      <c r="B2724" s="9" t="s">
        <v>33</v>
      </c>
      <c r="C2724" s="17">
        <v>2</v>
      </c>
      <c r="D2724" s="17">
        <v>1980</v>
      </c>
      <c r="E2724" s="17">
        <v>1</v>
      </c>
      <c r="F2724" s="17">
        <v>0</v>
      </c>
      <c r="G2724" s="17">
        <v>0</v>
      </c>
      <c r="H2724" s="18">
        <v>811305</v>
      </c>
    </row>
    <row r="2725" spans="1:8" ht="14.4" x14ac:dyDescent="0.3">
      <c r="A2725" s="17">
        <v>2</v>
      </c>
      <c r="B2725" s="9" t="s">
        <v>25</v>
      </c>
      <c r="C2725" s="17">
        <v>2</v>
      </c>
      <c r="D2725" s="17">
        <v>1964</v>
      </c>
      <c r="E2725" s="17">
        <v>2</v>
      </c>
      <c r="F2725" s="17">
        <v>0</v>
      </c>
      <c r="G2725" s="17">
        <v>0</v>
      </c>
      <c r="H2725" s="18">
        <v>812494</v>
      </c>
    </row>
    <row r="2726" spans="1:8" ht="14.4" x14ac:dyDescent="0.3">
      <c r="A2726" s="17">
        <v>1</v>
      </c>
      <c r="B2726" s="9" t="s">
        <v>33</v>
      </c>
      <c r="C2726" s="17">
        <v>4</v>
      </c>
      <c r="D2726" s="17">
        <v>2017</v>
      </c>
      <c r="E2726" s="17">
        <v>1</v>
      </c>
      <c r="F2726" s="17">
        <v>0</v>
      </c>
      <c r="G2726" s="17">
        <v>0</v>
      </c>
      <c r="H2726" s="18">
        <v>816457</v>
      </c>
    </row>
    <row r="2727" spans="1:8" ht="14.4" x14ac:dyDescent="0.3">
      <c r="A2727" s="17">
        <v>2</v>
      </c>
      <c r="B2727" s="9" t="s">
        <v>12</v>
      </c>
      <c r="C2727" s="17">
        <v>2</v>
      </c>
      <c r="D2727" s="17">
        <v>1998</v>
      </c>
      <c r="E2727" s="17">
        <v>1</v>
      </c>
      <c r="F2727" s="17">
        <v>0</v>
      </c>
      <c r="G2727" s="17">
        <v>0</v>
      </c>
      <c r="H2727" s="18">
        <v>818518</v>
      </c>
    </row>
    <row r="2728" spans="1:8" ht="14.4" x14ac:dyDescent="0.3">
      <c r="A2728" s="17">
        <v>2</v>
      </c>
      <c r="B2728" s="9" t="s">
        <v>14</v>
      </c>
      <c r="C2728" s="17">
        <v>3</v>
      </c>
      <c r="D2728" s="17">
        <v>1986</v>
      </c>
      <c r="E2728" s="17">
        <v>1</v>
      </c>
      <c r="F2728" s="17">
        <v>0</v>
      </c>
      <c r="G2728" s="17">
        <v>0</v>
      </c>
      <c r="H2728" s="18">
        <v>820578</v>
      </c>
    </row>
    <row r="2729" spans="1:8" ht="14.4" x14ac:dyDescent="0.3">
      <c r="A2729" s="17">
        <v>5</v>
      </c>
      <c r="B2729" s="9" t="s">
        <v>19</v>
      </c>
      <c r="C2729" s="17">
        <v>4</v>
      </c>
      <c r="D2729" s="17">
        <v>1990</v>
      </c>
      <c r="E2729" s="17">
        <v>2</v>
      </c>
      <c r="F2729" s="17">
        <v>0</v>
      </c>
      <c r="G2729" s="17">
        <v>0</v>
      </c>
      <c r="H2729" s="18">
        <v>821846</v>
      </c>
    </row>
    <row r="2730" spans="1:8" ht="14.4" x14ac:dyDescent="0.3">
      <c r="A2730" s="17">
        <v>1</v>
      </c>
      <c r="B2730" s="9" t="s">
        <v>49</v>
      </c>
      <c r="C2730" s="17">
        <v>3</v>
      </c>
      <c r="D2730" s="17">
        <v>1984</v>
      </c>
      <c r="E2730" s="17">
        <v>1</v>
      </c>
      <c r="F2730" s="17">
        <v>0</v>
      </c>
      <c r="G2730" s="17">
        <v>24</v>
      </c>
      <c r="H2730" s="18">
        <v>822956</v>
      </c>
    </row>
    <row r="2731" spans="1:8" ht="14.4" x14ac:dyDescent="0.3">
      <c r="A2731" s="17">
        <v>2</v>
      </c>
      <c r="B2731" s="9" t="s">
        <v>12</v>
      </c>
      <c r="C2731" s="17">
        <v>2</v>
      </c>
      <c r="D2731" s="17">
        <v>2019</v>
      </c>
      <c r="E2731" s="17">
        <v>1</v>
      </c>
      <c r="F2731" s="17">
        <v>0</v>
      </c>
      <c r="G2731" s="17">
        <v>0</v>
      </c>
      <c r="H2731" s="18">
        <v>823590</v>
      </c>
    </row>
    <row r="2732" spans="1:8" ht="14.4" x14ac:dyDescent="0.3">
      <c r="A2732" s="17">
        <v>1</v>
      </c>
      <c r="B2732" s="9" t="s">
        <v>14</v>
      </c>
      <c r="C2732" s="17">
        <v>3</v>
      </c>
      <c r="D2732" s="17">
        <v>1989</v>
      </c>
      <c r="E2732" s="17">
        <v>1</v>
      </c>
      <c r="F2732" s="17">
        <v>0</v>
      </c>
      <c r="G2732" s="17">
        <v>0</v>
      </c>
      <c r="H2732" s="18">
        <v>825175</v>
      </c>
    </row>
    <row r="2733" spans="1:8" ht="14.4" x14ac:dyDescent="0.3">
      <c r="A2733" s="17">
        <v>1</v>
      </c>
      <c r="B2733" s="9" t="s">
        <v>19</v>
      </c>
      <c r="C2733" s="17">
        <v>3</v>
      </c>
      <c r="D2733" s="17">
        <v>1993</v>
      </c>
      <c r="E2733" s="17">
        <v>1</v>
      </c>
      <c r="F2733" s="17">
        <v>0</v>
      </c>
      <c r="G2733" s="17">
        <v>0</v>
      </c>
      <c r="H2733" s="18">
        <v>826761</v>
      </c>
    </row>
    <row r="2734" spans="1:8" ht="14.4" x14ac:dyDescent="0.3">
      <c r="A2734" s="17">
        <v>3</v>
      </c>
      <c r="B2734" s="9" t="s">
        <v>33</v>
      </c>
      <c r="C2734" s="17">
        <v>3</v>
      </c>
      <c r="D2734" s="17">
        <v>1964</v>
      </c>
      <c r="E2734" s="17">
        <v>1</v>
      </c>
      <c r="F2734" s="17">
        <v>0</v>
      </c>
      <c r="G2734" s="17">
        <v>0</v>
      </c>
      <c r="H2734" s="18">
        <v>827791</v>
      </c>
    </row>
    <row r="2735" spans="1:8" ht="14.4" x14ac:dyDescent="0.3">
      <c r="A2735" s="17">
        <v>2</v>
      </c>
      <c r="B2735" s="9" t="s">
        <v>33</v>
      </c>
      <c r="C2735" s="17">
        <v>4</v>
      </c>
      <c r="D2735" s="17">
        <v>1985</v>
      </c>
      <c r="E2735" s="17">
        <v>1</v>
      </c>
      <c r="F2735" s="17">
        <v>0</v>
      </c>
      <c r="G2735" s="17">
        <v>0</v>
      </c>
      <c r="H2735" s="18">
        <v>829535</v>
      </c>
    </row>
    <row r="2736" spans="1:8" ht="14.4" x14ac:dyDescent="0.3">
      <c r="A2736" s="17">
        <v>3</v>
      </c>
      <c r="B2736" s="9" t="s">
        <v>31</v>
      </c>
      <c r="C2736" s="17">
        <v>3</v>
      </c>
      <c r="D2736" s="17">
        <v>1979</v>
      </c>
      <c r="E2736" s="17">
        <v>1</v>
      </c>
      <c r="F2736" s="17">
        <v>0</v>
      </c>
      <c r="G2736" s="17">
        <v>0</v>
      </c>
      <c r="H2736" s="18">
        <v>831754</v>
      </c>
    </row>
    <row r="2737" spans="1:8" ht="14.4" x14ac:dyDescent="0.3">
      <c r="A2737" s="17">
        <v>2</v>
      </c>
      <c r="B2737" s="9" t="s">
        <v>17</v>
      </c>
      <c r="C2737" s="17">
        <v>2</v>
      </c>
      <c r="D2737" s="17">
        <v>2011</v>
      </c>
      <c r="E2737" s="17">
        <v>1</v>
      </c>
      <c r="F2737" s="17">
        <v>0</v>
      </c>
      <c r="G2737" s="17">
        <v>0</v>
      </c>
      <c r="H2737" s="18">
        <v>832539</v>
      </c>
    </row>
    <row r="2738" spans="1:8" ht="14.4" x14ac:dyDescent="0.3">
      <c r="A2738" s="17">
        <v>2</v>
      </c>
      <c r="B2738" s="9" t="s">
        <v>19</v>
      </c>
      <c r="C2738" s="17">
        <v>3</v>
      </c>
      <c r="D2738" s="17">
        <v>2018</v>
      </c>
      <c r="E2738" s="17">
        <v>1</v>
      </c>
      <c r="F2738" s="17">
        <v>0</v>
      </c>
      <c r="G2738" s="17">
        <v>0</v>
      </c>
      <c r="H2738" s="18">
        <v>833339</v>
      </c>
    </row>
    <row r="2739" spans="1:8" ht="14.4" x14ac:dyDescent="0.3">
      <c r="A2739" s="17">
        <v>1</v>
      </c>
      <c r="B2739" s="9" t="s">
        <v>17</v>
      </c>
      <c r="C2739" s="17">
        <v>1</v>
      </c>
      <c r="D2739" s="17">
        <v>1992</v>
      </c>
      <c r="E2739" s="17">
        <v>1</v>
      </c>
      <c r="F2739" s="17">
        <v>0</v>
      </c>
      <c r="G2739" s="17">
        <v>0</v>
      </c>
      <c r="H2739" s="18">
        <v>833815</v>
      </c>
    </row>
    <row r="2740" spans="1:8" ht="14.4" x14ac:dyDescent="0.3">
      <c r="A2740" s="17">
        <v>4</v>
      </c>
      <c r="B2740" s="9" t="s">
        <v>31</v>
      </c>
      <c r="C2740" s="17">
        <v>3</v>
      </c>
      <c r="D2740" s="17">
        <v>1984</v>
      </c>
      <c r="E2740" s="17">
        <v>1</v>
      </c>
      <c r="F2740" s="17">
        <v>0</v>
      </c>
      <c r="G2740" s="17">
        <v>0</v>
      </c>
      <c r="H2740" s="18">
        <v>834449</v>
      </c>
    </row>
    <row r="2741" spans="1:8" ht="14.4" x14ac:dyDescent="0.3">
      <c r="A2741" s="17">
        <v>3</v>
      </c>
      <c r="B2741" s="9" t="s">
        <v>33</v>
      </c>
      <c r="C2741" s="17">
        <v>2</v>
      </c>
      <c r="D2741" s="17">
        <v>1976</v>
      </c>
      <c r="E2741" s="17">
        <v>1</v>
      </c>
      <c r="F2741" s="17">
        <v>12</v>
      </c>
      <c r="G2741" s="17">
        <v>37</v>
      </c>
      <c r="H2741" s="18">
        <v>834766</v>
      </c>
    </row>
    <row r="2742" spans="1:8" ht="14.4" x14ac:dyDescent="0.3">
      <c r="A2742" s="17">
        <v>1</v>
      </c>
      <c r="B2742" s="9" t="s">
        <v>19</v>
      </c>
      <c r="C2742" s="17">
        <v>3</v>
      </c>
      <c r="D2742" s="17">
        <v>2014</v>
      </c>
      <c r="E2742" s="17">
        <v>1</v>
      </c>
      <c r="F2742" s="17">
        <v>0</v>
      </c>
      <c r="G2742" s="17">
        <v>0</v>
      </c>
      <c r="H2742" s="18">
        <v>835241</v>
      </c>
    </row>
    <row r="2743" spans="1:8" ht="14.4" x14ac:dyDescent="0.3">
      <c r="A2743" s="17">
        <v>4</v>
      </c>
      <c r="B2743" s="9" t="s">
        <v>33</v>
      </c>
      <c r="C2743" s="17">
        <v>3</v>
      </c>
      <c r="D2743" s="17">
        <v>1994</v>
      </c>
      <c r="E2743" s="17">
        <v>1</v>
      </c>
      <c r="F2743" s="17">
        <v>0</v>
      </c>
      <c r="G2743" s="17">
        <v>0</v>
      </c>
      <c r="H2743" s="18">
        <v>835875</v>
      </c>
    </row>
    <row r="2744" spans="1:8" ht="14.4" x14ac:dyDescent="0.3">
      <c r="A2744" s="17">
        <v>4</v>
      </c>
      <c r="B2744" s="9" t="s">
        <v>33</v>
      </c>
      <c r="C2744" s="17">
        <v>2</v>
      </c>
      <c r="D2744" s="17">
        <v>1976</v>
      </c>
      <c r="E2744" s="17">
        <v>1</v>
      </c>
      <c r="F2744" s="17">
        <v>0</v>
      </c>
      <c r="G2744" s="17">
        <v>37</v>
      </c>
      <c r="H2744" s="18">
        <v>835955</v>
      </c>
    </row>
    <row r="2745" spans="1:8" ht="14.4" x14ac:dyDescent="0.3">
      <c r="A2745" s="17">
        <v>4</v>
      </c>
      <c r="B2745" s="9" t="s">
        <v>12</v>
      </c>
      <c r="C2745" s="17">
        <v>3</v>
      </c>
      <c r="D2745" s="17">
        <v>1987</v>
      </c>
      <c r="E2745" s="17">
        <v>1</v>
      </c>
      <c r="F2745" s="17">
        <v>0</v>
      </c>
      <c r="G2745" s="17">
        <v>0</v>
      </c>
      <c r="H2745" s="18">
        <v>836668</v>
      </c>
    </row>
    <row r="2746" spans="1:8" ht="14.4" x14ac:dyDescent="0.3">
      <c r="A2746" s="17">
        <v>2</v>
      </c>
      <c r="B2746" s="9" t="s">
        <v>19</v>
      </c>
      <c r="C2746" s="17">
        <v>4</v>
      </c>
      <c r="D2746" s="17">
        <v>2015</v>
      </c>
      <c r="E2746" s="17">
        <v>1</v>
      </c>
      <c r="F2746" s="17">
        <v>0</v>
      </c>
      <c r="G2746" s="17">
        <v>0</v>
      </c>
      <c r="H2746" s="18">
        <v>839284</v>
      </c>
    </row>
    <row r="2747" spans="1:8" ht="14.4" x14ac:dyDescent="0.3">
      <c r="A2747" s="17">
        <v>1</v>
      </c>
      <c r="B2747" s="9" t="s">
        <v>27</v>
      </c>
      <c r="C2747" s="17">
        <v>3</v>
      </c>
      <c r="D2747" s="17">
        <v>1990</v>
      </c>
      <c r="E2747" s="17">
        <v>1</v>
      </c>
      <c r="F2747" s="17">
        <v>0</v>
      </c>
      <c r="G2747" s="17">
        <v>0</v>
      </c>
      <c r="H2747" s="18">
        <v>840473</v>
      </c>
    </row>
    <row r="2748" spans="1:8" ht="14.4" x14ac:dyDescent="0.3">
      <c r="A2748" s="17">
        <v>6</v>
      </c>
      <c r="B2748" s="9" t="s">
        <v>19</v>
      </c>
      <c r="C2748" s="17">
        <v>4</v>
      </c>
      <c r="D2748" s="17">
        <v>1990</v>
      </c>
      <c r="E2748" s="17">
        <v>1</v>
      </c>
      <c r="F2748" s="17">
        <v>0</v>
      </c>
      <c r="G2748" s="17">
        <v>0</v>
      </c>
      <c r="H2748" s="18">
        <v>841582</v>
      </c>
    </row>
    <row r="2749" spans="1:8" ht="14.4" x14ac:dyDescent="0.3">
      <c r="A2749" s="17">
        <v>1</v>
      </c>
      <c r="B2749" s="9" t="s">
        <v>14</v>
      </c>
      <c r="C2749" s="17">
        <v>3</v>
      </c>
      <c r="D2749" s="17">
        <v>1991</v>
      </c>
      <c r="E2749" s="17">
        <v>1</v>
      </c>
      <c r="F2749" s="17">
        <v>0</v>
      </c>
      <c r="G2749" s="17">
        <v>0</v>
      </c>
      <c r="H2749" s="18">
        <v>842216</v>
      </c>
    </row>
    <row r="2750" spans="1:8" ht="14.4" x14ac:dyDescent="0.3">
      <c r="A2750" s="17">
        <v>4</v>
      </c>
      <c r="B2750" s="9" t="s">
        <v>12</v>
      </c>
      <c r="C2750" s="17">
        <v>1</v>
      </c>
      <c r="D2750" s="17">
        <v>1995</v>
      </c>
      <c r="E2750" s="17">
        <v>1</v>
      </c>
      <c r="F2750" s="17">
        <v>0</v>
      </c>
      <c r="G2750" s="17">
        <v>0</v>
      </c>
      <c r="H2750" s="18">
        <v>844515</v>
      </c>
    </row>
    <row r="2751" spans="1:8" ht="14.4" x14ac:dyDescent="0.3">
      <c r="A2751" s="17">
        <v>2</v>
      </c>
      <c r="B2751" s="9" t="s">
        <v>12</v>
      </c>
      <c r="C2751" s="17">
        <v>1</v>
      </c>
      <c r="D2751" s="17">
        <v>1991</v>
      </c>
      <c r="E2751" s="17">
        <v>1</v>
      </c>
      <c r="F2751" s="17">
        <v>0</v>
      </c>
      <c r="G2751" s="17">
        <v>0</v>
      </c>
      <c r="H2751" s="18">
        <v>844753</v>
      </c>
    </row>
    <row r="2752" spans="1:8" ht="14.4" x14ac:dyDescent="0.3">
      <c r="A2752" s="17">
        <v>3</v>
      </c>
      <c r="B2752" s="9" t="s">
        <v>30</v>
      </c>
      <c r="C2752" s="17">
        <v>3</v>
      </c>
      <c r="D2752" s="17">
        <v>1984</v>
      </c>
      <c r="E2752" s="17">
        <v>1</v>
      </c>
      <c r="F2752" s="17">
        <v>0</v>
      </c>
      <c r="G2752" s="17">
        <v>38</v>
      </c>
      <c r="H2752" s="18">
        <v>845070</v>
      </c>
    </row>
    <row r="2753" spans="1:8" ht="14.4" x14ac:dyDescent="0.3">
      <c r="A2753" s="17">
        <v>3</v>
      </c>
      <c r="B2753" s="9" t="s">
        <v>12</v>
      </c>
      <c r="C2753" s="17">
        <v>2</v>
      </c>
      <c r="D2753" s="17">
        <v>1995</v>
      </c>
      <c r="E2753" s="17">
        <v>1</v>
      </c>
      <c r="F2753" s="17">
        <v>0</v>
      </c>
      <c r="G2753" s="17">
        <v>0</v>
      </c>
      <c r="H2753" s="18">
        <v>845387</v>
      </c>
    </row>
    <row r="2754" spans="1:8" ht="14.4" x14ac:dyDescent="0.3">
      <c r="A2754" s="17">
        <v>3</v>
      </c>
      <c r="B2754" s="9" t="s">
        <v>19</v>
      </c>
      <c r="C2754" s="17">
        <v>2</v>
      </c>
      <c r="D2754" s="17">
        <v>2007</v>
      </c>
      <c r="E2754" s="17">
        <v>2</v>
      </c>
      <c r="F2754" s="17">
        <v>0</v>
      </c>
      <c r="G2754" s="17">
        <v>0</v>
      </c>
      <c r="H2754" s="18">
        <v>849667</v>
      </c>
    </row>
    <row r="2755" spans="1:8" ht="14.4" x14ac:dyDescent="0.3">
      <c r="A2755" s="17">
        <v>1</v>
      </c>
      <c r="B2755" s="9" t="s">
        <v>19</v>
      </c>
      <c r="C2755" s="17">
        <v>2</v>
      </c>
      <c r="D2755" s="17">
        <v>2016</v>
      </c>
      <c r="E2755" s="17">
        <v>2</v>
      </c>
      <c r="F2755" s="17">
        <v>0</v>
      </c>
      <c r="G2755" s="17">
        <v>0</v>
      </c>
      <c r="H2755" s="18">
        <v>851490</v>
      </c>
    </row>
    <row r="2756" spans="1:8" ht="14.4" x14ac:dyDescent="0.3">
      <c r="A2756" s="17">
        <v>1</v>
      </c>
      <c r="B2756" s="9" t="s">
        <v>12</v>
      </c>
      <c r="C2756" s="17">
        <v>1</v>
      </c>
      <c r="D2756" s="17">
        <v>1996</v>
      </c>
      <c r="E2756" s="17">
        <v>1</v>
      </c>
      <c r="F2756" s="17">
        <v>0</v>
      </c>
      <c r="G2756" s="17">
        <v>0</v>
      </c>
      <c r="H2756" s="18">
        <v>851886</v>
      </c>
    </row>
    <row r="2757" spans="1:8" ht="14.4" x14ac:dyDescent="0.3">
      <c r="A2757" s="17">
        <v>1</v>
      </c>
      <c r="B2757" s="9" t="s">
        <v>31</v>
      </c>
      <c r="C2757" s="17">
        <v>4</v>
      </c>
      <c r="D2757" s="17">
        <v>1976</v>
      </c>
      <c r="E2757" s="17">
        <v>1</v>
      </c>
      <c r="F2757" s="17">
        <v>0</v>
      </c>
      <c r="G2757" s="17">
        <v>0</v>
      </c>
      <c r="H2757" s="18">
        <v>858306</v>
      </c>
    </row>
    <row r="2758" spans="1:8" ht="14.4" x14ac:dyDescent="0.3">
      <c r="A2758" s="17">
        <v>2</v>
      </c>
      <c r="B2758" s="9" t="s">
        <v>34</v>
      </c>
      <c r="C2758" s="17">
        <v>2</v>
      </c>
      <c r="D2758" s="17">
        <v>1985</v>
      </c>
      <c r="E2758" s="17">
        <v>1</v>
      </c>
      <c r="F2758" s="17">
        <v>0</v>
      </c>
      <c r="G2758" s="17">
        <v>0</v>
      </c>
      <c r="H2758" s="18">
        <v>858623</v>
      </c>
    </row>
    <row r="2759" spans="1:8" ht="14.4" x14ac:dyDescent="0.3">
      <c r="A2759" s="17">
        <v>2</v>
      </c>
      <c r="B2759" s="9" t="s">
        <v>19</v>
      </c>
      <c r="C2759" s="17">
        <v>4</v>
      </c>
      <c r="D2759" s="17">
        <v>2015</v>
      </c>
      <c r="E2759" s="17">
        <v>1</v>
      </c>
      <c r="F2759" s="17">
        <v>0</v>
      </c>
      <c r="G2759" s="17">
        <v>0</v>
      </c>
      <c r="H2759" s="18">
        <v>858861</v>
      </c>
    </row>
    <row r="2760" spans="1:8" ht="14.4" x14ac:dyDescent="0.3">
      <c r="A2760" s="17">
        <v>4</v>
      </c>
      <c r="B2760" s="9" t="s">
        <v>23</v>
      </c>
      <c r="C2760" s="17">
        <v>2</v>
      </c>
      <c r="D2760" s="17">
        <v>1986</v>
      </c>
      <c r="E2760" s="17">
        <v>1</v>
      </c>
      <c r="F2760" s="17">
        <v>0</v>
      </c>
      <c r="G2760" s="17">
        <v>0</v>
      </c>
      <c r="H2760" s="18">
        <v>863854</v>
      </c>
    </row>
    <row r="2761" spans="1:8" ht="14.4" x14ac:dyDescent="0.3">
      <c r="A2761" s="17">
        <v>1</v>
      </c>
      <c r="B2761" s="9" t="s">
        <v>12</v>
      </c>
      <c r="C2761" s="17">
        <v>2</v>
      </c>
      <c r="D2761" s="17">
        <v>1989</v>
      </c>
      <c r="E2761" s="17">
        <v>1</v>
      </c>
      <c r="F2761" s="17">
        <v>0</v>
      </c>
      <c r="G2761" s="17">
        <v>0</v>
      </c>
      <c r="H2761" s="18">
        <v>864013</v>
      </c>
    </row>
    <row r="2762" spans="1:8" ht="14.4" x14ac:dyDescent="0.3">
      <c r="A2762" s="17">
        <v>1</v>
      </c>
      <c r="B2762" s="9" t="s">
        <v>19</v>
      </c>
      <c r="C2762" s="17">
        <v>1</v>
      </c>
      <c r="D2762" s="17">
        <v>1998</v>
      </c>
      <c r="E2762" s="17">
        <v>2</v>
      </c>
      <c r="F2762" s="17">
        <v>0</v>
      </c>
      <c r="G2762" s="17">
        <v>0</v>
      </c>
      <c r="H2762" s="18">
        <v>865202</v>
      </c>
    </row>
    <row r="2763" spans="1:8" ht="14.4" x14ac:dyDescent="0.3">
      <c r="A2763" s="17">
        <v>5</v>
      </c>
      <c r="B2763" s="9" t="s">
        <v>30</v>
      </c>
      <c r="C2763" s="17">
        <v>3</v>
      </c>
      <c r="D2763" s="17">
        <v>1984</v>
      </c>
      <c r="E2763" s="17">
        <v>1</v>
      </c>
      <c r="F2763" s="17">
        <v>0</v>
      </c>
      <c r="G2763" s="17">
        <v>0</v>
      </c>
      <c r="H2763" s="18">
        <v>867738</v>
      </c>
    </row>
    <row r="2764" spans="1:8" ht="14.4" x14ac:dyDescent="0.3">
      <c r="A2764" s="17">
        <v>2</v>
      </c>
      <c r="B2764" s="9" t="s">
        <v>19</v>
      </c>
      <c r="C2764" s="17">
        <v>4</v>
      </c>
      <c r="D2764" s="17">
        <v>2015</v>
      </c>
      <c r="E2764" s="17">
        <v>1</v>
      </c>
      <c r="F2764" s="17">
        <v>0</v>
      </c>
      <c r="G2764" s="17">
        <v>0</v>
      </c>
      <c r="H2764" s="18">
        <v>868134</v>
      </c>
    </row>
    <row r="2765" spans="1:8" ht="14.4" x14ac:dyDescent="0.3">
      <c r="A2765" s="17">
        <v>5</v>
      </c>
      <c r="B2765" s="9" t="s">
        <v>17</v>
      </c>
      <c r="C2765" s="17">
        <v>2</v>
      </c>
      <c r="D2765" s="17">
        <v>2011</v>
      </c>
      <c r="E2765" s="17">
        <v>1</v>
      </c>
      <c r="F2765" s="17">
        <v>0</v>
      </c>
      <c r="G2765" s="17">
        <v>0</v>
      </c>
      <c r="H2765" s="18">
        <v>881593</v>
      </c>
    </row>
    <row r="2766" spans="1:8" ht="14.4" x14ac:dyDescent="0.3">
      <c r="A2766" s="17">
        <v>1</v>
      </c>
      <c r="B2766" s="9" t="s">
        <v>23</v>
      </c>
      <c r="C2766" s="17">
        <v>1</v>
      </c>
      <c r="D2766" s="17">
        <v>1993</v>
      </c>
      <c r="E2766" s="17">
        <v>1</v>
      </c>
      <c r="F2766" s="17">
        <v>0</v>
      </c>
      <c r="G2766" s="17">
        <v>0</v>
      </c>
      <c r="H2766" s="18">
        <v>897812</v>
      </c>
    </row>
    <row r="2767" spans="1:8" ht="14.4" x14ac:dyDescent="0.3">
      <c r="A2767" s="17">
        <v>1</v>
      </c>
      <c r="B2767" s="9" t="s">
        <v>10</v>
      </c>
      <c r="C2767" s="17">
        <v>1</v>
      </c>
      <c r="D2767" s="17">
        <v>1989</v>
      </c>
      <c r="E2767" s="17">
        <v>3</v>
      </c>
      <c r="F2767" s="17">
        <v>0</v>
      </c>
      <c r="G2767" s="17">
        <v>0</v>
      </c>
      <c r="H2767" s="18">
        <v>900784</v>
      </c>
    </row>
    <row r="2768" spans="1:8" ht="14.4" x14ac:dyDescent="0.3">
      <c r="A2768" s="17">
        <v>2</v>
      </c>
      <c r="B2768" s="9" t="s">
        <v>19</v>
      </c>
      <c r="C2768" s="17">
        <v>4</v>
      </c>
      <c r="D2768" s="17">
        <v>2015</v>
      </c>
      <c r="E2768" s="17">
        <v>1</v>
      </c>
      <c r="F2768" s="17">
        <v>0</v>
      </c>
      <c r="G2768" s="17">
        <v>0</v>
      </c>
      <c r="H2768" s="18">
        <v>900900</v>
      </c>
    </row>
    <row r="2769" spans="1:8" ht="14.4" x14ac:dyDescent="0.3">
      <c r="A2769" s="17">
        <v>3</v>
      </c>
      <c r="B2769" s="9" t="s">
        <v>19</v>
      </c>
      <c r="C2769" s="17">
        <v>3</v>
      </c>
      <c r="D2769" s="17">
        <v>2015</v>
      </c>
      <c r="E2769" s="17">
        <v>1</v>
      </c>
      <c r="F2769" s="17">
        <v>0</v>
      </c>
      <c r="G2769" s="17">
        <v>0</v>
      </c>
      <c r="H2769" s="18">
        <v>927884</v>
      </c>
    </row>
    <row r="2770" spans="1:8" ht="14.4" x14ac:dyDescent="0.3">
      <c r="A2770" s="17">
        <v>5</v>
      </c>
      <c r="B2770" s="9" t="s">
        <v>17</v>
      </c>
      <c r="C2770" s="17">
        <v>2</v>
      </c>
      <c r="D2770" s="17">
        <v>2011</v>
      </c>
      <c r="E2770" s="17">
        <v>1</v>
      </c>
      <c r="F2770" s="17">
        <v>0</v>
      </c>
      <c r="G2770" s="17">
        <v>0</v>
      </c>
      <c r="H2770" s="18">
        <v>966433</v>
      </c>
    </row>
    <row r="2771" spans="1:8" ht="14.4" x14ac:dyDescent="0.3">
      <c r="A2771" s="17">
        <v>5</v>
      </c>
      <c r="B2771" s="9" t="s">
        <v>17</v>
      </c>
      <c r="C2771" s="17">
        <v>2</v>
      </c>
      <c r="D2771" s="17">
        <v>2011</v>
      </c>
      <c r="E2771" s="17">
        <v>1</v>
      </c>
      <c r="F2771" s="17">
        <v>0</v>
      </c>
      <c r="G2771" s="17">
        <v>0</v>
      </c>
      <c r="H2771" s="18">
        <v>967384</v>
      </c>
    </row>
    <row r="2772" spans="1:8" ht="14.4" x14ac:dyDescent="0.3">
      <c r="A2772" s="17">
        <v>4</v>
      </c>
      <c r="B2772" s="9" t="s">
        <v>12</v>
      </c>
      <c r="C2772" s="17">
        <v>2</v>
      </c>
      <c r="D2772" s="17">
        <v>2009</v>
      </c>
      <c r="E2772" s="17">
        <v>1</v>
      </c>
      <c r="F2772" s="17">
        <v>0</v>
      </c>
      <c r="G2772" s="17">
        <v>0</v>
      </c>
      <c r="H2772" s="18">
        <v>985360</v>
      </c>
    </row>
  </sheetData>
  <conditionalFormatting sqref="A2:H2772">
    <cfRule type="expression" dxfId="25" priority="1">
      <formula>MOD(ROW(),5)=0</formula>
    </cfRule>
  </conditionalFormatting>
  <pageMargins left="0.7" right="0.7" top="0.75" bottom="0.75" header="0.3" footer="0.3"/>
  <pageSetup paperSize="9" orientation="portrait" r:id="rId1"/>
  <drawing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F1EDB-1C90-4234-ABFA-548B5E84B473}">
  <dimension ref="A1:Q698"/>
  <sheetViews>
    <sheetView zoomScaleNormal="100" workbookViewId="0">
      <selection activeCell="F25" sqref="F25"/>
    </sheetView>
  </sheetViews>
  <sheetFormatPr defaultRowHeight="13.8" x14ac:dyDescent="0.3"/>
  <cols>
    <col min="1" max="1" width="11.21875" bestFit="1" customWidth="1"/>
    <col min="3" max="3" width="11.88671875" bestFit="1" customWidth="1"/>
    <col min="5" max="5" width="12.77734375" bestFit="1" customWidth="1"/>
    <col min="7" max="7" width="11.6640625" bestFit="1" customWidth="1"/>
    <col min="8" max="8" width="15.5546875" bestFit="1" customWidth="1"/>
    <col min="9" max="9" width="13.21875" customWidth="1"/>
    <col min="11" max="11" width="12" bestFit="1" customWidth="1"/>
    <col min="12" max="12" width="12.33203125" bestFit="1" customWidth="1"/>
    <col min="13" max="13" width="13.44140625" bestFit="1" customWidth="1"/>
  </cols>
  <sheetData>
    <row r="1" spans="1:17" ht="28.8" x14ac:dyDescent="0.3">
      <c r="A1" s="10" t="s">
        <v>1</v>
      </c>
      <c r="B1" s="13" t="s">
        <v>2</v>
      </c>
      <c r="C1" s="10" t="s">
        <v>3</v>
      </c>
      <c r="D1" s="10" t="s">
        <v>4</v>
      </c>
      <c r="E1" s="10" t="s">
        <v>5</v>
      </c>
      <c r="F1" s="10" t="s">
        <v>6</v>
      </c>
      <c r="G1" s="10" t="s">
        <v>7</v>
      </c>
      <c r="H1" s="11" t="s">
        <v>8</v>
      </c>
      <c r="M1" t="s">
        <v>79</v>
      </c>
      <c r="N1" t="s">
        <v>80</v>
      </c>
      <c r="P1" t="s">
        <v>79</v>
      </c>
      <c r="Q1" t="s">
        <v>80</v>
      </c>
    </row>
    <row r="2" spans="1:17" ht="14.4" x14ac:dyDescent="0.3">
      <c r="A2" s="17">
        <v>1</v>
      </c>
      <c r="B2" s="9" t="s">
        <v>12</v>
      </c>
      <c r="C2" s="17">
        <v>3</v>
      </c>
      <c r="D2" s="17">
        <v>1999</v>
      </c>
      <c r="E2" s="17">
        <v>1</v>
      </c>
      <c r="F2" s="17">
        <v>0</v>
      </c>
      <c r="G2" s="17">
        <v>0</v>
      </c>
      <c r="H2" s="18">
        <v>1006887</v>
      </c>
      <c r="J2" t="s">
        <v>74</v>
      </c>
      <c r="K2">
        <f>AVERAGE(Table1457[Property Damage])</f>
        <v>74961623.187739462</v>
      </c>
      <c r="M2" s="23">
        <f t="shared" ref="M2:M14" si="0">M3/2</f>
        <v>1220703.125</v>
      </c>
      <c r="N2" s="22">
        <f t="shared" ref="N2:N15" si="1">_xlfn.GAMMA.DIST(M2,$K$7,$K$8,TRUE)</f>
        <v>0.86333409115477233</v>
      </c>
      <c r="P2">
        <v>1</v>
      </c>
      <c r="Q2">
        <f>_xlfn.GAMMA.DIST(P2,$K$7,$K$8,FALSE)</f>
        <v>1.2869607499835232E-2</v>
      </c>
    </row>
    <row r="3" spans="1:17" ht="14.4" x14ac:dyDescent="0.3">
      <c r="A3" s="17">
        <v>3</v>
      </c>
      <c r="B3" s="9" t="s">
        <v>39</v>
      </c>
      <c r="C3" s="17">
        <v>1</v>
      </c>
      <c r="D3" s="17">
        <v>1993</v>
      </c>
      <c r="E3" s="17">
        <v>1</v>
      </c>
      <c r="F3" s="17">
        <v>0</v>
      </c>
      <c r="G3" s="17">
        <v>0</v>
      </c>
      <c r="H3" s="18">
        <v>1019574</v>
      </c>
      <c r="J3" t="s">
        <v>75</v>
      </c>
      <c r="K3">
        <f>_xlfn.STDEV.S(Table1457[Property Damage])</f>
        <v>535078790.24031383</v>
      </c>
      <c r="M3" s="23">
        <f t="shared" si="0"/>
        <v>2441406.25</v>
      </c>
      <c r="N3" s="22">
        <f t="shared" si="1"/>
        <v>0.8751537934765552</v>
      </c>
      <c r="P3">
        <v>2</v>
      </c>
      <c r="Q3">
        <f t="shared" ref="Q3:Q66" si="2">_xlfn.GAMMA.DIST(P3,$K$7,$K$8,FALSE)</f>
        <v>6.5229412400243459E-3</v>
      </c>
    </row>
    <row r="4" spans="1:17" ht="14.4" x14ac:dyDescent="0.3">
      <c r="A4" s="17">
        <v>1</v>
      </c>
      <c r="B4" s="9" t="s">
        <v>10</v>
      </c>
      <c r="C4" s="17">
        <v>1</v>
      </c>
      <c r="D4" s="17">
        <v>1989</v>
      </c>
      <c r="E4" s="17">
        <v>1</v>
      </c>
      <c r="F4" s="17">
        <v>0</v>
      </c>
      <c r="G4" s="17">
        <v>0</v>
      </c>
      <c r="H4" s="18">
        <v>1036813</v>
      </c>
      <c r="J4" t="s">
        <v>76</v>
      </c>
      <c r="K4">
        <f>K3^2</f>
        <v>2.8630931176503776E+17</v>
      </c>
      <c r="M4" s="23">
        <f t="shared" si="0"/>
        <v>4882812.5</v>
      </c>
      <c r="N4" s="22">
        <f t="shared" si="1"/>
        <v>0.88712986272795025</v>
      </c>
      <c r="P4">
        <v>3</v>
      </c>
      <c r="Q4">
        <f t="shared" si="2"/>
        <v>4.3833712955082607E-3</v>
      </c>
    </row>
    <row r="5" spans="1:17" ht="14.4" x14ac:dyDescent="0.3">
      <c r="A5" s="17">
        <v>5</v>
      </c>
      <c r="B5" s="9" t="s">
        <v>17</v>
      </c>
      <c r="C5" s="17">
        <v>2</v>
      </c>
      <c r="D5" s="17">
        <v>2011</v>
      </c>
      <c r="E5" s="17">
        <v>1</v>
      </c>
      <c r="F5" s="17">
        <v>0</v>
      </c>
      <c r="G5" s="17">
        <v>0</v>
      </c>
      <c r="H5" s="18">
        <v>1043378</v>
      </c>
      <c r="M5" s="23">
        <f t="shared" si="0"/>
        <v>9765625</v>
      </c>
      <c r="N5" s="22">
        <f t="shared" si="1"/>
        <v>0.89925876980181263</v>
      </c>
      <c r="P5">
        <v>4</v>
      </c>
      <c r="Q5">
        <f t="shared" si="2"/>
        <v>3.306142973685481E-3</v>
      </c>
    </row>
    <row r="6" spans="1:17" ht="14.4" x14ac:dyDescent="0.3">
      <c r="A6" s="17">
        <v>2</v>
      </c>
      <c r="B6" s="9" t="s">
        <v>24</v>
      </c>
      <c r="C6" s="17">
        <v>3</v>
      </c>
      <c r="D6" s="17">
        <v>1971</v>
      </c>
      <c r="E6" s="17">
        <v>4</v>
      </c>
      <c r="F6" s="17">
        <v>0</v>
      </c>
      <c r="G6" s="17">
        <v>0</v>
      </c>
      <c r="H6" s="18">
        <v>1058006</v>
      </c>
      <c r="M6" s="23">
        <f t="shared" si="0"/>
        <v>19531250</v>
      </c>
      <c r="N6" s="22">
        <f t="shared" si="1"/>
        <v>0.91153113562763299</v>
      </c>
      <c r="P6">
        <v>5</v>
      </c>
      <c r="Q6">
        <f t="shared" si="2"/>
        <v>2.656523244238844E-3</v>
      </c>
    </row>
    <row r="7" spans="1:17" ht="14.4" x14ac:dyDescent="0.3">
      <c r="A7" s="17">
        <v>4</v>
      </c>
      <c r="B7" s="9" t="s">
        <v>39</v>
      </c>
      <c r="C7" s="17">
        <v>1</v>
      </c>
      <c r="D7" s="17">
        <v>1993</v>
      </c>
      <c r="E7" s="17">
        <v>1</v>
      </c>
      <c r="F7" s="17">
        <v>0</v>
      </c>
      <c r="G7" s="17">
        <v>0</v>
      </c>
      <c r="H7" s="18">
        <v>1070201</v>
      </c>
      <c r="J7" t="s">
        <v>77</v>
      </c>
      <c r="K7">
        <f>(K2^2)/K4</f>
        <v>1.9626483387142232E-2</v>
      </c>
      <c r="M7" s="23">
        <f t="shared" si="0"/>
        <v>39062500</v>
      </c>
      <c r="N7" s="22">
        <f t="shared" si="1"/>
        <v>0.92392576532900339</v>
      </c>
      <c r="P7">
        <v>6</v>
      </c>
      <c r="Q7">
        <f t="shared" si="2"/>
        <v>2.2217051591669488E-3</v>
      </c>
    </row>
    <row r="8" spans="1:17" ht="14.4" x14ac:dyDescent="0.3">
      <c r="A8" s="17">
        <v>3</v>
      </c>
      <c r="B8" s="9" t="s">
        <v>14</v>
      </c>
      <c r="C8" s="17">
        <v>1</v>
      </c>
      <c r="D8" s="17">
        <v>2003</v>
      </c>
      <c r="E8" s="17">
        <v>1</v>
      </c>
      <c r="F8" s="17">
        <v>0</v>
      </c>
      <c r="G8" s="17">
        <v>0</v>
      </c>
      <c r="H8" s="18">
        <v>1084007</v>
      </c>
      <c r="J8" t="s">
        <v>78</v>
      </c>
      <c r="K8">
        <f>K4/K2</f>
        <v>3819411848.2197676</v>
      </c>
      <c r="M8" s="23">
        <f t="shared" si="0"/>
        <v>78125000</v>
      </c>
      <c r="N8" s="22">
        <f t="shared" si="1"/>
        <v>0.93639778043301558</v>
      </c>
      <c r="P8">
        <v>7</v>
      </c>
      <c r="Q8">
        <f t="shared" si="2"/>
        <v>1.9100888254277601E-3</v>
      </c>
    </row>
    <row r="9" spans="1:17" ht="14.4" x14ac:dyDescent="0.3">
      <c r="A9" s="17">
        <v>2</v>
      </c>
      <c r="B9" s="9" t="s">
        <v>40</v>
      </c>
      <c r="C9" s="17">
        <v>4</v>
      </c>
      <c r="D9" s="17">
        <v>1970</v>
      </c>
      <c r="E9" s="17">
        <v>1</v>
      </c>
      <c r="F9" s="17">
        <v>0</v>
      </c>
      <c r="G9" s="17">
        <v>0</v>
      </c>
      <c r="H9" s="18">
        <v>1127301</v>
      </c>
      <c r="M9" s="23">
        <f t="shared" si="0"/>
        <v>156250000</v>
      </c>
      <c r="N9" s="22">
        <f t="shared" si="1"/>
        <v>0.94885546778974128</v>
      </c>
      <c r="P9">
        <v>8</v>
      </c>
      <c r="Q9">
        <f t="shared" si="2"/>
        <v>1.6757136013516164E-3</v>
      </c>
    </row>
    <row r="10" spans="1:17" ht="14.4" x14ac:dyDescent="0.3">
      <c r="A10" s="17">
        <v>5</v>
      </c>
      <c r="B10" s="9" t="s">
        <v>33</v>
      </c>
      <c r="C10" s="17">
        <v>3</v>
      </c>
      <c r="D10" s="17">
        <v>1996</v>
      </c>
      <c r="E10" s="17">
        <v>1</v>
      </c>
      <c r="F10" s="17">
        <v>0</v>
      </c>
      <c r="G10" s="17">
        <v>0</v>
      </c>
      <c r="H10" s="18">
        <v>1129336</v>
      </c>
      <c r="M10" s="23">
        <f t="shared" si="0"/>
        <v>312500000</v>
      </c>
      <c r="N10" s="22">
        <f t="shared" si="1"/>
        <v>0.96111692596584675</v>
      </c>
      <c r="P10">
        <v>9</v>
      </c>
      <c r="Q10">
        <f t="shared" si="2"/>
        <v>1.4929704650595869E-3</v>
      </c>
    </row>
    <row r="11" spans="1:17" ht="14.4" x14ac:dyDescent="0.3">
      <c r="A11" s="17">
        <v>2</v>
      </c>
      <c r="B11" s="9" t="s">
        <v>19</v>
      </c>
      <c r="C11" s="17">
        <v>3</v>
      </c>
      <c r="D11" s="17">
        <v>2000</v>
      </c>
      <c r="E11" s="17">
        <v>1</v>
      </c>
      <c r="F11" s="17">
        <v>0</v>
      </c>
      <c r="G11" s="17">
        <v>0</v>
      </c>
      <c r="H11" s="18">
        <v>1171898</v>
      </c>
      <c r="J11" t="s">
        <v>81</v>
      </c>
      <c r="K11" s="25">
        <f>334/3366</f>
        <v>9.9227569815805106E-2</v>
      </c>
      <c r="M11" s="23">
        <f t="shared" si="0"/>
        <v>625000000</v>
      </c>
      <c r="N11" s="22">
        <f t="shared" si="1"/>
        <v>0.97283586493886887</v>
      </c>
      <c r="P11">
        <v>10</v>
      </c>
      <c r="Q11">
        <f t="shared" si="2"/>
        <v>1.346454816668109E-3</v>
      </c>
    </row>
    <row r="12" spans="1:17" ht="14.4" x14ac:dyDescent="0.3">
      <c r="A12" s="17">
        <v>2</v>
      </c>
      <c r="B12" s="9" t="s">
        <v>31</v>
      </c>
      <c r="C12" s="17">
        <v>4</v>
      </c>
      <c r="D12" s="17">
        <v>1994</v>
      </c>
      <c r="E12" s="17">
        <v>2</v>
      </c>
      <c r="F12" s="17">
        <v>0</v>
      </c>
      <c r="G12" s="17">
        <v>0</v>
      </c>
      <c r="H12" s="18">
        <v>1176472</v>
      </c>
      <c r="M12" s="23">
        <f t="shared" si="0"/>
        <v>1250000000</v>
      </c>
      <c r="N12" s="22">
        <f t="shared" si="1"/>
        <v>0.98340042973730479</v>
      </c>
      <c r="P12">
        <v>11</v>
      </c>
      <c r="Q12">
        <f t="shared" si="2"/>
        <v>1.2263416880203865E-3</v>
      </c>
    </row>
    <row r="13" spans="1:17" ht="14.4" x14ac:dyDescent="0.3">
      <c r="A13" s="17">
        <v>1</v>
      </c>
      <c r="B13" s="9" t="s">
        <v>25</v>
      </c>
      <c r="C13" s="17">
        <v>2</v>
      </c>
      <c r="D13" s="17">
        <v>1964</v>
      </c>
      <c r="E13" s="17">
        <v>3</v>
      </c>
      <c r="F13" s="17">
        <v>0</v>
      </c>
      <c r="G13" s="17">
        <v>0</v>
      </c>
      <c r="H13" s="18">
        <v>1191538</v>
      </c>
      <c r="M13" s="23">
        <f t="shared" si="0"/>
        <v>2500000000</v>
      </c>
      <c r="N13" s="22">
        <f t="shared" si="1"/>
        <v>0.99188404604281921</v>
      </c>
      <c r="P13">
        <v>12</v>
      </c>
      <c r="Q13">
        <f t="shared" si="2"/>
        <v>1.1260679229820264E-3</v>
      </c>
    </row>
    <row r="14" spans="1:17" ht="14.4" x14ac:dyDescent="0.3">
      <c r="A14" s="17">
        <v>2</v>
      </c>
      <c r="B14" s="9" t="s">
        <v>25</v>
      </c>
      <c r="C14" s="17">
        <v>3</v>
      </c>
      <c r="D14" s="17">
        <v>1994</v>
      </c>
      <c r="E14" s="17">
        <v>1</v>
      </c>
      <c r="F14" s="17">
        <v>0</v>
      </c>
      <c r="G14" s="17">
        <v>0</v>
      </c>
      <c r="H14" s="18">
        <v>1192347</v>
      </c>
      <c r="M14" s="23">
        <f t="shared" si="0"/>
        <v>5000000000</v>
      </c>
      <c r="N14" s="22">
        <f t="shared" si="1"/>
        <v>0.99731559008562032</v>
      </c>
      <c r="P14">
        <v>13</v>
      </c>
      <c r="Q14">
        <f t="shared" si="2"/>
        <v>1.04108152345077E-3</v>
      </c>
    </row>
    <row r="15" spans="1:17" ht="14.4" x14ac:dyDescent="0.3">
      <c r="A15" s="17">
        <v>2</v>
      </c>
      <c r="B15" s="9" t="s">
        <v>54</v>
      </c>
      <c r="C15" s="17">
        <v>1</v>
      </c>
      <c r="D15" s="17">
        <v>1983</v>
      </c>
      <c r="E15" s="17">
        <v>2</v>
      </c>
      <c r="F15" s="17">
        <v>0</v>
      </c>
      <c r="G15" s="17">
        <v>0</v>
      </c>
      <c r="H15" s="18">
        <v>1201693</v>
      </c>
      <c r="M15" s="23">
        <v>10000000000</v>
      </c>
      <c r="N15" s="22">
        <f t="shared" si="1"/>
        <v>0.99956645779926556</v>
      </c>
      <c r="P15">
        <v>14</v>
      </c>
      <c r="Q15">
        <f t="shared" si="2"/>
        <v>9.6812565201224445E-4</v>
      </c>
    </row>
    <row r="16" spans="1:17" ht="14.4" x14ac:dyDescent="0.3">
      <c r="A16" s="17">
        <v>2</v>
      </c>
      <c r="B16" s="9" t="s">
        <v>55</v>
      </c>
      <c r="C16" s="17">
        <v>1</v>
      </c>
      <c r="D16" s="17">
        <v>1983</v>
      </c>
      <c r="E16" s="17">
        <v>2</v>
      </c>
      <c r="F16" s="17">
        <v>0</v>
      </c>
      <c r="G16" s="17">
        <v>0</v>
      </c>
      <c r="H16" s="18">
        <v>1203391</v>
      </c>
      <c r="M16" s="23"/>
      <c r="N16" s="22"/>
      <c r="P16">
        <v>15</v>
      </c>
      <c r="Q16">
        <f t="shared" si="2"/>
        <v>9.0480830207183163E-4</v>
      </c>
    </row>
    <row r="17" spans="1:17" ht="14.4" x14ac:dyDescent="0.3">
      <c r="A17" s="17">
        <v>2</v>
      </c>
      <c r="B17" s="9" t="s">
        <v>14</v>
      </c>
      <c r="C17" s="17">
        <v>3</v>
      </c>
      <c r="D17" s="17">
        <v>1998</v>
      </c>
      <c r="E17" s="17">
        <v>1</v>
      </c>
      <c r="F17" s="17">
        <v>0</v>
      </c>
      <c r="G17" s="17">
        <v>0</v>
      </c>
      <c r="H17" s="18">
        <v>1223972</v>
      </c>
      <c r="M17" s="23"/>
      <c r="N17" s="22"/>
      <c r="P17">
        <v>16</v>
      </c>
      <c r="Q17">
        <f t="shared" si="2"/>
        <v>8.4933292152330011E-4</v>
      </c>
    </row>
    <row r="18" spans="1:17" ht="14.4" x14ac:dyDescent="0.3">
      <c r="A18" s="17">
        <v>4</v>
      </c>
      <c r="B18" s="9" t="s">
        <v>33</v>
      </c>
      <c r="C18" s="17">
        <v>1</v>
      </c>
      <c r="D18" s="17">
        <v>1998</v>
      </c>
      <c r="E18" s="17">
        <v>1</v>
      </c>
      <c r="F18" s="17">
        <v>0</v>
      </c>
      <c r="G18" s="17">
        <v>0</v>
      </c>
      <c r="H18" s="18">
        <v>1275642</v>
      </c>
      <c r="M18" s="23"/>
      <c r="N18" s="22"/>
      <c r="P18">
        <v>17</v>
      </c>
      <c r="Q18">
        <f t="shared" si="2"/>
        <v>8.003238587734493E-4</v>
      </c>
    </row>
    <row r="19" spans="1:17" ht="14.4" x14ac:dyDescent="0.3">
      <c r="A19" s="17">
        <v>2</v>
      </c>
      <c r="B19" s="9" t="s">
        <v>14</v>
      </c>
      <c r="C19" s="17">
        <v>2</v>
      </c>
      <c r="D19" s="17">
        <v>2009</v>
      </c>
      <c r="E19" s="17">
        <v>1</v>
      </c>
      <c r="F19" s="17">
        <v>0</v>
      </c>
      <c r="G19" s="17">
        <v>0</v>
      </c>
      <c r="H19" s="18">
        <v>1277235</v>
      </c>
      <c r="M19" s="23"/>
      <c r="N19" s="22"/>
      <c r="P19">
        <v>18</v>
      </c>
      <c r="Q19">
        <f t="shared" si="2"/>
        <v>7.5670983721936832E-4</v>
      </c>
    </row>
    <row r="20" spans="1:17" ht="14.4" x14ac:dyDescent="0.3">
      <c r="A20" s="17">
        <v>2</v>
      </c>
      <c r="B20" s="9" t="s">
        <v>19</v>
      </c>
      <c r="C20" s="17">
        <v>4</v>
      </c>
      <c r="D20" s="17">
        <v>2015</v>
      </c>
      <c r="E20" s="17">
        <v>1</v>
      </c>
      <c r="F20" s="17">
        <v>0</v>
      </c>
      <c r="G20" s="17">
        <v>0</v>
      </c>
      <c r="H20" s="18">
        <v>1281871</v>
      </c>
      <c r="M20" s="23"/>
      <c r="N20" s="22"/>
      <c r="P20">
        <v>19</v>
      </c>
      <c r="Q20">
        <f t="shared" si="2"/>
        <v>7.1764412723880231E-4</v>
      </c>
    </row>
    <row r="21" spans="1:17" ht="14.4" x14ac:dyDescent="0.3">
      <c r="A21" s="17">
        <v>1</v>
      </c>
      <c r="B21" s="9" t="s">
        <v>33</v>
      </c>
      <c r="C21" s="17">
        <v>4</v>
      </c>
      <c r="D21" s="17">
        <v>1995</v>
      </c>
      <c r="E21" s="17">
        <v>1</v>
      </c>
      <c r="F21" s="17">
        <v>0</v>
      </c>
      <c r="G21" s="17">
        <v>0</v>
      </c>
      <c r="H21" s="18">
        <v>1285676</v>
      </c>
      <c r="M21" s="23"/>
      <c r="N21" s="22"/>
      <c r="P21">
        <v>20</v>
      </c>
      <c r="Q21">
        <f t="shared" si="2"/>
        <v>6.8244860077438412E-4</v>
      </c>
    </row>
    <row r="22" spans="1:17" ht="14.4" x14ac:dyDescent="0.3">
      <c r="A22" s="17">
        <v>2</v>
      </c>
      <c r="B22" s="9" t="s">
        <v>19</v>
      </c>
      <c r="C22" s="17">
        <v>4</v>
      </c>
      <c r="D22" s="17">
        <v>2015</v>
      </c>
      <c r="E22" s="17">
        <v>1</v>
      </c>
      <c r="F22" s="17">
        <v>0</v>
      </c>
      <c r="G22" s="17">
        <v>0</v>
      </c>
      <c r="H22" s="18">
        <v>1306006</v>
      </c>
      <c r="M22" s="23"/>
      <c r="N22" s="22"/>
      <c r="P22">
        <v>21</v>
      </c>
      <c r="Q22">
        <f t="shared" si="2"/>
        <v>6.5057372597049476E-4</v>
      </c>
    </row>
    <row r="23" spans="1:17" ht="14.4" x14ac:dyDescent="0.3">
      <c r="A23" s="17">
        <v>5</v>
      </c>
      <c r="B23" s="9" t="s">
        <v>17</v>
      </c>
      <c r="C23" s="17">
        <v>2</v>
      </c>
      <c r="D23" s="17">
        <v>2012</v>
      </c>
      <c r="E23" s="17">
        <v>1</v>
      </c>
      <c r="F23" s="17">
        <v>0</v>
      </c>
      <c r="G23" s="17">
        <v>0</v>
      </c>
      <c r="H23" s="18">
        <v>1307980</v>
      </c>
      <c r="M23" s="23"/>
      <c r="N23" s="22"/>
      <c r="P23">
        <v>22</v>
      </c>
      <c r="Q23">
        <f t="shared" si="2"/>
        <v>6.2156944182701148E-4</v>
      </c>
    </row>
    <row r="24" spans="1:17" ht="14.4" x14ac:dyDescent="0.3">
      <c r="A24" s="17">
        <v>5</v>
      </c>
      <c r="B24" s="9" t="s">
        <v>12</v>
      </c>
      <c r="C24" s="17">
        <v>2</v>
      </c>
      <c r="D24" s="17">
        <v>2010</v>
      </c>
      <c r="E24" s="17">
        <v>1</v>
      </c>
      <c r="F24" s="17">
        <v>0</v>
      </c>
      <c r="G24" s="17">
        <v>0</v>
      </c>
      <c r="H24" s="18">
        <v>1313648</v>
      </c>
      <c r="M24" s="23"/>
      <c r="N24" s="22"/>
      <c r="P24">
        <v>23</v>
      </c>
      <c r="Q24">
        <f t="shared" si="2"/>
        <v>5.9506360933804362E-4</v>
      </c>
    </row>
    <row r="25" spans="1:17" ht="14.4" x14ac:dyDescent="0.3">
      <c r="A25" s="17">
        <v>2</v>
      </c>
      <c r="B25" s="9" t="s">
        <v>24</v>
      </c>
      <c r="C25" s="17">
        <v>3</v>
      </c>
      <c r="D25" s="17">
        <v>1984</v>
      </c>
      <c r="E25" s="17">
        <v>5</v>
      </c>
      <c r="F25" s="17">
        <v>0</v>
      </c>
      <c r="G25" s="17">
        <v>0</v>
      </c>
      <c r="H25" s="18">
        <v>1335526</v>
      </c>
      <c r="M25" s="23"/>
      <c r="N25" s="22"/>
      <c r="P25">
        <v>24</v>
      </c>
      <c r="Q25">
        <f t="shared" si="2"/>
        <v>5.707458345429328E-4</v>
      </c>
    </row>
    <row r="26" spans="1:17" ht="14.4" x14ac:dyDescent="0.3">
      <c r="A26" s="17">
        <v>4</v>
      </c>
      <c r="B26" s="9" t="s">
        <v>27</v>
      </c>
      <c r="C26" s="17">
        <v>2</v>
      </c>
      <c r="D26" s="17">
        <v>1971</v>
      </c>
      <c r="E26" s="17">
        <v>1</v>
      </c>
      <c r="F26" s="17">
        <v>0</v>
      </c>
      <c r="G26" s="17">
        <v>0</v>
      </c>
      <c r="H26" s="18">
        <v>1348604</v>
      </c>
      <c r="M26" s="23"/>
      <c r="N26" s="22"/>
      <c r="P26">
        <v>25</v>
      </c>
      <c r="Q26">
        <f t="shared" si="2"/>
        <v>5.4835516294560443E-4</v>
      </c>
    </row>
    <row r="27" spans="1:17" ht="14.4" x14ac:dyDescent="0.3">
      <c r="A27" s="17">
        <v>1</v>
      </c>
      <c r="B27" s="9" t="s">
        <v>31</v>
      </c>
      <c r="C27" s="17">
        <v>4</v>
      </c>
      <c r="D27" s="17">
        <v>1976</v>
      </c>
      <c r="E27" s="17">
        <v>2</v>
      </c>
      <c r="F27" s="17">
        <v>0</v>
      </c>
      <c r="G27" s="17">
        <v>4</v>
      </c>
      <c r="H27" s="18">
        <v>1375553</v>
      </c>
      <c r="M27" s="23"/>
      <c r="N27" s="22"/>
      <c r="P27">
        <v>26</v>
      </c>
      <c r="Q27">
        <f t="shared" si="2"/>
        <v>5.2767060551732806E-4</v>
      </c>
    </row>
    <row r="28" spans="1:17" ht="14.4" x14ac:dyDescent="0.3">
      <c r="A28" s="17">
        <v>5</v>
      </c>
      <c r="B28" s="9" t="s">
        <v>33</v>
      </c>
      <c r="C28" s="17">
        <v>3</v>
      </c>
      <c r="D28" s="17">
        <v>2010</v>
      </c>
      <c r="E28" s="17">
        <v>1</v>
      </c>
      <c r="F28" s="17">
        <v>0</v>
      </c>
      <c r="G28" s="17">
        <v>0</v>
      </c>
      <c r="H28" s="18">
        <v>1378997</v>
      </c>
      <c r="M28" s="23"/>
      <c r="N28" s="22"/>
      <c r="P28">
        <v>27</v>
      </c>
      <c r="Q28">
        <f t="shared" si="2"/>
        <v>5.0850376394563168E-4</v>
      </c>
    </row>
    <row r="29" spans="1:17" ht="14.4" x14ac:dyDescent="0.3">
      <c r="A29" s="17">
        <v>1</v>
      </c>
      <c r="B29" s="9" t="s">
        <v>14</v>
      </c>
      <c r="C29" s="17">
        <v>3</v>
      </c>
      <c r="D29" s="17">
        <v>1988</v>
      </c>
      <c r="E29" s="17">
        <v>1</v>
      </c>
      <c r="F29" s="17">
        <v>0</v>
      </c>
      <c r="G29" s="17">
        <v>0</v>
      </c>
      <c r="H29" s="18">
        <v>1383055</v>
      </c>
      <c r="M29" s="23"/>
      <c r="N29" s="22"/>
      <c r="P29">
        <v>28</v>
      </c>
      <c r="Q29">
        <f t="shared" si="2"/>
        <v>4.9069303159577629E-4</v>
      </c>
    </row>
    <row r="30" spans="1:17" ht="14.4" x14ac:dyDescent="0.3">
      <c r="A30" s="17">
        <v>3</v>
      </c>
      <c r="B30" s="9" t="s">
        <v>19</v>
      </c>
      <c r="C30" s="17">
        <v>3</v>
      </c>
      <c r="D30" s="17">
        <v>2011</v>
      </c>
      <c r="E30" s="17">
        <v>1</v>
      </c>
      <c r="F30" s="17">
        <v>0</v>
      </c>
      <c r="G30" s="17">
        <v>0</v>
      </c>
      <c r="H30" s="18">
        <v>1393707</v>
      </c>
      <c r="P30">
        <v>29</v>
      </c>
      <c r="Q30">
        <f t="shared" si="2"/>
        <v>4.7409899077166285E-4</v>
      </c>
    </row>
    <row r="31" spans="1:17" ht="14.4" x14ac:dyDescent="0.3">
      <c r="A31" s="17">
        <v>5</v>
      </c>
      <c r="B31" s="9" t="s">
        <v>14</v>
      </c>
      <c r="C31" s="17">
        <v>3</v>
      </c>
      <c r="D31" s="17">
        <v>2011</v>
      </c>
      <c r="E31" s="17">
        <v>1</v>
      </c>
      <c r="F31" s="17">
        <v>0</v>
      </c>
      <c r="G31" s="17">
        <v>0</v>
      </c>
      <c r="H31" s="18">
        <v>1422980</v>
      </c>
      <c r="P31">
        <v>30</v>
      </c>
      <c r="Q31">
        <f t="shared" si="2"/>
        <v>4.5860072782659303E-4</v>
      </c>
    </row>
    <row r="32" spans="1:17" ht="14.4" x14ac:dyDescent="0.3">
      <c r="A32" s="17">
        <v>3</v>
      </c>
      <c r="B32" s="9" t="s">
        <v>23</v>
      </c>
      <c r="C32" s="17">
        <v>4</v>
      </c>
      <c r="D32" s="17">
        <v>2008</v>
      </c>
      <c r="E32" s="17">
        <v>1</v>
      </c>
      <c r="F32" s="17">
        <v>0</v>
      </c>
      <c r="G32" s="17">
        <v>0</v>
      </c>
      <c r="H32" s="18">
        <v>1473284</v>
      </c>
      <c r="P32">
        <v>31</v>
      </c>
      <c r="Q32">
        <f t="shared" si="2"/>
        <v>4.4409285937994307E-4</v>
      </c>
    </row>
    <row r="33" spans="1:17" ht="14.4" x14ac:dyDescent="0.3">
      <c r="A33" s="17">
        <v>3</v>
      </c>
      <c r="B33" s="9" t="s">
        <v>19</v>
      </c>
      <c r="C33" s="17">
        <v>4</v>
      </c>
      <c r="D33" s="17">
        <v>2015</v>
      </c>
      <c r="E33" s="17">
        <v>1</v>
      </c>
      <c r="F33" s="17">
        <v>0</v>
      </c>
      <c r="G33" s="17">
        <v>0</v>
      </c>
      <c r="H33" s="18">
        <v>1478516</v>
      </c>
      <c r="P33">
        <v>32</v>
      </c>
      <c r="Q33">
        <f t="shared" si="2"/>
        <v>4.304831144716546E-4</v>
      </c>
    </row>
    <row r="34" spans="1:17" ht="14.4" x14ac:dyDescent="0.3">
      <c r="A34" s="17">
        <v>1</v>
      </c>
      <c r="B34" s="9" t="s">
        <v>10</v>
      </c>
      <c r="C34" s="17">
        <v>4</v>
      </c>
      <c r="D34" s="17">
        <v>2005</v>
      </c>
      <c r="E34" s="17">
        <v>1</v>
      </c>
      <c r="F34" s="17">
        <v>0</v>
      </c>
      <c r="G34" s="17">
        <v>0</v>
      </c>
      <c r="H34" s="18">
        <v>1486600</v>
      </c>
      <c r="P34">
        <v>33</v>
      </c>
      <c r="Q34">
        <f t="shared" si="2"/>
        <v>4.1769035502241703E-4</v>
      </c>
    </row>
    <row r="35" spans="1:17" ht="14.4" x14ac:dyDescent="0.3">
      <c r="A35" s="17">
        <v>5</v>
      </c>
      <c r="B35" s="9" t="s">
        <v>17</v>
      </c>
      <c r="C35" s="17">
        <v>2</v>
      </c>
      <c r="D35" s="17">
        <v>2011</v>
      </c>
      <c r="E35" s="17">
        <v>1</v>
      </c>
      <c r="F35" s="17">
        <v>0</v>
      </c>
      <c r="G35" s="17">
        <v>0</v>
      </c>
      <c r="H35" s="18">
        <v>1561580</v>
      </c>
      <c r="P35">
        <v>34</v>
      </c>
      <c r="Q35">
        <f t="shared" si="2"/>
        <v>4.0564294458602556E-4</v>
      </c>
    </row>
    <row r="36" spans="1:17" ht="14.4" x14ac:dyDescent="0.3">
      <c r="A36" s="17">
        <v>4</v>
      </c>
      <c r="B36" s="9" t="s">
        <v>29</v>
      </c>
      <c r="C36" s="17">
        <v>3</v>
      </c>
      <c r="D36" s="17">
        <v>1986</v>
      </c>
      <c r="E36" s="17">
        <v>31</v>
      </c>
      <c r="F36" s="17">
        <v>0</v>
      </c>
      <c r="G36" s="17">
        <v>0</v>
      </c>
      <c r="H36" s="18">
        <v>1566236</v>
      </c>
      <c r="P36">
        <v>35</v>
      </c>
      <c r="Q36">
        <f t="shared" si="2"/>
        <v>3.9427739591048208E-4</v>
      </c>
    </row>
    <row r="37" spans="1:17" ht="14.4" x14ac:dyDescent="0.3">
      <c r="A37" s="17">
        <v>5</v>
      </c>
      <c r="B37" s="9" t="s">
        <v>25</v>
      </c>
      <c r="C37" s="17">
        <v>1</v>
      </c>
      <c r="D37" s="17">
        <v>1995</v>
      </c>
      <c r="E37" s="17">
        <v>1</v>
      </c>
      <c r="F37" s="17">
        <v>0</v>
      </c>
      <c r="G37" s="17">
        <v>0</v>
      </c>
      <c r="H37" s="18">
        <v>1589638</v>
      </c>
      <c r="P37">
        <v>36</v>
      </c>
      <c r="Q37">
        <f t="shared" si="2"/>
        <v>3.8353724323168082E-4</v>
      </c>
    </row>
    <row r="38" spans="1:17" ht="14.4" x14ac:dyDescent="0.3">
      <c r="A38" s="17">
        <v>1</v>
      </c>
      <c r="B38" s="9" t="s">
        <v>12</v>
      </c>
      <c r="C38" s="17">
        <v>3</v>
      </c>
      <c r="D38" s="17">
        <v>2015</v>
      </c>
      <c r="E38" s="17">
        <v>1</v>
      </c>
      <c r="F38" s="17">
        <v>0</v>
      </c>
      <c r="G38" s="17">
        <v>0</v>
      </c>
      <c r="H38" s="18">
        <v>1593601</v>
      </c>
      <c r="P38">
        <v>37</v>
      </c>
      <c r="Q38">
        <f t="shared" si="2"/>
        <v>3.7337209689021668E-4</v>
      </c>
    </row>
    <row r="39" spans="1:17" ht="14.4" x14ac:dyDescent="0.3">
      <c r="A39" s="17">
        <v>1</v>
      </c>
      <c r="B39" s="9" t="s">
        <v>27</v>
      </c>
      <c r="C39" s="17">
        <v>2</v>
      </c>
      <c r="D39" s="17">
        <v>1991</v>
      </c>
      <c r="E39" s="17">
        <v>1</v>
      </c>
      <c r="F39" s="17">
        <v>12</v>
      </c>
      <c r="G39" s="17">
        <v>0</v>
      </c>
      <c r="H39" s="18">
        <v>1617696</v>
      </c>
      <c r="P39">
        <v>38</v>
      </c>
      <c r="Q39">
        <f t="shared" si="2"/>
        <v>3.6373684677065888E-4</v>
      </c>
    </row>
    <row r="40" spans="1:17" ht="14.4" x14ac:dyDescent="0.3">
      <c r="A40" s="17">
        <v>1</v>
      </c>
      <c r="B40" s="9" t="s">
        <v>12</v>
      </c>
      <c r="C40" s="17">
        <v>1</v>
      </c>
      <c r="D40" s="17">
        <v>1996</v>
      </c>
      <c r="E40" s="17">
        <v>1</v>
      </c>
      <c r="F40" s="17">
        <v>12</v>
      </c>
      <c r="G40" s="17">
        <v>36</v>
      </c>
      <c r="H40" s="18">
        <v>1618489</v>
      </c>
      <c r="P40">
        <v>39</v>
      </c>
      <c r="Q40">
        <f t="shared" si="2"/>
        <v>3.545909879195038E-4</v>
      </c>
    </row>
    <row r="41" spans="1:17" ht="14.4" x14ac:dyDescent="0.3">
      <c r="A41" s="17">
        <v>6</v>
      </c>
      <c r="B41" s="9" t="s">
        <v>29</v>
      </c>
      <c r="C41" s="17">
        <v>3</v>
      </c>
      <c r="D41" s="17">
        <v>1986</v>
      </c>
      <c r="E41" s="17">
        <v>31</v>
      </c>
      <c r="F41" s="17">
        <v>0</v>
      </c>
      <c r="G41" s="17">
        <v>0</v>
      </c>
      <c r="H41" s="18">
        <v>1618616</v>
      </c>
      <c r="P41">
        <v>40</v>
      </c>
      <c r="Q41">
        <f t="shared" si="2"/>
        <v>3.4589804701506217E-4</v>
      </c>
    </row>
    <row r="42" spans="1:17" ht="14.4" x14ac:dyDescent="0.3">
      <c r="A42" s="17">
        <v>3</v>
      </c>
      <c r="B42" s="9" t="s">
        <v>33</v>
      </c>
      <c r="C42" s="17">
        <v>3</v>
      </c>
      <c r="D42" s="17">
        <v>2004</v>
      </c>
      <c r="E42" s="17">
        <v>1</v>
      </c>
      <c r="F42" s="17">
        <v>0</v>
      </c>
      <c r="G42" s="17">
        <v>36</v>
      </c>
      <c r="H42" s="18">
        <v>1622927</v>
      </c>
      <c r="J42" t="s">
        <v>82</v>
      </c>
      <c r="P42">
        <v>41</v>
      </c>
      <c r="Q42">
        <f t="shared" si="2"/>
        <v>3.3762509251467955E-4</v>
      </c>
    </row>
    <row r="43" spans="1:17" ht="14.4" x14ac:dyDescent="0.3">
      <c r="A43" s="17">
        <v>1</v>
      </c>
      <c r="B43" s="9" t="s">
        <v>14</v>
      </c>
      <c r="C43" s="17">
        <v>3</v>
      </c>
      <c r="D43" s="17">
        <v>2003</v>
      </c>
      <c r="E43" s="17">
        <v>1</v>
      </c>
      <c r="F43" s="17">
        <v>0</v>
      </c>
      <c r="G43" s="17">
        <v>0</v>
      </c>
      <c r="H43" s="18">
        <v>1627366</v>
      </c>
      <c r="P43">
        <v>42</v>
      </c>
      <c r="Q43">
        <f t="shared" si="2"/>
        <v>3.297423145688059E-4</v>
      </c>
    </row>
    <row r="44" spans="1:17" ht="14.4" x14ac:dyDescent="0.3">
      <c r="A44" s="17">
        <v>2</v>
      </c>
      <c r="B44" s="9" t="s">
        <v>14</v>
      </c>
      <c r="C44" s="17">
        <v>3</v>
      </c>
      <c r="D44" s="17">
        <v>2010</v>
      </c>
      <c r="E44" s="17">
        <v>1</v>
      </c>
      <c r="F44" s="17">
        <v>0</v>
      </c>
      <c r="G44" s="17">
        <v>0</v>
      </c>
      <c r="H44" s="18">
        <v>1630853</v>
      </c>
      <c r="P44">
        <v>43</v>
      </c>
      <c r="Q44">
        <f t="shared" si="2"/>
        <v>3.2222266337369223E-4</v>
      </c>
    </row>
    <row r="45" spans="1:17" ht="14.4" x14ac:dyDescent="0.3">
      <c r="A45" s="17">
        <v>5</v>
      </c>
      <c r="B45" s="9" t="s">
        <v>10</v>
      </c>
      <c r="C45" s="17">
        <v>1</v>
      </c>
      <c r="D45" s="17">
        <v>1973</v>
      </c>
      <c r="E45" s="17">
        <v>2</v>
      </c>
      <c r="F45" s="17">
        <v>3</v>
      </c>
      <c r="G45" s="17">
        <v>0</v>
      </c>
      <c r="H45" s="18">
        <v>1655144</v>
      </c>
      <c r="P45">
        <v>44</v>
      </c>
      <c r="Q45">
        <f t="shared" si="2"/>
        <v>3.1504153668959073E-4</v>
      </c>
    </row>
    <row r="46" spans="1:17" ht="14.4" x14ac:dyDescent="0.3">
      <c r="A46" s="17">
        <v>1</v>
      </c>
      <c r="B46" s="9" t="s">
        <v>19</v>
      </c>
      <c r="C46" s="17">
        <v>3</v>
      </c>
      <c r="D46" s="17">
        <v>1997</v>
      </c>
      <c r="E46" s="17">
        <v>1</v>
      </c>
      <c r="F46" s="17">
        <v>0</v>
      </c>
      <c r="G46" s="17">
        <v>0</v>
      </c>
      <c r="H46" s="18">
        <v>1678568</v>
      </c>
      <c r="P46">
        <v>45</v>
      </c>
      <c r="Q46">
        <f t="shared" si="2"/>
        <v>3.0817650889621668E-4</v>
      </c>
    </row>
    <row r="47" spans="1:17" ht="14.4" x14ac:dyDescent="0.3">
      <c r="A47" s="17">
        <v>5</v>
      </c>
      <c r="B47" s="9" t="s">
        <v>29</v>
      </c>
      <c r="C47" s="17">
        <v>3</v>
      </c>
      <c r="D47" s="17">
        <v>1986</v>
      </c>
      <c r="E47" s="17">
        <v>31</v>
      </c>
      <c r="F47" s="17">
        <v>0</v>
      </c>
      <c r="G47" s="17">
        <v>0</v>
      </c>
      <c r="H47" s="18">
        <v>1689260</v>
      </c>
      <c r="P47">
        <v>46</v>
      </c>
      <c r="Q47">
        <f t="shared" si="2"/>
        <v>3.016070952809207E-4</v>
      </c>
    </row>
    <row r="48" spans="1:17" ht="14.4" x14ac:dyDescent="0.3">
      <c r="A48" s="17">
        <v>3</v>
      </c>
      <c r="B48" s="9" t="s">
        <v>19</v>
      </c>
      <c r="C48" s="17">
        <v>4</v>
      </c>
      <c r="D48" s="17">
        <v>2015</v>
      </c>
      <c r="E48" s="17">
        <v>1</v>
      </c>
      <c r="F48" s="17">
        <v>12</v>
      </c>
      <c r="G48" s="17">
        <v>12</v>
      </c>
      <c r="H48" s="18">
        <v>1689664</v>
      </c>
      <c r="P48">
        <v>47</v>
      </c>
      <c r="Q48">
        <f t="shared" si="2"/>
        <v>2.9531454632573229E-4</v>
      </c>
    </row>
    <row r="49" spans="1:17" ht="14.4" x14ac:dyDescent="0.3">
      <c r="A49" s="17">
        <v>1</v>
      </c>
      <c r="B49" s="9" t="s">
        <v>10</v>
      </c>
      <c r="C49" s="17">
        <v>1</v>
      </c>
      <c r="D49" s="17">
        <v>1973</v>
      </c>
      <c r="E49" s="17">
        <v>2</v>
      </c>
      <c r="F49" s="17">
        <v>2</v>
      </c>
      <c r="G49" s="17">
        <v>0</v>
      </c>
      <c r="H49" s="18">
        <v>1692878</v>
      </c>
      <c r="P49">
        <v>48</v>
      </c>
      <c r="Q49">
        <f t="shared" si="2"/>
        <v>2.8928166762978626E-4</v>
      </c>
    </row>
    <row r="50" spans="1:17" ht="14.4" x14ac:dyDescent="0.3">
      <c r="A50" s="17">
        <v>1</v>
      </c>
      <c r="B50" s="9" t="s">
        <v>33</v>
      </c>
      <c r="C50" s="17">
        <v>2</v>
      </c>
      <c r="D50" s="17">
        <v>2020</v>
      </c>
      <c r="E50" s="17">
        <v>1</v>
      </c>
      <c r="F50" s="17">
        <v>0</v>
      </c>
      <c r="G50" s="17">
        <v>0</v>
      </c>
      <c r="H50" s="18">
        <v>1694261</v>
      </c>
      <c r="P50">
        <v>49</v>
      </c>
      <c r="Q50">
        <f t="shared" si="2"/>
        <v>2.8349266181445067E-4</v>
      </c>
    </row>
    <row r="51" spans="1:17" ht="14.4" x14ac:dyDescent="0.3">
      <c r="A51" s="17">
        <v>3</v>
      </c>
      <c r="B51" s="9" t="s">
        <v>10</v>
      </c>
      <c r="C51" s="17">
        <v>1</v>
      </c>
      <c r="D51" s="17">
        <v>1973</v>
      </c>
      <c r="E51" s="17">
        <v>2</v>
      </c>
      <c r="F51" s="17">
        <v>3</v>
      </c>
      <c r="G51" s="17">
        <v>0</v>
      </c>
      <c r="H51" s="18">
        <v>1700977</v>
      </c>
      <c r="P51">
        <v>50</v>
      </c>
      <c r="Q51">
        <f t="shared" si="2"/>
        <v>2.7793298934158554E-4</v>
      </c>
    </row>
    <row r="52" spans="1:17" ht="14.4" x14ac:dyDescent="0.3">
      <c r="A52" s="17">
        <v>1</v>
      </c>
      <c r="B52" s="9" t="s">
        <v>29</v>
      </c>
      <c r="C52" s="17">
        <v>3</v>
      </c>
      <c r="D52" s="17">
        <v>1986</v>
      </c>
      <c r="E52" s="17">
        <v>31</v>
      </c>
      <c r="F52" s="17">
        <v>0</v>
      </c>
      <c r="G52" s="17">
        <v>0</v>
      </c>
      <c r="H52" s="18">
        <v>1709592</v>
      </c>
      <c r="P52">
        <v>51</v>
      </c>
      <c r="Q52">
        <f t="shared" si="2"/>
        <v>2.7258924565578001E-4</v>
      </c>
    </row>
    <row r="53" spans="1:17" ht="14.4" x14ac:dyDescent="0.3">
      <c r="A53" s="17">
        <v>2</v>
      </c>
      <c r="B53" s="9" t="s">
        <v>12</v>
      </c>
      <c r="C53" s="17">
        <v>3</v>
      </c>
      <c r="D53" s="17">
        <v>2003</v>
      </c>
      <c r="E53" s="17">
        <v>1</v>
      </c>
      <c r="F53" s="17">
        <v>0</v>
      </c>
      <c r="G53" s="17">
        <v>0</v>
      </c>
      <c r="H53" s="18">
        <v>1713125</v>
      </c>
      <c r="P53">
        <v>52</v>
      </c>
      <c r="Q53">
        <f t="shared" si="2"/>
        <v>2.6744905245884543E-4</v>
      </c>
    </row>
    <row r="54" spans="1:17" ht="14.4" x14ac:dyDescent="0.3">
      <c r="A54" s="17">
        <v>4</v>
      </c>
      <c r="B54" s="9" t="s">
        <v>19</v>
      </c>
      <c r="C54" s="17">
        <v>4</v>
      </c>
      <c r="D54" s="17">
        <v>2015</v>
      </c>
      <c r="E54" s="17">
        <v>2</v>
      </c>
      <c r="F54" s="17">
        <v>0</v>
      </c>
      <c r="G54" s="17">
        <v>0</v>
      </c>
      <c r="H54" s="18">
        <v>1722795</v>
      </c>
      <c r="P54">
        <v>53</v>
      </c>
      <c r="Q54">
        <f t="shared" si="2"/>
        <v>2.6250096125491864E-4</v>
      </c>
    </row>
    <row r="55" spans="1:17" ht="14.4" x14ac:dyDescent="0.3">
      <c r="A55" s="17">
        <v>3</v>
      </c>
      <c r="B55" s="9" t="s">
        <v>14</v>
      </c>
      <c r="C55" s="17">
        <v>3</v>
      </c>
      <c r="D55" s="17">
        <v>1996</v>
      </c>
      <c r="E55" s="17">
        <v>1</v>
      </c>
      <c r="F55" s="17">
        <v>0</v>
      </c>
      <c r="G55" s="17">
        <v>0</v>
      </c>
      <c r="H55" s="18">
        <v>1733016</v>
      </c>
      <c r="P55">
        <v>54</v>
      </c>
      <c r="Q55">
        <f t="shared" si="2"/>
        <v>2.577343675797046E-4</v>
      </c>
    </row>
    <row r="56" spans="1:17" ht="14.4" x14ac:dyDescent="0.3">
      <c r="A56" s="17">
        <v>3</v>
      </c>
      <c r="B56" s="9" t="s">
        <v>19</v>
      </c>
      <c r="C56" s="17">
        <v>4</v>
      </c>
      <c r="D56" s="17">
        <v>2015</v>
      </c>
      <c r="E56" s="17">
        <v>1</v>
      </c>
      <c r="F56" s="17">
        <v>26</v>
      </c>
      <c r="G56" s="17">
        <v>65</v>
      </c>
      <c r="H56" s="18">
        <v>1743561</v>
      </c>
      <c r="P56">
        <v>55</v>
      </c>
      <c r="Q56">
        <f t="shared" si="2"/>
        <v>2.5313943455762501E-4</v>
      </c>
    </row>
    <row r="57" spans="1:17" ht="14.4" x14ac:dyDescent="0.3">
      <c r="A57" s="17">
        <v>1</v>
      </c>
      <c r="B57" s="9" t="s">
        <v>30</v>
      </c>
      <c r="C57" s="17">
        <v>2</v>
      </c>
      <c r="D57" s="17">
        <v>1982</v>
      </c>
      <c r="E57" s="17">
        <v>1</v>
      </c>
      <c r="F57" s="17">
        <v>0</v>
      </c>
      <c r="G57" s="17">
        <v>2</v>
      </c>
      <c r="H57" s="18">
        <v>1749513</v>
      </c>
      <c r="P57">
        <v>56</v>
      </c>
      <c r="Q57">
        <f t="shared" si="2"/>
        <v>2.4870702462394202E-4</v>
      </c>
    </row>
    <row r="58" spans="1:17" ht="14.4" x14ac:dyDescent="0.3">
      <c r="A58" s="17">
        <v>4</v>
      </c>
      <c r="B58" s="9" t="s">
        <v>10</v>
      </c>
      <c r="C58" s="17">
        <v>1</v>
      </c>
      <c r="D58" s="17">
        <v>1973</v>
      </c>
      <c r="E58" s="17">
        <v>2</v>
      </c>
      <c r="F58" s="17">
        <v>2</v>
      </c>
      <c r="G58" s="17">
        <v>0</v>
      </c>
      <c r="H58" s="18">
        <v>1769898</v>
      </c>
      <c r="P58">
        <v>57</v>
      </c>
      <c r="Q58">
        <f t="shared" si="2"/>
        <v>2.4442863841177802E-4</v>
      </c>
    </row>
    <row r="59" spans="1:17" ht="14.4" x14ac:dyDescent="0.3">
      <c r="A59" s="17">
        <v>2</v>
      </c>
      <c r="B59" s="9" t="s">
        <v>10</v>
      </c>
      <c r="C59" s="17">
        <v>1</v>
      </c>
      <c r="D59" s="17">
        <v>1973</v>
      </c>
      <c r="E59" s="17">
        <v>2</v>
      </c>
      <c r="F59" s="17">
        <v>2</v>
      </c>
      <c r="G59" s="17">
        <v>0</v>
      </c>
      <c r="H59" s="18">
        <v>1778513</v>
      </c>
      <c r="P59">
        <v>58</v>
      </c>
      <c r="Q59">
        <f t="shared" si="2"/>
        <v>2.4029635994157704E-4</v>
      </c>
    </row>
    <row r="60" spans="1:17" ht="14.4" x14ac:dyDescent="0.3">
      <c r="A60" s="17">
        <v>3</v>
      </c>
      <c r="B60" s="9" t="s">
        <v>30</v>
      </c>
      <c r="C60" s="17">
        <v>2</v>
      </c>
      <c r="D60" s="17">
        <v>1982</v>
      </c>
      <c r="E60" s="17">
        <v>1</v>
      </c>
      <c r="F60" s="17">
        <v>0</v>
      </c>
      <c r="G60" s="17">
        <v>2</v>
      </c>
      <c r="H60" s="18">
        <v>1802288</v>
      </c>
      <c r="P60">
        <v>59</v>
      </c>
      <c r="Q60">
        <f t="shared" si="2"/>
        <v>2.3630280736722898E-4</v>
      </c>
    </row>
    <row r="61" spans="1:17" ht="14.4" x14ac:dyDescent="0.3">
      <c r="A61" s="17">
        <v>2</v>
      </c>
      <c r="B61" s="9" t="s">
        <v>29</v>
      </c>
      <c r="C61" s="17">
        <v>3</v>
      </c>
      <c r="D61" s="17">
        <v>1986</v>
      </c>
      <c r="E61" s="17">
        <v>31</v>
      </c>
      <c r="F61" s="17">
        <v>0</v>
      </c>
      <c r="G61" s="17">
        <v>0</v>
      </c>
      <c r="H61" s="18">
        <v>1854327</v>
      </c>
      <c r="P61">
        <v>60</v>
      </c>
      <c r="Q61">
        <f t="shared" si="2"/>
        <v>2.3244108863229053E-4</v>
      </c>
    </row>
    <row r="62" spans="1:17" ht="14.4" x14ac:dyDescent="0.3">
      <c r="A62" s="17">
        <v>6</v>
      </c>
      <c r="B62" s="9" t="s">
        <v>10</v>
      </c>
      <c r="C62" s="17">
        <v>1</v>
      </c>
      <c r="D62" s="17">
        <v>1973</v>
      </c>
      <c r="E62" s="17">
        <v>2</v>
      </c>
      <c r="F62" s="17">
        <v>3</v>
      </c>
      <c r="G62" s="17">
        <v>0</v>
      </c>
      <c r="H62" s="18">
        <v>1882757</v>
      </c>
      <c r="P62">
        <v>61</v>
      </c>
      <c r="Q62">
        <f t="shared" si="2"/>
        <v>2.2870476147433477E-4</v>
      </c>
    </row>
    <row r="63" spans="1:17" ht="14.4" x14ac:dyDescent="0.3">
      <c r="A63" s="17">
        <v>3</v>
      </c>
      <c r="B63" s="9" t="s">
        <v>29</v>
      </c>
      <c r="C63" s="17">
        <v>3</v>
      </c>
      <c r="D63" s="17">
        <v>1986</v>
      </c>
      <c r="E63" s="17">
        <v>31</v>
      </c>
      <c r="F63" s="17">
        <v>0</v>
      </c>
      <c r="G63" s="17">
        <v>0</v>
      </c>
      <c r="H63" s="18">
        <v>1885686</v>
      </c>
      <c r="P63">
        <v>62</v>
      </c>
      <c r="Q63">
        <f t="shared" si="2"/>
        <v>2.2508779728780967E-4</v>
      </c>
    </row>
    <row r="64" spans="1:17" ht="14.4" x14ac:dyDescent="0.3">
      <c r="A64" s="17">
        <v>2</v>
      </c>
      <c r="B64" s="9" t="s">
        <v>12</v>
      </c>
      <c r="C64" s="17">
        <v>2</v>
      </c>
      <c r="D64" s="17">
        <v>2004</v>
      </c>
      <c r="E64" s="17">
        <v>1</v>
      </c>
      <c r="F64" s="17">
        <v>0</v>
      </c>
      <c r="G64" s="17">
        <v>0</v>
      </c>
      <c r="H64" s="18">
        <v>1934538</v>
      </c>
      <c r="P64">
        <v>63</v>
      </c>
      <c r="Q64">
        <f t="shared" si="2"/>
        <v>2.2158454841781603E-4</v>
      </c>
    </row>
    <row r="65" spans="1:17" ht="14.4" x14ac:dyDescent="0.3">
      <c r="A65" s="17">
        <v>4</v>
      </c>
      <c r="B65" s="9" t="s">
        <v>33</v>
      </c>
      <c r="C65" s="17">
        <v>2</v>
      </c>
      <c r="D65" s="17">
        <v>1983</v>
      </c>
      <c r="E65" s="17">
        <v>1</v>
      </c>
      <c r="F65" s="17">
        <v>0</v>
      </c>
      <c r="G65" s="17">
        <v>0</v>
      </c>
      <c r="H65" s="18">
        <v>1937312</v>
      </c>
      <c r="P65">
        <v>64</v>
      </c>
      <c r="Q65">
        <f t="shared" si="2"/>
        <v>2.1818971851054154E-4</v>
      </c>
    </row>
    <row r="66" spans="1:17" ht="14.4" x14ac:dyDescent="0.3">
      <c r="A66" s="17">
        <v>3</v>
      </c>
      <c r="B66" s="9" t="s">
        <v>19</v>
      </c>
      <c r="C66" s="17">
        <v>2</v>
      </c>
      <c r="D66" s="17">
        <v>2015</v>
      </c>
      <c r="E66" s="17">
        <v>1</v>
      </c>
      <c r="F66" s="17">
        <v>0</v>
      </c>
      <c r="G66" s="17">
        <v>0</v>
      </c>
      <c r="H66" s="18">
        <v>1942567</v>
      </c>
      <c r="P66">
        <v>65</v>
      </c>
      <c r="Q66">
        <f t="shared" si="2"/>
        <v>2.1489833559204508E-4</v>
      </c>
    </row>
    <row r="67" spans="1:17" ht="14.4" x14ac:dyDescent="0.3">
      <c r="A67" s="17">
        <v>1</v>
      </c>
      <c r="B67" s="9" t="s">
        <v>12</v>
      </c>
      <c r="C67" s="17">
        <v>3</v>
      </c>
      <c r="D67" s="17">
        <v>2000</v>
      </c>
      <c r="E67" s="17">
        <v>1</v>
      </c>
      <c r="F67" s="17">
        <v>0</v>
      </c>
      <c r="G67" s="17">
        <v>0</v>
      </c>
      <c r="H67" s="18">
        <v>1968850</v>
      </c>
      <c r="P67">
        <v>66</v>
      </c>
      <c r="Q67">
        <f t="shared" ref="Q67:Q130" si="3">_xlfn.GAMMA.DIST(P67,$K$7,$K$8,FALSE)</f>
        <v>2.1170572758678785E-4</v>
      </c>
    </row>
    <row r="68" spans="1:17" ht="14.4" x14ac:dyDescent="0.3">
      <c r="A68" s="17">
        <v>1</v>
      </c>
      <c r="B68" s="9" t="s">
        <v>31</v>
      </c>
      <c r="C68" s="17">
        <v>3</v>
      </c>
      <c r="D68" s="17">
        <v>1978</v>
      </c>
      <c r="E68" s="17">
        <v>2</v>
      </c>
      <c r="F68" s="17">
        <v>0</v>
      </c>
      <c r="G68" s="17">
        <v>0</v>
      </c>
      <c r="H68" s="18">
        <v>2036585</v>
      </c>
      <c r="P68">
        <v>67</v>
      </c>
      <c r="Q68">
        <f t="shared" si="3"/>
        <v>2.0860750002168958E-4</v>
      </c>
    </row>
    <row r="69" spans="1:17" ht="14.4" x14ac:dyDescent="0.3">
      <c r="A69" s="17">
        <v>3</v>
      </c>
      <c r="B69" s="9" t="s">
        <v>25</v>
      </c>
      <c r="C69" s="17">
        <v>3</v>
      </c>
      <c r="D69" s="17">
        <v>2011</v>
      </c>
      <c r="E69" s="17">
        <v>1</v>
      </c>
      <c r="F69" s="17">
        <v>0</v>
      </c>
      <c r="G69" s="17">
        <v>0</v>
      </c>
      <c r="H69" s="18">
        <v>2037108</v>
      </c>
      <c r="P69">
        <v>68</v>
      </c>
      <c r="Q69">
        <f t="shared" si="3"/>
        <v>2.0559951569132677E-4</v>
      </c>
    </row>
    <row r="70" spans="1:17" ht="14.4" x14ac:dyDescent="0.3">
      <c r="A70" s="17">
        <v>4</v>
      </c>
      <c r="B70" s="9" t="s">
        <v>30</v>
      </c>
      <c r="C70" s="17">
        <v>2</v>
      </c>
      <c r="D70" s="17">
        <v>1982</v>
      </c>
      <c r="E70" s="17">
        <v>1</v>
      </c>
      <c r="F70" s="17">
        <v>0</v>
      </c>
      <c r="G70" s="17">
        <v>3</v>
      </c>
      <c r="H70" s="18">
        <v>2040841</v>
      </c>
      <c r="P70">
        <v>69</v>
      </c>
      <c r="Q70">
        <f t="shared" si="3"/>
        <v>2.0267787608584548E-4</v>
      </c>
    </row>
    <row r="71" spans="1:17" ht="14.4" x14ac:dyDescent="0.3">
      <c r="A71" s="17">
        <v>2</v>
      </c>
      <c r="B71" s="9" t="s">
        <v>30</v>
      </c>
      <c r="C71" s="17">
        <v>2</v>
      </c>
      <c r="D71" s="17">
        <v>1982</v>
      </c>
      <c r="E71" s="17">
        <v>1</v>
      </c>
      <c r="F71" s="17">
        <v>0</v>
      </c>
      <c r="G71" s="17">
        <v>2</v>
      </c>
      <c r="H71" s="18">
        <v>2072545</v>
      </c>
      <c r="P71">
        <v>70</v>
      </c>
      <c r="Q71">
        <f t="shared" si="3"/>
        <v>1.9983890440578676E-4</v>
      </c>
    </row>
    <row r="72" spans="1:17" ht="14.4" x14ac:dyDescent="0.3">
      <c r="A72" s="17">
        <v>5</v>
      </c>
      <c r="B72" s="9" t="s">
        <v>30</v>
      </c>
      <c r="C72" s="17">
        <v>2</v>
      </c>
      <c r="D72" s="17">
        <v>1982</v>
      </c>
      <c r="E72" s="17">
        <v>1</v>
      </c>
      <c r="F72" s="17">
        <v>0</v>
      </c>
      <c r="G72" s="17">
        <v>2</v>
      </c>
      <c r="H72" s="18">
        <v>2086077</v>
      </c>
      <c r="P72">
        <v>71</v>
      </c>
      <c r="Q72">
        <f t="shared" si="3"/>
        <v>1.9707913000778442E-4</v>
      </c>
    </row>
    <row r="73" spans="1:17" ht="14.4" x14ac:dyDescent="0.3">
      <c r="A73" s="17">
        <v>6</v>
      </c>
      <c r="B73" s="9" t="s">
        <v>33</v>
      </c>
      <c r="C73" s="17">
        <v>4</v>
      </c>
      <c r="D73" s="17">
        <v>1992</v>
      </c>
      <c r="E73" s="17">
        <v>1</v>
      </c>
      <c r="F73" s="17">
        <v>0</v>
      </c>
      <c r="G73" s="17">
        <v>28</v>
      </c>
      <c r="H73" s="18">
        <v>2099993</v>
      </c>
      <c r="P73">
        <v>72</v>
      </c>
      <c r="Q73">
        <f t="shared" si="3"/>
        <v>1.9439527414239415E-4</v>
      </c>
    </row>
    <row r="74" spans="1:17" ht="14.4" x14ac:dyDescent="0.3">
      <c r="A74" s="17">
        <v>6</v>
      </c>
      <c r="B74" s="9" t="s">
        <v>30</v>
      </c>
      <c r="C74" s="17">
        <v>2</v>
      </c>
      <c r="D74" s="17">
        <v>1982</v>
      </c>
      <c r="E74" s="17">
        <v>1</v>
      </c>
      <c r="F74" s="17">
        <v>0</v>
      </c>
      <c r="G74" s="17">
        <v>2</v>
      </c>
      <c r="H74" s="18">
        <v>2111595</v>
      </c>
      <c r="P74">
        <v>73</v>
      </c>
      <c r="Q74">
        <f t="shared" si="3"/>
        <v>1.9178423686048125E-4</v>
      </c>
    </row>
    <row r="75" spans="1:17" ht="14.4" x14ac:dyDescent="0.3">
      <c r="A75" s="17">
        <v>1</v>
      </c>
      <c r="B75" s="9" t="s">
        <v>24</v>
      </c>
      <c r="C75" s="17">
        <v>4</v>
      </c>
      <c r="D75" s="17">
        <v>2020</v>
      </c>
      <c r="E75" s="17">
        <v>1</v>
      </c>
      <c r="F75" s="17">
        <v>0</v>
      </c>
      <c r="G75" s="17">
        <v>0</v>
      </c>
      <c r="H75" s="18">
        <v>2145964</v>
      </c>
      <c r="P75">
        <v>74</v>
      </c>
      <c r="Q75">
        <f t="shared" si="3"/>
        <v>1.892430849779218E-4</v>
      </c>
    </row>
    <row r="76" spans="1:17" ht="14.4" x14ac:dyDescent="0.3">
      <c r="A76" s="17">
        <v>1</v>
      </c>
      <c r="B76" s="9" t="s">
        <v>12</v>
      </c>
      <c r="C76" s="17">
        <v>3</v>
      </c>
      <c r="D76" s="17">
        <v>2004</v>
      </c>
      <c r="E76" s="17">
        <v>1</v>
      </c>
      <c r="F76" s="17">
        <v>0</v>
      </c>
      <c r="G76" s="17">
        <v>0</v>
      </c>
      <c r="H76" s="18">
        <v>2158091</v>
      </c>
      <c r="P76">
        <v>75</v>
      </c>
      <c r="Q76">
        <f t="shared" si="3"/>
        <v>1.8676904100010662E-4</v>
      </c>
    </row>
    <row r="77" spans="1:17" ht="14.4" x14ac:dyDescent="0.3">
      <c r="A77" s="17">
        <v>2</v>
      </c>
      <c r="B77" s="9" t="s">
        <v>14</v>
      </c>
      <c r="C77" s="17">
        <v>3</v>
      </c>
      <c r="D77" s="17">
        <v>2019</v>
      </c>
      <c r="E77" s="17">
        <v>1</v>
      </c>
      <c r="F77" s="17">
        <v>0</v>
      </c>
      <c r="G77" s="17">
        <v>0</v>
      </c>
      <c r="H77" s="18">
        <v>2266281</v>
      </c>
      <c r="P77">
        <v>76</v>
      </c>
      <c r="Q77">
        <f t="shared" si="3"/>
        <v>1.8435947291808039E-4</v>
      </c>
    </row>
    <row r="78" spans="1:17" ht="14.4" x14ac:dyDescent="0.3">
      <c r="A78" s="17">
        <v>2</v>
      </c>
      <c r="B78" s="9" t="s">
        <v>33</v>
      </c>
      <c r="C78" s="17">
        <v>4</v>
      </c>
      <c r="D78" s="17">
        <v>2020</v>
      </c>
      <c r="E78" s="17">
        <v>1</v>
      </c>
      <c r="F78" s="17">
        <v>0</v>
      </c>
      <c r="G78" s="17">
        <v>11</v>
      </c>
      <c r="H78" s="18">
        <v>2285303</v>
      </c>
      <c r="P78">
        <v>77</v>
      </c>
      <c r="Q78">
        <f t="shared" si="3"/>
        <v>1.8201188479728846E-4</v>
      </c>
    </row>
    <row r="79" spans="1:17" ht="14.4" x14ac:dyDescent="0.3">
      <c r="A79" s="17">
        <v>1</v>
      </c>
      <c r="B79" s="9" t="s">
        <v>33</v>
      </c>
      <c r="C79" s="17">
        <v>2</v>
      </c>
      <c r="D79" s="17">
        <v>2019</v>
      </c>
      <c r="E79" s="17">
        <v>1</v>
      </c>
      <c r="F79" s="17">
        <v>0</v>
      </c>
      <c r="G79" s="17">
        <v>0</v>
      </c>
      <c r="H79" s="18">
        <v>2289583</v>
      </c>
      <c r="P79">
        <v>78</v>
      </c>
      <c r="Q79">
        <f t="shared" si="3"/>
        <v>1.7972390808799042E-4</v>
      </c>
    </row>
    <row r="80" spans="1:17" ht="14.4" x14ac:dyDescent="0.3">
      <c r="A80" s="17">
        <v>1</v>
      </c>
      <c r="B80" s="9" t="s">
        <v>33</v>
      </c>
      <c r="C80" s="17">
        <v>2</v>
      </c>
      <c r="D80" s="17">
        <v>1973</v>
      </c>
      <c r="E80" s="17">
        <v>1</v>
      </c>
      <c r="F80" s="17">
        <v>0</v>
      </c>
      <c r="G80" s="17">
        <v>165</v>
      </c>
      <c r="H80" s="18">
        <v>2378056</v>
      </c>
      <c r="P80">
        <v>79</v>
      </c>
      <c r="Q80">
        <f t="shared" si="3"/>
        <v>1.7749329359356653E-4</v>
      </c>
    </row>
    <row r="81" spans="1:17" ht="14.4" x14ac:dyDescent="0.3">
      <c r="A81" s="17">
        <v>2</v>
      </c>
      <c r="B81" s="9" t="s">
        <v>46</v>
      </c>
      <c r="C81" s="17">
        <v>3</v>
      </c>
      <c r="D81" s="17">
        <v>1981</v>
      </c>
      <c r="E81" s="17">
        <v>1</v>
      </c>
      <c r="F81" s="17">
        <v>0</v>
      </c>
      <c r="G81" s="17">
        <v>0</v>
      </c>
      <c r="H81" s="18">
        <v>2381419</v>
      </c>
      <c r="P81">
        <v>80</v>
      </c>
      <c r="Q81">
        <f t="shared" si="3"/>
        <v>1.7531790403930539E-4</v>
      </c>
    </row>
    <row r="82" spans="1:17" ht="14.4" x14ac:dyDescent="0.3">
      <c r="A82" s="17">
        <v>4</v>
      </c>
      <c r="B82" s="9" t="s">
        <v>14</v>
      </c>
      <c r="C82" s="17">
        <v>3</v>
      </c>
      <c r="D82" s="17">
        <v>2004</v>
      </c>
      <c r="E82" s="17">
        <v>1</v>
      </c>
      <c r="F82" s="17">
        <v>0</v>
      </c>
      <c r="G82" s="17">
        <v>0</v>
      </c>
      <c r="H82" s="18">
        <v>2407522</v>
      </c>
      <c r="P82">
        <v>81</v>
      </c>
      <c r="Q82">
        <f t="shared" si="3"/>
        <v>1.7319570718991859E-4</v>
      </c>
    </row>
    <row r="83" spans="1:17" ht="14.4" x14ac:dyDescent="0.3">
      <c r="A83" s="17">
        <v>4</v>
      </c>
      <c r="B83" s="9" t="s">
        <v>10</v>
      </c>
      <c r="C83" s="17">
        <v>1</v>
      </c>
      <c r="D83" s="17">
        <v>1979</v>
      </c>
      <c r="E83" s="17">
        <v>1</v>
      </c>
      <c r="F83" s="17">
        <v>0</v>
      </c>
      <c r="G83" s="17">
        <v>0</v>
      </c>
      <c r="H83" s="18">
        <v>2423499</v>
      </c>
      <c r="P83">
        <v>82</v>
      </c>
      <c r="Q83">
        <f t="shared" si="3"/>
        <v>1.7112476946906579E-4</v>
      </c>
    </row>
    <row r="84" spans="1:17" ht="14.4" x14ac:dyDescent="0.3">
      <c r="A84" s="17">
        <v>1</v>
      </c>
      <c r="B84" s="9" t="s">
        <v>10</v>
      </c>
      <c r="C84" s="17">
        <v>1</v>
      </c>
      <c r="D84" s="17">
        <v>1979</v>
      </c>
      <c r="E84" s="17">
        <v>1</v>
      </c>
      <c r="F84" s="17">
        <v>0</v>
      </c>
      <c r="G84" s="17">
        <v>0</v>
      </c>
      <c r="H84" s="18">
        <v>2527329</v>
      </c>
      <c r="P84">
        <v>83</v>
      </c>
      <c r="Q84">
        <f t="shared" si="3"/>
        <v>1.6910325003866494E-4</v>
      </c>
    </row>
    <row r="85" spans="1:17" ht="14.4" x14ac:dyDescent="0.3">
      <c r="A85" s="17">
        <v>3</v>
      </c>
      <c r="B85" s="9" t="s">
        <v>14</v>
      </c>
      <c r="C85" s="17">
        <v>3</v>
      </c>
      <c r="D85" s="17">
        <v>2003</v>
      </c>
      <c r="E85" s="17">
        <v>1</v>
      </c>
      <c r="F85" s="17">
        <v>0</v>
      </c>
      <c r="G85" s="17">
        <v>0</v>
      </c>
      <c r="H85" s="18">
        <v>2551339</v>
      </c>
      <c r="P85">
        <v>84</v>
      </c>
      <c r="Q85">
        <f t="shared" si="3"/>
        <v>1.6712939529977598E-4</v>
      </c>
    </row>
    <row r="86" spans="1:17" ht="14.4" x14ac:dyDescent="0.3">
      <c r="A86" s="17">
        <v>1</v>
      </c>
      <c r="B86" s="9" t="s">
        <v>19</v>
      </c>
      <c r="C86" s="17">
        <v>2</v>
      </c>
      <c r="D86" s="17">
        <v>1976</v>
      </c>
      <c r="E86" s="17">
        <v>2</v>
      </c>
      <c r="F86" s="17">
        <v>7</v>
      </c>
      <c r="G86" s="17">
        <v>27</v>
      </c>
      <c r="H86" s="18">
        <v>2620856</v>
      </c>
      <c r="P86">
        <v>85</v>
      </c>
      <c r="Q86">
        <f t="shared" si="3"/>
        <v>1.6520153378043255E-4</v>
      </c>
    </row>
    <row r="87" spans="1:17" ht="14.4" x14ac:dyDescent="0.3">
      <c r="A87" s="17">
        <v>6</v>
      </c>
      <c r="B87" s="9" t="s">
        <v>10</v>
      </c>
      <c r="C87" s="17">
        <v>1</v>
      </c>
      <c r="D87" s="17">
        <v>1979</v>
      </c>
      <c r="E87" s="17">
        <v>1</v>
      </c>
      <c r="F87" s="17">
        <v>0</v>
      </c>
      <c r="G87" s="17">
        <v>0</v>
      </c>
      <c r="H87" s="18">
        <v>2648861</v>
      </c>
      <c r="P87">
        <v>86</v>
      </c>
      <c r="Q87">
        <f t="shared" si="3"/>
        <v>1.6331807137901142E-4</v>
      </c>
    </row>
    <row r="88" spans="1:17" ht="14.4" x14ac:dyDescent="0.3">
      <c r="A88" s="17">
        <v>3</v>
      </c>
      <c r="B88" s="9" t="s">
        <v>10</v>
      </c>
      <c r="C88" s="17">
        <v>1</v>
      </c>
      <c r="D88" s="17">
        <v>1979</v>
      </c>
      <c r="E88" s="17">
        <v>1</v>
      </c>
      <c r="F88" s="17">
        <v>0</v>
      </c>
      <c r="G88" s="17">
        <v>0</v>
      </c>
      <c r="H88" s="18">
        <v>2666034</v>
      </c>
      <c r="P88">
        <v>87</v>
      </c>
      <c r="Q88">
        <f t="shared" si="3"/>
        <v>1.6147748693460959E-4</v>
      </c>
    </row>
    <row r="89" spans="1:17" ht="14.4" x14ac:dyDescent="0.3">
      <c r="A89" s="17">
        <v>5</v>
      </c>
      <c r="B89" s="9" t="s">
        <v>10</v>
      </c>
      <c r="C89" s="17">
        <v>1</v>
      </c>
      <c r="D89" s="17">
        <v>1979</v>
      </c>
      <c r="E89" s="17">
        <v>1</v>
      </c>
      <c r="F89" s="17">
        <v>0</v>
      </c>
      <c r="G89" s="17">
        <v>0</v>
      </c>
      <c r="H89" s="18">
        <v>2790471</v>
      </c>
      <c r="P89">
        <v>88</v>
      </c>
      <c r="Q89">
        <f t="shared" si="3"/>
        <v>1.5967832809848727E-4</v>
      </c>
    </row>
    <row r="90" spans="1:17" ht="14.4" x14ac:dyDescent="0.3">
      <c r="A90" s="17">
        <v>2</v>
      </c>
      <c r="B90" s="9" t="s">
        <v>12</v>
      </c>
      <c r="C90" s="17">
        <v>1</v>
      </c>
      <c r="D90" s="17">
        <v>1999</v>
      </c>
      <c r="E90" s="17">
        <v>1</v>
      </c>
      <c r="F90" s="17">
        <v>0</v>
      </c>
      <c r="G90" s="17">
        <v>21</v>
      </c>
      <c r="H90" s="18">
        <v>2828393</v>
      </c>
      <c r="P90">
        <v>89</v>
      </c>
      <c r="Q90">
        <f t="shared" si="3"/>
        <v>1.5791920748296106E-4</v>
      </c>
    </row>
    <row r="91" spans="1:17" ht="14.4" x14ac:dyDescent="0.3">
      <c r="A91" s="17">
        <v>2</v>
      </c>
      <c r="B91" s="9" t="s">
        <v>19</v>
      </c>
      <c r="C91" s="17">
        <v>2</v>
      </c>
      <c r="D91" s="17">
        <v>1993</v>
      </c>
      <c r="E91" s="17">
        <v>1</v>
      </c>
      <c r="F91" s="17">
        <v>0</v>
      </c>
      <c r="G91" s="17">
        <v>0</v>
      </c>
      <c r="H91" s="18">
        <v>2831951</v>
      </c>
      <c r="P91">
        <v>90</v>
      </c>
      <c r="Q91">
        <f t="shared" si="3"/>
        <v>1.5619879906622622E-4</v>
      </c>
    </row>
    <row r="92" spans="1:17" ht="14.4" x14ac:dyDescent="0.3">
      <c r="A92" s="17">
        <v>2</v>
      </c>
      <c r="B92" s="9" t="s">
        <v>14</v>
      </c>
      <c r="C92" s="17">
        <v>2</v>
      </c>
      <c r="D92" s="17">
        <v>2001</v>
      </c>
      <c r="E92" s="17">
        <v>1</v>
      </c>
      <c r="F92" s="17">
        <v>0</v>
      </c>
      <c r="G92" s="17">
        <v>0</v>
      </c>
      <c r="H92" s="18">
        <v>2863822</v>
      </c>
      <c r="P92">
        <v>91</v>
      </c>
      <c r="Q92">
        <f t="shared" si="3"/>
        <v>1.5451583483347371E-4</v>
      </c>
    </row>
    <row r="93" spans="1:17" ht="14.4" x14ac:dyDescent="0.3">
      <c r="A93" s="17">
        <v>2</v>
      </c>
      <c r="B93" s="9" t="s">
        <v>19</v>
      </c>
      <c r="C93" s="17">
        <v>3</v>
      </c>
      <c r="D93" s="17">
        <v>1996</v>
      </c>
      <c r="E93" s="17">
        <v>1</v>
      </c>
      <c r="F93" s="17">
        <v>0</v>
      </c>
      <c r="G93" s="17">
        <v>0</v>
      </c>
      <c r="H93" s="18">
        <v>2882844</v>
      </c>
      <c r="P93">
        <v>92</v>
      </c>
      <c r="Q93">
        <f t="shared" si="3"/>
        <v>1.5286910163637231E-4</v>
      </c>
    </row>
    <row r="94" spans="1:17" ht="14.4" x14ac:dyDescent="0.3">
      <c r="A94" s="17">
        <v>1</v>
      </c>
      <c r="B94" s="9" t="s">
        <v>27</v>
      </c>
      <c r="C94" s="17">
        <v>3</v>
      </c>
      <c r="D94" s="17">
        <v>1993</v>
      </c>
      <c r="E94" s="17">
        <v>1</v>
      </c>
      <c r="F94" s="17">
        <v>0</v>
      </c>
      <c r="G94" s="17">
        <v>0</v>
      </c>
      <c r="H94" s="18">
        <v>2919938</v>
      </c>
      <c r="P94">
        <v>93</v>
      </c>
      <c r="Q94">
        <f t="shared" si="3"/>
        <v>1.5125743825452321E-4</v>
      </c>
    </row>
    <row r="95" spans="1:17" ht="14.4" x14ac:dyDescent="0.3">
      <c r="A95" s="17">
        <v>4</v>
      </c>
      <c r="B95" s="9" t="s">
        <v>14</v>
      </c>
      <c r="C95" s="17">
        <v>3</v>
      </c>
      <c r="D95" s="17">
        <v>1996</v>
      </c>
      <c r="E95" s="17">
        <v>1</v>
      </c>
      <c r="F95" s="17">
        <v>0</v>
      </c>
      <c r="G95" s="17">
        <v>0</v>
      </c>
      <c r="H95" s="18">
        <v>3064508</v>
      </c>
      <c r="P95">
        <v>94</v>
      </c>
      <c r="Q95">
        <f t="shared" si="3"/>
        <v>1.4967973264388778E-4</v>
      </c>
    </row>
    <row r="96" spans="1:17" ht="14.4" x14ac:dyDescent="0.3">
      <c r="A96" s="17">
        <v>3</v>
      </c>
      <c r="B96" s="9" t="s">
        <v>33</v>
      </c>
      <c r="C96" s="17">
        <v>3</v>
      </c>
      <c r="D96" s="17">
        <v>1997</v>
      </c>
      <c r="E96" s="17">
        <v>1</v>
      </c>
      <c r="F96" s="17">
        <v>0</v>
      </c>
      <c r="G96" s="17">
        <v>11</v>
      </c>
      <c r="H96" s="18">
        <v>3107974</v>
      </c>
      <c r="P96">
        <v>95</v>
      </c>
      <c r="Q96">
        <f t="shared" si="3"/>
        <v>1.4813491935844846E-4</v>
      </c>
    </row>
    <row r="97" spans="1:17" ht="14.4" x14ac:dyDescent="0.3">
      <c r="A97" s="17">
        <v>3</v>
      </c>
      <c r="B97" s="9" t="s">
        <v>24</v>
      </c>
      <c r="C97" s="17">
        <v>3</v>
      </c>
      <c r="D97" s="17">
        <v>1979</v>
      </c>
      <c r="E97" s="17">
        <v>2</v>
      </c>
      <c r="F97" s="17">
        <v>0</v>
      </c>
      <c r="G97" s="17">
        <v>0</v>
      </c>
      <c r="H97" s="18">
        <v>3119732</v>
      </c>
      <c r="P97">
        <v>96</v>
      </c>
      <c r="Q97">
        <f t="shared" si="3"/>
        <v>1.4662197713250532E-4</v>
      </c>
    </row>
    <row r="98" spans="1:17" ht="14.4" x14ac:dyDescent="0.3">
      <c r="A98" s="17">
        <v>1</v>
      </c>
      <c r="B98" s="9" t="s">
        <v>24</v>
      </c>
      <c r="C98" s="17">
        <v>3</v>
      </c>
      <c r="D98" s="17">
        <v>1995</v>
      </c>
      <c r="E98" s="17">
        <v>6</v>
      </c>
      <c r="F98" s="17">
        <v>0</v>
      </c>
      <c r="G98" s="17">
        <v>0</v>
      </c>
      <c r="H98" s="18">
        <v>3163153</v>
      </c>
      <c r="P98">
        <v>97</v>
      </c>
      <c r="Q98">
        <f t="shared" si="3"/>
        <v>1.4513992661204737E-4</v>
      </c>
    </row>
    <row r="99" spans="1:17" ht="14.4" x14ac:dyDescent="0.3">
      <c r="A99" s="17">
        <v>1</v>
      </c>
      <c r="B99" s="9" t="s">
        <v>19</v>
      </c>
      <c r="C99" s="17">
        <v>3</v>
      </c>
      <c r="D99" s="17">
        <v>2014</v>
      </c>
      <c r="E99" s="17">
        <v>2</v>
      </c>
      <c r="F99" s="17">
        <v>0</v>
      </c>
      <c r="G99" s="17">
        <v>0</v>
      </c>
      <c r="H99" s="18">
        <v>3169448</v>
      </c>
      <c r="P99">
        <v>98</v>
      </c>
      <c r="Q99">
        <f t="shared" si="3"/>
        <v>1.4368782822457926E-4</v>
      </c>
    </row>
    <row r="100" spans="1:17" ht="14.4" x14ac:dyDescent="0.3">
      <c r="A100" s="17">
        <v>4</v>
      </c>
      <c r="B100" s="9" t="s">
        <v>33</v>
      </c>
      <c r="C100" s="17">
        <v>4</v>
      </c>
      <c r="D100" s="17">
        <v>1995</v>
      </c>
      <c r="E100" s="17">
        <v>1</v>
      </c>
      <c r="F100" s="17">
        <v>0</v>
      </c>
      <c r="G100" s="17">
        <v>36</v>
      </c>
      <c r="H100" s="18">
        <v>3170717</v>
      </c>
      <c r="P100">
        <v>99</v>
      </c>
      <c r="Q100">
        <f t="shared" si="3"/>
        <v>1.4226478017763988E-4</v>
      </c>
    </row>
    <row r="101" spans="1:17" ht="14.4" x14ac:dyDescent="0.3">
      <c r="A101" s="17">
        <v>2</v>
      </c>
      <c r="B101" s="9" t="s">
        <v>33</v>
      </c>
      <c r="C101" s="17">
        <v>3</v>
      </c>
      <c r="D101" s="17">
        <v>2019</v>
      </c>
      <c r="E101" s="17">
        <v>1</v>
      </c>
      <c r="F101" s="17">
        <v>0</v>
      </c>
      <c r="G101" s="17">
        <v>0</v>
      </c>
      <c r="H101" s="18">
        <v>3178326</v>
      </c>
      <c r="P101">
        <v>100</v>
      </c>
      <c r="Q101">
        <f t="shared" si="3"/>
        <v>1.4086991657702913E-4</v>
      </c>
    </row>
    <row r="102" spans="1:17" ht="14.4" x14ac:dyDescent="0.3">
      <c r="A102" s="17">
        <v>1</v>
      </c>
      <c r="B102" s="9" t="s">
        <v>14</v>
      </c>
      <c r="C102" s="17">
        <v>3</v>
      </c>
      <c r="D102" s="17">
        <v>2009</v>
      </c>
      <c r="E102" s="17">
        <v>1</v>
      </c>
      <c r="F102" s="17">
        <v>0</v>
      </c>
      <c r="G102" s="17">
        <v>0</v>
      </c>
      <c r="H102" s="18">
        <v>3265512</v>
      </c>
      <c r="P102">
        <v>101</v>
      </c>
      <c r="Q102">
        <f t="shared" si="3"/>
        <v>1.3950240565646817E-4</v>
      </c>
    </row>
    <row r="103" spans="1:17" ht="14.4" x14ac:dyDescent="0.3">
      <c r="A103" s="17">
        <v>1</v>
      </c>
      <c r="B103" s="9" t="s">
        <v>19</v>
      </c>
      <c r="C103" s="17">
        <v>2</v>
      </c>
      <c r="D103" s="17">
        <v>2020</v>
      </c>
      <c r="E103" s="17">
        <v>1</v>
      </c>
      <c r="F103" s="17">
        <v>0</v>
      </c>
      <c r="G103" s="17">
        <v>0</v>
      </c>
      <c r="H103" s="18">
        <v>3302605</v>
      </c>
      <c r="P103">
        <v>102</v>
      </c>
      <c r="Q103">
        <f t="shared" si="3"/>
        <v>1.3816144811106709E-4</v>
      </c>
    </row>
    <row r="104" spans="1:17" ht="14.4" x14ac:dyDescent="0.3">
      <c r="A104" s="17">
        <v>3</v>
      </c>
      <c r="B104" s="9" t="s">
        <v>12</v>
      </c>
      <c r="C104" s="17">
        <v>3</v>
      </c>
      <c r="D104" s="17">
        <v>2015</v>
      </c>
      <c r="E104" s="17">
        <v>1</v>
      </c>
      <c r="F104" s="17">
        <v>0</v>
      </c>
      <c r="G104" s="17">
        <v>0</v>
      </c>
      <c r="H104" s="18">
        <v>3316602</v>
      </c>
      <c r="P104">
        <v>103</v>
      </c>
      <c r="Q104">
        <f t="shared" si="3"/>
        <v>1.3684627552756358E-4</v>
      </c>
    </row>
    <row r="105" spans="1:17" ht="14.4" x14ac:dyDescent="0.3">
      <c r="A105" s="17">
        <v>2</v>
      </c>
      <c r="B105" s="9" t="s">
        <v>33</v>
      </c>
      <c r="C105" s="17">
        <v>3</v>
      </c>
      <c r="D105" s="17">
        <v>2019</v>
      </c>
      <c r="E105" s="17">
        <v>1</v>
      </c>
      <c r="F105" s="17">
        <v>0</v>
      </c>
      <c r="G105" s="17">
        <v>0</v>
      </c>
      <c r="H105" s="18">
        <v>3353649</v>
      </c>
      <c r="P105">
        <v>104</v>
      </c>
      <c r="Q105">
        <f t="shared" si="3"/>
        <v>1.355561489048376E-4</v>
      </c>
    </row>
    <row r="106" spans="1:17" ht="14.4" x14ac:dyDescent="0.3">
      <c r="A106" s="17">
        <v>5</v>
      </c>
      <c r="B106" s="9" t="s">
        <v>14</v>
      </c>
      <c r="C106" s="17">
        <v>3</v>
      </c>
      <c r="D106" s="17">
        <v>1997</v>
      </c>
      <c r="E106" s="17">
        <v>1</v>
      </c>
      <c r="F106" s="17">
        <v>0</v>
      </c>
      <c r="G106" s="17">
        <v>0</v>
      </c>
      <c r="H106" s="18">
        <v>3360901</v>
      </c>
      <c r="P106">
        <v>105</v>
      </c>
      <c r="Q106">
        <f t="shared" si="3"/>
        <v>1.3429035725869885E-4</v>
      </c>
    </row>
    <row r="107" spans="1:17" ht="14.4" x14ac:dyDescent="0.3">
      <c r="A107" s="17">
        <v>2</v>
      </c>
      <c r="B107" s="9" t="s">
        <v>19</v>
      </c>
      <c r="C107" s="17">
        <v>4</v>
      </c>
      <c r="D107" s="17">
        <v>2015</v>
      </c>
      <c r="E107" s="17">
        <v>1</v>
      </c>
      <c r="F107" s="17">
        <v>0</v>
      </c>
      <c r="G107" s="17">
        <v>0</v>
      </c>
      <c r="H107" s="18">
        <v>3374573</v>
      </c>
      <c r="P107">
        <v>106</v>
      </c>
      <c r="Q107">
        <f t="shared" si="3"/>
        <v>1.330482163053981E-4</v>
      </c>
    </row>
    <row r="108" spans="1:17" ht="14.4" x14ac:dyDescent="0.3">
      <c r="A108" s="17">
        <v>1</v>
      </c>
      <c r="B108" s="9" t="s">
        <v>19</v>
      </c>
      <c r="C108" s="17">
        <v>1</v>
      </c>
      <c r="D108" s="17">
        <v>2020</v>
      </c>
      <c r="E108" s="17">
        <v>1</v>
      </c>
      <c r="F108" s="17">
        <v>0</v>
      </c>
      <c r="G108" s="17">
        <v>0</v>
      </c>
      <c r="H108" s="18">
        <v>3386304</v>
      </c>
      <c r="P108">
        <v>107</v>
      </c>
      <c r="Q108">
        <f t="shared" si="3"/>
        <v>1.3182906721872554E-4</v>
      </c>
    </row>
    <row r="109" spans="1:17" ht="14.4" x14ac:dyDescent="0.3">
      <c r="A109" s="17">
        <v>4</v>
      </c>
      <c r="B109" s="9" t="s">
        <v>24</v>
      </c>
      <c r="C109" s="17">
        <v>3</v>
      </c>
      <c r="D109" s="17">
        <v>1995</v>
      </c>
      <c r="E109" s="17">
        <v>6</v>
      </c>
      <c r="F109" s="17">
        <v>0</v>
      </c>
      <c r="G109" s="17">
        <v>0</v>
      </c>
      <c r="H109" s="18">
        <v>3392317</v>
      </c>
      <c r="P109">
        <v>108</v>
      </c>
      <c r="Q109">
        <f t="shared" si="3"/>
        <v>1.3063227545593944E-4</v>
      </c>
    </row>
    <row r="110" spans="1:17" ht="14.4" x14ac:dyDescent="0.3">
      <c r="A110" s="17">
        <v>4</v>
      </c>
      <c r="B110" s="9" t="s">
        <v>33</v>
      </c>
      <c r="C110" s="17">
        <v>1</v>
      </c>
      <c r="D110" s="17">
        <v>1998</v>
      </c>
      <c r="E110" s="17">
        <v>1</v>
      </c>
      <c r="F110" s="17">
        <v>0</v>
      </c>
      <c r="G110" s="17">
        <v>0</v>
      </c>
      <c r="H110" s="18">
        <v>3393627</v>
      </c>
      <c r="P110">
        <v>109</v>
      </c>
      <c r="Q110">
        <f t="shared" si="3"/>
        <v>1.2945722964811739E-4</v>
      </c>
    </row>
    <row r="111" spans="1:17" ht="14.4" x14ac:dyDescent="0.3">
      <c r="A111" s="17">
        <v>2</v>
      </c>
      <c r="B111" s="9" t="s">
        <v>24</v>
      </c>
      <c r="C111" s="17">
        <v>3</v>
      </c>
      <c r="D111" s="17">
        <v>1995</v>
      </c>
      <c r="E111" s="17">
        <v>6</v>
      </c>
      <c r="F111" s="17">
        <v>0</v>
      </c>
      <c r="G111" s="17">
        <v>0</v>
      </c>
      <c r="H111" s="18">
        <v>3423676</v>
      </c>
      <c r="P111">
        <v>110</v>
      </c>
      <c r="Q111">
        <f t="shared" si="3"/>
        <v>1.2830334055084108E-4</v>
      </c>
    </row>
    <row r="112" spans="1:17" ht="14.4" x14ac:dyDescent="0.3">
      <c r="A112" s="17">
        <v>2</v>
      </c>
      <c r="B112" s="9" t="s">
        <v>33</v>
      </c>
      <c r="C112" s="17">
        <v>1</v>
      </c>
      <c r="D112" s="17">
        <v>2020</v>
      </c>
      <c r="E112" s="17">
        <v>1</v>
      </c>
      <c r="F112" s="17">
        <v>0</v>
      </c>
      <c r="G112" s="17">
        <v>0</v>
      </c>
      <c r="H112" s="18">
        <v>3452565</v>
      </c>
      <c r="P112">
        <v>111</v>
      </c>
      <c r="Q112">
        <f t="shared" si="3"/>
        <v>1.2717004005142034E-4</v>
      </c>
    </row>
    <row r="113" spans="1:17" ht="14.4" x14ac:dyDescent="0.3">
      <c r="A113" s="17">
        <v>6</v>
      </c>
      <c r="B113" s="9" t="s">
        <v>24</v>
      </c>
      <c r="C113" s="17">
        <v>3</v>
      </c>
      <c r="D113" s="17">
        <v>1995</v>
      </c>
      <c r="E113" s="17">
        <v>6</v>
      </c>
      <c r="F113" s="17">
        <v>0</v>
      </c>
      <c r="G113" s="17">
        <v>0</v>
      </c>
      <c r="H113" s="18">
        <v>3486739</v>
      </c>
      <c r="P113">
        <v>112</v>
      </c>
      <c r="Q113">
        <f t="shared" si="3"/>
        <v>1.260567802291324E-4</v>
      </c>
    </row>
    <row r="114" spans="1:17" ht="14.4" x14ac:dyDescent="0.3">
      <c r="A114" s="17">
        <v>4</v>
      </c>
      <c r="B114" s="9" t="s">
        <v>24</v>
      </c>
      <c r="C114" s="17">
        <v>3</v>
      </c>
      <c r="D114" s="17">
        <v>1979</v>
      </c>
      <c r="E114" s="17">
        <v>2</v>
      </c>
      <c r="F114" s="17">
        <v>0</v>
      </c>
      <c r="G114" s="17">
        <v>0</v>
      </c>
      <c r="H114" s="18">
        <v>3515342</v>
      </c>
      <c r="P114">
        <v>113</v>
      </c>
      <c r="Q114">
        <f t="shared" si="3"/>
        <v>1.2496303246520109E-4</v>
      </c>
    </row>
    <row r="115" spans="1:17" ht="14.4" x14ac:dyDescent="0.3">
      <c r="A115" s="17">
        <v>3</v>
      </c>
      <c r="B115" s="9" t="s">
        <v>14</v>
      </c>
      <c r="C115" s="17">
        <v>3</v>
      </c>
      <c r="D115" s="17">
        <v>2010</v>
      </c>
      <c r="E115" s="17">
        <v>1</v>
      </c>
      <c r="F115" s="17">
        <v>0</v>
      </c>
      <c r="G115" s="17">
        <v>0</v>
      </c>
      <c r="H115" s="18">
        <v>3542414</v>
      </c>
      <c r="P115">
        <v>114</v>
      </c>
      <c r="Q115">
        <f t="shared" si="3"/>
        <v>1.238882865994701E-4</v>
      </c>
    </row>
    <row r="116" spans="1:17" ht="14.4" x14ac:dyDescent="0.3">
      <c r="A116" s="17">
        <v>2</v>
      </c>
      <c r="B116" s="9" t="s">
        <v>19</v>
      </c>
      <c r="C116" s="17">
        <v>4</v>
      </c>
      <c r="D116" s="17">
        <v>2015</v>
      </c>
      <c r="E116" s="17">
        <v>1</v>
      </c>
      <c r="F116" s="17">
        <v>0</v>
      </c>
      <c r="G116" s="17">
        <v>0</v>
      </c>
      <c r="H116" s="18">
        <v>3661812</v>
      </c>
      <c r="P116">
        <v>115</v>
      </c>
      <c r="Q116">
        <f t="shared" si="3"/>
        <v>1.2283205013093561E-4</v>
      </c>
    </row>
    <row r="117" spans="1:17" ht="14.4" x14ac:dyDescent="0.3">
      <c r="A117" s="17">
        <v>2</v>
      </c>
      <c r="B117" s="9" t="s">
        <v>24</v>
      </c>
      <c r="C117" s="17">
        <v>3</v>
      </c>
      <c r="D117" s="17">
        <v>1979</v>
      </c>
      <c r="E117" s="17">
        <v>2</v>
      </c>
      <c r="F117" s="17">
        <v>0</v>
      </c>
      <c r="G117" s="17">
        <v>0</v>
      </c>
      <c r="H117" s="18">
        <v>3696605</v>
      </c>
      <c r="P117">
        <v>116</v>
      </c>
      <c r="Q117">
        <f t="shared" si="3"/>
        <v>1.2179384745949906E-4</v>
      </c>
    </row>
    <row r="118" spans="1:17" ht="14.4" x14ac:dyDescent="0.3">
      <c r="A118" s="17">
        <v>2</v>
      </c>
      <c r="B118" s="9" t="s">
        <v>19</v>
      </c>
      <c r="C118" s="17">
        <v>4</v>
      </c>
      <c r="D118" s="17">
        <v>2016</v>
      </c>
      <c r="E118" s="17">
        <v>1</v>
      </c>
      <c r="F118" s="17">
        <v>0</v>
      </c>
      <c r="G118" s="17">
        <v>0</v>
      </c>
      <c r="H118" s="18">
        <v>3712934</v>
      </c>
      <c r="P118">
        <v>117</v>
      </c>
      <c r="Q118">
        <f t="shared" si="3"/>
        <v>1.2077321916648058E-4</v>
      </c>
    </row>
    <row r="119" spans="1:17" ht="14.4" x14ac:dyDescent="0.3">
      <c r="A119" s="17">
        <v>3</v>
      </c>
      <c r="B119" s="9" t="s">
        <v>14</v>
      </c>
      <c r="C119" s="17">
        <v>2</v>
      </c>
      <c r="D119" s="17">
        <v>2009</v>
      </c>
      <c r="E119" s="17">
        <v>1</v>
      </c>
      <c r="F119" s="17">
        <v>0</v>
      </c>
      <c r="G119" s="17">
        <v>0</v>
      </c>
      <c r="H119" s="18">
        <v>3722493</v>
      </c>
      <c r="P119">
        <v>118</v>
      </c>
      <c r="Q119">
        <f t="shared" si="3"/>
        <v>1.1976972133159959E-4</v>
      </c>
    </row>
    <row r="120" spans="1:17" ht="14.4" x14ac:dyDescent="0.3">
      <c r="A120" s="17">
        <v>6</v>
      </c>
      <c r="B120" s="9" t="s">
        <v>33</v>
      </c>
      <c r="C120" s="17">
        <v>1</v>
      </c>
      <c r="D120" s="17">
        <v>2010</v>
      </c>
      <c r="E120" s="17">
        <v>1</v>
      </c>
      <c r="F120" s="17">
        <v>0</v>
      </c>
      <c r="G120" s="17">
        <v>0</v>
      </c>
      <c r="H120" s="18">
        <v>3746223</v>
      </c>
      <c r="P120">
        <v>119</v>
      </c>
      <c r="Q120">
        <f t="shared" si="3"/>
        <v>1.1878292488428374E-4</v>
      </c>
    </row>
    <row r="121" spans="1:17" ht="14.4" x14ac:dyDescent="0.3">
      <c r="A121" s="17">
        <v>5</v>
      </c>
      <c r="B121" s="9" t="s">
        <v>24</v>
      </c>
      <c r="C121" s="17">
        <v>3</v>
      </c>
      <c r="D121" s="17">
        <v>1995</v>
      </c>
      <c r="E121" s="17">
        <v>6</v>
      </c>
      <c r="F121" s="17">
        <v>0</v>
      </c>
      <c r="G121" s="17">
        <v>0</v>
      </c>
      <c r="H121" s="18">
        <v>3748296</v>
      </c>
      <c r="P121">
        <v>120</v>
      </c>
      <c r="Q121">
        <f t="shared" si="3"/>
        <v>1.1781241498730913E-4</v>
      </c>
    </row>
    <row r="122" spans="1:17" ht="14.4" x14ac:dyDescent="0.3">
      <c r="A122" s="17">
        <v>3</v>
      </c>
      <c r="B122" s="9" t="s">
        <v>24</v>
      </c>
      <c r="C122" s="17">
        <v>3</v>
      </c>
      <c r="D122" s="17">
        <v>1995</v>
      </c>
      <c r="E122" s="17">
        <v>6</v>
      </c>
      <c r="F122" s="17">
        <v>0</v>
      </c>
      <c r="G122" s="17">
        <v>0</v>
      </c>
      <c r="H122" s="18">
        <v>3771040</v>
      </c>
      <c r="P122">
        <v>121</v>
      </c>
      <c r="Q122">
        <f t="shared" si="3"/>
        <v>1.1685779045090603E-4</v>
      </c>
    </row>
    <row r="123" spans="1:17" ht="14.4" x14ac:dyDescent="0.3">
      <c r="A123" s="17">
        <v>5</v>
      </c>
      <c r="B123" s="9" t="s">
        <v>24</v>
      </c>
      <c r="C123" s="17">
        <v>3</v>
      </c>
      <c r="D123" s="17">
        <v>1979</v>
      </c>
      <c r="E123" s="17">
        <v>2</v>
      </c>
      <c r="F123" s="17">
        <v>0</v>
      </c>
      <c r="G123" s="17">
        <v>0</v>
      </c>
      <c r="H123" s="18">
        <v>3774487</v>
      </c>
      <c r="P123">
        <v>122</v>
      </c>
      <c r="Q123">
        <f t="shared" si="3"/>
        <v>1.159186631755873E-4</v>
      </c>
    </row>
    <row r="124" spans="1:17" ht="14.4" x14ac:dyDescent="0.3">
      <c r="A124" s="17">
        <v>1</v>
      </c>
      <c r="B124" s="9" t="s">
        <v>48</v>
      </c>
      <c r="C124" s="17">
        <v>3</v>
      </c>
      <c r="D124" s="17">
        <v>1975</v>
      </c>
      <c r="E124" s="17">
        <v>1</v>
      </c>
      <c r="F124" s="17">
        <v>5</v>
      </c>
      <c r="G124" s="17">
        <v>17</v>
      </c>
      <c r="H124" s="18">
        <v>3774757</v>
      </c>
      <c r="P124">
        <v>123</v>
      </c>
      <c r="Q124">
        <f t="shared" si="3"/>
        <v>1.1499465762206931E-4</v>
      </c>
    </row>
    <row r="125" spans="1:17" ht="14.4" x14ac:dyDescent="0.3">
      <c r="A125" s="17">
        <v>2</v>
      </c>
      <c r="B125" s="9" t="s">
        <v>33</v>
      </c>
      <c r="C125" s="17">
        <v>2</v>
      </c>
      <c r="D125" s="17">
        <v>1982</v>
      </c>
      <c r="E125" s="17">
        <v>1</v>
      </c>
      <c r="F125" s="17">
        <v>0</v>
      </c>
      <c r="G125" s="17">
        <v>93</v>
      </c>
      <c r="H125" s="18">
        <v>3844506</v>
      </c>
      <c r="P125">
        <v>124</v>
      </c>
      <c r="Q125">
        <f t="shared" si="3"/>
        <v>1.1408541030675974E-4</v>
      </c>
    </row>
    <row r="126" spans="1:17" ht="14.4" x14ac:dyDescent="0.3">
      <c r="A126" s="17">
        <v>2</v>
      </c>
      <c r="B126" s="9" t="s">
        <v>33</v>
      </c>
      <c r="C126" s="17">
        <v>4</v>
      </c>
      <c r="D126" s="17">
        <v>1996</v>
      </c>
      <c r="E126" s="17">
        <v>1</v>
      </c>
      <c r="F126" s="17">
        <v>0</v>
      </c>
      <c r="G126" s="17">
        <v>0</v>
      </c>
      <c r="H126" s="18">
        <v>3916236</v>
      </c>
      <c r="P126">
        <v>125</v>
      </c>
      <c r="Q126">
        <f t="shared" si="3"/>
        <v>1.1319056932138483E-4</v>
      </c>
    </row>
    <row r="127" spans="1:17" ht="14.4" x14ac:dyDescent="0.3">
      <c r="A127" s="17">
        <v>1</v>
      </c>
      <c r="B127" s="9" t="s">
        <v>33</v>
      </c>
      <c r="C127" s="17">
        <v>4</v>
      </c>
      <c r="D127" s="17">
        <v>2002</v>
      </c>
      <c r="E127" s="17">
        <v>1</v>
      </c>
      <c r="F127" s="17">
        <v>0</v>
      </c>
      <c r="G127" s="17">
        <v>0</v>
      </c>
      <c r="H127" s="18">
        <v>4018482</v>
      </c>
      <c r="P127">
        <v>126</v>
      </c>
      <c r="Q127">
        <f t="shared" si="3"/>
        <v>1.1230979387541857E-4</v>
      </c>
    </row>
    <row r="128" spans="1:17" ht="14.4" x14ac:dyDescent="0.3">
      <c r="A128" s="17">
        <v>2</v>
      </c>
      <c r="B128" s="9" t="s">
        <v>19</v>
      </c>
      <c r="C128" s="17">
        <v>4</v>
      </c>
      <c r="D128" s="17">
        <v>2015</v>
      </c>
      <c r="E128" s="17">
        <v>1</v>
      </c>
      <c r="F128" s="17">
        <v>0</v>
      </c>
      <c r="G128" s="17">
        <v>0</v>
      </c>
      <c r="H128" s="18">
        <v>4031163</v>
      </c>
      <c r="P128">
        <v>127</v>
      </c>
      <c r="Q128">
        <f t="shared" si="3"/>
        <v>1.1144275386006004E-4</v>
      </c>
    </row>
    <row r="129" spans="1:17" ht="14.4" x14ac:dyDescent="0.3">
      <c r="A129" s="17">
        <v>1</v>
      </c>
      <c r="B129" s="9" t="s">
        <v>33</v>
      </c>
      <c r="C129" s="17">
        <v>2</v>
      </c>
      <c r="D129" s="17">
        <v>1980</v>
      </c>
      <c r="E129" s="17">
        <v>1</v>
      </c>
      <c r="F129" s="17">
        <v>0</v>
      </c>
      <c r="G129" s="17">
        <v>30</v>
      </c>
      <c r="H129" s="18">
        <v>4047411</v>
      </c>
      <c r="P129">
        <v>128</v>
      </c>
      <c r="Q129">
        <f t="shared" si="3"/>
        <v>1.1058912943258453E-4</v>
      </c>
    </row>
    <row r="130" spans="1:17" ht="14.4" x14ac:dyDescent="0.3">
      <c r="A130" s="17">
        <v>2</v>
      </c>
      <c r="B130" s="9" t="s">
        <v>19</v>
      </c>
      <c r="C130" s="17">
        <v>4</v>
      </c>
      <c r="D130" s="17">
        <v>1994</v>
      </c>
      <c r="E130" s="17">
        <v>1</v>
      </c>
      <c r="F130" s="17">
        <v>0</v>
      </c>
      <c r="G130" s="17">
        <v>0</v>
      </c>
      <c r="H130" s="18">
        <v>4088230</v>
      </c>
      <c r="P130">
        <v>129</v>
      </c>
      <c r="Q130">
        <f t="shared" si="3"/>
        <v>1.0974861061996488E-4</v>
      </c>
    </row>
    <row r="131" spans="1:17" ht="14.4" x14ac:dyDescent="0.3">
      <c r="A131" s="17">
        <v>6</v>
      </c>
      <c r="B131" s="9" t="s">
        <v>12</v>
      </c>
      <c r="C131" s="17">
        <v>1</v>
      </c>
      <c r="D131" s="17">
        <v>1990</v>
      </c>
      <c r="E131" s="17">
        <v>1</v>
      </c>
      <c r="F131" s="17">
        <v>0</v>
      </c>
      <c r="G131" s="17">
        <v>0</v>
      </c>
      <c r="H131" s="18">
        <v>4095493</v>
      </c>
      <c r="P131">
        <v>130</v>
      </c>
      <c r="Q131">
        <f t="shared" ref="Q131:Q194" si="4">_xlfn.GAMMA.DIST(P131,$K$7,$K$8,FALSE)</f>
        <v>1.0892089694072912E-4</v>
      </c>
    </row>
    <row r="132" spans="1:17" ht="14.4" x14ac:dyDescent="0.3">
      <c r="A132" s="17">
        <v>6</v>
      </c>
      <c r="B132" s="9" t="s">
        <v>33</v>
      </c>
      <c r="C132" s="17">
        <v>2</v>
      </c>
      <c r="D132" s="17">
        <v>1978</v>
      </c>
      <c r="E132" s="17">
        <v>1</v>
      </c>
      <c r="F132" s="17">
        <v>0</v>
      </c>
      <c r="G132" s="17">
        <v>0</v>
      </c>
      <c r="H132" s="18">
        <v>4160753</v>
      </c>
      <c r="P132">
        <v>131</v>
      </c>
      <c r="Q132">
        <f t="shared" si="4"/>
        <v>1.0810569704408219E-4</v>
      </c>
    </row>
    <row r="133" spans="1:17" ht="14.4" x14ac:dyDescent="0.3">
      <c r="A133" s="17">
        <v>3</v>
      </c>
      <c r="B133" s="9" t="s">
        <v>19</v>
      </c>
      <c r="C133" s="17">
        <v>4</v>
      </c>
      <c r="D133" s="17">
        <v>2015</v>
      </c>
      <c r="E133" s="17">
        <v>1</v>
      </c>
      <c r="F133" s="17">
        <v>0</v>
      </c>
      <c r="G133" s="17">
        <v>0</v>
      </c>
      <c r="H133" s="18">
        <v>4176209</v>
      </c>
      <c r="P133">
        <v>132</v>
      </c>
      <c r="Q133">
        <f t="shared" si="4"/>
        <v>1.073027283653788E-4</v>
      </c>
    </row>
    <row r="134" spans="1:17" ht="14.4" x14ac:dyDescent="0.3">
      <c r="A134" s="17">
        <v>2</v>
      </c>
      <c r="B134" s="9" t="s">
        <v>19</v>
      </c>
      <c r="C134" s="17">
        <v>4</v>
      </c>
      <c r="D134" s="17">
        <v>2016</v>
      </c>
      <c r="E134" s="17">
        <v>1</v>
      </c>
      <c r="F134" s="17">
        <v>0</v>
      </c>
      <c r="G134" s="17">
        <v>0</v>
      </c>
      <c r="H134" s="18">
        <v>4188891</v>
      </c>
      <c r="P134">
        <v>133</v>
      </c>
      <c r="Q134">
        <f t="shared" si="4"/>
        <v>1.0651171679708893E-4</v>
      </c>
    </row>
    <row r="135" spans="1:17" ht="14.4" x14ac:dyDescent="0.3">
      <c r="A135" s="17">
        <v>5</v>
      </c>
      <c r="B135" s="9" t="s">
        <v>19</v>
      </c>
      <c r="C135" s="17">
        <v>4</v>
      </c>
      <c r="D135" s="17">
        <v>1990</v>
      </c>
      <c r="E135" s="17">
        <v>21</v>
      </c>
      <c r="F135" s="17">
        <v>0</v>
      </c>
      <c r="G135" s="17">
        <v>0</v>
      </c>
      <c r="H135" s="18">
        <v>4305779</v>
      </c>
      <c r="P135">
        <v>134</v>
      </c>
      <c r="Q135">
        <f t="shared" si="4"/>
        <v>1.0573239637444951E-4</v>
      </c>
    </row>
    <row r="136" spans="1:17" ht="14.4" x14ac:dyDescent="0.3">
      <c r="A136" s="17">
        <v>1</v>
      </c>
      <c r="B136" s="9" t="s">
        <v>12</v>
      </c>
      <c r="C136" s="17">
        <v>2</v>
      </c>
      <c r="D136" s="17">
        <v>2020</v>
      </c>
      <c r="E136" s="17">
        <v>1</v>
      </c>
      <c r="F136" s="17">
        <v>0</v>
      </c>
      <c r="G136" s="17">
        <v>0</v>
      </c>
      <c r="H136" s="18">
        <v>4312932</v>
      </c>
      <c r="P136">
        <v>135</v>
      </c>
      <c r="Q136">
        <f t="shared" si="4"/>
        <v>1.0496450897504219E-4</v>
      </c>
    </row>
    <row r="137" spans="1:17" ht="14.4" x14ac:dyDescent="0.3">
      <c r="A137" s="17">
        <v>6</v>
      </c>
      <c r="B137" s="9" t="s">
        <v>19</v>
      </c>
      <c r="C137" s="17">
        <v>4</v>
      </c>
      <c r="D137" s="17">
        <v>1990</v>
      </c>
      <c r="E137" s="17">
        <v>21</v>
      </c>
      <c r="F137" s="17">
        <v>0</v>
      </c>
      <c r="G137" s="17">
        <v>0</v>
      </c>
      <c r="H137" s="18">
        <v>4339585</v>
      </c>
      <c r="P137">
        <v>136</v>
      </c>
      <c r="Q137">
        <f t="shared" si="4"/>
        <v>1.0420780403158274E-4</v>
      </c>
    </row>
    <row r="138" spans="1:17" ht="14.4" x14ac:dyDescent="0.3">
      <c r="A138" s="17">
        <v>3</v>
      </c>
      <c r="B138" s="9" t="s">
        <v>12</v>
      </c>
      <c r="C138" s="17">
        <v>3</v>
      </c>
      <c r="D138" s="17">
        <v>2004</v>
      </c>
      <c r="E138" s="17">
        <v>1</v>
      </c>
      <c r="F138" s="17">
        <v>0</v>
      </c>
      <c r="G138" s="17">
        <v>33</v>
      </c>
      <c r="H138" s="18">
        <v>4387992</v>
      </c>
      <c r="P138">
        <v>137</v>
      </c>
      <c r="Q138">
        <f t="shared" si="4"/>
        <v>1.0346203825724871E-4</v>
      </c>
    </row>
    <row r="139" spans="1:17" ht="14.4" x14ac:dyDescent="0.3">
      <c r="A139" s="17">
        <v>6</v>
      </c>
      <c r="B139" s="9" t="s">
        <v>33</v>
      </c>
      <c r="C139" s="17">
        <v>2</v>
      </c>
      <c r="D139" s="17">
        <v>1998</v>
      </c>
      <c r="E139" s="17">
        <v>1</v>
      </c>
      <c r="F139" s="17">
        <v>0</v>
      </c>
      <c r="G139" s="17">
        <v>0</v>
      </c>
      <c r="H139" s="18">
        <v>4453619</v>
      </c>
      <c r="P139">
        <v>138</v>
      </c>
      <c r="Q139">
        <f t="shared" si="4"/>
        <v>1.0272697538291119E-4</v>
      </c>
    </row>
    <row r="140" spans="1:17" ht="14.4" x14ac:dyDescent="0.3">
      <c r="A140" s="17">
        <v>1</v>
      </c>
      <c r="B140" s="9" t="s">
        <v>19</v>
      </c>
      <c r="C140" s="17">
        <v>3</v>
      </c>
      <c r="D140" s="17">
        <v>2005</v>
      </c>
      <c r="E140" s="17">
        <v>1</v>
      </c>
      <c r="F140" s="17">
        <v>0</v>
      </c>
      <c r="G140" s="17">
        <v>0</v>
      </c>
      <c r="H140" s="18">
        <v>4574887</v>
      </c>
      <c r="P140">
        <v>139</v>
      </c>
      <c r="Q140">
        <f t="shared" si="4"/>
        <v>1.0200238590567286E-4</v>
      </c>
    </row>
    <row r="141" spans="1:17" ht="14.4" x14ac:dyDescent="0.3">
      <c r="A141" s="17">
        <v>4</v>
      </c>
      <c r="B141" s="9" t="s">
        <v>14</v>
      </c>
      <c r="C141" s="17">
        <v>3</v>
      </c>
      <c r="D141" s="17">
        <v>1997</v>
      </c>
      <c r="E141" s="17">
        <v>1</v>
      </c>
      <c r="F141" s="17">
        <v>0</v>
      </c>
      <c r="G141" s="17">
        <v>0</v>
      </c>
      <c r="H141" s="18">
        <v>4648123</v>
      </c>
      <c r="P141">
        <v>140</v>
      </c>
      <c r="Q141">
        <f t="shared" si="4"/>
        <v>1.0128804684814835E-4</v>
      </c>
    </row>
    <row r="142" spans="1:17" ht="14.4" x14ac:dyDescent="0.3">
      <c r="A142" s="17">
        <v>3</v>
      </c>
      <c r="B142" s="9" t="s">
        <v>19</v>
      </c>
      <c r="C142" s="17">
        <v>3</v>
      </c>
      <c r="D142" s="17">
        <v>2009</v>
      </c>
      <c r="E142" s="17">
        <v>2</v>
      </c>
      <c r="F142" s="17">
        <v>0</v>
      </c>
      <c r="G142" s="17">
        <v>0</v>
      </c>
      <c r="H142" s="18">
        <v>4653830</v>
      </c>
      <c r="P142">
        <v>141</v>
      </c>
      <c r="Q142">
        <f t="shared" si="4"/>
        <v>1.0058374152795529E-4</v>
      </c>
    </row>
    <row r="143" spans="1:17" ht="14.4" x14ac:dyDescent="0.3">
      <c r="A143" s="17">
        <v>4</v>
      </c>
      <c r="B143" s="9" t="s">
        <v>19</v>
      </c>
      <c r="C143" s="17">
        <v>4</v>
      </c>
      <c r="D143" s="17">
        <v>1990</v>
      </c>
      <c r="E143" s="17">
        <v>21</v>
      </c>
      <c r="F143" s="17">
        <v>0</v>
      </c>
      <c r="G143" s="17">
        <v>0</v>
      </c>
      <c r="H143" s="18">
        <v>4679357</v>
      </c>
      <c r="P143">
        <v>142</v>
      </c>
      <c r="Q143">
        <f t="shared" si="4"/>
        <v>9.9889259336913955E-5</v>
      </c>
    </row>
    <row r="144" spans="1:17" ht="14.4" x14ac:dyDescent="0.3">
      <c r="A144" s="17">
        <v>1</v>
      </c>
      <c r="B144" s="9" t="s">
        <v>12</v>
      </c>
      <c r="C144" s="17">
        <v>3</v>
      </c>
      <c r="D144" s="17">
        <v>2003</v>
      </c>
      <c r="E144" s="17">
        <v>1</v>
      </c>
      <c r="F144" s="17">
        <v>0</v>
      </c>
      <c r="G144" s="17">
        <v>0</v>
      </c>
      <c r="H144" s="18">
        <v>4704239</v>
      </c>
      <c r="P144">
        <v>143</v>
      </c>
      <c r="Q144">
        <f t="shared" si="4"/>
        <v>9.9204395529481625E-5</v>
      </c>
    </row>
    <row r="145" spans="1:17" ht="14.4" x14ac:dyDescent="0.3">
      <c r="A145" s="17">
        <v>4</v>
      </c>
      <c r="B145" s="9" t="s">
        <v>33</v>
      </c>
      <c r="C145" s="17">
        <v>2</v>
      </c>
      <c r="D145" s="17">
        <v>2013</v>
      </c>
      <c r="E145" s="17">
        <v>1</v>
      </c>
      <c r="F145" s="17">
        <v>0</v>
      </c>
      <c r="G145" s="17">
        <v>0</v>
      </c>
      <c r="H145" s="18">
        <v>4881972</v>
      </c>
      <c r="P145">
        <v>144</v>
      </c>
      <c r="Q145">
        <f t="shared" si="4"/>
        <v>9.8528951019973942E-5</v>
      </c>
    </row>
    <row r="146" spans="1:17" ht="14.4" x14ac:dyDescent="0.3">
      <c r="A146" s="17">
        <v>3</v>
      </c>
      <c r="B146" s="9" t="s">
        <v>19</v>
      </c>
      <c r="C146" s="17">
        <v>4</v>
      </c>
      <c r="D146" s="17">
        <v>2015</v>
      </c>
      <c r="E146" s="17">
        <v>1</v>
      </c>
      <c r="F146" s="17">
        <v>0</v>
      </c>
      <c r="G146" s="17">
        <v>0</v>
      </c>
      <c r="H146" s="18">
        <v>4921570</v>
      </c>
      <c r="P146">
        <v>145</v>
      </c>
      <c r="Q146">
        <f t="shared" si="4"/>
        <v>9.7862732188150217E-5</v>
      </c>
    </row>
    <row r="147" spans="1:17" ht="14.4" x14ac:dyDescent="0.3">
      <c r="A147" s="17">
        <v>3</v>
      </c>
      <c r="B147" s="9" t="s">
        <v>14</v>
      </c>
      <c r="C147" s="17">
        <v>3</v>
      </c>
      <c r="D147" s="17">
        <v>2005</v>
      </c>
      <c r="E147" s="17">
        <v>1</v>
      </c>
      <c r="F147" s="17">
        <v>0</v>
      </c>
      <c r="G147" s="17">
        <v>0</v>
      </c>
      <c r="H147" s="18">
        <v>4921570</v>
      </c>
      <c r="P147">
        <v>146</v>
      </c>
      <c r="Q147">
        <f t="shared" si="4"/>
        <v>9.7205550692762728E-5</v>
      </c>
    </row>
    <row r="148" spans="1:17" ht="14.4" x14ac:dyDescent="0.3">
      <c r="A148" s="17">
        <v>2</v>
      </c>
      <c r="B148" s="9" t="s">
        <v>14</v>
      </c>
      <c r="C148" s="17">
        <v>2</v>
      </c>
      <c r="D148" s="17">
        <v>2009</v>
      </c>
      <c r="E148" s="17">
        <v>1</v>
      </c>
      <c r="F148" s="17">
        <v>0</v>
      </c>
      <c r="G148" s="17">
        <v>0</v>
      </c>
      <c r="H148" s="18">
        <v>5045216</v>
      </c>
      <c r="P148">
        <v>147</v>
      </c>
      <c r="Q148">
        <f t="shared" si="4"/>
        <v>9.6557223292692026E-5</v>
      </c>
    </row>
    <row r="149" spans="1:17" ht="14.4" x14ac:dyDescent="0.3">
      <c r="A149" s="17">
        <v>3</v>
      </c>
      <c r="B149" s="9" t="s">
        <v>33</v>
      </c>
      <c r="C149" s="17">
        <v>3</v>
      </c>
      <c r="D149" s="17">
        <v>2004</v>
      </c>
      <c r="E149" s="17">
        <v>1</v>
      </c>
      <c r="F149" s="17">
        <v>0</v>
      </c>
      <c r="G149" s="17">
        <v>0</v>
      </c>
      <c r="H149" s="18">
        <v>5049020</v>
      </c>
      <c r="P149">
        <v>148</v>
      </c>
      <c r="Q149">
        <f t="shared" si="4"/>
        <v>9.5917571675310155E-5</v>
      </c>
    </row>
    <row r="150" spans="1:17" ht="14.4" x14ac:dyDescent="0.3">
      <c r="A150" s="17">
        <v>1</v>
      </c>
      <c r="B150" s="9" t="s">
        <v>10</v>
      </c>
      <c r="C150" s="17">
        <v>4</v>
      </c>
      <c r="D150" s="17">
        <v>2005</v>
      </c>
      <c r="E150" s="17">
        <v>1</v>
      </c>
      <c r="F150" s="17">
        <v>0</v>
      </c>
      <c r="G150" s="17">
        <v>0</v>
      </c>
      <c r="H150" s="18">
        <v>5093723</v>
      </c>
      <c r="P150">
        <v>149</v>
      </c>
      <c r="Q150">
        <f t="shared" si="4"/>
        <v>9.5286422291733221E-5</v>
      </c>
    </row>
    <row r="151" spans="1:17" ht="14.4" x14ac:dyDescent="0.3">
      <c r="A151" s="17">
        <v>3</v>
      </c>
      <c r="B151" s="9" t="s">
        <v>14</v>
      </c>
      <c r="C151" s="17">
        <v>3</v>
      </c>
      <c r="D151" s="17">
        <v>1991</v>
      </c>
      <c r="E151" s="17">
        <v>1</v>
      </c>
      <c r="F151" s="17">
        <v>0</v>
      </c>
      <c r="G151" s="17">
        <v>0</v>
      </c>
      <c r="H151" s="18">
        <v>5801197</v>
      </c>
      <c r="P151">
        <v>150</v>
      </c>
      <c r="Q151">
        <f t="shared" si="4"/>
        <v>9.466360619864289E-5</v>
      </c>
    </row>
    <row r="152" spans="1:17" ht="14.4" x14ac:dyDescent="0.3">
      <c r="A152" s="17">
        <v>3</v>
      </c>
      <c r="B152" s="9" t="s">
        <v>19</v>
      </c>
      <c r="C152" s="17">
        <v>2</v>
      </c>
      <c r="D152" s="17">
        <v>1991</v>
      </c>
      <c r="E152" s="17">
        <v>1</v>
      </c>
      <c r="F152" s="17">
        <v>0</v>
      </c>
      <c r="G152" s="17">
        <v>0</v>
      </c>
      <c r="H152" s="18">
        <v>5905504</v>
      </c>
      <c r="P152">
        <v>151</v>
      </c>
      <c r="Q152">
        <f t="shared" si="4"/>
        <v>9.4048958906372916E-5</v>
      </c>
    </row>
    <row r="153" spans="1:17" ht="14.4" x14ac:dyDescent="0.3">
      <c r="A153" s="17">
        <v>1</v>
      </c>
      <c r="B153" s="9" t="s">
        <v>12</v>
      </c>
      <c r="C153" s="17">
        <v>1</v>
      </c>
      <c r="D153" s="17">
        <v>1996</v>
      </c>
      <c r="E153" s="17">
        <v>1</v>
      </c>
      <c r="F153" s="17">
        <v>0</v>
      </c>
      <c r="G153" s="17">
        <v>0</v>
      </c>
      <c r="H153" s="18">
        <v>6042782</v>
      </c>
      <c r="P153">
        <v>152</v>
      </c>
      <c r="Q153">
        <f t="shared" si="4"/>
        <v>9.3442320232972888E-5</v>
      </c>
    </row>
    <row r="154" spans="1:17" ht="14.4" x14ac:dyDescent="0.3">
      <c r="A154" s="17">
        <v>4</v>
      </c>
      <c r="B154" s="9" t="s">
        <v>19</v>
      </c>
      <c r="C154" s="17">
        <v>3</v>
      </c>
      <c r="D154" s="17">
        <v>2016</v>
      </c>
      <c r="E154" s="17">
        <v>1</v>
      </c>
      <c r="F154" s="17">
        <v>0</v>
      </c>
      <c r="G154" s="17">
        <v>0</v>
      </c>
      <c r="H154" s="18">
        <v>6413085</v>
      </c>
      <c r="P154">
        <v>153</v>
      </c>
      <c r="Q154">
        <f t="shared" si="4"/>
        <v>9.2843534163976877E-5</v>
      </c>
    </row>
    <row r="155" spans="1:17" ht="14.4" x14ac:dyDescent="0.3">
      <c r="A155" s="17">
        <v>4</v>
      </c>
      <c r="B155" s="9" t="s">
        <v>12</v>
      </c>
      <c r="C155" s="17">
        <v>2</v>
      </c>
      <c r="D155" s="17">
        <v>2013</v>
      </c>
      <c r="E155" s="17">
        <v>1</v>
      </c>
      <c r="F155" s="17">
        <v>0</v>
      </c>
      <c r="G155" s="17">
        <v>0</v>
      </c>
      <c r="H155" s="18">
        <v>6480361</v>
      </c>
      <c r="P155">
        <v>154</v>
      </c>
      <c r="Q155">
        <f t="shared" si="4"/>
        <v>9.2252448717617801E-5</v>
      </c>
    </row>
    <row r="156" spans="1:17" ht="14.4" x14ac:dyDescent="0.3">
      <c r="A156" s="17">
        <v>1</v>
      </c>
      <c r="B156" s="9" t="s">
        <v>14</v>
      </c>
      <c r="C156" s="17">
        <v>2</v>
      </c>
      <c r="D156" s="17">
        <v>2000</v>
      </c>
      <c r="E156" s="17">
        <v>1</v>
      </c>
      <c r="F156" s="17">
        <v>0</v>
      </c>
      <c r="G156" s="17">
        <v>0</v>
      </c>
      <c r="H156" s="18">
        <v>6622331</v>
      </c>
      <c r="P156">
        <v>155</v>
      </c>
      <c r="Q156">
        <f t="shared" si="4"/>
        <v>9.166891581524294E-5</v>
      </c>
    </row>
    <row r="157" spans="1:17" ht="14.4" x14ac:dyDescent="0.3">
      <c r="A157" s="17">
        <v>2</v>
      </c>
      <c r="B157" s="9" t="s">
        <v>14</v>
      </c>
      <c r="C157" s="17">
        <v>2</v>
      </c>
      <c r="D157" s="17">
        <v>2009</v>
      </c>
      <c r="E157" s="17">
        <v>1</v>
      </c>
      <c r="F157" s="17">
        <v>0</v>
      </c>
      <c r="G157" s="17">
        <v>0</v>
      </c>
      <c r="H157" s="18">
        <v>6733929</v>
      </c>
      <c r="P157">
        <v>156</v>
      </c>
      <c r="Q157">
        <f t="shared" si="4"/>
        <v>9.1092791156697136E-5</v>
      </c>
    </row>
    <row r="158" spans="1:17" ht="14.4" x14ac:dyDescent="0.3">
      <c r="A158" s="17">
        <v>1</v>
      </c>
      <c r="B158" s="9" t="s">
        <v>33</v>
      </c>
      <c r="C158" s="17">
        <v>4</v>
      </c>
      <c r="D158" s="17">
        <v>2016</v>
      </c>
      <c r="E158" s="17">
        <v>1</v>
      </c>
      <c r="F158" s="17">
        <v>0</v>
      </c>
      <c r="G158" s="17">
        <v>0</v>
      </c>
      <c r="H158" s="18">
        <v>7163518</v>
      </c>
      <c r="P158">
        <v>157</v>
      </c>
      <c r="Q158">
        <f t="shared" si="4"/>
        <v>9.0523934100453346E-5</v>
      </c>
    </row>
    <row r="159" spans="1:17" ht="14.4" x14ac:dyDescent="0.3">
      <c r="A159" s="17">
        <v>4</v>
      </c>
      <c r="B159" s="9" t="s">
        <v>33</v>
      </c>
      <c r="C159" s="17">
        <v>4</v>
      </c>
      <c r="D159" s="17">
        <v>1977</v>
      </c>
      <c r="E159" s="17">
        <v>1</v>
      </c>
      <c r="F159" s="17">
        <v>0</v>
      </c>
      <c r="G159" s="17">
        <v>78</v>
      </c>
      <c r="H159" s="18">
        <v>7364839</v>
      </c>
      <c r="P159">
        <v>158</v>
      </c>
      <c r="Q159">
        <f t="shared" si="4"/>
        <v>8.9962207548280473E-5</v>
      </c>
    </row>
    <row r="160" spans="1:17" ht="14.4" x14ac:dyDescent="0.3">
      <c r="A160" s="17">
        <v>2</v>
      </c>
      <c r="B160" s="9" t="s">
        <v>33</v>
      </c>
      <c r="C160" s="17">
        <v>3</v>
      </c>
      <c r="D160" s="17">
        <v>1979</v>
      </c>
      <c r="E160" s="17">
        <v>1</v>
      </c>
      <c r="F160" s="17">
        <v>0</v>
      </c>
      <c r="G160" s="17">
        <v>0</v>
      </c>
      <c r="H160" s="18">
        <v>7436965</v>
      </c>
      <c r="P160">
        <v>159</v>
      </c>
      <c r="Q160">
        <f t="shared" si="4"/>
        <v>8.9407477834249564E-5</v>
      </c>
    </row>
    <row r="161" spans="1:17" ht="14.4" x14ac:dyDescent="0.3">
      <c r="A161" s="17">
        <v>3</v>
      </c>
      <c r="B161" s="9" t="s">
        <v>19</v>
      </c>
      <c r="C161" s="17">
        <v>4</v>
      </c>
      <c r="D161" s="17">
        <v>2015</v>
      </c>
      <c r="E161" s="17">
        <v>1</v>
      </c>
      <c r="F161" s="17">
        <v>0</v>
      </c>
      <c r="G161" s="17">
        <v>0</v>
      </c>
      <c r="H161" s="18">
        <v>7513848</v>
      </c>
      <c r="P161">
        <v>160</v>
      </c>
      <c r="Q161">
        <f t="shared" si="4"/>
        <v>8.8859614617888645E-5</v>
      </c>
    </row>
    <row r="162" spans="1:17" ht="14.4" x14ac:dyDescent="0.3">
      <c r="A162" s="17">
        <v>2</v>
      </c>
      <c r="B162" s="9" t="s">
        <v>25</v>
      </c>
      <c r="C162" s="17">
        <v>4</v>
      </c>
      <c r="D162" s="17">
        <v>2005</v>
      </c>
      <c r="E162" s="17">
        <v>3</v>
      </c>
      <c r="F162" s="17">
        <v>0</v>
      </c>
      <c r="G162" s="17">
        <v>0</v>
      </c>
      <c r="H162" s="18">
        <v>7582011</v>
      </c>
      <c r="P162">
        <v>161</v>
      </c>
      <c r="Q162">
        <f t="shared" si="4"/>
        <v>8.8318490781306807E-5</v>
      </c>
    </row>
    <row r="163" spans="1:17" ht="14.4" x14ac:dyDescent="0.3">
      <c r="A163" s="17">
        <v>6</v>
      </c>
      <c r="B163" s="9" t="s">
        <v>33</v>
      </c>
      <c r="C163" s="17">
        <v>2</v>
      </c>
      <c r="D163" s="17">
        <v>1998</v>
      </c>
      <c r="E163" s="17">
        <v>1</v>
      </c>
      <c r="F163" s="17">
        <v>0</v>
      </c>
      <c r="G163" s="17">
        <v>23</v>
      </c>
      <c r="H163" s="18">
        <v>7597863</v>
      </c>
      <c r="P163">
        <v>162</v>
      </c>
      <c r="Q163">
        <f t="shared" si="4"/>
        <v>8.7783982330116294E-5</v>
      </c>
    </row>
    <row r="164" spans="1:17" ht="14.4" x14ac:dyDescent="0.3">
      <c r="A164" s="17">
        <v>1</v>
      </c>
      <c r="B164" s="9" t="s">
        <v>23</v>
      </c>
      <c r="C164" s="17">
        <v>2</v>
      </c>
      <c r="D164" s="17">
        <v>2007</v>
      </c>
      <c r="E164" s="17">
        <v>1</v>
      </c>
      <c r="F164" s="17">
        <v>0</v>
      </c>
      <c r="G164" s="17">
        <v>0</v>
      </c>
      <c r="H164" s="18">
        <v>7606582</v>
      </c>
      <c r="P164">
        <v>163</v>
      </c>
      <c r="Q164">
        <f t="shared" si="4"/>
        <v>8.7255968297989645E-5</v>
      </c>
    </row>
    <row r="165" spans="1:17" ht="14.4" x14ac:dyDescent="0.3">
      <c r="A165" s="17">
        <v>5</v>
      </c>
      <c r="B165" s="9" t="s">
        <v>33</v>
      </c>
      <c r="C165" s="17">
        <v>3</v>
      </c>
      <c r="D165" s="17">
        <v>1989</v>
      </c>
      <c r="E165" s="17">
        <v>1</v>
      </c>
      <c r="F165" s="17">
        <v>0</v>
      </c>
      <c r="G165" s="17">
        <v>0</v>
      </c>
      <c r="H165" s="18">
        <v>7661271</v>
      </c>
      <c r="P165">
        <v>164</v>
      </c>
      <c r="Q165">
        <f t="shared" si="4"/>
        <v>8.6734330654697836E-5</v>
      </c>
    </row>
    <row r="166" spans="1:17" ht="14.4" x14ac:dyDescent="0.3">
      <c r="A166" s="17">
        <v>1</v>
      </c>
      <c r="B166" s="9" t="s">
        <v>28</v>
      </c>
      <c r="C166" s="17">
        <v>3</v>
      </c>
      <c r="D166" s="17">
        <v>1993</v>
      </c>
      <c r="E166" s="17">
        <v>1</v>
      </c>
      <c r="F166" s="17">
        <v>0</v>
      </c>
      <c r="G166" s="17">
        <v>0</v>
      </c>
      <c r="H166" s="18">
        <v>7700901</v>
      </c>
      <c r="P166">
        <v>165</v>
      </c>
      <c r="Q166">
        <f t="shared" si="4"/>
        <v>8.6218954217481323E-5</v>
      </c>
    </row>
    <row r="167" spans="1:17" ht="14.4" x14ac:dyDescent="0.3">
      <c r="A167" s="17">
        <v>4</v>
      </c>
      <c r="B167" s="9" t="s">
        <v>19</v>
      </c>
      <c r="C167" s="17">
        <v>4</v>
      </c>
      <c r="D167" s="17">
        <v>2015</v>
      </c>
      <c r="E167" s="17">
        <v>1</v>
      </c>
      <c r="F167" s="17">
        <v>0</v>
      </c>
      <c r="G167" s="17">
        <v>0</v>
      </c>
      <c r="H167" s="18">
        <v>7771443</v>
      </c>
      <c r="P167">
        <v>166</v>
      </c>
      <c r="Q167">
        <f t="shared" si="4"/>
        <v>8.5709726565614682E-5</v>
      </c>
    </row>
    <row r="168" spans="1:17" ht="14.4" x14ac:dyDescent="0.3">
      <c r="A168" s="17">
        <v>1</v>
      </c>
      <c r="B168" s="9" t="s">
        <v>14</v>
      </c>
      <c r="C168" s="17">
        <v>2</v>
      </c>
      <c r="D168" s="17">
        <v>1988</v>
      </c>
      <c r="E168" s="17">
        <v>1</v>
      </c>
      <c r="F168" s="17">
        <v>0</v>
      </c>
      <c r="G168" s="17">
        <v>0</v>
      </c>
      <c r="H168" s="18">
        <v>7904599</v>
      </c>
      <c r="P168">
        <v>167</v>
      </c>
      <c r="Q168">
        <f t="shared" si="4"/>
        <v>8.520653795803055E-5</v>
      </c>
    </row>
    <row r="169" spans="1:17" ht="14.4" x14ac:dyDescent="0.3">
      <c r="A169" s="17">
        <v>4</v>
      </c>
      <c r="B169" s="9" t="s">
        <v>12</v>
      </c>
      <c r="C169" s="17">
        <v>2</v>
      </c>
      <c r="D169" s="17">
        <v>1989</v>
      </c>
      <c r="E169" s="17">
        <v>1</v>
      </c>
      <c r="F169" s="17">
        <v>0</v>
      </c>
      <c r="G169" s="17">
        <v>12</v>
      </c>
      <c r="H169" s="18">
        <v>7997334</v>
      </c>
      <c r="P169">
        <v>168</v>
      </c>
      <c r="Q169">
        <f t="shared" si="4"/>
        <v>8.4709281253876368E-5</v>
      </c>
    </row>
    <row r="170" spans="1:17" ht="14.4" x14ac:dyDescent="0.3">
      <c r="A170" s="17">
        <v>1</v>
      </c>
      <c r="B170" s="9" t="s">
        <v>27</v>
      </c>
      <c r="C170" s="17">
        <v>2</v>
      </c>
      <c r="D170" s="17">
        <v>1989</v>
      </c>
      <c r="E170" s="17">
        <v>1</v>
      </c>
      <c r="F170" s="17">
        <v>0</v>
      </c>
      <c r="G170" s="17">
        <v>0</v>
      </c>
      <c r="H170" s="18">
        <v>8027452</v>
      </c>
      <c r="P170">
        <v>169</v>
      </c>
      <c r="Q170">
        <f t="shared" si="4"/>
        <v>8.4217851835882414E-5</v>
      </c>
    </row>
    <row r="171" spans="1:17" ht="14.4" x14ac:dyDescent="0.3">
      <c r="A171" s="17">
        <v>3</v>
      </c>
      <c r="B171" s="9" t="s">
        <v>12</v>
      </c>
      <c r="C171" s="17">
        <v>1</v>
      </c>
      <c r="D171" s="17">
        <v>1986</v>
      </c>
      <c r="E171" s="17">
        <v>1</v>
      </c>
      <c r="F171" s="17">
        <v>0</v>
      </c>
      <c r="G171" s="17">
        <v>0</v>
      </c>
      <c r="H171" s="18">
        <v>8037756</v>
      </c>
      <c r="P171">
        <v>170</v>
      </c>
      <c r="Q171">
        <f t="shared" si="4"/>
        <v>8.3732147536425829E-5</v>
      </c>
    </row>
    <row r="172" spans="1:17" ht="14.4" x14ac:dyDescent="0.3">
      <c r="A172" s="17">
        <v>1</v>
      </c>
      <c r="B172" s="9" t="s">
        <v>33</v>
      </c>
      <c r="C172" s="17">
        <v>1</v>
      </c>
      <c r="D172" s="17">
        <v>1979</v>
      </c>
      <c r="E172" s="17">
        <v>1</v>
      </c>
      <c r="F172" s="17">
        <v>0</v>
      </c>
      <c r="G172" s="17">
        <v>24</v>
      </c>
      <c r="H172" s="18">
        <v>8174876</v>
      </c>
      <c r="P172">
        <v>171</v>
      </c>
      <c r="Q172">
        <f t="shared" si="4"/>
        <v>8.325206856618056E-5</v>
      </c>
    </row>
    <row r="173" spans="1:17" ht="14.4" x14ac:dyDescent="0.3">
      <c r="A173" s="17">
        <v>1</v>
      </c>
      <c r="B173" s="9" t="s">
        <v>12</v>
      </c>
      <c r="C173" s="17">
        <v>3</v>
      </c>
      <c r="D173" s="17">
        <v>2008</v>
      </c>
      <c r="E173" s="17">
        <v>1</v>
      </c>
      <c r="F173" s="17">
        <v>0</v>
      </c>
      <c r="G173" s="17">
        <v>0</v>
      </c>
      <c r="H173" s="18">
        <v>8193106</v>
      </c>
      <c r="P173">
        <v>172</v>
      </c>
      <c r="Q173">
        <f t="shared" si="4"/>
        <v>8.277751744524824E-5</v>
      </c>
    </row>
    <row r="174" spans="1:17" ht="14.4" x14ac:dyDescent="0.3">
      <c r="A174" s="17">
        <v>1</v>
      </c>
      <c r="B174" s="9" t="s">
        <v>19</v>
      </c>
      <c r="C174" s="17">
        <v>3</v>
      </c>
      <c r="D174" s="17">
        <v>2013</v>
      </c>
      <c r="E174" s="17">
        <v>1</v>
      </c>
      <c r="F174" s="17">
        <v>0</v>
      </c>
      <c r="G174" s="17">
        <v>0</v>
      </c>
      <c r="H174" s="18">
        <v>8238284</v>
      </c>
      <c r="P174">
        <v>173</v>
      </c>
      <c r="Q174">
        <f t="shared" si="4"/>
        <v>8.2308398936669966E-5</v>
      </c>
    </row>
    <row r="175" spans="1:17" ht="14.4" x14ac:dyDescent="0.3">
      <c r="A175" s="17">
        <v>4</v>
      </c>
      <c r="B175" s="9" t="s">
        <v>19</v>
      </c>
      <c r="C175" s="17">
        <v>4</v>
      </c>
      <c r="D175" s="17">
        <v>2015</v>
      </c>
      <c r="E175" s="17">
        <v>1</v>
      </c>
      <c r="F175" s="17">
        <v>0</v>
      </c>
      <c r="G175" s="17">
        <v>0</v>
      </c>
      <c r="H175" s="18">
        <v>8239869</v>
      </c>
      <c r="P175">
        <v>174</v>
      </c>
      <c r="Q175">
        <f t="shared" si="4"/>
        <v>8.184461998222334E-5</v>
      </c>
    </row>
    <row r="176" spans="1:17" ht="14.4" x14ac:dyDescent="0.3">
      <c r="A176" s="17">
        <v>2</v>
      </c>
      <c r="B176" s="9" t="s">
        <v>12</v>
      </c>
      <c r="C176" s="17">
        <v>3</v>
      </c>
      <c r="D176" s="17">
        <v>1997</v>
      </c>
      <c r="E176" s="17">
        <v>1</v>
      </c>
      <c r="F176" s="17">
        <v>0</v>
      </c>
      <c r="G176" s="17">
        <v>25</v>
      </c>
      <c r="H176" s="18">
        <v>8266818</v>
      </c>
      <c r="P176">
        <v>175</v>
      </c>
      <c r="Q176">
        <f t="shared" si="4"/>
        <v>8.1386089640413673E-5</v>
      </c>
    </row>
    <row r="177" spans="1:17" ht="14.4" x14ac:dyDescent="0.3">
      <c r="A177" s="17">
        <v>3</v>
      </c>
      <c r="B177" s="9" t="s">
        <v>19</v>
      </c>
      <c r="C177" s="17">
        <v>4</v>
      </c>
      <c r="D177" s="17">
        <v>2015</v>
      </c>
      <c r="E177" s="17">
        <v>1</v>
      </c>
      <c r="F177" s="17">
        <v>0</v>
      </c>
      <c r="G177" s="17">
        <v>0</v>
      </c>
      <c r="H177" s="18">
        <v>8277121</v>
      </c>
      <c r="P177">
        <v>176</v>
      </c>
      <c r="Q177">
        <f t="shared" si="4"/>
        <v>8.0932719026572444E-5</v>
      </c>
    </row>
    <row r="178" spans="1:17" ht="14.4" x14ac:dyDescent="0.3">
      <c r="A178" s="17">
        <v>2</v>
      </c>
      <c r="B178" s="9" t="s">
        <v>33</v>
      </c>
      <c r="C178" s="17">
        <v>1</v>
      </c>
      <c r="D178" s="17">
        <v>1976</v>
      </c>
      <c r="E178" s="17">
        <v>1</v>
      </c>
      <c r="F178" s="17">
        <v>0</v>
      </c>
      <c r="G178" s="17">
        <v>38</v>
      </c>
      <c r="H178" s="18">
        <v>8490331</v>
      </c>
      <c r="P178">
        <v>177</v>
      </c>
      <c r="Q178">
        <f t="shared" si="4"/>
        <v>8.0484421254979667E-5</v>
      </c>
    </row>
    <row r="179" spans="1:17" ht="14.4" x14ac:dyDescent="0.3">
      <c r="A179" s="17">
        <v>1</v>
      </c>
      <c r="B179" s="9" t="s">
        <v>19</v>
      </c>
      <c r="C179" s="17">
        <v>3</v>
      </c>
      <c r="D179" s="17">
        <v>1995</v>
      </c>
      <c r="E179" s="17">
        <v>1</v>
      </c>
      <c r="F179" s="17">
        <v>0</v>
      </c>
      <c r="G179" s="17">
        <v>0</v>
      </c>
      <c r="H179" s="18">
        <v>8520450</v>
      </c>
      <c r="P179">
        <v>178</v>
      </c>
      <c r="Q179">
        <f t="shared" si="4"/>
        <v>8.0041111382930902E-5</v>
      </c>
    </row>
    <row r="180" spans="1:17" ht="14.4" x14ac:dyDescent="0.3">
      <c r="A180" s="17">
        <v>3</v>
      </c>
      <c r="B180" s="9" t="s">
        <v>14</v>
      </c>
      <c r="C180" s="17">
        <v>2</v>
      </c>
      <c r="D180" s="17">
        <v>2009</v>
      </c>
      <c r="E180" s="17">
        <v>1</v>
      </c>
      <c r="F180" s="17">
        <v>0</v>
      </c>
      <c r="G180" s="17">
        <v>0</v>
      </c>
      <c r="H180" s="18">
        <v>8583065</v>
      </c>
      <c r="P180">
        <v>179</v>
      </c>
      <c r="Q180">
        <f t="shared" si="4"/>
        <v>7.96027063566732E-5</v>
      </c>
    </row>
    <row r="181" spans="1:17" ht="14.4" x14ac:dyDescent="0.3">
      <c r="A181" s="17">
        <v>2</v>
      </c>
      <c r="B181" s="9" t="s">
        <v>10</v>
      </c>
      <c r="C181" s="17">
        <v>4</v>
      </c>
      <c r="D181" s="17">
        <v>1989</v>
      </c>
      <c r="E181" s="17">
        <v>5</v>
      </c>
      <c r="F181" s="17">
        <v>13</v>
      </c>
      <c r="G181" s="17">
        <v>0</v>
      </c>
      <c r="H181" s="18">
        <v>8641717</v>
      </c>
      <c r="P181">
        <v>180</v>
      </c>
      <c r="Q181">
        <f t="shared" si="4"/>
        <v>7.9169124959137398E-5</v>
      </c>
    </row>
    <row r="182" spans="1:17" ht="14.4" x14ac:dyDescent="0.3">
      <c r="A182" s="17">
        <v>6</v>
      </c>
      <c r="B182" s="9" t="s">
        <v>12</v>
      </c>
      <c r="C182" s="17">
        <v>2</v>
      </c>
      <c r="D182" s="17">
        <v>2011</v>
      </c>
      <c r="E182" s="17">
        <v>1</v>
      </c>
      <c r="F182" s="17">
        <v>0</v>
      </c>
      <c r="G182" s="17">
        <v>0</v>
      </c>
      <c r="H182" s="18">
        <v>8652814</v>
      </c>
      <c r="P182">
        <v>181</v>
      </c>
      <c r="Q182">
        <f t="shared" si="4"/>
        <v>7.8740287759397184E-5</v>
      </c>
    </row>
    <row r="183" spans="1:17" ht="14.4" x14ac:dyDescent="0.3">
      <c r="A183" s="17">
        <v>2</v>
      </c>
      <c r="B183" s="9" t="s">
        <v>52</v>
      </c>
      <c r="C183" s="17">
        <v>4</v>
      </c>
      <c r="D183" s="17">
        <v>1986</v>
      </c>
      <c r="E183" s="17">
        <v>2</v>
      </c>
      <c r="F183" s="17">
        <v>0</v>
      </c>
      <c r="G183" s="17">
        <v>0</v>
      </c>
      <c r="H183" s="18">
        <v>8675007</v>
      </c>
      <c r="P183">
        <v>182</v>
      </c>
      <c r="Q183">
        <f t="shared" si="4"/>
        <v>7.8316117063789435E-5</v>
      </c>
    </row>
    <row r="184" spans="1:17" ht="14.4" x14ac:dyDescent="0.3">
      <c r="A184" s="17">
        <v>2</v>
      </c>
      <c r="B184" s="9" t="s">
        <v>51</v>
      </c>
      <c r="C184" s="17">
        <v>3</v>
      </c>
      <c r="D184" s="17">
        <v>1985</v>
      </c>
      <c r="E184" s="17">
        <v>2</v>
      </c>
      <c r="F184" s="17">
        <v>0</v>
      </c>
      <c r="G184" s="17">
        <v>0</v>
      </c>
      <c r="H184" s="18">
        <v>9541131</v>
      </c>
      <c r="P184">
        <v>183</v>
      </c>
      <c r="Q184">
        <f t="shared" si="4"/>
        <v>7.7896536868631651E-5</v>
      </c>
    </row>
    <row r="185" spans="1:17" ht="14.4" x14ac:dyDescent="0.3">
      <c r="A185" s="17">
        <v>2</v>
      </c>
      <c r="B185" s="9" t="s">
        <v>54</v>
      </c>
      <c r="C185" s="17">
        <v>2</v>
      </c>
      <c r="D185" s="17">
        <v>1982</v>
      </c>
      <c r="E185" s="17">
        <v>2</v>
      </c>
      <c r="F185" s="17">
        <v>0</v>
      </c>
      <c r="G185" s="17">
        <v>0</v>
      </c>
      <c r="H185" s="18">
        <v>10714814</v>
      </c>
      <c r="P185">
        <v>184</v>
      </c>
      <c r="Q185">
        <f t="shared" si="4"/>
        <v>7.7481472814476372E-5</v>
      </c>
    </row>
    <row r="186" spans="1:17" ht="14.4" x14ac:dyDescent="0.3">
      <c r="A186" s="17">
        <v>3</v>
      </c>
      <c r="B186" s="9" t="s">
        <v>14</v>
      </c>
      <c r="C186" s="17">
        <v>2</v>
      </c>
      <c r="D186" s="17">
        <v>2005</v>
      </c>
      <c r="E186" s="17">
        <v>1</v>
      </c>
      <c r="F186" s="17">
        <v>0</v>
      </c>
      <c r="G186" s="17">
        <v>0</v>
      </c>
      <c r="H186" s="18">
        <v>11421809</v>
      </c>
      <c r="P186">
        <v>185</v>
      </c>
      <c r="Q186">
        <f t="shared" si="4"/>
        <v>7.7070852141844574E-5</v>
      </c>
    </row>
    <row r="187" spans="1:17" ht="14.4" x14ac:dyDescent="0.3">
      <c r="A187" s="17">
        <v>2</v>
      </c>
      <c r="B187" s="9" t="s">
        <v>33</v>
      </c>
      <c r="C187" s="17">
        <v>3</v>
      </c>
      <c r="D187" s="17">
        <v>2001</v>
      </c>
      <c r="E187" s="17">
        <v>1</v>
      </c>
      <c r="F187" s="17">
        <v>0</v>
      </c>
      <c r="G187" s="17">
        <v>0</v>
      </c>
      <c r="H187" s="18">
        <v>11943530</v>
      </c>
      <c r="P187">
        <v>186</v>
      </c>
      <c r="Q187">
        <f t="shared" si="4"/>
        <v>7.6664603648382172E-5</v>
      </c>
    </row>
    <row r="188" spans="1:17" ht="14.4" x14ac:dyDescent="0.3">
      <c r="A188" s="17">
        <v>5</v>
      </c>
      <c r="B188" s="9" t="s">
        <v>12</v>
      </c>
      <c r="C188" s="17">
        <v>3</v>
      </c>
      <c r="D188" s="17">
        <v>1999</v>
      </c>
      <c r="E188" s="17">
        <v>1</v>
      </c>
      <c r="F188" s="17">
        <v>0</v>
      </c>
      <c r="G188" s="17">
        <v>0</v>
      </c>
      <c r="H188" s="18">
        <v>12000604</v>
      </c>
      <c r="P188">
        <v>187</v>
      </c>
      <c r="Q188">
        <f t="shared" si="4"/>
        <v>7.6262657647387065E-5</v>
      </c>
    </row>
    <row r="189" spans="1:17" ht="14.4" x14ac:dyDescent="0.3">
      <c r="A189" s="17">
        <v>2</v>
      </c>
      <c r="B189" s="9" t="s">
        <v>24</v>
      </c>
      <c r="C189" s="17">
        <v>3</v>
      </c>
      <c r="D189" s="17">
        <v>1996</v>
      </c>
      <c r="E189" s="17">
        <v>1</v>
      </c>
      <c r="F189" s="17">
        <v>0</v>
      </c>
      <c r="G189" s="17">
        <v>0</v>
      </c>
      <c r="H189" s="18">
        <v>12367096</v>
      </c>
      <c r="P189">
        <v>188</v>
      </c>
      <c r="Q189">
        <f t="shared" si="4"/>
        <v>7.5864945927655179E-5</v>
      </c>
    </row>
    <row r="190" spans="1:17" ht="14.4" x14ac:dyDescent="0.3">
      <c r="A190" s="17">
        <v>2</v>
      </c>
      <c r="B190" s="9" t="s">
        <v>19</v>
      </c>
      <c r="C190" s="17">
        <v>4</v>
      </c>
      <c r="D190" s="17">
        <v>2016</v>
      </c>
      <c r="E190" s="17">
        <v>1</v>
      </c>
      <c r="F190" s="17">
        <v>0</v>
      </c>
      <c r="G190" s="17">
        <v>0</v>
      </c>
      <c r="H190" s="18">
        <v>12433516</v>
      </c>
      <c r="P190">
        <v>189</v>
      </c>
      <c r="Q190">
        <f t="shared" si="4"/>
        <v>7.5471401714597469E-5</v>
      </c>
    </row>
    <row r="191" spans="1:17" ht="14.4" x14ac:dyDescent="0.3">
      <c r="A191" s="17">
        <v>3</v>
      </c>
      <c r="B191" s="9" t="s">
        <v>19</v>
      </c>
      <c r="C191" s="17">
        <v>4</v>
      </c>
      <c r="D191" s="17">
        <v>2015</v>
      </c>
      <c r="E191" s="17">
        <v>1</v>
      </c>
      <c r="F191" s="17">
        <v>0</v>
      </c>
      <c r="G191" s="17">
        <v>0</v>
      </c>
      <c r="H191" s="18">
        <v>12506593</v>
      </c>
      <c r="P191">
        <v>190</v>
      </c>
      <c r="Q191">
        <f t="shared" si="4"/>
        <v>7.5081959632580683E-5</v>
      </c>
    </row>
    <row r="192" spans="1:17" ht="14.4" x14ac:dyDescent="0.3">
      <c r="A192" s="17">
        <v>3</v>
      </c>
      <c r="B192" s="9" t="s">
        <v>19</v>
      </c>
      <c r="C192" s="17">
        <v>4</v>
      </c>
      <c r="D192" s="17">
        <v>2015</v>
      </c>
      <c r="E192" s="17">
        <v>1</v>
      </c>
      <c r="F192" s="17">
        <v>0</v>
      </c>
      <c r="G192" s="17">
        <v>0</v>
      </c>
      <c r="H192" s="18">
        <v>12933963</v>
      </c>
      <c r="P192">
        <v>191</v>
      </c>
      <c r="Q192">
        <f t="shared" si="4"/>
        <v>7.4696555668447227E-5</v>
      </c>
    </row>
    <row r="193" spans="1:17" ht="14.4" x14ac:dyDescent="0.3">
      <c r="A193" s="17">
        <v>2</v>
      </c>
      <c r="B193" s="9" t="s">
        <v>24</v>
      </c>
      <c r="C193" s="17">
        <v>3</v>
      </c>
      <c r="D193" s="17">
        <v>1996</v>
      </c>
      <c r="E193" s="17">
        <v>1</v>
      </c>
      <c r="F193" s="17">
        <v>0</v>
      </c>
      <c r="G193" s="17">
        <v>0</v>
      </c>
      <c r="H193" s="18">
        <v>13037192</v>
      </c>
      <c r="P193">
        <v>192</v>
      </c>
      <c r="Q193">
        <f t="shared" si="4"/>
        <v>7.4315127136171663E-5</v>
      </c>
    </row>
    <row r="194" spans="1:17" ht="14.4" x14ac:dyDescent="0.3">
      <c r="A194" s="17">
        <v>3</v>
      </c>
      <c r="B194" s="9" t="s">
        <v>66</v>
      </c>
      <c r="C194" s="17">
        <v>3</v>
      </c>
      <c r="D194" s="17">
        <v>2013</v>
      </c>
      <c r="E194" s="17">
        <v>1</v>
      </c>
      <c r="F194" s="17">
        <v>0</v>
      </c>
      <c r="G194" s="17">
        <v>0</v>
      </c>
      <c r="H194" s="18">
        <v>13384699</v>
      </c>
      <c r="P194">
        <v>193</v>
      </c>
      <c r="Q194">
        <f t="shared" si="4"/>
        <v>7.3937612642612172E-5</v>
      </c>
    </row>
    <row r="195" spans="1:17" ht="14.4" x14ac:dyDescent="0.3">
      <c r="A195" s="17">
        <v>1</v>
      </c>
      <c r="B195" s="9" t="s">
        <v>19</v>
      </c>
      <c r="C195" s="17">
        <v>1</v>
      </c>
      <c r="D195" s="17">
        <v>2020</v>
      </c>
      <c r="E195" s="17">
        <v>1</v>
      </c>
      <c r="F195" s="17">
        <v>0</v>
      </c>
      <c r="G195" s="17">
        <v>0</v>
      </c>
      <c r="H195" s="18">
        <v>13494490</v>
      </c>
      <c r="P195">
        <v>194</v>
      </c>
      <c r="Q195">
        <f t="shared" ref="Q195:Q258" si="5">_xlfn.GAMMA.DIST(P195,$K$7,$K$8,FALSE)</f>
        <v>7.3563952054317842E-5</v>
      </c>
    </row>
    <row r="196" spans="1:17" ht="14.4" x14ac:dyDescent="0.3">
      <c r="A196" s="17">
        <v>3</v>
      </c>
      <c r="B196" s="9" t="s">
        <v>19</v>
      </c>
      <c r="C196" s="17">
        <v>4</v>
      </c>
      <c r="D196" s="17">
        <v>2015</v>
      </c>
      <c r="E196" s="17">
        <v>1</v>
      </c>
      <c r="F196" s="17">
        <v>13</v>
      </c>
      <c r="G196" s="17">
        <v>13</v>
      </c>
      <c r="H196" s="18">
        <v>13855916</v>
      </c>
      <c r="P196">
        <v>195</v>
      </c>
      <c r="Q196">
        <f t="shared" si="5"/>
        <v>7.3194086465354195E-5</v>
      </c>
    </row>
    <row r="197" spans="1:17" ht="14.4" x14ac:dyDescent="0.3">
      <c r="A197" s="17">
        <v>2</v>
      </c>
      <c r="B197" s="9" t="s">
        <v>33</v>
      </c>
      <c r="C197" s="17">
        <v>1</v>
      </c>
      <c r="D197" s="17">
        <v>2017</v>
      </c>
      <c r="E197" s="17">
        <v>1</v>
      </c>
      <c r="F197" s="17">
        <v>0</v>
      </c>
      <c r="G197" s="17">
        <v>0</v>
      </c>
      <c r="H197" s="18">
        <v>14288797</v>
      </c>
      <c r="P197">
        <v>196</v>
      </c>
      <c r="Q197">
        <f t="shared" si="5"/>
        <v>7.2827958166110269E-5</v>
      </c>
    </row>
    <row r="198" spans="1:17" ht="14.4" x14ac:dyDescent="0.3">
      <c r="A198" s="17">
        <v>2</v>
      </c>
      <c r="B198" s="9" t="s">
        <v>24</v>
      </c>
      <c r="C198" s="17">
        <v>3</v>
      </c>
      <c r="D198" s="17">
        <v>1996</v>
      </c>
      <c r="E198" s="17">
        <v>1</v>
      </c>
      <c r="F198" s="17">
        <v>10</v>
      </c>
      <c r="G198" s="17">
        <v>0</v>
      </c>
      <c r="H198" s="18">
        <v>14333378</v>
      </c>
      <c r="P198">
        <v>197</v>
      </c>
      <c r="Q198">
        <f t="shared" si="5"/>
        <v>7.2465510613052767E-5</v>
      </c>
    </row>
    <row r="199" spans="1:17" ht="14.4" x14ac:dyDescent="0.3">
      <c r="A199" s="17">
        <v>2</v>
      </c>
      <c r="B199" s="9" t="s">
        <v>19</v>
      </c>
      <c r="C199" s="17">
        <v>4</v>
      </c>
      <c r="D199" s="17">
        <v>2016</v>
      </c>
      <c r="E199" s="17">
        <v>1</v>
      </c>
      <c r="F199" s="17">
        <v>0</v>
      </c>
      <c r="G199" s="17">
        <v>0</v>
      </c>
      <c r="H199" s="18">
        <v>14333378</v>
      </c>
      <c r="P199">
        <v>198</v>
      </c>
      <c r="Q199">
        <f t="shared" si="5"/>
        <v>7.2106688399393727E-5</v>
      </c>
    </row>
    <row r="200" spans="1:17" ht="14.4" x14ac:dyDescent="0.3">
      <c r="A200" s="17">
        <v>3</v>
      </c>
      <c r="B200" s="9" t="s">
        <v>19</v>
      </c>
      <c r="C200" s="17">
        <v>4</v>
      </c>
      <c r="D200" s="17">
        <v>2015</v>
      </c>
      <c r="E200" s="17">
        <v>1</v>
      </c>
      <c r="F200" s="17">
        <v>0</v>
      </c>
      <c r="G200" s="17">
        <v>0</v>
      </c>
      <c r="H200" s="18">
        <v>14450683</v>
      </c>
      <c r="P200">
        <v>199</v>
      </c>
      <c r="Q200">
        <f t="shared" si="5"/>
        <v>7.1751437226639915E-5</v>
      </c>
    </row>
    <row r="201" spans="1:17" ht="14.4" x14ac:dyDescent="0.3">
      <c r="A201" s="17">
        <v>2</v>
      </c>
      <c r="B201" s="9" t="s">
        <v>19</v>
      </c>
      <c r="C201" s="17">
        <v>4</v>
      </c>
      <c r="D201" s="17">
        <v>2016</v>
      </c>
      <c r="E201" s="17">
        <v>1</v>
      </c>
      <c r="F201" s="17">
        <v>0</v>
      </c>
      <c r="G201" s="17">
        <v>0</v>
      </c>
      <c r="H201" s="18">
        <v>14529943</v>
      </c>
      <c r="P201">
        <v>200</v>
      </c>
      <c r="Q201">
        <f t="shared" si="5"/>
        <v>7.1399703876992687E-5</v>
      </c>
    </row>
    <row r="202" spans="1:17" ht="14.4" x14ac:dyDescent="0.3">
      <c r="A202" s="17">
        <v>3</v>
      </c>
      <c r="B202" s="9" t="s">
        <v>19</v>
      </c>
      <c r="C202" s="17">
        <v>3</v>
      </c>
      <c r="D202" s="17">
        <v>2016</v>
      </c>
      <c r="E202" s="17">
        <v>1</v>
      </c>
      <c r="F202" s="17">
        <v>0</v>
      </c>
      <c r="G202" s="17">
        <v>0</v>
      </c>
      <c r="H202" s="18">
        <v>14628225</v>
      </c>
      <c r="P202">
        <v>201</v>
      </c>
      <c r="Q202">
        <f t="shared" si="5"/>
        <v>7.1051436186569334E-5</v>
      </c>
    </row>
    <row r="203" spans="1:17" ht="14.4" x14ac:dyDescent="0.3">
      <c r="A203" s="17">
        <v>3</v>
      </c>
      <c r="B203" s="9" t="s">
        <v>19</v>
      </c>
      <c r="C203" s="17">
        <v>4</v>
      </c>
      <c r="D203" s="17">
        <v>2015</v>
      </c>
      <c r="E203" s="17">
        <v>1</v>
      </c>
      <c r="F203" s="17">
        <v>0</v>
      </c>
      <c r="G203" s="17">
        <v>0</v>
      </c>
      <c r="H203" s="18">
        <v>14900880</v>
      </c>
      <c r="P203">
        <v>202</v>
      </c>
      <c r="Q203">
        <f t="shared" si="5"/>
        <v>7.0706583019417246E-5</v>
      </c>
    </row>
    <row r="204" spans="1:17" ht="14.4" x14ac:dyDescent="0.3">
      <c r="A204" s="17">
        <v>3</v>
      </c>
      <c r="B204" s="9" t="s">
        <v>23</v>
      </c>
      <c r="C204" s="17">
        <v>4</v>
      </c>
      <c r="D204" s="17">
        <v>2016</v>
      </c>
      <c r="E204" s="17">
        <v>1</v>
      </c>
      <c r="F204" s="17">
        <v>0</v>
      </c>
      <c r="G204" s="17">
        <v>0</v>
      </c>
      <c r="H204" s="18">
        <v>14980140</v>
      </c>
      <c r="P204">
        <v>203</v>
      </c>
      <c r="Q204">
        <f t="shared" si="5"/>
        <v>7.0365094242293461E-5</v>
      </c>
    </row>
    <row r="205" spans="1:17" ht="14.4" x14ac:dyDescent="0.3">
      <c r="A205" s="17">
        <v>1</v>
      </c>
      <c r="B205" s="9" t="s">
        <v>19</v>
      </c>
      <c r="C205" s="17">
        <v>1</v>
      </c>
      <c r="D205" s="17">
        <v>2020</v>
      </c>
      <c r="E205" s="17">
        <v>2</v>
      </c>
      <c r="F205" s="17">
        <v>0</v>
      </c>
      <c r="G205" s="17">
        <v>0</v>
      </c>
      <c r="H205" s="18">
        <v>15038792</v>
      </c>
      <c r="P205">
        <v>204</v>
      </c>
      <c r="Q205">
        <f t="shared" si="5"/>
        <v>7.0026920700183801E-5</v>
      </c>
    </row>
    <row r="206" spans="1:17" ht="14.4" x14ac:dyDescent="0.3">
      <c r="A206" s="17">
        <v>2</v>
      </c>
      <c r="B206" s="9" t="s">
        <v>19</v>
      </c>
      <c r="C206" s="17">
        <v>4</v>
      </c>
      <c r="D206" s="17">
        <v>2016</v>
      </c>
      <c r="E206" s="17">
        <v>2</v>
      </c>
      <c r="F206" s="17">
        <v>0</v>
      </c>
      <c r="G206" s="17">
        <v>0</v>
      </c>
      <c r="H206" s="18">
        <v>15390706</v>
      </c>
      <c r="P206">
        <v>205</v>
      </c>
      <c r="Q206">
        <f t="shared" si="5"/>
        <v>6.9692014192536181E-5</v>
      </c>
    </row>
    <row r="207" spans="1:17" ht="14.4" x14ac:dyDescent="0.3">
      <c r="A207" s="17">
        <v>2</v>
      </c>
      <c r="B207" s="9" t="s">
        <v>19</v>
      </c>
      <c r="C207" s="17">
        <v>4</v>
      </c>
      <c r="D207" s="17">
        <v>2016</v>
      </c>
      <c r="E207" s="17">
        <v>2</v>
      </c>
      <c r="F207" s="17">
        <v>0</v>
      </c>
      <c r="G207" s="17">
        <v>0</v>
      </c>
      <c r="H207" s="18">
        <v>15403388</v>
      </c>
      <c r="P207">
        <v>206</v>
      </c>
      <c r="Q207">
        <f t="shared" si="5"/>
        <v>6.9360327450183816E-5</v>
      </c>
    </row>
    <row r="208" spans="1:17" ht="14.4" x14ac:dyDescent="0.3">
      <c r="A208" s="17">
        <v>3</v>
      </c>
      <c r="B208" s="9" t="s">
        <v>12</v>
      </c>
      <c r="C208" s="17">
        <v>2</v>
      </c>
      <c r="D208" s="17">
        <v>2011</v>
      </c>
      <c r="E208" s="17">
        <v>1</v>
      </c>
      <c r="F208" s="17">
        <v>0</v>
      </c>
      <c r="G208" s="17">
        <v>0</v>
      </c>
      <c r="H208" s="18">
        <v>15682066</v>
      </c>
      <c r="P208">
        <v>207</v>
      </c>
      <c r="Q208">
        <f t="shared" si="5"/>
        <v>6.9031814112935306E-5</v>
      </c>
    </row>
    <row r="209" spans="1:17" ht="14.4" x14ac:dyDescent="0.3">
      <c r="A209" s="17">
        <v>4</v>
      </c>
      <c r="B209" s="9" t="s">
        <v>23</v>
      </c>
      <c r="C209" s="17">
        <v>4</v>
      </c>
      <c r="D209" s="17">
        <v>2016</v>
      </c>
      <c r="E209" s="17">
        <v>1</v>
      </c>
      <c r="F209" s="17">
        <v>0</v>
      </c>
      <c r="G209" s="17">
        <v>0</v>
      </c>
      <c r="H209" s="18">
        <v>15802858</v>
      </c>
      <c r="P209">
        <v>208</v>
      </c>
      <c r="Q209">
        <f t="shared" si="5"/>
        <v>6.8706428707808893E-5</v>
      </c>
    </row>
    <row r="210" spans="1:17" ht="14.4" x14ac:dyDescent="0.3">
      <c r="A210" s="17">
        <v>3</v>
      </c>
      <c r="B210" s="9" t="s">
        <v>25</v>
      </c>
      <c r="C210" s="17">
        <v>3</v>
      </c>
      <c r="D210" s="17">
        <v>2016</v>
      </c>
      <c r="E210" s="17">
        <v>1</v>
      </c>
      <c r="F210" s="17">
        <v>0</v>
      </c>
      <c r="G210" s="17">
        <v>0</v>
      </c>
      <c r="H210" s="18">
        <v>15813955</v>
      </c>
      <c r="P210">
        <v>209</v>
      </c>
      <c r="Q210">
        <f t="shared" si="5"/>
        <v>6.8384126627889775E-5</v>
      </c>
    </row>
    <row r="211" spans="1:17" ht="14.4" x14ac:dyDescent="0.3">
      <c r="A211" s="17">
        <v>2</v>
      </c>
      <c r="B211" s="9" t="s">
        <v>19</v>
      </c>
      <c r="C211" s="17">
        <v>4</v>
      </c>
      <c r="D211" s="17">
        <v>2016</v>
      </c>
      <c r="E211" s="17">
        <v>1</v>
      </c>
      <c r="F211" s="17">
        <v>0</v>
      </c>
      <c r="G211" s="17">
        <v>0</v>
      </c>
      <c r="H211" s="18">
        <v>15899556</v>
      </c>
      <c r="P211">
        <v>210</v>
      </c>
      <c r="Q211">
        <f t="shared" si="5"/>
        <v>6.8064864111789424E-5</v>
      </c>
    </row>
    <row r="212" spans="1:17" ht="14.4" x14ac:dyDescent="0.3">
      <c r="A212" s="17">
        <v>2</v>
      </c>
      <c r="B212" s="9" t="s">
        <v>19</v>
      </c>
      <c r="C212" s="17">
        <v>4</v>
      </c>
      <c r="D212" s="17">
        <v>2016</v>
      </c>
      <c r="E212" s="17">
        <v>1</v>
      </c>
      <c r="F212" s="17">
        <v>0</v>
      </c>
      <c r="G212" s="17">
        <v>0</v>
      </c>
      <c r="H212" s="18">
        <v>16075513</v>
      </c>
      <c r="P212">
        <v>211</v>
      </c>
      <c r="Q212">
        <f t="shared" si="5"/>
        <v>6.7748598223687034E-5</v>
      </c>
    </row>
    <row r="213" spans="1:17" ht="14.4" x14ac:dyDescent="0.3">
      <c r="A213" s="17">
        <v>6</v>
      </c>
      <c r="B213" s="9" t="s">
        <v>33</v>
      </c>
      <c r="C213" s="17">
        <v>2</v>
      </c>
      <c r="D213" s="17">
        <v>1998</v>
      </c>
      <c r="E213" s="17">
        <v>1</v>
      </c>
      <c r="F213" s="17">
        <v>12</v>
      </c>
      <c r="G213" s="17">
        <v>110</v>
      </c>
      <c r="H213" s="18">
        <v>16162699</v>
      </c>
      <c r="P213">
        <v>212</v>
      </c>
      <c r="Q213">
        <f t="shared" si="5"/>
        <v>6.743528683393427E-5</v>
      </c>
    </row>
    <row r="214" spans="1:17" ht="14.4" x14ac:dyDescent="0.3">
      <c r="A214" s="17">
        <v>3</v>
      </c>
      <c r="B214" s="9" t="s">
        <v>19</v>
      </c>
      <c r="C214" s="17">
        <v>4</v>
      </c>
      <c r="D214" s="17">
        <v>2015</v>
      </c>
      <c r="E214" s="17">
        <v>1</v>
      </c>
      <c r="F214" s="17">
        <v>0</v>
      </c>
      <c r="G214" s="17">
        <v>0</v>
      </c>
      <c r="H214" s="18">
        <v>16324389</v>
      </c>
      <c r="P214">
        <v>213</v>
      </c>
      <c r="Q214">
        <f t="shared" si="5"/>
        <v>6.712488860020434E-5</v>
      </c>
    </row>
    <row r="215" spans="1:17" ht="14.4" x14ac:dyDescent="0.3">
      <c r="A215" s="17">
        <v>1</v>
      </c>
      <c r="B215" s="9" t="s">
        <v>19</v>
      </c>
      <c r="C215" s="17">
        <v>1</v>
      </c>
      <c r="D215" s="17">
        <v>2003</v>
      </c>
      <c r="E215" s="17">
        <v>1</v>
      </c>
      <c r="F215" s="17">
        <v>0</v>
      </c>
      <c r="G215" s="17">
        <v>0</v>
      </c>
      <c r="H215" s="18">
        <v>16417916</v>
      </c>
      <c r="P215">
        <v>214</v>
      </c>
      <c r="Q215">
        <f t="shared" si="5"/>
        <v>6.6817362949167961E-5</v>
      </c>
    </row>
    <row r="216" spans="1:17" ht="14.4" x14ac:dyDescent="0.3">
      <c r="A216" s="17">
        <v>2</v>
      </c>
      <c r="B216" s="9" t="s">
        <v>19</v>
      </c>
      <c r="C216" s="17">
        <v>4</v>
      </c>
      <c r="D216" s="17">
        <v>2016</v>
      </c>
      <c r="E216" s="17">
        <v>2</v>
      </c>
      <c r="F216" s="17">
        <v>0</v>
      </c>
      <c r="G216" s="17">
        <v>0</v>
      </c>
      <c r="H216" s="18">
        <v>16463887</v>
      </c>
      <c r="P216">
        <v>215</v>
      </c>
      <c r="Q216">
        <f t="shared" si="5"/>
        <v>6.6512670058679226E-5</v>
      </c>
    </row>
    <row r="217" spans="1:17" ht="14.4" x14ac:dyDescent="0.3">
      <c r="A217" s="17">
        <v>3</v>
      </c>
      <c r="B217" s="9" t="s">
        <v>19</v>
      </c>
      <c r="C217" s="17">
        <v>4</v>
      </c>
      <c r="D217" s="17">
        <v>2015</v>
      </c>
      <c r="E217" s="17">
        <v>1</v>
      </c>
      <c r="F217" s="17">
        <v>0</v>
      </c>
      <c r="G217" s="17">
        <v>0</v>
      </c>
      <c r="H217" s="18">
        <v>16803120</v>
      </c>
      <c r="P217">
        <v>216</v>
      </c>
      <c r="Q217">
        <f t="shared" si="5"/>
        <v>6.6210770840454379E-5</v>
      </c>
    </row>
    <row r="218" spans="1:17" ht="14.4" x14ac:dyDescent="0.3">
      <c r="A218" s="17">
        <v>2</v>
      </c>
      <c r="B218" s="9" t="s">
        <v>12</v>
      </c>
      <c r="C218" s="17">
        <v>3</v>
      </c>
      <c r="D218" s="17">
        <v>2007</v>
      </c>
      <c r="E218" s="17">
        <v>1</v>
      </c>
      <c r="F218" s="17">
        <v>0</v>
      </c>
      <c r="G218" s="17">
        <v>90</v>
      </c>
      <c r="H218" s="18">
        <v>17131256</v>
      </c>
      <c r="P218">
        <v>217</v>
      </c>
      <c r="Q218">
        <f t="shared" si="5"/>
        <v>6.5911626923228296E-5</v>
      </c>
    </row>
    <row r="219" spans="1:17" ht="14.4" x14ac:dyDescent="0.3">
      <c r="A219" s="17">
        <v>3</v>
      </c>
      <c r="B219" s="9" t="s">
        <v>19</v>
      </c>
      <c r="C219" s="17">
        <v>4</v>
      </c>
      <c r="D219" s="17">
        <v>2015</v>
      </c>
      <c r="E219" s="17">
        <v>1</v>
      </c>
      <c r="F219" s="17">
        <v>0</v>
      </c>
      <c r="G219" s="17">
        <v>0</v>
      </c>
      <c r="H219" s="18">
        <v>17265998</v>
      </c>
      <c r="P219">
        <v>218</v>
      </c>
      <c r="Q219">
        <f t="shared" si="5"/>
        <v>6.561520063637286E-5</v>
      </c>
    </row>
    <row r="220" spans="1:17" ht="14.4" x14ac:dyDescent="0.3">
      <c r="A220" s="17">
        <v>2</v>
      </c>
      <c r="B220" s="9" t="s">
        <v>12</v>
      </c>
      <c r="C220" s="17">
        <v>2</v>
      </c>
      <c r="D220" s="17">
        <v>2005</v>
      </c>
      <c r="E220" s="17">
        <v>1</v>
      </c>
      <c r="F220" s="17">
        <v>0</v>
      </c>
      <c r="G220" s="17">
        <v>0</v>
      </c>
      <c r="H220" s="18">
        <v>19581658</v>
      </c>
      <c r="P220">
        <v>219</v>
      </c>
      <c r="Q220">
        <f t="shared" si="5"/>
        <v>6.5321454993962788E-5</v>
      </c>
    </row>
    <row r="221" spans="1:17" ht="14.4" x14ac:dyDescent="0.3">
      <c r="A221" s="17">
        <v>5</v>
      </c>
      <c r="B221" s="9" t="s">
        <v>14</v>
      </c>
      <c r="C221" s="17">
        <v>3</v>
      </c>
      <c r="D221" s="17">
        <v>2012</v>
      </c>
      <c r="E221" s="17">
        <v>1</v>
      </c>
      <c r="F221" s="17">
        <v>0</v>
      </c>
      <c r="G221" s="17">
        <v>0</v>
      </c>
      <c r="H221" s="18">
        <v>20329397</v>
      </c>
      <c r="P221">
        <v>220</v>
      </c>
      <c r="Q221">
        <f t="shared" si="5"/>
        <v>6.5030353679274526E-5</v>
      </c>
    </row>
    <row r="222" spans="1:17" ht="14.4" x14ac:dyDescent="0.3">
      <c r="A222" s="17">
        <v>5</v>
      </c>
      <c r="B222" s="9" t="s">
        <v>23</v>
      </c>
      <c r="C222" s="17">
        <v>4</v>
      </c>
      <c r="D222" s="17">
        <v>2016</v>
      </c>
      <c r="E222" s="17">
        <v>1</v>
      </c>
      <c r="F222" s="17">
        <v>0</v>
      </c>
      <c r="G222" s="17">
        <v>0</v>
      </c>
      <c r="H222" s="18">
        <v>21849604</v>
      </c>
      <c r="P222">
        <v>221</v>
      </c>
      <c r="Q222">
        <f t="shared" si="5"/>
        <v>6.4741861029704765E-5</v>
      </c>
    </row>
    <row r="223" spans="1:17" ht="14.4" x14ac:dyDescent="0.3">
      <c r="A223" s="17">
        <v>1</v>
      </c>
      <c r="B223" s="9" t="s">
        <v>19</v>
      </c>
      <c r="C223" s="17">
        <v>3</v>
      </c>
      <c r="D223" s="17">
        <v>2014</v>
      </c>
      <c r="E223" s="17">
        <v>2</v>
      </c>
      <c r="F223" s="17">
        <v>22</v>
      </c>
      <c r="G223" s="17">
        <v>0</v>
      </c>
      <c r="H223" s="18">
        <v>22598611</v>
      </c>
      <c r="P223">
        <v>222</v>
      </c>
      <c r="Q223">
        <f t="shared" si="5"/>
        <v>6.4455942022095128E-5</v>
      </c>
    </row>
    <row r="224" spans="1:17" ht="14.4" x14ac:dyDescent="0.3">
      <c r="A224" s="17">
        <v>2</v>
      </c>
      <c r="B224" s="9" t="s">
        <v>33</v>
      </c>
      <c r="C224" s="17">
        <v>4</v>
      </c>
      <c r="D224" s="17">
        <v>1995</v>
      </c>
      <c r="E224" s="17">
        <v>1</v>
      </c>
      <c r="F224" s="17">
        <v>0</v>
      </c>
      <c r="G224" s="17">
        <v>0</v>
      </c>
      <c r="H224" s="18">
        <v>22876813</v>
      </c>
      <c r="P224">
        <v>223</v>
      </c>
      <c r="Q224">
        <f t="shared" si="5"/>
        <v>6.4172562258450527E-5</v>
      </c>
    </row>
    <row r="225" spans="1:17" ht="14.4" x14ac:dyDescent="0.3">
      <c r="A225" s="17">
        <v>3</v>
      </c>
      <c r="B225" s="9" t="s">
        <v>14</v>
      </c>
      <c r="C225" s="17">
        <v>2</v>
      </c>
      <c r="D225" s="17">
        <v>2006</v>
      </c>
      <c r="E225" s="17">
        <v>1</v>
      </c>
      <c r="F225" s="17">
        <v>0</v>
      </c>
      <c r="G225" s="17">
        <v>0</v>
      </c>
      <c r="H225" s="18">
        <v>25342592</v>
      </c>
      <c r="P225">
        <v>224</v>
      </c>
      <c r="Q225">
        <f t="shared" si="5"/>
        <v>6.3891687952038803E-5</v>
      </c>
    </row>
    <row r="226" spans="1:17" ht="14.4" x14ac:dyDescent="0.3">
      <c r="A226" s="17">
        <v>5</v>
      </c>
      <c r="B226" s="9" t="s">
        <v>33</v>
      </c>
      <c r="C226" s="17">
        <v>3</v>
      </c>
      <c r="D226" s="17">
        <v>2004</v>
      </c>
      <c r="E226" s="17">
        <v>1</v>
      </c>
      <c r="F226" s="17">
        <v>0</v>
      </c>
      <c r="G226" s="17">
        <v>37</v>
      </c>
      <c r="H226" s="18">
        <v>28198805</v>
      </c>
      <c r="P226">
        <v>225</v>
      </c>
      <c r="Q226">
        <f t="shared" si="5"/>
        <v>6.3613285913859742E-5</v>
      </c>
    </row>
    <row r="227" spans="1:17" ht="14.4" x14ac:dyDescent="0.3">
      <c r="A227" s="17">
        <v>3</v>
      </c>
      <c r="B227" s="9" t="s">
        <v>19</v>
      </c>
      <c r="C227" s="17">
        <v>4</v>
      </c>
      <c r="D227" s="17">
        <v>2015</v>
      </c>
      <c r="E227" s="17">
        <v>1</v>
      </c>
      <c r="F227" s="17">
        <v>0</v>
      </c>
      <c r="G227" s="17">
        <v>0</v>
      </c>
      <c r="H227" s="18">
        <v>28803084</v>
      </c>
      <c r="P227">
        <v>226</v>
      </c>
      <c r="Q227">
        <f t="shared" si="5"/>
        <v>6.3337323539472374E-5</v>
      </c>
    </row>
    <row r="228" spans="1:17" ht="14.4" x14ac:dyDescent="0.3">
      <c r="A228" s="17">
        <v>3</v>
      </c>
      <c r="B228" s="9" t="s">
        <v>19</v>
      </c>
      <c r="C228" s="17">
        <v>4</v>
      </c>
      <c r="D228" s="17">
        <v>2015</v>
      </c>
      <c r="E228" s="17">
        <v>1</v>
      </c>
      <c r="F228" s="17">
        <v>0</v>
      </c>
      <c r="G228" s="17">
        <v>0</v>
      </c>
      <c r="H228" s="18">
        <v>28917218</v>
      </c>
      <c r="P228">
        <v>227</v>
      </c>
      <c r="Q228">
        <f t="shared" si="5"/>
        <v>6.306376879616909E-5</v>
      </c>
    </row>
    <row r="229" spans="1:17" ht="14.4" x14ac:dyDescent="0.3">
      <c r="A229" s="17">
        <v>1</v>
      </c>
      <c r="B229" s="9" t="s">
        <v>10</v>
      </c>
      <c r="C229" s="17">
        <v>1</v>
      </c>
      <c r="D229" s="17">
        <v>1999</v>
      </c>
      <c r="E229" s="17">
        <v>2</v>
      </c>
      <c r="F229" s="17">
        <v>0</v>
      </c>
      <c r="G229" s="17">
        <v>0</v>
      </c>
      <c r="H229" s="18">
        <v>30432669</v>
      </c>
      <c r="P229">
        <v>228</v>
      </c>
      <c r="Q229">
        <f t="shared" si="5"/>
        <v>6.2792590210486378E-5</v>
      </c>
    </row>
    <row r="230" spans="1:17" ht="14.4" x14ac:dyDescent="0.3">
      <c r="A230" s="17">
        <v>2</v>
      </c>
      <c r="B230" s="9" t="s">
        <v>19</v>
      </c>
      <c r="C230" s="17">
        <v>3</v>
      </c>
      <c r="D230" s="17">
        <v>2000</v>
      </c>
      <c r="E230" s="17">
        <v>1</v>
      </c>
      <c r="F230" s="17">
        <v>0</v>
      </c>
      <c r="G230" s="17">
        <v>0</v>
      </c>
      <c r="H230" s="18">
        <v>30762391</v>
      </c>
      <c r="P230">
        <v>229</v>
      </c>
      <c r="Q230">
        <f t="shared" si="5"/>
        <v>6.252375685604165E-5</v>
      </c>
    </row>
    <row r="231" spans="1:17" ht="14.4" x14ac:dyDescent="0.3">
      <c r="A231" s="17">
        <v>1</v>
      </c>
      <c r="B231" s="9" t="s">
        <v>19</v>
      </c>
      <c r="C231" s="17">
        <v>3</v>
      </c>
      <c r="D231" s="17">
        <v>1995</v>
      </c>
      <c r="E231" s="17">
        <v>1</v>
      </c>
      <c r="F231" s="17">
        <v>0</v>
      </c>
      <c r="G231" s="17">
        <v>0</v>
      </c>
      <c r="H231" s="18">
        <v>33346267</v>
      </c>
      <c r="P231">
        <v>230</v>
      </c>
      <c r="Q231">
        <f t="shared" si="5"/>
        <v>6.2257238341686309E-5</v>
      </c>
    </row>
    <row r="232" spans="1:17" ht="14.4" x14ac:dyDescent="0.3">
      <c r="A232" s="17">
        <v>2</v>
      </c>
      <c r="B232" s="9" t="s">
        <v>10</v>
      </c>
      <c r="C232" s="17">
        <v>1</v>
      </c>
      <c r="D232" s="17">
        <v>2004</v>
      </c>
      <c r="E232" s="17">
        <v>2</v>
      </c>
      <c r="F232" s="17">
        <v>0</v>
      </c>
      <c r="G232" s="17">
        <v>0</v>
      </c>
      <c r="H232" s="18">
        <v>52567926</v>
      </c>
      <c r="P232">
        <v>231</v>
      </c>
      <c r="Q232">
        <f t="shared" si="5"/>
        <v>6.1993004799965669E-5</v>
      </c>
    </row>
    <row r="233" spans="1:17" ht="14.4" x14ac:dyDescent="0.3">
      <c r="A233" s="17">
        <v>2</v>
      </c>
      <c r="B233" s="9" t="s">
        <v>24</v>
      </c>
      <c r="C233" s="17">
        <v>3</v>
      </c>
      <c r="D233" s="17">
        <v>1998</v>
      </c>
      <c r="E233" s="17">
        <v>1</v>
      </c>
      <c r="F233" s="17">
        <v>0</v>
      </c>
      <c r="G233" s="17">
        <v>0</v>
      </c>
      <c r="H233" s="18">
        <v>55436663</v>
      </c>
      <c r="P233">
        <v>232</v>
      </c>
      <c r="Q233">
        <f t="shared" si="5"/>
        <v>6.1731026875876168E-5</v>
      </c>
    </row>
    <row r="234" spans="1:17" ht="14.4" x14ac:dyDescent="0.3">
      <c r="A234" s="17">
        <v>1</v>
      </c>
      <c r="B234" s="9" t="s">
        <v>19</v>
      </c>
      <c r="C234" s="17">
        <v>3</v>
      </c>
      <c r="D234" s="17">
        <v>2004</v>
      </c>
      <c r="E234" s="17">
        <v>1</v>
      </c>
      <c r="F234" s="17">
        <v>0</v>
      </c>
      <c r="G234" s="17">
        <v>0</v>
      </c>
      <c r="H234" s="18">
        <v>56691507</v>
      </c>
      <c r="P234">
        <v>233</v>
      </c>
      <c r="Q234">
        <f t="shared" si="5"/>
        <v>6.1471275715911333E-5</v>
      </c>
    </row>
    <row r="235" spans="1:17" ht="14.4" x14ac:dyDescent="0.3">
      <c r="A235" s="17">
        <v>2</v>
      </c>
      <c r="B235" s="9" t="s">
        <v>24</v>
      </c>
      <c r="C235" s="17">
        <v>3</v>
      </c>
      <c r="D235" s="17">
        <v>2004</v>
      </c>
      <c r="E235" s="17">
        <v>1</v>
      </c>
      <c r="F235" s="17">
        <v>0</v>
      </c>
      <c r="G235" s="17">
        <v>38</v>
      </c>
      <c r="H235" s="18">
        <v>68683545</v>
      </c>
      <c r="P235">
        <v>234</v>
      </c>
      <c r="Q235">
        <f t="shared" si="5"/>
        <v>6.1213722957387625E-5</v>
      </c>
    </row>
    <row r="236" spans="1:17" ht="14.4" x14ac:dyDescent="0.3">
      <c r="A236" s="17">
        <v>3</v>
      </c>
      <c r="B236" s="9" t="s">
        <v>19</v>
      </c>
      <c r="C236" s="17">
        <v>4</v>
      </c>
      <c r="D236" s="17">
        <v>2015</v>
      </c>
      <c r="E236" s="17">
        <v>1</v>
      </c>
      <c r="F236" s="17">
        <v>0</v>
      </c>
      <c r="G236" s="17">
        <v>0</v>
      </c>
      <c r="H236" s="18">
        <v>72903348</v>
      </c>
      <c r="P236">
        <v>235</v>
      </c>
      <c r="Q236">
        <f t="shared" si="5"/>
        <v>6.0958340718041977E-5</v>
      </c>
    </row>
    <row r="237" spans="1:17" ht="14.4" x14ac:dyDescent="0.3">
      <c r="A237" s="17">
        <v>2</v>
      </c>
      <c r="B237" s="9" t="s">
        <v>19</v>
      </c>
      <c r="C237" s="17">
        <v>1</v>
      </c>
      <c r="D237" s="17">
        <v>1987</v>
      </c>
      <c r="E237" s="17">
        <v>1</v>
      </c>
      <c r="F237" s="17">
        <v>0</v>
      </c>
      <c r="G237" s="17">
        <v>0</v>
      </c>
      <c r="H237" s="18">
        <v>73149054</v>
      </c>
      <c r="P237">
        <v>236</v>
      </c>
      <c r="Q237">
        <f t="shared" si="5"/>
        <v>6.0705101585892858E-5</v>
      </c>
    </row>
    <row r="238" spans="1:17" ht="14.4" x14ac:dyDescent="0.3">
      <c r="A238" s="17">
        <v>3</v>
      </c>
      <c r="B238" s="9" t="s">
        <v>12</v>
      </c>
      <c r="C238" s="17">
        <v>2</v>
      </c>
      <c r="D238" s="17">
        <v>1989</v>
      </c>
      <c r="E238" s="17">
        <v>1</v>
      </c>
      <c r="F238" s="17">
        <v>11</v>
      </c>
      <c r="G238" s="17">
        <v>0</v>
      </c>
      <c r="H238" s="18">
        <v>76993164</v>
      </c>
      <c r="P238">
        <v>237</v>
      </c>
      <c r="Q238">
        <f t="shared" si="5"/>
        <v>6.0453978609357326E-5</v>
      </c>
    </row>
    <row r="239" spans="1:17" ht="14.4" x14ac:dyDescent="0.3">
      <c r="A239" s="17">
        <v>1</v>
      </c>
      <c r="B239" s="9" t="s">
        <v>33</v>
      </c>
      <c r="C239" s="17">
        <v>2</v>
      </c>
      <c r="D239" s="17">
        <v>2020</v>
      </c>
      <c r="E239" s="17">
        <v>1</v>
      </c>
      <c r="F239" s="17">
        <v>0</v>
      </c>
      <c r="G239" s="17">
        <v>0</v>
      </c>
      <c r="H239" s="18">
        <v>78110730</v>
      </c>
      <c r="P239">
        <v>238</v>
      </c>
      <c r="Q239">
        <f t="shared" si="5"/>
        <v>6.0204945287616346E-5</v>
      </c>
    </row>
    <row r="240" spans="1:17" ht="14.4" x14ac:dyDescent="0.3">
      <c r="A240" s="17">
        <v>1</v>
      </c>
      <c r="B240" s="9" t="s">
        <v>19</v>
      </c>
      <c r="C240" s="17">
        <v>3</v>
      </c>
      <c r="D240" s="17">
        <v>1995</v>
      </c>
      <c r="E240" s="17">
        <v>1</v>
      </c>
      <c r="F240" s="17">
        <v>11</v>
      </c>
      <c r="G240" s="17">
        <v>59</v>
      </c>
      <c r="H240" s="18">
        <v>78721032</v>
      </c>
      <c r="P240">
        <v>239</v>
      </c>
      <c r="Q240">
        <f t="shared" si="5"/>
        <v>5.995797556122115E-5</v>
      </c>
    </row>
    <row r="241" spans="1:17" ht="14.4" x14ac:dyDescent="0.3">
      <c r="A241" s="17">
        <v>4</v>
      </c>
      <c r="B241" s="9" t="s">
        <v>26</v>
      </c>
      <c r="C241" s="17">
        <v>3</v>
      </c>
      <c r="D241" s="17">
        <v>1993</v>
      </c>
      <c r="E241" s="17">
        <v>31</v>
      </c>
      <c r="F241" s="17">
        <v>0</v>
      </c>
      <c r="G241" s="17">
        <v>0</v>
      </c>
      <c r="H241" s="18">
        <v>84389979</v>
      </c>
      <c r="P241">
        <v>240</v>
      </c>
      <c r="Q241">
        <f t="shared" si="5"/>
        <v>5.9713043802933837E-5</v>
      </c>
    </row>
    <row r="242" spans="1:17" ht="14.4" x14ac:dyDescent="0.3">
      <c r="A242" s="17">
        <v>5</v>
      </c>
      <c r="B242" s="9" t="s">
        <v>26</v>
      </c>
      <c r="C242" s="17">
        <v>3</v>
      </c>
      <c r="D242" s="17">
        <v>1993</v>
      </c>
      <c r="E242" s="17">
        <v>31</v>
      </c>
      <c r="F242" s="17">
        <v>0</v>
      </c>
      <c r="G242" s="17">
        <v>0</v>
      </c>
      <c r="H242" s="18">
        <v>89584748</v>
      </c>
      <c r="P242">
        <v>241</v>
      </c>
      <c r="Q242">
        <f t="shared" si="5"/>
        <v>5.9470124808795092E-5</v>
      </c>
    </row>
    <row r="243" spans="1:17" ht="14.4" x14ac:dyDescent="0.3">
      <c r="A243" s="17">
        <v>1</v>
      </c>
      <c r="B243" s="9" t="s">
        <v>26</v>
      </c>
      <c r="C243" s="17">
        <v>3</v>
      </c>
      <c r="D243" s="17">
        <v>1993</v>
      </c>
      <c r="E243" s="17">
        <v>31</v>
      </c>
      <c r="F243" s="17">
        <v>0</v>
      </c>
      <c r="G243" s="17">
        <v>0</v>
      </c>
      <c r="H243" s="18">
        <v>90630980</v>
      </c>
      <c r="P243">
        <v>242</v>
      </c>
      <c r="Q243">
        <f t="shared" si="5"/>
        <v>5.9229193789412758E-5</v>
      </c>
    </row>
    <row r="244" spans="1:17" ht="14.4" x14ac:dyDescent="0.3">
      <c r="A244" s="17">
        <v>3</v>
      </c>
      <c r="B244" s="9" t="s">
        <v>26</v>
      </c>
      <c r="C244" s="17">
        <v>3</v>
      </c>
      <c r="D244" s="17">
        <v>1993</v>
      </c>
      <c r="E244" s="17">
        <v>31</v>
      </c>
      <c r="F244" s="17">
        <v>0</v>
      </c>
      <c r="G244" s="17">
        <v>0</v>
      </c>
      <c r="H244" s="18">
        <v>91558942</v>
      </c>
      <c r="P244">
        <v>243</v>
      </c>
      <c r="Q244">
        <f t="shared" si="5"/>
        <v>5.899022636146484E-5</v>
      </c>
    </row>
    <row r="245" spans="1:17" ht="14.4" x14ac:dyDescent="0.3">
      <c r="A245" s="17">
        <v>6</v>
      </c>
      <c r="B245" s="9" t="s">
        <v>26</v>
      </c>
      <c r="C245" s="17">
        <v>3</v>
      </c>
      <c r="D245" s="17">
        <v>1993</v>
      </c>
      <c r="E245" s="17">
        <v>31</v>
      </c>
      <c r="F245" s="17">
        <v>0</v>
      </c>
      <c r="G245" s="17">
        <v>0</v>
      </c>
      <c r="H245" s="18">
        <v>95598307</v>
      </c>
      <c r="P245">
        <v>244</v>
      </c>
      <c r="Q245">
        <f t="shared" si="5"/>
        <v>5.8753198539410645E-5</v>
      </c>
    </row>
    <row r="246" spans="1:17" ht="14.4" x14ac:dyDescent="0.3">
      <c r="A246" s="17">
        <v>2</v>
      </c>
      <c r="B246" s="9" t="s">
        <v>26</v>
      </c>
      <c r="C246" s="17">
        <v>3</v>
      </c>
      <c r="D246" s="17">
        <v>1993</v>
      </c>
      <c r="E246" s="17">
        <v>31</v>
      </c>
      <c r="F246" s="17">
        <v>0</v>
      </c>
      <c r="G246" s="17">
        <v>0</v>
      </c>
      <c r="H246" s="18">
        <v>98937152</v>
      </c>
      <c r="P246">
        <v>245</v>
      </c>
      <c r="Q246">
        <f t="shared" si="5"/>
        <v>5.851808672740437E-5</v>
      </c>
    </row>
    <row r="247" spans="1:17" ht="14.4" x14ac:dyDescent="0.3">
      <c r="A247" s="17">
        <v>2</v>
      </c>
      <c r="B247" s="9" t="s">
        <v>33</v>
      </c>
      <c r="C247" s="17">
        <v>3</v>
      </c>
      <c r="D247" s="17">
        <v>2001</v>
      </c>
      <c r="E247" s="17">
        <v>1</v>
      </c>
      <c r="F247" s="17">
        <v>0</v>
      </c>
      <c r="G247" s="17">
        <v>471</v>
      </c>
      <c r="H247" s="18">
        <v>127652985</v>
      </c>
      <c r="P247">
        <v>246</v>
      </c>
      <c r="Q247">
        <f t="shared" si="5"/>
        <v>5.8284867711405264E-5</v>
      </c>
    </row>
    <row r="248" spans="1:17" ht="14.4" x14ac:dyDescent="0.3">
      <c r="A248" s="17">
        <v>2</v>
      </c>
      <c r="B248" s="9" t="s">
        <v>39</v>
      </c>
      <c r="C248" s="17">
        <v>1</v>
      </c>
      <c r="D248" s="17">
        <v>1993</v>
      </c>
      <c r="E248" s="17">
        <v>1</v>
      </c>
      <c r="F248" s="17">
        <v>0</v>
      </c>
      <c r="G248" s="17">
        <v>3</v>
      </c>
      <c r="H248" s="18">
        <v>130098949</v>
      </c>
      <c r="P248">
        <v>247</v>
      </c>
      <c r="Q248">
        <f t="shared" si="5"/>
        <v>5.8053518651478801E-5</v>
      </c>
    </row>
    <row r="249" spans="1:17" ht="14.4" x14ac:dyDescent="0.3">
      <c r="A249" s="17">
        <v>3</v>
      </c>
      <c r="B249" s="9" t="s">
        <v>19</v>
      </c>
      <c r="C249" s="17">
        <v>4</v>
      </c>
      <c r="D249" s="17">
        <v>2015</v>
      </c>
      <c r="E249" s="17">
        <v>1</v>
      </c>
      <c r="F249" s="17">
        <v>21</v>
      </c>
      <c r="G249" s="17">
        <v>216</v>
      </c>
      <c r="H249" s="18">
        <v>142858224</v>
      </c>
      <c r="P249">
        <v>248</v>
      </c>
      <c r="Q249">
        <f t="shared" si="5"/>
        <v>5.7824017074283489E-5</v>
      </c>
    </row>
    <row r="250" spans="1:17" ht="14.4" x14ac:dyDescent="0.3">
      <c r="A250" s="17">
        <v>2</v>
      </c>
      <c r="B250" s="9" t="s">
        <v>19</v>
      </c>
      <c r="C250" s="17">
        <v>4</v>
      </c>
      <c r="D250" s="17">
        <v>2015</v>
      </c>
      <c r="E250" s="17">
        <v>16</v>
      </c>
      <c r="F250" s="17">
        <v>0</v>
      </c>
      <c r="G250" s="17">
        <v>0</v>
      </c>
      <c r="H250" s="18">
        <v>158393184</v>
      </c>
      <c r="P250">
        <v>249</v>
      </c>
      <c r="Q250">
        <f t="shared" si="5"/>
        <v>5.7596340865738219E-5</v>
      </c>
    </row>
    <row r="251" spans="1:17" ht="14.4" x14ac:dyDescent="0.3">
      <c r="A251" s="17">
        <v>3</v>
      </c>
      <c r="B251" s="9" t="s">
        <v>33</v>
      </c>
      <c r="C251" s="17">
        <v>1</v>
      </c>
      <c r="D251" s="17">
        <v>1995</v>
      </c>
      <c r="E251" s="17">
        <v>1</v>
      </c>
      <c r="F251" s="17">
        <v>0</v>
      </c>
      <c r="G251" s="17">
        <v>0</v>
      </c>
      <c r="H251" s="18">
        <v>164844948</v>
      </c>
      <c r="P251">
        <v>250</v>
      </c>
      <c r="Q251">
        <f t="shared" si="5"/>
        <v>5.7370468263864995E-5</v>
      </c>
    </row>
    <row r="252" spans="1:17" ht="14.4" x14ac:dyDescent="0.3">
      <c r="A252" s="17">
        <v>2</v>
      </c>
      <c r="B252" s="9" t="s">
        <v>37</v>
      </c>
      <c r="C252" s="17">
        <v>1</v>
      </c>
      <c r="D252" s="17">
        <v>2013</v>
      </c>
      <c r="E252" s="17">
        <v>1</v>
      </c>
      <c r="F252" s="17">
        <v>0</v>
      </c>
      <c r="G252" s="17">
        <v>0</v>
      </c>
      <c r="H252" s="18">
        <v>177745305</v>
      </c>
      <c r="P252">
        <v>251</v>
      </c>
      <c r="Q252">
        <f t="shared" si="5"/>
        <v>5.7146377851802091E-5</v>
      </c>
    </row>
    <row r="253" spans="1:17" ht="14.4" x14ac:dyDescent="0.3">
      <c r="A253" s="17">
        <v>1</v>
      </c>
      <c r="B253" s="9" t="s">
        <v>10</v>
      </c>
      <c r="C253" s="17">
        <v>4</v>
      </c>
      <c r="D253" s="17">
        <v>2002</v>
      </c>
      <c r="E253" s="17">
        <v>2</v>
      </c>
      <c r="F253" s="17">
        <v>0</v>
      </c>
      <c r="G253" s="17">
        <v>0</v>
      </c>
      <c r="H253" s="18">
        <v>183566160</v>
      </c>
      <c r="P253">
        <v>252</v>
      </c>
      <c r="Q253">
        <f t="shared" si="5"/>
        <v>5.6924048550983213E-5</v>
      </c>
    </row>
    <row r="254" spans="1:17" ht="14.4" x14ac:dyDescent="0.3">
      <c r="A254" s="17">
        <v>4</v>
      </c>
      <c r="B254" s="9" t="s">
        <v>19</v>
      </c>
      <c r="C254" s="17">
        <v>4</v>
      </c>
      <c r="D254" s="17">
        <v>2015</v>
      </c>
      <c r="E254" s="17">
        <v>2</v>
      </c>
      <c r="F254" s="17">
        <v>0</v>
      </c>
      <c r="G254" s="17">
        <v>0</v>
      </c>
      <c r="H254" s="18">
        <v>305816784</v>
      </c>
      <c r="P254">
        <v>253</v>
      </c>
      <c r="Q254">
        <f t="shared" si="5"/>
        <v>5.6703459614477752E-5</v>
      </c>
    </row>
    <row r="255" spans="1:17" ht="14.4" x14ac:dyDescent="0.3">
      <c r="A255" s="17">
        <v>3</v>
      </c>
      <c r="B255" s="9" t="s">
        <v>24</v>
      </c>
      <c r="C255" s="17">
        <v>3</v>
      </c>
      <c r="D255" s="17">
        <v>1989</v>
      </c>
      <c r="E255" s="17">
        <v>1</v>
      </c>
      <c r="F255" s="17">
        <v>11</v>
      </c>
      <c r="G255" s="17">
        <v>358</v>
      </c>
      <c r="H255" s="18">
        <v>426463185</v>
      </c>
      <c r="P255">
        <v>254</v>
      </c>
      <c r="Q255">
        <f t="shared" si="5"/>
        <v>5.6484590620487938E-5</v>
      </c>
    </row>
    <row r="256" spans="1:17" ht="14.4" x14ac:dyDescent="0.3">
      <c r="A256" s="17">
        <v>4</v>
      </c>
      <c r="B256" s="9" t="s">
        <v>24</v>
      </c>
      <c r="C256" s="17">
        <v>3</v>
      </c>
      <c r="D256" s="17">
        <v>1989</v>
      </c>
      <c r="E256" s="17">
        <v>1</v>
      </c>
      <c r="F256" s="17">
        <v>13</v>
      </c>
      <c r="G256" s="17">
        <v>260</v>
      </c>
      <c r="H256" s="18">
        <v>533869996</v>
      </c>
      <c r="P256">
        <v>255</v>
      </c>
      <c r="Q256">
        <f t="shared" si="5"/>
        <v>5.6267421465998402E-5</v>
      </c>
    </row>
    <row r="257" spans="1:17" ht="14.4" x14ac:dyDescent="0.3">
      <c r="A257" s="17">
        <v>2</v>
      </c>
      <c r="B257" s="9" t="s">
        <v>37</v>
      </c>
      <c r="C257" s="17">
        <v>2</v>
      </c>
      <c r="D257" s="17">
        <v>2009</v>
      </c>
      <c r="E257" s="17">
        <v>7</v>
      </c>
      <c r="F257" s="17">
        <v>0</v>
      </c>
      <c r="G257" s="17">
        <v>0</v>
      </c>
      <c r="H257" s="18">
        <v>624505392</v>
      </c>
      <c r="P257">
        <v>256</v>
      </c>
      <c r="Q257">
        <f t="shared" si="5"/>
        <v>5.6051932360574233E-5</v>
      </c>
    </row>
    <row r="258" spans="1:17" ht="14.4" x14ac:dyDescent="0.3">
      <c r="A258" s="17">
        <v>2</v>
      </c>
      <c r="B258" s="9" t="s">
        <v>24</v>
      </c>
      <c r="C258" s="17">
        <v>3</v>
      </c>
      <c r="D258" s="17">
        <v>1989</v>
      </c>
      <c r="E258" s="17">
        <v>1</v>
      </c>
      <c r="F258" s="17">
        <v>0</v>
      </c>
      <c r="G258" s="17">
        <v>0</v>
      </c>
      <c r="H258" s="18">
        <v>743300280</v>
      </c>
      <c r="P258">
        <v>257</v>
      </c>
      <c r="Q258">
        <f t="shared" si="5"/>
        <v>5.5838103820303194E-5</v>
      </c>
    </row>
    <row r="259" spans="1:17" ht="14.4" x14ac:dyDescent="0.3">
      <c r="A259" s="17">
        <v>2</v>
      </c>
      <c r="B259" s="9" t="s">
        <v>24</v>
      </c>
      <c r="C259" s="17">
        <v>4</v>
      </c>
      <c r="D259" s="17">
        <v>2016</v>
      </c>
      <c r="E259" s="17">
        <v>18</v>
      </c>
      <c r="F259" s="17">
        <v>0</v>
      </c>
      <c r="G259" s="17">
        <v>0</v>
      </c>
      <c r="H259" s="18">
        <v>1120498620</v>
      </c>
      <c r="P259">
        <v>258</v>
      </c>
      <c r="Q259">
        <f t="shared" ref="Q259:Q322" si="6">_xlfn.GAMMA.DIST(P259,$K$7,$K$8,FALSE)</f>
        <v>5.5625916661878554E-5</v>
      </c>
    </row>
    <row r="260" spans="1:17" ht="14.4" x14ac:dyDescent="0.3">
      <c r="A260" s="17">
        <v>2</v>
      </c>
      <c r="B260" s="9" t="s">
        <v>24</v>
      </c>
      <c r="C260" s="17">
        <v>4</v>
      </c>
      <c r="D260" s="17">
        <v>2016</v>
      </c>
      <c r="E260" s="17">
        <v>18</v>
      </c>
      <c r="F260" s="17">
        <v>0</v>
      </c>
      <c r="G260" s="17">
        <v>0</v>
      </c>
      <c r="H260" s="18">
        <v>1132181544</v>
      </c>
      <c r="P260">
        <v>259</v>
      </c>
      <c r="Q260">
        <f t="shared" si="6"/>
        <v>5.5415351996818395E-5</v>
      </c>
    </row>
    <row r="261" spans="1:17" ht="14.4" x14ac:dyDescent="0.3">
      <c r="A261" s="17">
        <v>5</v>
      </c>
      <c r="B261" s="9" t="s">
        <v>24</v>
      </c>
      <c r="C261" s="17">
        <v>3</v>
      </c>
      <c r="D261" s="17">
        <v>1989</v>
      </c>
      <c r="E261" s="17">
        <v>1</v>
      </c>
      <c r="F261" s="17">
        <v>11</v>
      </c>
      <c r="G261" s="17">
        <v>3831</v>
      </c>
      <c r="H261" s="18">
        <v>3086384400</v>
      </c>
      <c r="P261">
        <v>260</v>
      </c>
      <c r="Q261">
        <f t="shared" si="6"/>
        <v>5.5206391225817936E-5</v>
      </c>
    </row>
    <row r="262" spans="1:17" ht="14.4" x14ac:dyDescent="0.3">
      <c r="A262" s="17">
        <v>2</v>
      </c>
      <c r="B262" s="9" t="s">
        <v>24</v>
      </c>
      <c r="C262" s="17">
        <v>3</v>
      </c>
      <c r="D262" s="17">
        <v>1989</v>
      </c>
      <c r="E262" s="17">
        <v>1</v>
      </c>
      <c r="F262" s="17">
        <v>0</v>
      </c>
      <c r="G262" s="17">
        <v>0</v>
      </c>
      <c r="H262" s="18">
        <v>7877651400</v>
      </c>
      <c r="P262">
        <v>261</v>
      </c>
      <c r="Q262">
        <f t="shared" si="6"/>
        <v>5.4999016033231288E-5</v>
      </c>
    </row>
    <row r="263" spans="1:17" x14ac:dyDescent="0.3">
      <c r="P263">
        <v>262</v>
      </c>
      <c r="Q263">
        <f t="shared" si="6"/>
        <v>5.479320838167919E-5</v>
      </c>
    </row>
    <row r="264" spans="1:17" x14ac:dyDescent="0.3">
      <c r="P264">
        <v>263</v>
      </c>
      <c r="Q264">
        <f t="shared" si="6"/>
        <v>5.458895050677933E-5</v>
      </c>
    </row>
    <row r="265" spans="1:17" x14ac:dyDescent="0.3">
      <c r="P265">
        <v>264</v>
      </c>
      <c r="Q265">
        <f t="shared" si="6"/>
        <v>5.4386224911996014E-5</v>
      </c>
    </row>
    <row r="266" spans="1:17" x14ac:dyDescent="0.3">
      <c r="P266">
        <v>265</v>
      </c>
      <c r="Q266">
        <f t="shared" si="6"/>
        <v>5.4185014363606113E-5</v>
      </c>
    </row>
    <row r="267" spans="1:17" x14ac:dyDescent="0.3">
      <c r="P267">
        <v>266</v>
      </c>
      <c r="Q267">
        <f t="shared" si="6"/>
        <v>5.3985301885778256E-5</v>
      </c>
    </row>
    <row r="268" spans="1:17" x14ac:dyDescent="0.3">
      <c r="P268">
        <v>267</v>
      </c>
      <c r="Q268">
        <f t="shared" si="6"/>
        <v>5.3787070755762081E-5</v>
      </c>
    </row>
    <row r="269" spans="1:17" x14ac:dyDescent="0.3">
      <c r="P269">
        <v>268</v>
      </c>
      <c r="Q269">
        <f t="shared" si="6"/>
        <v>5.3590304499185002E-5</v>
      </c>
    </row>
    <row r="270" spans="1:17" x14ac:dyDescent="0.3">
      <c r="P270">
        <v>269</v>
      </c>
      <c r="Q270">
        <f t="shared" si="6"/>
        <v>5.3394986885453435E-5</v>
      </c>
    </row>
    <row r="271" spans="1:17" x14ac:dyDescent="0.3">
      <c r="P271">
        <v>270</v>
      </c>
      <c r="Q271">
        <f t="shared" si="6"/>
        <v>5.3201101923255962E-5</v>
      </c>
    </row>
    <row r="272" spans="1:17" x14ac:dyDescent="0.3">
      <c r="P272">
        <v>271</v>
      </c>
      <c r="Q272">
        <f t="shared" si="6"/>
        <v>5.3008633856165666E-5</v>
      </c>
    </row>
    <row r="273" spans="16:17" x14ac:dyDescent="0.3">
      <c r="P273">
        <v>272</v>
      </c>
      <c r="Q273">
        <f t="shared" si="6"/>
        <v>5.2817567158339234E-5</v>
      </c>
    </row>
    <row r="274" spans="16:17" x14ac:dyDescent="0.3">
      <c r="P274">
        <v>273</v>
      </c>
      <c r="Q274">
        <f t="shared" si="6"/>
        <v>5.2627886530310184E-5</v>
      </c>
    </row>
    <row r="275" spans="16:17" x14ac:dyDescent="0.3">
      <c r="P275">
        <v>274</v>
      </c>
      <c r="Q275">
        <f t="shared" si="6"/>
        <v>5.2439576894874045E-5</v>
      </c>
    </row>
    <row r="276" spans="16:17" x14ac:dyDescent="0.3">
      <c r="P276">
        <v>275</v>
      </c>
      <c r="Q276">
        <f t="shared" si="6"/>
        <v>5.2252623393062866E-5</v>
      </c>
    </row>
    <row r="277" spans="16:17" x14ac:dyDescent="0.3">
      <c r="P277">
        <v>276</v>
      </c>
      <c r="Q277">
        <f t="shared" si="6"/>
        <v>5.2067011380207088E-5</v>
      </c>
    </row>
    <row r="278" spans="16:17" x14ac:dyDescent="0.3">
      <c r="P278">
        <v>277</v>
      </c>
      <c r="Q278">
        <f t="shared" si="6"/>
        <v>5.188272642208236E-5</v>
      </c>
    </row>
    <row r="279" spans="16:17" x14ac:dyDescent="0.3">
      <c r="P279">
        <v>278</v>
      </c>
      <c r="Q279">
        <f t="shared" si="6"/>
        <v>5.1699754291139315E-5</v>
      </c>
    </row>
    <row r="280" spans="16:17" x14ac:dyDescent="0.3">
      <c r="P280">
        <v>279</v>
      </c>
      <c r="Q280">
        <f t="shared" si="6"/>
        <v>5.1518080962814093E-5</v>
      </c>
    </row>
    <row r="281" spans="16:17" x14ac:dyDescent="0.3">
      <c r="P281">
        <v>280</v>
      </c>
      <c r="Q281">
        <f t="shared" si="6"/>
        <v>5.1337692611917682E-5</v>
      </c>
    </row>
    <row r="282" spans="16:17" x14ac:dyDescent="0.3">
      <c r="P282">
        <v>281</v>
      </c>
      <c r="Q282">
        <f t="shared" si="6"/>
        <v>5.1158575609102192E-5</v>
      </c>
    </row>
    <row r="283" spans="16:17" x14ac:dyDescent="0.3">
      <c r="P283">
        <v>282</v>
      </c>
      <c r="Q283">
        <f t="shared" si="6"/>
        <v>5.0980716517401933E-5</v>
      </c>
    </row>
    <row r="284" spans="16:17" x14ac:dyDescent="0.3">
      <c r="P284">
        <v>283</v>
      </c>
      <c r="Q284">
        <f t="shared" si="6"/>
        <v>5.080410208884768E-5</v>
      </c>
    </row>
    <row r="285" spans="16:17" x14ac:dyDescent="0.3">
      <c r="P285">
        <v>284</v>
      </c>
      <c r="Q285">
        <f t="shared" si="6"/>
        <v>5.0628719261152276E-5</v>
      </c>
    </row>
    <row r="286" spans="16:17" x14ac:dyDescent="0.3">
      <c r="P286">
        <v>285</v>
      </c>
      <c r="Q286">
        <f t="shared" si="6"/>
        <v>5.0454555154465646E-5</v>
      </c>
    </row>
    <row r="287" spans="16:17" x14ac:dyDescent="0.3">
      <c r="P287">
        <v>286</v>
      </c>
      <c r="Q287">
        <f t="shared" si="6"/>
        <v>5.0281597068197762E-5</v>
      </c>
    </row>
    <row r="288" spans="16:17" x14ac:dyDescent="0.3">
      <c r="P288">
        <v>287</v>
      </c>
      <c r="Q288">
        <f t="shared" si="6"/>
        <v>5.0109832477907847E-5</v>
      </c>
    </row>
    <row r="289" spans="16:17" x14ac:dyDescent="0.3">
      <c r="P289">
        <v>288</v>
      </c>
      <c r="Q289">
        <f t="shared" si="6"/>
        <v>4.9939249032258096E-5</v>
      </c>
    </row>
    <row r="290" spans="16:17" x14ac:dyDescent="0.3">
      <c r="P290">
        <v>289</v>
      </c>
      <c r="Q290">
        <f t="shared" si="6"/>
        <v>4.9769834550030431E-5</v>
      </c>
    </row>
    <row r="291" spans="16:17" x14ac:dyDescent="0.3">
      <c r="P291">
        <v>290</v>
      </c>
      <c r="Q291">
        <f t="shared" si="6"/>
        <v>4.9601577017204893E-5</v>
      </c>
    </row>
    <row r="292" spans="16:17" x14ac:dyDescent="0.3">
      <c r="P292">
        <v>291</v>
      </c>
      <c r="Q292">
        <f t="shared" si="6"/>
        <v>4.943446458409796E-5</v>
      </c>
    </row>
    <row r="293" spans="16:17" x14ac:dyDescent="0.3">
      <c r="P293">
        <v>292</v>
      </c>
      <c r="Q293">
        <f t="shared" si="6"/>
        <v>4.926848556255949E-5</v>
      </c>
    </row>
    <row r="294" spans="16:17" x14ac:dyDescent="0.3">
      <c r="P294">
        <v>293</v>
      </c>
      <c r="Q294">
        <f t="shared" si="6"/>
        <v>4.9103628423226983E-5</v>
      </c>
    </row>
    <row r="295" spans="16:17" x14ac:dyDescent="0.3">
      <c r="P295">
        <v>294</v>
      </c>
      <c r="Q295">
        <f t="shared" si="6"/>
        <v>4.8939881792835548E-5</v>
      </c>
    </row>
    <row r="296" spans="16:17" x14ac:dyDescent="0.3">
      <c r="P296">
        <v>295</v>
      </c>
      <c r="Q296">
        <f t="shared" si="6"/>
        <v>4.8777234451582501E-5</v>
      </c>
    </row>
    <row r="297" spans="16:17" x14ac:dyDescent="0.3">
      <c r="P297">
        <v>296</v>
      </c>
      <c r="Q297">
        <f t="shared" si="6"/>
        <v>4.861567533054521E-5</v>
      </c>
    </row>
    <row r="298" spans="16:17" x14ac:dyDescent="0.3">
      <c r="P298">
        <v>297</v>
      </c>
      <c r="Q298">
        <f t="shared" si="6"/>
        <v>4.8455193509150892E-5</v>
      </c>
    </row>
    <row r="299" spans="16:17" x14ac:dyDescent="0.3">
      <c r="P299">
        <v>298</v>
      </c>
      <c r="Q299">
        <f t="shared" si="6"/>
        <v>4.8295778212697216E-5</v>
      </c>
    </row>
    <row r="300" spans="16:17" x14ac:dyDescent="0.3">
      <c r="P300">
        <v>299</v>
      </c>
      <c r="Q300">
        <f t="shared" si="6"/>
        <v>4.8137418809922476E-5</v>
      </c>
    </row>
    <row r="301" spans="16:17" x14ac:dyDescent="0.3">
      <c r="P301">
        <v>300</v>
      </c>
      <c r="Q301">
        <f t="shared" si="6"/>
        <v>4.7980104810624248E-5</v>
      </c>
    </row>
    <row r="302" spans="16:17" x14ac:dyDescent="0.3">
      <c r="P302">
        <v>301</v>
      </c>
      <c r="Q302">
        <f t="shared" si="6"/>
        <v>4.7823825863325331E-5</v>
      </c>
    </row>
    <row r="303" spans="16:17" x14ac:dyDescent="0.3">
      <c r="P303">
        <v>302</v>
      </c>
      <c r="Q303">
        <f t="shared" si="6"/>
        <v>4.7668571752985856E-5</v>
      </c>
    </row>
    <row r="304" spans="16:17" x14ac:dyDescent="0.3">
      <c r="P304">
        <v>303</v>
      </c>
      <c r="Q304">
        <f t="shared" si="6"/>
        <v>4.7514332398760737E-5</v>
      </c>
    </row>
    <row r="305" spans="16:17" x14ac:dyDescent="0.3">
      <c r="P305">
        <v>304</v>
      </c>
      <c r="Q305">
        <f t="shared" si="6"/>
        <v>4.7361097851800958E-5</v>
      </c>
    </row>
    <row r="306" spans="16:17" x14ac:dyDescent="0.3">
      <c r="P306">
        <v>305</v>
      </c>
      <c r="Q306">
        <f t="shared" si="6"/>
        <v>4.7208858293098214E-5</v>
      </c>
    </row>
    <row r="307" spans="16:17" x14ac:dyDescent="0.3">
      <c r="P307">
        <v>306</v>
      </c>
      <c r="Q307">
        <f t="shared" si="6"/>
        <v>4.7057604031371626E-5</v>
      </c>
    </row>
    <row r="308" spans="16:17" x14ac:dyDescent="0.3">
      <c r="P308">
        <v>307</v>
      </c>
      <c r="Q308">
        <f t="shared" si="6"/>
        <v>4.6907325500995478E-5</v>
      </c>
    </row>
    <row r="309" spans="16:17" x14ac:dyDescent="0.3">
      <c r="P309">
        <v>308</v>
      </c>
      <c r="Q309">
        <f t="shared" si="6"/>
        <v>4.6758013259967385E-5</v>
      </c>
    </row>
    <row r="310" spans="16:17" x14ac:dyDescent="0.3">
      <c r="P310">
        <v>309</v>
      </c>
      <c r="Q310">
        <f t="shared" si="6"/>
        <v>4.6609657987915727E-5</v>
      </c>
    </row>
    <row r="311" spans="16:17" x14ac:dyDescent="0.3">
      <c r="P311">
        <v>310</v>
      </c>
      <c r="Q311">
        <f t="shared" si="6"/>
        <v>4.6462250484145385E-5</v>
      </c>
    </row>
    <row r="312" spans="16:17" x14ac:dyDescent="0.3">
      <c r="P312">
        <v>311</v>
      </c>
      <c r="Q312">
        <f t="shared" si="6"/>
        <v>4.6315781665721292E-5</v>
      </c>
    </row>
    <row r="313" spans="16:17" x14ac:dyDescent="0.3">
      <c r="P313">
        <v>312</v>
      </c>
      <c r="Q313">
        <f t="shared" si="6"/>
        <v>4.6170242565588553E-5</v>
      </c>
    </row>
    <row r="314" spans="16:17" x14ac:dyDescent="0.3">
      <c r="P314">
        <v>313</v>
      </c>
      <c r="Q314">
        <f t="shared" si="6"/>
        <v>4.6025624330728515E-5</v>
      </c>
    </row>
    <row r="315" spans="16:17" x14ac:dyDescent="0.3">
      <c r="P315">
        <v>314</v>
      </c>
      <c r="Q315">
        <f t="shared" si="6"/>
        <v>4.5881918220350032E-5</v>
      </c>
    </row>
    <row r="316" spans="16:17" x14ac:dyDescent="0.3">
      <c r="P316">
        <v>315</v>
      </c>
      <c r="Q316">
        <f t="shared" si="6"/>
        <v>4.5739115604114921E-5</v>
      </c>
    </row>
    <row r="317" spans="16:17" x14ac:dyDescent="0.3">
      <c r="P317">
        <v>316</v>
      </c>
      <c r="Q317">
        <f t="shared" si="6"/>
        <v>4.5597207960397184E-5</v>
      </c>
    </row>
    <row r="318" spans="16:17" x14ac:dyDescent="0.3">
      <c r="P318">
        <v>317</v>
      </c>
      <c r="Q318">
        <f t="shared" si="6"/>
        <v>4.5456186874574951E-5</v>
      </c>
    </row>
    <row r="319" spans="16:17" x14ac:dyDescent="0.3">
      <c r="P319">
        <v>318</v>
      </c>
      <c r="Q319">
        <f t="shared" si="6"/>
        <v>4.5316044037354537E-5</v>
      </c>
    </row>
    <row r="320" spans="16:17" x14ac:dyDescent="0.3">
      <c r="P320">
        <v>319</v>
      </c>
      <c r="Q320">
        <f t="shared" si="6"/>
        <v>4.5176771243126054E-5</v>
      </c>
    </row>
    <row r="321" spans="16:17" x14ac:dyDescent="0.3">
      <c r="P321">
        <v>320</v>
      </c>
      <c r="Q321">
        <f t="shared" si="6"/>
        <v>4.5038360388349546E-5</v>
      </c>
    </row>
    <row r="322" spans="16:17" x14ac:dyDescent="0.3">
      <c r="P322">
        <v>321</v>
      </c>
      <c r="Q322">
        <f t="shared" si="6"/>
        <v>4.4900803469971383E-5</v>
      </c>
    </row>
    <row r="323" spans="16:17" x14ac:dyDescent="0.3">
      <c r="P323">
        <v>322</v>
      </c>
      <c r="Q323">
        <f t="shared" ref="Q323:Q386" si="7">_xlfn.GAMMA.DIST(P323,$K$7,$K$8,FALSE)</f>
        <v>4.4764092583870001E-5</v>
      </c>
    </row>
    <row r="324" spans="16:17" x14ac:dyDescent="0.3">
      <c r="P324">
        <v>323</v>
      </c>
      <c r="Q324">
        <f t="shared" si="7"/>
        <v>4.4628219923330341E-5</v>
      </c>
    </row>
    <row r="325" spans="16:17" x14ac:dyDescent="0.3">
      <c r="P325">
        <v>324</v>
      </c>
      <c r="Q325">
        <f t="shared" si="7"/>
        <v>4.4493177777546572E-5</v>
      </c>
    </row>
    <row r="326" spans="16:17" x14ac:dyDescent="0.3">
      <c r="P326">
        <v>325</v>
      </c>
      <c r="Q326">
        <f t="shared" si="7"/>
        <v>4.4358958530152309E-5</v>
      </c>
    </row>
    <row r="327" spans="16:17" x14ac:dyDescent="0.3">
      <c r="P327">
        <v>326</v>
      </c>
      <c r="Q327">
        <f t="shared" si="7"/>
        <v>4.422555465777778E-5</v>
      </c>
    </row>
    <row r="328" spans="16:17" x14ac:dyDescent="0.3">
      <c r="P328">
        <v>327</v>
      </c>
      <c r="Q328">
        <f t="shared" si="7"/>
        <v>4.4092958728633399E-5</v>
      </c>
    </row>
    <row r="329" spans="16:17" x14ac:dyDescent="0.3">
      <c r="P329">
        <v>328</v>
      </c>
      <c r="Q329">
        <f t="shared" si="7"/>
        <v>4.3961163401119195E-5</v>
      </c>
    </row>
    <row r="330" spans="16:17" x14ac:dyDescent="0.3">
      <c r="P330">
        <v>329</v>
      </c>
      <c r="Q330">
        <f t="shared" si="7"/>
        <v>4.383016142245943E-5</v>
      </c>
    </row>
    <row r="331" spans="16:17" x14ac:dyDescent="0.3">
      <c r="P331">
        <v>330</v>
      </c>
      <c r="Q331">
        <f t="shared" si="7"/>
        <v>4.3699945627362062E-5</v>
      </c>
    </row>
    <row r="332" spans="16:17" x14ac:dyDescent="0.3">
      <c r="P332">
        <v>331</v>
      </c>
      <c r="Q332">
        <f t="shared" si="7"/>
        <v>4.3570508936702397E-5</v>
      </c>
    </row>
    <row r="333" spans="16:17" x14ac:dyDescent="0.3">
      <c r="P333">
        <v>332</v>
      </c>
      <c r="Q333">
        <f t="shared" si="7"/>
        <v>4.3441844356230414E-5</v>
      </c>
    </row>
    <row r="334" spans="16:17" x14ac:dyDescent="0.3">
      <c r="P334">
        <v>333</v>
      </c>
      <c r="Q334">
        <f t="shared" si="7"/>
        <v>4.3313944975301355E-5</v>
      </c>
    </row>
    <row r="335" spans="16:17" x14ac:dyDescent="0.3">
      <c r="P335">
        <v>334</v>
      </c>
      <c r="Q335">
        <f t="shared" si="7"/>
        <v>4.3186803965629011E-5</v>
      </c>
    </row>
    <row r="336" spans="16:17" x14ac:dyDescent="0.3">
      <c r="P336">
        <v>335</v>
      </c>
      <c r="Q336">
        <f t="shared" si="7"/>
        <v>4.3060414580061278E-5</v>
      </c>
    </row>
    <row r="337" spans="16:17" x14ac:dyDescent="0.3">
      <c r="P337">
        <v>336</v>
      </c>
      <c r="Q337">
        <f t="shared" si="7"/>
        <v>4.2934770151377546E-5</v>
      </c>
    </row>
    <row r="338" spans="16:17" x14ac:dyDescent="0.3">
      <c r="P338">
        <v>337</v>
      </c>
      <c r="Q338">
        <f t="shared" si="7"/>
        <v>4.2809864091107318E-5</v>
      </c>
    </row>
    <row r="339" spans="16:17" x14ac:dyDescent="0.3">
      <c r="P339">
        <v>338</v>
      </c>
      <c r="Q339">
        <f t="shared" si="7"/>
        <v>4.2685689888369883E-5</v>
      </c>
    </row>
    <row r="340" spans="16:17" x14ac:dyDescent="0.3">
      <c r="P340">
        <v>339</v>
      </c>
      <c r="Q340">
        <f t="shared" si="7"/>
        <v>4.2562241108734347E-5</v>
      </c>
    </row>
    <row r="341" spans="16:17" x14ac:dyDescent="0.3">
      <c r="P341">
        <v>340</v>
      </c>
      <c r="Q341">
        <f t="shared" si="7"/>
        <v>4.243951139309974E-5</v>
      </c>
    </row>
    <row r="342" spans="16:17" x14ac:dyDescent="0.3">
      <c r="P342">
        <v>341</v>
      </c>
      <c r="Q342">
        <f t="shared" si="7"/>
        <v>4.2317494456594824E-5</v>
      </c>
    </row>
    <row r="343" spans="16:17" x14ac:dyDescent="0.3">
      <c r="P343">
        <v>342</v>
      </c>
      <c r="Q343">
        <f t="shared" si="7"/>
        <v>4.219618408749701E-5</v>
      </c>
    </row>
    <row r="344" spans="16:17" x14ac:dyDescent="0.3">
      <c r="P344">
        <v>343</v>
      </c>
      <c r="Q344">
        <f t="shared" si="7"/>
        <v>4.2075574146170283E-5</v>
      </c>
    </row>
    <row r="345" spans="16:17" x14ac:dyDescent="0.3">
      <c r="P345">
        <v>344</v>
      </c>
      <c r="Q345">
        <f t="shared" si="7"/>
        <v>4.1955658564021493E-5</v>
      </c>
    </row>
    <row r="346" spans="16:17" x14ac:dyDescent="0.3">
      <c r="P346">
        <v>345</v>
      </c>
      <c r="Q346">
        <f t="shared" si="7"/>
        <v>4.1836431342474756E-5</v>
      </c>
    </row>
    <row r="347" spans="16:17" x14ac:dyDescent="0.3">
      <c r="P347">
        <v>346</v>
      </c>
      <c r="Q347">
        <f t="shared" si="7"/>
        <v>4.1717886551963549E-5</v>
      </c>
    </row>
    <row r="348" spans="16:17" x14ac:dyDescent="0.3">
      <c r="P348">
        <v>347</v>
      </c>
      <c r="Q348">
        <f t="shared" si="7"/>
        <v>4.1600018330940296E-5</v>
      </c>
    </row>
    <row r="349" spans="16:17" x14ac:dyDescent="0.3">
      <c r="P349">
        <v>348</v>
      </c>
      <c r="Q349">
        <f t="shared" si="7"/>
        <v>4.1482820884902825E-5</v>
      </c>
    </row>
    <row r="350" spans="16:17" x14ac:dyDescent="0.3">
      <c r="P350">
        <v>349</v>
      </c>
      <c r="Q350">
        <f t="shared" si="7"/>
        <v>4.1366288485437595E-5</v>
      </c>
    </row>
    <row r="351" spans="16:17" x14ac:dyDescent="0.3">
      <c r="P351">
        <v>350</v>
      </c>
      <c r="Q351">
        <f t="shared" si="7"/>
        <v>4.1250415469279253E-5</v>
      </c>
    </row>
    <row r="352" spans="16:17" x14ac:dyDescent="0.3">
      <c r="P352">
        <v>351</v>
      </c>
      <c r="Q352">
        <f t="shared" si="7"/>
        <v>4.1135196237386236E-5</v>
      </c>
    </row>
    <row r="353" spans="16:17" x14ac:dyDescent="0.3">
      <c r="P353">
        <v>352</v>
      </c>
      <c r="Q353">
        <f t="shared" si="7"/>
        <v>4.1020625254032018E-5</v>
      </c>
    </row>
    <row r="354" spans="16:17" x14ac:dyDescent="0.3">
      <c r="P354">
        <v>353</v>
      </c>
      <c r="Q354">
        <f t="shared" si="7"/>
        <v>4.0906697045911799E-5</v>
      </c>
    </row>
    <row r="355" spans="16:17" x14ac:dyDescent="0.3">
      <c r="P355">
        <v>354</v>
      </c>
      <c r="Q355">
        <f t="shared" si="7"/>
        <v>4.079340620126433E-5</v>
      </c>
    </row>
    <row r="356" spans="16:17" x14ac:dyDescent="0.3">
      <c r="P356">
        <v>355</v>
      </c>
      <c r="Q356">
        <f t="shared" si="7"/>
        <v>4.0680747369008393E-5</v>
      </c>
    </row>
    <row r="357" spans="16:17" x14ac:dyDescent="0.3">
      <c r="P357">
        <v>356</v>
      </c>
      <c r="Q357">
        <f t="shared" si="7"/>
        <v>4.0568715257893971E-5</v>
      </c>
    </row>
    <row r="358" spans="16:17" x14ac:dyDescent="0.3">
      <c r="P358">
        <v>357</v>
      </c>
      <c r="Q358">
        <f t="shared" si="7"/>
        <v>4.0457304635667443E-5</v>
      </c>
    </row>
    <row r="359" spans="16:17" x14ac:dyDescent="0.3">
      <c r="P359">
        <v>358</v>
      </c>
      <c r="Q359">
        <f t="shared" si="7"/>
        <v>4.0346510328250934E-5</v>
      </c>
    </row>
    <row r="360" spans="16:17" x14ac:dyDescent="0.3">
      <c r="P360">
        <v>359</v>
      </c>
      <c r="Q360">
        <f t="shared" si="7"/>
        <v>4.0236327218935106E-5</v>
      </c>
    </row>
    <row r="361" spans="16:17" x14ac:dyDescent="0.3">
      <c r="P361">
        <v>360</v>
      </c>
      <c r="Q361">
        <f t="shared" si="7"/>
        <v>4.0126750247585582E-5</v>
      </c>
    </row>
    <row r="362" spans="16:17" x14ac:dyDescent="0.3">
      <c r="P362">
        <v>361</v>
      </c>
      <c r="Q362">
        <f t="shared" si="7"/>
        <v>4.0017774409862354E-5</v>
      </c>
    </row>
    <row r="363" spans="16:17" x14ac:dyDescent="0.3">
      <c r="P363">
        <v>362</v>
      </c>
      <c r="Q363">
        <f t="shared" si="7"/>
        <v>3.9909394756452177E-5</v>
      </c>
    </row>
    <row r="364" spans="16:17" x14ac:dyDescent="0.3">
      <c r="P364">
        <v>363</v>
      </c>
      <c r="Q364">
        <f t="shared" si="7"/>
        <v>3.9801606392313554E-5</v>
      </c>
    </row>
    <row r="365" spans="16:17" x14ac:dyDescent="0.3">
      <c r="P365">
        <v>364</v>
      </c>
      <c r="Q365">
        <f t="shared" si="7"/>
        <v>3.9694404475934174E-5</v>
      </c>
    </row>
    <row r="366" spans="16:17" x14ac:dyDescent="0.3">
      <c r="P366">
        <v>365</v>
      </c>
      <c r="Q366">
        <f t="shared" si="7"/>
        <v>3.9587784218600478E-5</v>
      </c>
    </row>
    <row r="367" spans="16:17" x14ac:dyDescent="0.3">
      <c r="P367">
        <v>366</v>
      </c>
      <c r="Q367">
        <f t="shared" si="7"/>
        <v>3.9481740883679172E-5</v>
      </c>
    </row>
    <row r="368" spans="16:17" x14ac:dyDescent="0.3">
      <c r="P368">
        <v>367</v>
      </c>
      <c r="Q368">
        <f t="shared" si="7"/>
        <v>3.9376269785910494E-5</v>
      </c>
    </row>
    <row r="369" spans="16:17" x14ac:dyDescent="0.3">
      <c r="P369">
        <v>368</v>
      </c>
      <c r="Q369">
        <f t="shared" si="7"/>
        <v>3.9271366290712873E-5</v>
      </c>
    </row>
    <row r="370" spans="16:17" x14ac:dyDescent="0.3">
      <c r="P370">
        <v>369</v>
      </c>
      <c r="Q370">
        <f t="shared" si="7"/>
        <v>3.9167025813498914E-5</v>
      </c>
    </row>
    <row r="371" spans="16:17" x14ac:dyDescent="0.3">
      <c r="P371">
        <v>370</v>
      </c>
      <c r="Q371">
        <f t="shared" si="7"/>
        <v>3.9063243819002499E-5</v>
      </c>
    </row>
    <row r="372" spans="16:17" x14ac:dyDescent="0.3">
      <c r="P372">
        <v>371</v>
      </c>
      <c r="Q372">
        <f t="shared" si="7"/>
        <v>3.8960015820616586E-5</v>
      </c>
    </row>
    <row r="373" spans="16:17" x14ac:dyDescent="0.3">
      <c r="P373">
        <v>372</v>
      </c>
      <c r="Q373">
        <f t="shared" si="7"/>
        <v>3.8857337379741803E-5</v>
      </c>
    </row>
    <row r="374" spans="16:17" x14ac:dyDescent="0.3">
      <c r="P374">
        <v>373</v>
      </c>
      <c r="Q374">
        <f t="shared" si="7"/>
        <v>3.8755204105145373E-5</v>
      </c>
    </row>
    <row r="375" spans="16:17" x14ac:dyDescent="0.3">
      <c r="P375">
        <v>374</v>
      </c>
      <c r="Q375">
        <f t="shared" si="7"/>
        <v>3.8653611652330378E-5</v>
      </c>
    </row>
    <row r="376" spans="16:17" x14ac:dyDescent="0.3">
      <c r="P376">
        <v>375</v>
      </c>
      <c r="Q376">
        <f t="shared" si="7"/>
        <v>3.8552555722915046E-5</v>
      </c>
    </row>
    <row r="377" spans="16:17" x14ac:dyDescent="0.3">
      <c r="P377">
        <v>376</v>
      </c>
      <c r="Q377">
        <f t="shared" si="7"/>
        <v>3.8452032064021872E-5</v>
      </c>
    </row>
    <row r="378" spans="16:17" x14ac:dyDescent="0.3">
      <c r="P378">
        <v>377</v>
      </c>
      <c r="Q378">
        <f t="shared" si="7"/>
        <v>3.8352036467676489E-5</v>
      </c>
    </row>
    <row r="379" spans="16:17" x14ac:dyDescent="0.3">
      <c r="P379">
        <v>378</v>
      </c>
      <c r="Q379">
        <f t="shared" si="7"/>
        <v>3.8252564770216033E-5</v>
      </c>
    </row>
    <row r="380" spans="16:17" x14ac:dyDescent="0.3">
      <c r="P380">
        <v>379</v>
      </c>
      <c r="Q380">
        <f t="shared" si="7"/>
        <v>3.8153612851706841E-5</v>
      </c>
    </row>
    <row r="381" spans="16:17" x14ac:dyDescent="0.3">
      <c r="P381">
        <v>380</v>
      </c>
      <c r="Q381">
        <f t="shared" si="7"/>
        <v>3.8055176635371281E-5</v>
      </c>
    </row>
    <row r="382" spans="16:17" x14ac:dyDescent="0.3">
      <c r="P382">
        <v>381</v>
      </c>
      <c r="Q382">
        <f t="shared" si="7"/>
        <v>3.7957252087023628E-5</v>
      </c>
    </row>
    <row r="383" spans="16:17" x14ac:dyDescent="0.3">
      <c r="P383">
        <v>382</v>
      </c>
      <c r="Q383">
        <f t="shared" si="7"/>
        <v>3.7859835214514775E-5</v>
      </c>
    </row>
    <row r="384" spans="16:17" x14ac:dyDescent="0.3">
      <c r="P384">
        <v>383</v>
      </c>
      <c r="Q384">
        <f t="shared" si="7"/>
        <v>3.7762922067185553E-5</v>
      </c>
    </row>
    <row r="385" spans="16:17" x14ac:dyDescent="0.3">
      <c r="P385">
        <v>384</v>
      </c>
      <c r="Q385">
        <f t="shared" si="7"/>
        <v>3.7666508735328618E-5</v>
      </c>
    </row>
    <row r="386" spans="16:17" x14ac:dyDescent="0.3">
      <c r="P386">
        <v>385</v>
      </c>
      <c r="Q386">
        <f t="shared" si="7"/>
        <v>3.7570591349658695E-5</v>
      </c>
    </row>
    <row r="387" spans="16:17" x14ac:dyDescent="0.3">
      <c r="P387">
        <v>386</v>
      </c>
      <c r="Q387">
        <f t="shared" ref="Q387:Q450" si="8">_xlfn.GAMMA.DIST(P387,$K$7,$K$8,FALSE)</f>
        <v>3.7475166080791016E-5</v>
      </c>
    </row>
    <row r="388" spans="16:17" x14ac:dyDescent="0.3">
      <c r="P388">
        <v>387</v>
      </c>
      <c r="Q388">
        <f t="shared" si="8"/>
        <v>3.7380229138727786E-5</v>
      </c>
    </row>
    <row r="389" spans="16:17" x14ac:dyDescent="0.3">
      <c r="P389">
        <v>388</v>
      </c>
      <c r="Q389">
        <f t="shared" si="8"/>
        <v>3.728577677235265E-5</v>
      </c>
    </row>
    <row r="390" spans="16:17" x14ac:dyDescent="0.3">
      <c r="P390">
        <v>389</v>
      </c>
      <c r="Q390">
        <f t="shared" si="8"/>
        <v>3.7191805268932844E-5</v>
      </c>
    </row>
    <row r="391" spans="16:17" x14ac:dyDescent="0.3">
      <c r="P391">
        <v>390</v>
      </c>
      <c r="Q391">
        <f t="shared" si="8"/>
        <v>3.7098310953629039E-5</v>
      </c>
    </row>
    <row r="392" spans="16:17" x14ac:dyDescent="0.3">
      <c r="P392">
        <v>391</v>
      </c>
      <c r="Q392">
        <f t="shared" si="8"/>
        <v>3.700529018901264E-5</v>
      </c>
    </row>
    <row r="393" spans="16:17" x14ac:dyDescent="0.3">
      <c r="P393">
        <v>392</v>
      </c>
      <c r="Q393">
        <f t="shared" si="8"/>
        <v>3.6912739374590499E-5</v>
      </c>
    </row>
    <row r="394" spans="16:17" x14ac:dyDescent="0.3">
      <c r="P394">
        <v>393</v>
      </c>
      <c r="Q394">
        <f t="shared" si="8"/>
        <v>3.6820654946336778E-5</v>
      </c>
    </row>
    <row r="395" spans="16:17" x14ac:dyDescent="0.3">
      <c r="P395">
        <v>394</v>
      </c>
      <c r="Q395">
        <f t="shared" si="8"/>
        <v>3.6729033376232036E-5</v>
      </c>
    </row>
    <row r="396" spans="16:17" x14ac:dyDescent="0.3">
      <c r="P396">
        <v>395</v>
      </c>
      <c r="Q396">
        <f t="shared" si="8"/>
        <v>3.6637871171809186E-5</v>
      </c>
    </row>
    <row r="397" spans="16:17" x14ac:dyDescent="0.3">
      <c r="P397">
        <v>396</v>
      </c>
      <c r="Q397">
        <f t="shared" si="8"/>
        <v>3.6547164875706357E-5</v>
      </c>
    </row>
    <row r="398" spans="16:17" x14ac:dyDescent="0.3">
      <c r="P398">
        <v>397</v>
      </c>
      <c r="Q398">
        <f t="shared" si="8"/>
        <v>3.6456911065226521E-5</v>
      </c>
    </row>
    <row r="399" spans="16:17" x14ac:dyDescent="0.3">
      <c r="P399">
        <v>398</v>
      </c>
      <c r="Q399">
        <f t="shared" si="8"/>
        <v>3.6367106351903656E-5</v>
      </c>
    </row>
    <row r="400" spans="16:17" x14ac:dyDescent="0.3">
      <c r="P400">
        <v>399</v>
      </c>
      <c r="Q400">
        <f t="shared" si="8"/>
        <v>3.6277747381075483E-5</v>
      </c>
    </row>
    <row r="401" spans="16:17" x14ac:dyDescent="0.3">
      <c r="P401">
        <v>400</v>
      </c>
      <c r="Q401">
        <f t="shared" si="8"/>
        <v>3.6188830831462568E-5</v>
      </c>
    </row>
    <row r="402" spans="16:17" x14ac:dyDescent="0.3">
      <c r="P402">
        <v>401</v>
      </c>
      <c r="Q402">
        <f t="shared" si="8"/>
        <v>3.6100353414753696E-5</v>
      </c>
    </row>
    <row r="403" spans="16:17" x14ac:dyDescent="0.3">
      <c r="P403">
        <v>402</v>
      </c>
      <c r="Q403">
        <f t="shared" si="8"/>
        <v>3.6012311875197454E-5</v>
      </c>
    </row>
    <row r="404" spans="16:17" x14ac:dyDescent="0.3">
      <c r="P404">
        <v>403</v>
      </c>
      <c r="Q404">
        <f t="shared" si="8"/>
        <v>3.592470298919974E-5</v>
      </c>
    </row>
    <row r="405" spans="16:17" x14ac:dyDescent="0.3">
      <c r="P405">
        <v>404</v>
      </c>
      <c r="Q405">
        <f t="shared" si="8"/>
        <v>3.5837523564927465E-5</v>
      </c>
    </row>
    <row r="406" spans="16:17" x14ac:dyDescent="0.3">
      <c r="P406">
        <v>405</v>
      </c>
      <c r="Q406">
        <f t="shared" si="8"/>
        <v>3.5750770441917852E-5</v>
      </c>
    </row>
    <row r="407" spans="16:17" x14ac:dyDescent="0.3">
      <c r="P407">
        <v>406</v>
      </c>
      <c r="Q407">
        <f t="shared" si="8"/>
        <v>3.5664440490693674E-5</v>
      </c>
    </row>
    <row r="408" spans="16:17" x14ac:dyDescent="0.3">
      <c r="P408">
        <v>407</v>
      </c>
      <c r="Q408">
        <f t="shared" si="8"/>
        <v>3.5578530612384072E-5</v>
      </c>
    </row>
    <row r="409" spans="16:17" x14ac:dyDescent="0.3">
      <c r="P409">
        <v>408</v>
      </c>
      <c r="Q409">
        <f t="shared" si="8"/>
        <v>3.5493037738350931E-5</v>
      </c>
    </row>
    <row r="410" spans="16:17" x14ac:dyDescent="0.3">
      <c r="P410">
        <v>409</v>
      </c>
      <c r="Q410">
        <f t="shared" si="8"/>
        <v>3.5407958829820725E-5</v>
      </c>
    </row>
    <row r="411" spans="16:17" x14ac:dyDescent="0.3">
      <c r="P411">
        <v>410</v>
      </c>
      <c r="Q411">
        <f t="shared" si="8"/>
        <v>3.5323290877521743E-5</v>
      </c>
    </row>
    <row r="412" spans="16:17" x14ac:dyDescent="0.3">
      <c r="P412">
        <v>411</v>
      </c>
      <c r="Q412">
        <f t="shared" si="8"/>
        <v>3.5239030901326609E-5</v>
      </c>
    </row>
    <row r="413" spans="16:17" x14ac:dyDescent="0.3">
      <c r="P413">
        <v>412</v>
      </c>
      <c r="Q413">
        <f t="shared" si="8"/>
        <v>3.5155175949899905E-5</v>
      </c>
    </row>
    <row r="414" spans="16:17" x14ac:dyDescent="0.3">
      <c r="P414">
        <v>413</v>
      </c>
      <c r="Q414">
        <f t="shared" si="8"/>
        <v>3.5071723100351017E-5</v>
      </c>
    </row>
    <row r="415" spans="16:17" x14ac:dyDescent="0.3">
      <c r="P415">
        <v>414</v>
      </c>
      <c r="Q415">
        <f t="shared" si="8"/>
        <v>3.4988669457891945E-5</v>
      </c>
    </row>
    <row r="416" spans="16:17" x14ac:dyDescent="0.3">
      <c r="P416">
        <v>415</v>
      </c>
      <c r="Q416">
        <f t="shared" si="8"/>
        <v>3.4906012155499983E-5</v>
      </c>
    </row>
    <row r="417" spans="16:17" x14ac:dyDescent="0.3">
      <c r="P417">
        <v>416</v>
      </c>
      <c r="Q417">
        <f t="shared" si="8"/>
        <v>3.4823748353585354E-5</v>
      </c>
    </row>
    <row r="418" spans="16:17" x14ac:dyDescent="0.3">
      <c r="P418">
        <v>417</v>
      </c>
      <c r="Q418">
        <f t="shared" si="8"/>
        <v>3.4741875239663532E-5</v>
      </c>
    </row>
    <row r="419" spans="16:17" x14ac:dyDescent="0.3">
      <c r="P419">
        <v>418</v>
      </c>
      <c r="Q419">
        <f t="shared" si="8"/>
        <v>3.4660390028032302E-5</v>
      </c>
    </row>
    <row r="420" spans="16:17" x14ac:dyDescent="0.3">
      <c r="P420">
        <v>419</v>
      </c>
      <c r="Q420">
        <f t="shared" si="8"/>
        <v>3.4579289959453409E-5</v>
      </c>
    </row>
    <row r="421" spans="16:17" x14ac:dyDescent="0.3">
      <c r="P421">
        <v>420</v>
      </c>
      <c r="Q421">
        <f t="shared" si="8"/>
        <v>3.4498572300838712E-5</v>
      </c>
    </row>
    <row r="422" spans="16:17" x14ac:dyDescent="0.3">
      <c r="P422">
        <v>421</v>
      </c>
      <c r="Q422">
        <f t="shared" si="8"/>
        <v>3.441823434494084E-5</v>
      </c>
    </row>
    <row r="423" spans="16:17" x14ac:dyDescent="0.3">
      <c r="P423">
        <v>422</v>
      </c>
      <c r="Q423">
        <f t="shared" si="8"/>
        <v>3.4338273410048246E-5</v>
      </c>
    </row>
    <row r="424" spans="16:17" x14ac:dyDescent="0.3">
      <c r="P424">
        <v>423</v>
      </c>
      <c r="Q424">
        <f t="shared" si="8"/>
        <v>3.4258686839684495E-5</v>
      </c>
    </row>
    <row r="425" spans="16:17" x14ac:dyDescent="0.3">
      <c r="P425">
        <v>424</v>
      </c>
      <c r="Q425">
        <f t="shared" si="8"/>
        <v>3.4179472002311889E-5</v>
      </c>
    </row>
    <row r="426" spans="16:17" x14ac:dyDescent="0.3">
      <c r="P426">
        <v>425</v>
      </c>
      <c r="Q426">
        <f t="shared" si="8"/>
        <v>3.4100626291039146E-5</v>
      </c>
    </row>
    <row r="427" spans="16:17" x14ac:dyDescent="0.3">
      <c r="P427">
        <v>426</v>
      </c>
      <c r="Q427">
        <f t="shared" si="8"/>
        <v>3.402214712333334E-5</v>
      </c>
    </row>
    <row r="428" spans="16:17" x14ac:dyDescent="0.3">
      <c r="P428">
        <v>427</v>
      </c>
      <c r="Q428">
        <f t="shared" si="8"/>
        <v>3.3944031940735713E-5</v>
      </c>
    </row>
    <row r="429" spans="16:17" x14ac:dyDescent="0.3">
      <c r="P429">
        <v>428</v>
      </c>
      <c r="Q429">
        <f t="shared" si="8"/>
        <v>3.3866278208581576E-5</v>
      </c>
    </row>
    <row r="430" spans="16:17" x14ac:dyDescent="0.3">
      <c r="P430">
        <v>429</v>
      </c>
      <c r="Q430">
        <f t="shared" si="8"/>
        <v>3.3788883415724053E-5</v>
      </c>
    </row>
    <row r="431" spans="16:17" x14ac:dyDescent="0.3">
      <c r="P431">
        <v>430</v>
      </c>
      <c r="Q431">
        <f t="shared" si="8"/>
        <v>3.3711845074261697E-5</v>
      </c>
    </row>
    <row r="432" spans="16:17" x14ac:dyDescent="0.3">
      <c r="P432">
        <v>431</v>
      </c>
      <c r="Q432">
        <f t="shared" si="8"/>
        <v>3.3635160719269848E-5</v>
      </c>
    </row>
    <row r="433" spans="16:17" x14ac:dyDescent="0.3">
      <c r="P433">
        <v>432</v>
      </c>
      <c r="Q433">
        <f t="shared" si="8"/>
        <v>3.3558827908535774E-5</v>
      </c>
    </row>
    <row r="434" spans="16:17" x14ac:dyDescent="0.3">
      <c r="P434">
        <v>433</v>
      </c>
      <c r="Q434">
        <f t="shared" si="8"/>
        <v>3.3482844222297391E-5</v>
      </c>
    </row>
    <row r="435" spans="16:17" x14ac:dyDescent="0.3">
      <c r="P435">
        <v>434</v>
      </c>
      <c r="Q435">
        <f t="shared" si="8"/>
        <v>3.3407207262985665E-5</v>
      </c>
    </row>
    <row r="436" spans="16:17" x14ac:dyDescent="0.3">
      <c r="P436">
        <v>435</v>
      </c>
      <c r="Q436">
        <f t="shared" si="8"/>
        <v>3.3331914654970473E-5</v>
      </c>
    </row>
    <row r="437" spans="16:17" x14ac:dyDescent="0.3">
      <c r="P437">
        <v>436</v>
      </c>
      <c r="Q437">
        <f t="shared" si="8"/>
        <v>3.3256964044310047E-5</v>
      </c>
    </row>
    <row r="438" spans="16:17" x14ac:dyDescent="0.3">
      <c r="P438">
        <v>437</v>
      </c>
      <c r="Q438">
        <f t="shared" si="8"/>
        <v>3.3182353098503725E-5</v>
      </c>
    </row>
    <row r="439" spans="16:17" x14ac:dyDescent="0.3">
      <c r="P439">
        <v>438</v>
      </c>
      <c r="Q439">
        <f t="shared" si="8"/>
        <v>3.3108079506248199E-5</v>
      </c>
    </row>
    <row r="440" spans="16:17" x14ac:dyDescent="0.3">
      <c r="P440">
        <v>439</v>
      </c>
      <c r="Q440">
        <f t="shared" si="8"/>
        <v>3.3034140977197007E-5</v>
      </c>
    </row>
    <row r="441" spans="16:17" x14ac:dyDescent="0.3">
      <c r="P441">
        <v>440</v>
      </c>
      <c r="Q441">
        <f t="shared" si="8"/>
        <v>3.2960535241723314E-5</v>
      </c>
    </row>
    <row r="442" spans="16:17" x14ac:dyDescent="0.3">
      <c r="P442">
        <v>441</v>
      </c>
      <c r="Q442">
        <f t="shared" si="8"/>
        <v>3.2887260050685926E-5</v>
      </c>
    </row>
    <row r="443" spans="16:17" x14ac:dyDescent="0.3">
      <c r="P443">
        <v>442</v>
      </c>
      <c r="Q443">
        <f t="shared" si="8"/>
        <v>3.2814313175198422E-5</v>
      </c>
    </row>
    <row r="444" spans="16:17" x14ac:dyDescent="0.3">
      <c r="P444">
        <v>443</v>
      </c>
      <c r="Q444">
        <f t="shared" si="8"/>
        <v>3.2741692406401512E-5</v>
      </c>
    </row>
    <row r="445" spans="16:17" x14ac:dyDescent="0.3">
      <c r="P445">
        <v>444</v>
      </c>
      <c r="Q445">
        <f t="shared" si="8"/>
        <v>3.2669395555238285E-5</v>
      </c>
    </row>
    <row r="446" spans="16:17" x14ac:dyDescent="0.3">
      <c r="P446">
        <v>445</v>
      </c>
      <c r="Q446">
        <f t="shared" si="8"/>
        <v>3.2597420452232675E-5</v>
      </c>
    </row>
    <row r="447" spans="16:17" x14ac:dyDescent="0.3">
      <c r="P447">
        <v>446</v>
      </c>
      <c r="Q447">
        <f t="shared" si="8"/>
        <v>3.2525764947270719E-5</v>
      </c>
    </row>
    <row r="448" spans="16:17" x14ac:dyDescent="0.3">
      <c r="P448">
        <v>447</v>
      </c>
      <c r="Q448">
        <f t="shared" si="8"/>
        <v>3.2454426909384896E-5</v>
      </c>
    </row>
    <row r="449" spans="16:17" x14ac:dyDescent="0.3">
      <c r="P449">
        <v>448</v>
      </c>
      <c r="Q449">
        <f t="shared" si="8"/>
        <v>3.2383404226541222E-5</v>
      </c>
    </row>
    <row r="450" spans="16:17" x14ac:dyDescent="0.3">
      <c r="P450">
        <v>449</v>
      </c>
      <c r="Q450">
        <f t="shared" si="8"/>
        <v>3.2312694805429261E-5</v>
      </c>
    </row>
    <row r="451" spans="16:17" x14ac:dyDescent="0.3">
      <c r="P451">
        <v>450</v>
      </c>
      <c r="Q451">
        <f t="shared" ref="Q451:Q514" si="9">_xlfn.GAMMA.DIST(P451,$K$7,$K$8,FALSE)</f>
        <v>3.2242296571254873E-5</v>
      </c>
    </row>
    <row r="452" spans="16:17" x14ac:dyDescent="0.3">
      <c r="P452">
        <v>451</v>
      </c>
      <c r="Q452">
        <f t="shared" si="9"/>
        <v>3.2172207467535762E-5</v>
      </c>
    </row>
    <row r="453" spans="16:17" x14ac:dyDescent="0.3">
      <c r="P453">
        <v>452</v>
      </c>
      <c r="Q453">
        <f t="shared" si="9"/>
        <v>3.210242545589969E-5</v>
      </c>
    </row>
    <row r="454" spans="16:17" x14ac:dyDescent="0.3">
      <c r="P454">
        <v>453</v>
      </c>
      <c r="Q454">
        <f t="shared" si="9"/>
        <v>3.203294851588535E-5</v>
      </c>
    </row>
    <row r="455" spans="16:17" x14ac:dyDescent="0.3">
      <c r="P455">
        <v>454</v>
      </c>
      <c r="Q455">
        <f t="shared" si="9"/>
        <v>3.196377464474591E-5</v>
      </c>
    </row>
    <row r="456" spans="16:17" x14ac:dyDescent="0.3">
      <c r="P456">
        <v>455</v>
      </c>
      <c r="Q456">
        <f t="shared" si="9"/>
        <v>3.1894901857255091E-5</v>
      </c>
    </row>
    <row r="457" spans="16:17" x14ac:dyDescent="0.3">
      <c r="P457">
        <v>456</v>
      </c>
      <c r="Q457">
        <f t="shared" si="9"/>
        <v>3.1826328185515801E-5</v>
      </c>
    </row>
    <row r="458" spans="16:17" x14ac:dyDescent="0.3">
      <c r="P458">
        <v>457</v>
      </c>
      <c r="Q458">
        <f t="shared" si="9"/>
        <v>3.1758051678771292E-5</v>
      </c>
    </row>
    <row r="459" spans="16:17" x14ac:dyDescent="0.3">
      <c r="P459">
        <v>458</v>
      </c>
      <c r="Q459">
        <f t="shared" si="9"/>
        <v>3.169007040321876E-5</v>
      </c>
    </row>
    <row r="460" spans="16:17" x14ac:dyDescent="0.3">
      <c r="P460">
        <v>459</v>
      </c>
      <c r="Q460">
        <f t="shared" si="9"/>
        <v>3.1622382441825377E-5</v>
      </c>
    </row>
    <row r="461" spans="16:17" x14ac:dyDescent="0.3">
      <c r="P461">
        <v>460</v>
      </c>
      <c r="Q461">
        <f t="shared" si="9"/>
        <v>3.155498589414674E-5</v>
      </c>
    </row>
    <row r="462" spans="16:17" x14ac:dyDescent="0.3">
      <c r="P462">
        <v>461</v>
      </c>
      <c r="Q462">
        <f t="shared" si="9"/>
        <v>3.1487878876147632E-5</v>
      </c>
    </row>
    <row r="463" spans="16:17" x14ac:dyDescent="0.3">
      <c r="P463">
        <v>462</v>
      </c>
      <c r="Q463">
        <f t="shared" si="9"/>
        <v>3.1421059520025155E-5</v>
      </c>
    </row>
    <row r="464" spans="16:17" x14ac:dyDescent="0.3">
      <c r="P464">
        <v>463</v>
      </c>
      <c r="Q464">
        <f t="shared" si="9"/>
        <v>3.1354525974034073E-5</v>
      </c>
    </row>
    <row r="465" spans="16:17" x14ac:dyDescent="0.3">
      <c r="P465">
        <v>464</v>
      </c>
      <c r="Q465">
        <f t="shared" si="9"/>
        <v>3.1288276402314511E-5</v>
      </c>
    </row>
    <row r="466" spans="16:17" x14ac:dyDescent="0.3">
      <c r="P466">
        <v>465</v>
      </c>
      <c r="Q466">
        <f t="shared" si="9"/>
        <v>3.1222308984721767E-5</v>
      </c>
    </row>
    <row r="467" spans="16:17" x14ac:dyDescent="0.3">
      <c r="P467">
        <v>466</v>
      </c>
      <c r="Q467">
        <f t="shared" si="9"/>
        <v>3.1156621916658374E-5</v>
      </c>
    </row>
    <row r="468" spans="16:17" x14ac:dyDescent="0.3">
      <c r="P468">
        <v>467</v>
      </c>
      <c r="Q468">
        <f t="shared" si="9"/>
        <v>3.1091213408908279E-5</v>
      </c>
    </row>
    <row r="469" spans="16:17" x14ac:dyDescent="0.3">
      <c r="P469">
        <v>468</v>
      </c>
      <c r="Q469">
        <f t="shared" si="9"/>
        <v>3.1026081687473162E-5</v>
      </c>
    </row>
    <row r="470" spans="16:17" x14ac:dyDescent="0.3">
      <c r="P470">
        <v>469</v>
      </c>
      <c r="Q470">
        <f t="shared" si="9"/>
        <v>3.0961224993410828E-5</v>
      </c>
    </row>
    <row r="471" spans="16:17" x14ac:dyDescent="0.3">
      <c r="P471">
        <v>470</v>
      </c>
      <c r="Q471">
        <f t="shared" si="9"/>
        <v>3.0896641582675676E-5</v>
      </c>
    </row>
    <row r="472" spans="16:17" x14ac:dyDescent="0.3">
      <c r="P472">
        <v>471</v>
      </c>
      <c r="Q472">
        <f t="shared" si="9"/>
        <v>3.0832329725961147E-5</v>
      </c>
    </row>
    <row r="473" spans="16:17" x14ac:dyDescent="0.3">
      <c r="P473">
        <v>472</v>
      </c>
      <c r="Q473">
        <f t="shared" si="9"/>
        <v>3.0768287708544232E-5</v>
      </c>
    </row>
    <row r="474" spans="16:17" x14ac:dyDescent="0.3">
      <c r="P474">
        <v>473</v>
      </c>
      <c r="Q474">
        <f t="shared" si="9"/>
        <v>3.0704513830131895E-5</v>
      </c>
    </row>
    <row r="475" spans="16:17" x14ac:dyDescent="0.3">
      <c r="P475">
        <v>474</v>
      </c>
      <c r="Q475">
        <f t="shared" si="9"/>
        <v>3.0641006404709466E-5</v>
      </c>
    </row>
    <row r="476" spans="16:17" x14ac:dyDescent="0.3">
      <c r="P476">
        <v>475</v>
      </c>
      <c r="Q476">
        <f t="shared" si="9"/>
        <v>3.0577763760390919E-5</v>
      </c>
    </row>
    <row r="477" spans="16:17" x14ac:dyDescent="0.3">
      <c r="P477">
        <v>476</v>
      </c>
      <c r="Q477">
        <f t="shared" si="9"/>
        <v>3.0514784239271027E-5</v>
      </c>
    </row>
    <row r="478" spans="16:17" x14ac:dyDescent="0.3">
      <c r="P478">
        <v>477</v>
      </c>
      <c r="Q478">
        <f t="shared" si="9"/>
        <v>3.0452066197279425E-5</v>
      </c>
    </row>
    <row r="479" spans="16:17" x14ac:dyDescent="0.3">
      <c r="P479">
        <v>478</v>
      </c>
      <c r="Q479">
        <f t="shared" si="9"/>
        <v>3.0389608004036423E-5</v>
      </c>
    </row>
    <row r="480" spans="16:17" x14ac:dyDescent="0.3">
      <c r="P480">
        <v>479</v>
      </c>
      <c r="Q480">
        <f t="shared" si="9"/>
        <v>3.0327408042710676E-5</v>
      </c>
    </row>
    <row r="481" spans="16:17" x14ac:dyDescent="0.3">
      <c r="P481">
        <v>480</v>
      </c>
      <c r="Q481">
        <f t="shared" si="9"/>
        <v>3.0265464709878589E-5</v>
      </c>
    </row>
    <row r="482" spans="16:17" x14ac:dyDescent="0.3">
      <c r="P482">
        <v>481</v>
      </c>
      <c r="Q482">
        <f t="shared" si="9"/>
        <v>3.0203776415385501E-5</v>
      </c>
    </row>
    <row r="483" spans="16:17" x14ac:dyDescent="0.3">
      <c r="P483">
        <v>482</v>
      </c>
      <c r="Q483">
        <f t="shared" si="9"/>
        <v>3.0142341582208577E-5</v>
      </c>
    </row>
    <row r="484" spans="16:17" x14ac:dyDescent="0.3">
      <c r="P484">
        <v>483</v>
      </c>
      <c r="Q484">
        <f t="shared" si="9"/>
        <v>3.008115864632139E-5</v>
      </c>
    </row>
    <row r="485" spans="16:17" x14ac:dyDescent="0.3">
      <c r="P485">
        <v>484</v>
      </c>
      <c r="Q485">
        <f t="shared" si="9"/>
        <v>3.0020226056560187E-5</v>
      </c>
    </row>
    <row r="486" spans="16:17" x14ac:dyDescent="0.3">
      <c r="P486">
        <v>485</v>
      </c>
      <c r="Q486">
        <f t="shared" si="9"/>
        <v>2.9959542274491816E-5</v>
      </c>
    </row>
    <row r="487" spans="16:17" x14ac:dyDescent="0.3">
      <c r="P487">
        <v>486</v>
      </c>
      <c r="Q487">
        <f t="shared" si="9"/>
        <v>2.9899105774283249E-5</v>
      </c>
    </row>
    <row r="488" spans="16:17" x14ac:dyDescent="0.3">
      <c r="P488">
        <v>487</v>
      </c>
      <c r="Q488">
        <f t="shared" si="9"/>
        <v>2.9838915042572727E-5</v>
      </c>
    </row>
    <row r="489" spans="16:17" x14ac:dyDescent="0.3">
      <c r="P489">
        <v>488</v>
      </c>
      <c r="Q489">
        <f t="shared" si="9"/>
        <v>2.9778968578342475E-5</v>
      </c>
    </row>
    <row r="490" spans="16:17" x14ac:dyDescent="0.3">
      <c r="P490">
        <v>489</v>
      </c>
      <c r="Q490">
        <f t="shared" si="9"/>
        <v>2.9719264892792991E-5</v>
      </c>
    </row>
    <row r="491" spans="16:17" x14ac:dyDescent="0.3">
      <c r="P491">
        <v>490</v>
      </c>
      <c r="Q491">
        <f t="shared" si="9"/>
        <v>2.9659802509218833E-5</v>
      </c>
    </row>
    <row r="492" spans="16:17" x14ac:dyDescent="0.3">
      <c r="P492">
        <v>491</v>
      </c>
      <c r="Q492">
        <f t="shared" si="9"/>
        <v>2.9600579962885985E-5</v>
      </c>
    </row>
    <row r="493" spans="16:17" x14ac:dyDescent="0.3">
      <c r="P493">
        <v>492</v>
      </c>
      <c r="Q493">
        <f t="shared" si="9"/>
        <v>2.9541595800910612E-5</v>
      </c>
    </row>
    <row r="494" spans="16:17" x14ac:dyDescent="0.3">
      <c r="P494">
        <v>493</v>
      </c>
      <c r="Q494">
        <f t="shared" si="9"/>
        <v>2.9482848582139408E-5</v>
      </c>
    </row>
    <row r="495" spans="16:17" x14ac:dyDescent="0.3">
      <c r="P495">
        <v>494</v>
      </c>
      <c r="Q495">
        <f t="shared" si="9"/>
        <v>2.942433687703128E-5</v>
      </c>
    </row>
    <row r="496" spans="16:17" x14ac:dyDescent="0.3">
      <c r="P496">
        <v>495</v>
      </c>
      <c r="Q496">
        <f t="shared" si="9"/>
        <v>2.9366059267540524E-5</v>
      </c>
    </row>
    <row r="497" spans="16:17" x14ac:dyDescent="0.3">
      <c r="P497">
        <v>496</v>
      </c>
      <c r="Q497">
        <f t="shared" si="9"/>
        <v>2.9308014347001432E-5</v>
      </c>
    </row>
    <row r="498" spans="16:17" x14ac:dyDescent="0.3">
      <c r="P498">
        <v>497</v>
      </c>
      <c r="Q498">
        <f t="shared" si="9"/>
        <v>2.9250200720014187E-5</v>
      </c>
    </row>
    <row r="499" spans="16:17" x14ac:dyDescent="0.3">
      <c r="P499">
        <v>498</v>
      </c>
      <c r="Q499">
        <f t="shared" si="9"/>
        <v>2.9192617002332257E-5</v>
      </c>
    </row>
    <row r="500" spans="16:17" x14ac:dyDescent="0.3">
      <c r="P500">
        <v>499</v>
      </c>
      <c r="Q500">
        <f t="shared" si="9"/>
        <v>2.9135261820751038E-5</v>
      </c>
    </row>
    <row r="501" spans="16:17" x14ac:dyDescent="0.3">
      <c r="P501">
        <v>500</v>
      </c>
      <c r="Q501">
        <f t="shared" si="9"/>
        <v>2.9078133812997861E-5</v>
      </c>
    </row>
    <row r="502" spans="16:17" x14ac:dyDescent="0.3">
      <c r="P502">
        <v>501</v>
      </c>
      <c r="Q502">
        <f t="shared" si="9"/>
        <v>2.9021231627623354E-5</v>
      </c>
    </row>
    <row r="503" spans="16:17" x14ac:dyDescent="0.3">
      <c r="P503">
        <v>502</v>
      </c>
      <c r="Q503">
        <f t="shared" si="9"/>
        <v>2.8964553923894033E-5</v>
      </c>
    </row>
    <row r="504" spans="16:17" x14ac:dyDescent="0.3">
      <c r="P504">
        <v>503</v>
      </c>
      <c r="Q504">
        <f t="shared" si="9"/>
        <v>2.8908099371686188E-5</v>
      </c>
    </row>
    <row r="505" spans="16:17" x14ac:dyDescent="0.3">
      <c r="P505">
        <v>504</v>
      </c>
      <c r="Q505">
        <f t="shared" si="9"/>
        <v>2.8851866651381077E-5</v>
      </c>
    </row>
    <row r="506" spans="16:17" x14ac:dyDescent="0.3">
      <c r="P506">
        <v>505</v>
      </c>
      <c r="Q506">
        <f t="shared" si="9"/>
        <v>2.879585445376129E-5</v>
      </c>
    </row>
    <row r="507" spans="16:17" x14ac:dyDescent="0.3">
      <c r="P507">
        <v>506</v>
      </c>
      <c r="Q507">
        <f t="shared" si="9"/>
        <v>2.8740061479908369E-5</v>
      </c>
    </row>
    <row r="508" spans="16:17" x14ac:dyDescent="0.3">
      <c r="P508">
        <v>507</v>
      </c>
      <c r="Q508">
        <f t="shared" si="9"/>
        <v>2.8684486441101665E-5</v>
      </c>
    </row>
    <row r="509" spans="16:17" x14ac:dyDescent="0.3">
      <c r="P509">
        <v>508</v>
      </c>
      <c r="Q509">
        <f t="shared" si="9"/>
        <v>2.8629128058718336E-5</v>
      </c>
    </row>
    <row r="510" spans="16:17" x14ac:dyDescent="0.3">
      <c r="P510">
        <v>509</v>
      </c>
      <c r="Q510">
        <f t="shared" si="9"/>
        <v>2.8573985064134553E-5</v>
      </c>
    </row>
    <row r="511" spans="16:17" x14ac:dyDescent="0.3">
      <c r="P511">
        <v>510</v>
      </c>
      <c r="Q511">
        <f t="shared" si="9"/>
        <v>2.8519056198627836E-5</v>
      </c>
    </row>
    <row r="512" spans="16:17" x14ac:dyDescent="0.3">
      <c r="P512">
        <v>511</v>
      </c>
      <c r="Q512">
        <f t="shared" si="9"/>
        <v>2.8464340213280569E-5</v>
      </c>
    </row>
    <row r="513" spans="16:17" x14ac:dyDescent="0.3">
      <c r="P513">
        <v>512</v>
      </c>
      <c r="Q513">
        <f t="shared" si="9"/>
        <v>2.8409835868884625E-5</v>
      </c>
    </row>
    <row r="514" spans="16:17" x14ac:dyDescent="0.3">
      <c r="P514">
        <v>513</v>
      </c>
      <c r="Q514">
        <f t="shared" si="9"/>
        <v>2.8355541935847068E-5</v>
      </c>
    </row>
    <row r="515" spans="16:17" x14ac:dyDescent="0.3">
      <c r="P515">
        <v>514</v>
      </c>
      <c r="Q515">
        <f t="shared" ref="Q515:Q578" si="10">_xlfn.GAMMA.DIST(P515,$K$7,$K$8,FALSE)</f>
        <v>2.8301457194097033E-5</v>
      </c>
    </row>
    <row r="516" spans="16:17" x14ac:dyDescent="0.3">
      <c r="P516">
        <v>515</v>
      </c>
      <c r="Q516">
        <f t="shared" si="10"/>
        <v>2.8247580432993623E-5</v>
      </c>
    </row>
    <row r="517" spans="16:17" x14ac:dyDescent="0.3">
      <c r="P517">
        <v>516</v>
      </c>
      <c r="Q517">
        <f t="shared" si="10"/>
        <v>2.8193910451234849E-5</v>
      </c>
    </row>
    <row r="518" spans="16:17" x14ac:dyDescent="0.3">
      <c r="P518">
        <v>517</v>
      </c>
      <c r="Q518">
        <f t="shared" si="10"/>
        <v>2.8140446056767736E-5</v>
      </c>
    </row>
    <row r="519" spans="16:17" x14ac:dyDescent="0.3">
      <c r="P519">
        <v>518</v>
      </c>
      <c r="Q519">
        <f t="shared" si="10"/>
        <v>2.8087186066699341E-5</v>
      </c>
    </row>
    <row r="520" spans="16:17" x14ac:dyDescent="0.3">
      <c r="P520">
        <v>519</v>
      </c>
      <c r="Q520">
        <f t="shared" si="10"/>
        <v>2.8034129307208881E-5</v>
      </c>
    </row>
    <row r="521" spans="16:17" x14ac:dyDescent="0.3">
      <c r="P521">
        <v>520</v>
      </c>
      <c r="Q521">
        <f t="shared" si="10"/>
        <v>2.7981274613460812E-5</v>
      </c>
    </row>
    <row r="522" spans="16:17" x14ac:dyDescent="0.3">
      <c r="P522">
        <v>521</v>
      </c>
      <c r="Q522">
        <f t="shared" si="10"/>
        <v>2.7928620829518973E-5</v>
      </c>
    </row>
    <row r="523" spans="16:17" x14ac:dyDescent="0.3">
      <c r="P523">
        <v>522</v>
      </c>
      <c r="Q523">
        <f t="shared" si="10"/>
        <v>2.787616680826164E-5</v>
      </c>
    </row>
    <row r="524" spans="16:17" x14ac:dyDescent="0.3">
      <c r="P524">
        <v>523</v>
      </c>
      <c r="Q524">
        <f t="shared" si="10"/>
        <v>2.7823911411297603E-5</v>
      </c>
    </row>
    <row r="525" spans="16:17" x14ac:dyDescent="0.3">
      <c r="P525">
        <v>524</v>
      </c>
      <c r="Q525">
        <f t="shared" si="10"/>
        <v>2.7771853508883204E-5</v>
      </c>
    </row>
    <row r="526" spans="16:17" x14ac:dyDescent="0.3">
      <c r="P526">
        <v>525</v>
      </c>
      <c r="Q526">
        <f t="shared" si="10"/>
        <v>2.7719991979840264E-5</v>
      </c>
    </row>
    <row r="527" spans="16:17" x14ac:dyDescent="0.3">
      <c r="P527">
        <v>526</v>
      </c>
      <c r="Q527">
        <f t="shared" si="10"/>
        <v>2.7668325711474996E-5</v>
      </c>
    </row>
    <row r="528" spans="16:17" x14ac:dyDescent="0.3">
      <c r="P528">
        <v>527</v>
      </c>
      <c r="Q528">
        <f t="shared" si="10"/>
        <v>2.7616853599497846E-5</v>
      </c>
    </row>
    <row r="529" spans="16:17" x14ac:dyDescent="0.3">
      <c r="P529">
        <v>528</v>
      </c>
      <c r="Q529">
        <f t="shared" si="10"/>
        <v>2.7565574547944172E-5</v>
      </c>
    </row>
    <row r="530" spans="16:17" x14ac:dyDescent="0.3">
      <c r="P530">
        <v>529</v>
      </c>
      <c r="Q530">
        <f t="shared" si="10"/>
        <v>2.7514487469095896E-5</v>
      </c>
    </row>
    <row r="531" spans="16:17" x14ac:dyDescent="0.3">
      <c r="P531">
        <v>530</v>
      </c>
      <c r="Q531">
        <f t="shared" si="10"/>
        <v>2.7463591283404018E-5</v>
      </c>
    </row>
    <row r="532" spans="16:17" x14ac:dyDescent="0.3">
      <c r="P532">
        <v>531</v>
      </c>
      <c r="Q532">
        <f t="shared" si="10"/>
        <v>2.741288491941198E-5</v>
      </c>
    </row>
    <row r="533" spans="16:17" x14ac:dyDescent="0.3">
      <c r="P533">
        <v>532</v>
      </c>
      <c r="Q533">
        <f t="shared" si="10"/>
        <v>2.7362367313679892E-5</v>
      </c>
    </row>
    <row r="534" spans="16:17" x14ac:dyDescent="0.3">
      <c r="P534">
        <v>533</v>
      </c>
      <c r="Q534">
        <f t="shared" si="10"/>
        <v>2.7312037410709654E-5</v>
      </c>
    </row>
    <row r="535" spans="16:17" x14ac:dyDescent="0.3">
      <c r="P535">
        <v>534</v>
      </c>
      <c r="Q535">
        <f t="shared" si="10"/>
        <v>2.7261894162870867E-5</v>
      </c>
    </row>
    <row r="536" spans="16:17" x14ac:dyDescent="0.3">
      <c r="P536">
        <v>535</v>
      </c>
      <c r="Q536">
        <f t="shared" si="10"/>
        <v>2.7211936530327594E-5</v>
      </c>
    </row>
    <row r="537" spans="16:17" x14ac:dyDescent="0.3">
      <c r="P537">
        <v>536</v>
      </c>
      <c r="Q537">
        <f t="shared" si="10"/>
        <v>2.7162163480965932E-5</v>
      </c>
    </row>
    <row r="538" spans="16:17" x14ac:dyDescent="0.3">
      <c r="P538">
        <v>537</v>
      </c>
      <c r="Q538">
        <f t="shared" si="10"/>
        <v>2.7112573990322392E-5</v>
      </c>
    </row>
    <row r="539" spans="16:17" x14ac:dyDescent="0.3">
      <c r="P539">
        <v>538</v>
      </c>
      <c r="Q539">
        <f t="shared" si="10"/>
        <v>2.7063167041513083E-5</v>
      </c>
    </row>
    <row r="540" spans="16:17" x14ac:dyDescent="0.3">
      <c r="P540">
        <v>539</v>
      </c>
      <c r="Q540">
        <f t="shared" si="10"/>
        <v>2.7013941625163676E-5</v>
      </c>
    </row>
    <row r="541" spans="16:17" x14ac:dyDescent="0.3">
      <c r="P541">
        <v>540</v>
      </c>
      <c r="Q541">
        <f t="shared" si="10"/>
        <v>2.6964896739340137E-5</v>
      </c>
    </row>
    <row r="542" spans="16:17" x14ac:dyDescent="0.3">
      <c r="P542">
        <v>541</v>
      </c>
      <c r="Q542">
        <f t="shared" si="10"/>
        <v>2.6916031389480222E-5</v>
      </c>
    </row>
    <row r="543" spans="16:17" x14ac:dyDescent="0.3">
      <c r="P543">
        <v>542</v>
      </c>
      <c r="Q543">
        <f t="shared" si="10"/>
        <v>2.6867344588325754E-5</v>
      </c>
    </row>
    <row r="544" spans="16:17" x14ac:dyDescent="0.3">
      <c r="P544">
        <v>543</v>
      </c>
      <c r="Q544">
        <f t="shared" si="10"/>
        <v>2.6818835355855628E-5</v>
      </c>
    </row>
    <row r="545" spans="16:17" x14ac:dyDescent="0.3">
      <c r="P545">
        <v>544</v>
      </c>
      <c r="Q545">
        <f t="shared" si="10"/>
        <v>2.6770502719219554E-5</v>
      </c>
    </row>
    <row r="546" spans="16:17" x14ac:dyDescent="0.3">
      <c r="P546">
        <v>545</v>
      </c>
      <c r="Q546">
        <f t="shared" si="10"/>
        <v>2.6722345712672502E-5</v>
      </c>
    </row>
    <row r="547" spans="16:17" x14ac:dyDescent="0.3">
      <c r="P547">
        <v>546</v>
      </c>
      <c r="Q547">
        <f t="shared" si="10"/>
        <v>2.6674363377509922E-5</v>
      </c>
    </row>
    <row r="548" spans="16:17" x14ac:dyDescent="0.3">
      <c r="P548">
        <v>547</v>
      </c>
      <c r="Q548">
        <f t="shared" si="10"/>
        <v>2.6626554762003627E-5</v>
      </c>
    </row>
    <row r="549" spans="16:17" x14ac:dyDescent="0.3">
      <c r="P549">
        <v>548</v>
      </c>
      <c r="Q549">
        <f t="shared" si="10"/>
        <v>2.6578918921338391E-5</v>
      </c>
    </row>
    <row r="550" spans="16:17" x14ac:dyDescent="0.3">
      <c r="P550">
        <v>549</v>
      </c>
      <c r="Q550">
        <f t="shared" si="10"/>
        <v>2.6531454917549229E-5</v>
      </c>
    </row>
    <row r="551" spans="16:17" x14ac:dyDescent="0.3">
      <c r="P551">
        <v>550</v>
      </c>
      <c r="Q551">
        <f t="shared" si="10"/>
        <v>2.6484161819459368E-5</v>
      </c>
    </row>
    <row r="552" spans="16:17" x14ac:dyDescent="0.3">
      <c r="P552">
        <v>551</v>
      </c>
      <c r="Q552">
        <f t="shared" si="10"/>
        <v>2.6437038702618893E-5</v>
      </c>
    </row>
    <row r="553" spans="16:17" x14ac:dyDescent="0.3">
      <c r="P553">
        <v>552</v>
      </c>
      <c r="Q553">
        <f t="shared" si="10"/>
        <v>2.6390084649244055E-5</v>
      </c>
    </row>
    <row r="554" spans="16:17" x14ac:dyDescent="0.3">
      <c r="P554">
        <v>553</v>
      </c>
      <c r="Q554">
        <f t="shared" si="10"/>
        <v>2.634329874815723E-5</v>
      </c>
    </row>
    <row r="555" spans="16:17" x14ac:dyDescent="0.3">
      <c r="P555">
        <v>554</v>
      </c>
      <c r="Q555">
        <f t="shared" si="10"/>
        <v>2.6296680094727524E-5</v>
      </c>
    </row>
    <row r="556" spans="16:17" x14ac:dyDescent="0.3">
      <c r="P556">
        <v>555</v>
      </c>
      <c r="Q556">
        <f t="shared" si="10"/>
        <v>2.6250227790812029E-5</v>
      </c>
    </row>
    <row r="557" spans="16:17" x14ac:dyDescent="0.3">
      <c r="P557">
        <v>556</v>
      </c>
      <c r="Q557">
        <f t="shared" si="10"/>
        <v>2.6203940944697714E-5</v>
      </c>
    </row>
    <row r="558" spans="16:17" x14ac:dyDescent="0.3">
      <c r="P558">
        <v>557</v>
      </c>
      <c r="Q558">
        <f t="shared" si="10"/>
        <v>2.6157818671043921E-5</v>
      </c>
    </row>
    <row r="559" spans="16:17" x14ac:dyDescent="0.3">
      <c r="P559">
        <v>558</v>
      </c>
      <c r="Q559">
        <f t="shared" si="10"/>
        <v>2.6111860090825487E-5</v>
      </c>
    </row>
    <row r="560" spans="16:17" x14ac:dyDescent="0.3">
      <c r="P560">
        <v>559</v>
      </c>
      <c r="Q560">
        <f t="shared" si="10"/>
        <v>2.6066064331276482E-5</v>
      </c>
    </row>
    <row r="561" spans="16:17" x14ac:dyDescent="0.3">
      <c r="P561">
        <v>560</v>
      </c>
      <c r="Q561">
        <f t="shared" si="10"/>
        <v>2.6020430525834548E-5</v>
      </c>
    </row>
    <row r="562" spans="16:17" x14ac:dyDescent="0.3">
      <c r="P562">
        <v>561</v>
      </c>
      <c r="Q562">
        <f t="shared" si="10"/>
        <v>2.5974957814085805E-5</v>
      </c>
    </row>
    <row r="563" spans="16:17" x14ac:dyDescent="0.3">
      <c r="P563">
        <v>562</v>
      </c>
      <c r="Q563">
        <f t="shared" si="10"/>
        <v>2.5929645341710373E-5</v>
      </c>
    </row>
    <row r="564" spans="16:17" x14ac:dyDescent="0.3">
      <c r="P564">
        <v>563</v>
      </c>
      <c r="Q564">
        <f t="shared" si="10"/>
        <v>2.5884492260428473E-5</v>
      </c>
    </row>
    <row r="565" spans="16:17" x14ac:dyDescent="0.3">
      <c r="P565">
        <v>564</v>
      </c>
      <c r="Q565">
        <f t="shared" si="10"/>
        <v>2.5839497727947068E-5</v>
      </c>
    </row>
    <row r="566" spans="16:17" x14ac:dyDescent="0.3">
      <c r="P566">
        <v>565</v>
      </c>
      <c r="Q566">
        <f t="shared" si="10"/>
        <v>2.5794660907907118E-5</v>
      </c>
    </row>
    <row r="567" spans="16:17" x14ac:dyDescent="0.3">
      <c r="P567">
        <v>566</v>
      </c>
      <c r="Q567">
        <f t="shared" si="10"/>
        <v>2.574998096983133E-5</v>
      </c>
    </row>
    <row r="568" spans="16:17" x14ac:dyDescent="0.3">
      <c r="P568">
        <v>567</v>
      </c>
      <c r="Q568">
        <f t="shared" si="10"/>
        <v>2.5705457089072523E-5</v>
      </c>
    </row>
    <row r="569" spans="16:17" x14ac:dyDescent="0.3">
      <c r="P569">
        <v>568</v>
      </c>
      <c r="Q569">
        <f t="shared" si="10"/>
        <v>2.5661088446762498E-5</v>
      </c>
    </row>
    <row r="570" spans="16:17" x14ac:dyDescent="0.3">
      <c r="P570">
        <v>569</v>
      </c>
      <c r="Q570">
        <f t="shared" si="10"/>
        <v>2.5616874229761445E-5</v>
      </c>
    </row>
    <row r="571" spans="16:17" x14ac:dyDescent="0.3">
      <c r="P571">
        <v>570</v>
      </c>
      <c r="Q571">
        <f t="shared" si="10"/>
        <v>2.55728136306079E-5</v>
      </c>
    </row>
    <row r="572" spans="16:17" x14ac:dyDescent="0.3">
      <c r="P572">
        <v>571</v>
      </c>
      <c r="Q572">
        <f t="shared" si="10"/>
        <v>2.5528905847469212E-5</v>
      </c>
    </row>
    <row r="573" spans="16:17" x14ac:dyDescent="0.3">
      <c r="P573">
        <v>572</v>
      </c>
      <c r="Q573">
        <f t="shared" si="10"/>
        <v>2.5485150084092551E-5</v>
      </c>
    </row>
    <row r="574" spans="16:17" x14ac:dyDescent="0.3">
      <c r="P574">
        <v>573</v>
      </c>
      <c r="Q574">
        <f t="shared" si="10"/>
        <v>2.544154554975636E-5</v>
      </c>
    </row>
    <row r="575" spans="16:17" x14ac:dyDescent="0.3">
      <c r="P575">
        <v>574</v>
      </c>
      <c r="Q575">
        <f t="shared" si="10"/>
        <v>2.5398091459222431E-5</v>
      </c>
    </row>
    <row r="576" spans="16:17" x14ac:dyDescent="0.3">
      <c r="P576">
        <v>575</v>
      </c>
      <c r="Q576">
        <f t="shared" si="10"/>
        <v>2.5354787032688348E-5</v>
      </c>
    </row>
    <row r="577" spans="16:17" x14ac:dyDescent="0.3">
      <c r="P577">
        <v>576</v>
      </c>
      <c r="Q577">
        <f t="shared" si="10"/>
        <v>2.5311631495740518E-5</v>
      </c>
    </row>
    <row r="578" spans="16:17" x14ac:dyDescent="0.3">
      <c r="P578">
        <v>577</v>
      </c>
      <c r="Q578">
        <f t="shared" si="10"/>
        <v>2.5268624079307644E-5</v>
      </c>
    </row>
    <row r="579" spans="16:17" x14ac:dyDescent="0.3">
      <c r="P579">
        <v>578</v>
      </c>
      <c r="Q579">
        <f t="shared" ref="Q579:Q642" si="11">_xlfn.GAMMA.DIST(P579,$K$7,$K$8,FALSE)</f>
        <v>2.5225764019614715E-5</v>
      </c>
    </row>
    <row r="580" spans="16:17" x14ac:dyDescent="0.3">
      <c r="P580">
        <v>579</v>
      </c>
      <c r="Q580">
        <f t="shared" si="11"/>
        <v>2.5183050558137401E-5</v>
      </c>
    </row>
    <row r="581" spans="16:17" x14ac:dyDescent="0.3">
      <c r="P581">
        <v>580</v>
      </c>
      <c r="Q581">
        <f t="shared" si="11"/>
        <v>2.5140482941557032E-5</v>
      </c>
    </row>
    <row r="582" spans="16:17" x14ac:dyDescent="0.3">
      <c r="P582">
        <v>581</v>
      </c>
      <c r="Q582">
        <f t="shared" si="11"/>
        <v>2.5098060421715898E-5</v>
      </c>
    </row>
    <row r="583" spans="16:17" x14ac:dyDescent="0.3">
      <c r="P583">
        <v>582</v>
      </c>
      <c r="Q583">
        <f t="shared" si="11"/>
        <v>2.5055782255573156E-5</v>
      </c>
    </row>
    <row r="584" spans="16:17" x14ac:dyDescent="0.3">
      <c r="P584">
        <v>583</v>
      </c>
      <c r="Q584">
        <f t="shared" si="11"/>
        <v>2.501364770516106E-5</v>
      </c>
    </row>
    <row r="585" spans="16:17" x14ac:dyDescent="0.3">
      <c r="P585">
        <v>584</v>
      </c>
      <c r="Q585">
        <f t="shared" si="11"/>
        <v>2.497165603754175E-5</v>
      </c>
    </row>
    <row r="586" spans="16:17" x14ac:dyDescent="0.3">
      <c r="P586">
        <v>585</v>
      </c>
      <c r="Q586">
        <f t="shared" si="11"/>
        <v>2.4929806524764364E-5</v>
      </c>
    </row>
    <row r="587" spans="16:17" x14ac:dyDescent="0.3">
      <c r="P587">
        <v>586</v>
      </c>
      <c r="Q587">
        <f t="shared" si="11"/>
        <v>2.4888098443822714E-5</v>
      </c>
    </row>
    <row r="588" spans="16:17" x14ac:dyDescent="0.3">
      <c r="P588">
        <v>587</v>
      </c>
      <c r="Q588">
        <f t="shared" si="11"/>
        <v>2.4846531076613312E-5</v>
      </c>
    </row>
    <row r="589" spans="16:17" x14ac:dyDescent="0.3">
      <c r="P589">
        <v>588</v>
      </c>
      <c r="Q589">
        <f t="shared" si="11"/>
        <v>2.4805103709893819E-5</v>
      </c>
    </row>
    <row r="590" spans="16:17" x14ac:dyDescent="0.3">
      <c r="P590">
        <v>589</v>
      </c>
      <c r="Q590">
        <f t="shared" si="11"/>
        <v>2.4763815635241984E-5</v>
      </c>
    </row>
    <row r="591" spans="16:17" x14ac:dyDescent="0.3">
      <c r="P591">
        <v>590</v>
      </c>
      <c r="Q591">
        <f t="shared" si="11"/>
        <v>2.4722666149014922E-5</v>
      </c>
    </row>
    <row r="592" spans="16:17" x14ac:dyDescent="0.3">
      <c r="P592">
        <v>591</v>
      </c>
      <c r="Q592">
        <f t="shared" si="11"/>
        <v>2.4681654552308838E-5</v>
      </c>
    </row>
    <row r="593" spans="16:17" x14ac:dyDescent="0.3">
      <c r="P593">
        <v>592</v>
      </c>
      <c r="Q593">
        <f t="shared" si="11"/>
        <v>2.4640780150919186E-5</v>
      </c>
    </row>
    <row r="594" spans="16:17" x14ac:dyDescent="0.3">
      <c r="P594">
        <v>593</v>
      </c>
      <c r="Q594">
        <f t="shared" si="11"/>
        <v>2.4600042255301168E-5</v>
      </c>
    </row>
    <row r="595" spans="16:17" x14ac:dyDescent="0.3">
      <c r="P595">
        <v>594</v>
      </c>
      <c r="Q595">
        <f t="shared" si="11"/>
        <v>2.455944018053069E-5</v>
      </c>
    </row>
    <row r="596" spans="16:17" x14ac:dyDescent="0.3">
      <c r="P596">
        <v>595</v>
      </c>
      <c r="Q596">
        <f t="shared" si="11"/>
        <v>2.4518973246265661E-5</v>
      </c>
    </row>
    <row r="597" spans="16:17" x14ac:dyDescent="0.3">
      <c r="P597">
        <v>596</v>
      </c>
      <c r="Q597">
        <f t="shared" si="11"/>
        <v>2.4478640776707731E-5</v>
      </c>
    </row>
    <row r="598" spans="16:17" x14ac:dyDescent="0.3">
      <c r="P598">
        <v>597</v>
      </c>
      <c r="Q598">
        <f t="shared" si="11"/>
        <v>2.443844210056435E-5</v>
      </c>
    </row>
    <row r="599" spans="16:17" x14ac:dyDescent="0.3">
      <c r="P599">
        <v>598</v>
      </c>
      <c r="Q599">
        <f t="shared" si="11"/>
        <v>2.4398376551011278E-5</v>
      </c>
    </row>
    <row r="600" spans="16:17" x14ac:dyDescent="0.3">
      <c r="P600">
        <v>599</v>
      </c>
      <c r="Q600">
        <f t="shared" si="11"/>
        <v>2.4358443465655395E-5</v>
      </c>
    </row>
    <row r="601" spans="16:17" x14ac:dyDescent="0.3">
      <c r="P601">
        <v>600</v>
      </c>
      <c r="Q601">
        <f t="shared" si="11"/>
        <v>2.4318642186497962E-5</v>
      </c>
    </row>
    <row r="602" spans="16:17" x14ac:dyDescent="0.3">
      <c r="P602">
        <v>601</v>
      </c>
      <c r="Q602">
        <f t="shared" si="11"/>
        <v>2.4278972059898178E-5</v>
      </c>
    </row>
    <row r="603" spans="16:17" x14ac:dyDescent="0.3">
      <c r="P603">
        <v>602</v>
      </c>
      <c r="Q603">
        <f t="shared" si="11"/>
        <v>2.4239432436537113E-5</v>
      </c>
    </row>
    <row r="604" spans="16:17" x14ac:dyDescent="0.3">
      <c r="P604">
        <v>603</v>
      </c>
      <c r="Q604">
        <f t="shared" si="11"/>
        <v>2.420002267138205E-5</v>
      </c>
    </row>
    <row r="605" spans="16:17" x14ac:dyDescent="0.3">
      <c r="P605">
        <v>604</v>
      </c>
      <c r="Q605">
        <f t="shared" si="11"/>
        <v>2.4160742123651109E-5</v>
      </c>
    </row>
    <row r="606" spans="16:17" x14ac:dyDescent="0.3">
      <c r="P606">
        <v>605</v>
      </c>
      <c r="Q606">
        <f t="shared" si="11"/>
        <v>2.4121590156778276E-5</v>
      </c>
    </row>
    <row r="607" spans="16:17" x14ac:dyDescent="0.3">
      <c r="P607">
        <v>606</v>
      </c>
      <c r="Q607">
        <f t="shared" si="11"/>
        <v>2.4082566138378735E-5</v>
      </c>
    </row>
    <row r="608" spans="16:17" x14ac:dyDescent="0.3">
      <c r="P608">
        <v>607</v>
      </c>
      <c r="Q608">
        <f t="shared" si="11"/>
        <v>2.4043669440214566E-5</v>
      </c>
    </row>
    <row r="609" spans="16:17" x14ac:dyDescent="0.3">
      <c r="P609">
        <v>608</v>
      </c>
      <c r="Q609">
        <f t="shared" si="11"/>
        <v>2.4004899438160801E-5</v>
      </c>
    </row>
    <row r="610" spans="16:17" x14ac:dyDescent="0.3">
      <c r="P610">
        <v>609</v>
      </c>
      <c r="Q610">
        <f t="shared" si="11"/>
        <v>2.3966255512171744E-5</v>
      </c>
    </row>
    <row r="611" spans="16:17" x14ac:dyDescent="0.3">
      <c r="P611">
        <v>610</v>
      </c>
      <c r="Q611">
        <f t="shared" si="11"/>
        <v>2.3927737046247697E-5</v>
      </c>
    </row>
    <row r="612" spans="16:17" x14ac:dyDescent="0.3">
      <c r="P612">
        <v>611</v>
      </c>
      <c r="Q612">
        <f t="shared" si="11"/>
        <v>2.3889343428401976E-5</v>
      </c>
    </row>
    <row r="613" spans="16:17" x14ac:dyDescent="0.3">
      <c r="P613">
        <v>612</v>
      </c>
      <c r="Q613">
        <f t="shared" si="11"/>
        <v>2.3851074050628238E-5</v>
      </c>
    </row>
    <row r="614" spans="16:17" x14ac:dyDescent="0.3">
      <c r="P614">
        <v>613</v>
      </c>
      <c r="Q614">
        <f t="shared" si="11"/>
        <v>2.3812928308868159E-5</v>
      </c>
    </row>
    <row r="615" spans="16:17" x14ac:dyDescent="0.3">
      <c r="P615">
        <v>614</v>
      </c>
      <c r="Q615">
        <f t="shared" si="11"/>
        <v>2.3774905602979403E-5</v>
      </c>
    </row>
    <row r="616" spans="16:17" x14ac:dyDescent="0.3">
      <c r="P616">
        <v>615</v>
      </c>
      <c r="Q616">
        <f t="shared" si="11"/>
        <v>2.3737005336703894E-5</v>
      </c>
    </row>
    <row r="617" spans="16:17" x14ac:dyDescent="0.3">
      <c r="P617">
        <v>616</v>
      </c>
      <c r="Q617">
        <f t="shared" si="11"/>
        <v>2.3699226917636453E-5</v>
      </c>
    </row>
    <row r="618" spans="16:17" x14ac:dyDescent="0.3">
      <c r="P618">
        <v>617</v>
      </c>
      <c r="Q618">
        <f t="shared" si="11"/>
        <v>2.366156975719364E-5</v>
      </c>
    </row>
    <row r="619" spans="16:17" x14ac:dyDescent="0.3">
      <c r="P619">
        <v>618</v>
      </c>
      <c r="Q619">
        <f t="shared" si="11"/>
        <v>2.3624033270583004E-5</v>
      </c>
    </row>
    <row r="620" spans="16:17" x14ac:dyDescent="0.3">
      <c r="P620">
        <v>619</v>
      </c>
      <c r="Q620">
        <f t="shared" si="11"/>
        <v>2.3586616876772554E-5</v>
      </c>
    </row>
    <row r="621" spans="16:17" x14ac:dyDescent="0.3">
      <c r="P621">
        <v>620</v>
      </c>
      <c r="Q621">
        <f t="shared" si="11"/>
        <v>2.3549319998460565E-5</v>
      </c>
    </row>
    <row r="622" spans="16:17" x14ac:dyDescent="0.3">
      <c r="P622">
        <v>621</v>
      </c>
      <c r="Q622">
        <f t="shared" si="11"/>
        <v>2.3512142062045644E-5</v>
      </c>
    </row>
    <row r="623" spans="16:17" x14ac:dyDescent="0.3">
      <c r="P623">
        <v>622</v>
      </c>
      <c r="Q623">
        <f t="shared" si="11"/>
        <v>2.347508249759712E-5</v>
      </c>
    </row>
    <row r="624" spans="16:17" x14ac:dyDescent="0.3">
      <c r="P624">
        <v>623</v>
      </c>
      <c r="Q624">
        <f t="shared" si="11"/>
        <v>2.3438140738825696E-5</v>
      </c>
    </row>
    <row r="625" spans="16:17" x14ac:dyDescent="0.3">
      <c r="P625">
        <v>624</v>
      </c>
      <c r="Q625">
        <f t="shared" si="11"/>
        <v>2.3401316223054363E-5</v>
      </c>
    </row>
    <row r="626" spans="16:17" x14ac:dyDescent="0.3">
      <c r="P626">
        <v>625</v>
      </c>
      <c r="Q626">
        <f t="shared" si="11"/>
        <v>2.3364608391189643E-5</v>
      </c>
    </row>
    <row r="627" spans="16:17" x14ac:dyDescent="0.3">
      <c r="P627">
        <v>626</v>
      </c>
      <c r="Q627">
        <f t="shared" si="11"/>
        <v>2.3328016687693065E-5</v>
      </c>
    </row>
    <row r="628" spans="16:17" x14ac:dyDescent="0.3">
      <c r="P628">
        <v>627</v>
      </c>
      <c r="Q628">
        <f t="shared" si="11"/>
        <v>2.3291540560552942E-5</v>
      </c>
    </row>
    <row r="629" spans="16:17" x14ac:dyDescent="0.3">
      <c r="P629">
        <v>628</v>
      </c>
      <c r="Q629">
        <f t="shared" si="11"/>
        <v>2.3255179461256358E-5</v>
      </c>
    </row>
    <row r="630" spans="16:17" x14ac:dyDescent="0.3">
      <c r="P630">
        <v>629</v>
      </c>
      <c r="Q630">
        <f t="shared" si="11"/>
        <v>2.321893284476152E-5</v>
      </c>
    </row>
    <row r="631" spans="16:17" x14ac:dyDescent="0.3">
      <c r="P631">
        <v>630</v>
      </c>
      <c r="Q631">
        <f t="shared" si="11"/>
        <v>2.3182800169470287E-5</v>
      </c>
    </row>
    <row r="632" spans="16:17" x14ac:dyDescent="0.3">
      <c r="P632">
        <v>631</v>
      </c>
      <c r="Q632">
        <f t="shared" si="11"/>
        <v>2.314678089720099E-5</v>
      </c>
    </row>
    <row r="633" spans="16:17" x14ac:dyDescent="0.3">
      <c r="P633">
        <v>632</v>
      </c>
      <c r="Q633">
        <f t="shared" si="11"/>
        <v>2.3110874493161509E-5</v>
      </c>
    </row>
    <row r="634" spans="16:17" x14ac:dyDescent="0.3">
      <c r="P634">
        <v>633</v>
      </c>
      <c r="Q634">
        <f t="shared" si="11"/>
        <v>2.3075080425922617E-5</v>
      </c>
    </row>
    <row r="635" spans="16:17" x14ac:dyDescent="0.3">
      <c r="P635">
        <v>634</v>
      </c>
      <c r="Q635">
        <f t="shared" si="11"/>
        <v>2.3039398167391552E-5</v>
      </c>
    </row>
    <row r="636" spans="16:17" x14ac:dyDescent="0.3">
      <c r="P636">
        <v>635</v>
      </c>
      <c r="Q636">
        <f t="shared" si="11"/>
        <v>2.3003827192785836E-5</v>
      </c>
    </row>
    <row r="637" spans="16:17" x14ac:dyDescent="0.3">
      <c r="P637">
        <v>636</v>
      </c>
      <c r="Q637">
        <f t="shared" si="11"/>
        <v>2.2968366980607389E-5</v>
      </c>
    </row>
    <row r="638" spans="16:17" x14ac:dyDescent="0.3">
      <c r="P638">
        <v>637</v>
      </c>
      <c r="Q638">
        <f t="shared" si="11"/>
        <v>2.2933017012616808E-5</v>
      </c>
    </row>
    <row r="639" spans="16:17" x14ac:dyDescent="0.3">
      <c r="P639">
        <v>638</v>
      </c>
      <c r="Q639">
        <f t="shared" si="11"/>
        <v>2.2897776773807956E-5</v>
      </c>
    </row>
    <row r="640" spans="16:17" x14ac:dyDescent="0.3">
      <c r="P640">
        <v>639</v>
      </c>
      <c r="Q640">
        <f t="shared" si="11"/>
        <v>2.2862645752382748E-5</v>
      </c>
    </row>
    <row r="641" spans="16:17" x14ac:dyDescent="0.3">
      <c r="P641">
        <v>640</v>
      </c>
      <c r="Q641">
        <f t="shared" si="11"/>
        <v>2.2827623439726202E-5</v>
      </c>
    </row>
    <row r="642" spans="16:17" x14ac:dyDescent="0.3">
      <c r="P642">
        <v>641</v>
      </c>
      <c r="Q642">
        <f t="shared" si="11"/>
        <v>2.2792709330381671E-5</v>
      </c>
    </row>
    <row r="643" spans="16:17" x14ac:dyDescent="0.3">
      <c r="P643">
        <v>642</v>
      </c>
      <c r="Q643">
        <f t="shared" ref="Q643:Q698" si="12">_xlfn.GAMMA.DIST(P643,$K$7,$K$8,FALSE)</f>
        <v>2.2757902922026395E-5</v>
      </c>
    </row>
    <row r="644" spans="16:17" x14ac:dyDescent="0.3">
      <c r="P644">
        <v>643</v>
      </c>
      <c r="Q644">
        <f t="shared" si="12"/>
        <v>2.2723203715447183E-5</v>
      </c>
    </row>
    <row r="645" spans="16:17" x14ac:dyDescent="0.3">
      <c r="P645">
        <v>644</v>
      </c>
      <c r="Q645">
        <f t="shared" si="12"/>
        <v>2.2688611214516388E-5</v>
      </c>
    </row>
    <row r="646" spans="16:17" x14ac:dyDescent="0.3">
      <c r="P646">
        <v>645</v>
      </c>
      <c r="Q646">
        <f t="shared" si="12"/>
        <v>2.265412492616806E-5</v>
      </c>
    </row>
    <row r="647" spans="16:17" x14ac:dyDescent="0.3">
      <c r="P647">
        <v>646</v>
      </c>
      <c r="Q647">
        <f t="shared" si="12"/>
        <v>2.2619744360374365E-5</v>
      </c>
    </row>
    <row r="648" spans="16:17" x14ac:dyDescent="0.3">
      <c r="P648">
        <v>647</v>
      </c>
      <c r="Q648">
        <f t="shared" si="12"/>
        <v>2.2585469030122197E-5</v>
      </c>
    </row>
    <row r="649" spans="16:17" x14ac:dyDescent="0.3">
      <c r="P649">
        <v>648</v>
      </c>
      <c r="Q649">
        <f t="shared" si="12"/>
        <v>2.255129845138998E-5</v>
      </c>
    </row>
    <row r="650" spans="16:17" x14ac:dyDescent="0.3">
      <c r="P650">
        <v>649</v>
      </c>
      <c r="Q650">
        <f t="shared" si="12"/>
        <v>2.2517232143124735E-5</v>
      </c>
    </row>
    <row r="651" spans="16:17" x14ac:dyDescent="0.3">
      <c r="P651">
        <v>650</v>
      </c>
      <c r="Q651">
        <f t="shared" si="12"/>
        <v>2.2483269627219343E-5</v>
      </c>
    </row>
    <row r="652" spans="16:17" x14ac:dyDescent="0.3">
      <c r="P652">
        <v>651</v>
      </c>
      <c r="Q652">
        <f t="shared" si="12"/>
        <v>2.2449410428489973E-5</v>
      </c>
    </row>
    <row r="653" spans="16:17" x14ac:dyDescent="0.3">
      <c r="P653">
        <v>652</v>
      </c>
      <c r="Q653">
        <f t="shared" si="12"/>
        <v>2.2415654074653785E-5</v>
      </c>
    </row>
    <row r="654" spans="16:17" x14ac:dyDescent="0.3">
      <c r="P654">
        <v>653</v>
      </c>
      <c r="Q654">
        <f t="shared" si="12"/>
        <v>2.2382000096306786E-5</v>
      </c>
    </row>
    <row r="655" spans="16:17" x14ac:dyDescent="0.3">
      <c r="P655">
        <v>654</v>
      </c>
      <c r="Q655">
        <f t="shared" si="12"/>
        <v>2.2348448026901911E-5</v>
      </c>
    </row>
    <row r="656" spans="16:17" x14ac:dyDescent="0.3">
      <c r="P656">
        <v>655</v>
      </c>
      <c r="Q656">
        <f t="shared" si="12"/>
        <v>2.2314997402727304E-5</v>
      </c>
    </row>
    <row r="657" spans="16:17" x14ac:dyDescent="0.3">
      <c r="P657">
        <v>656</v>
      </c>
      <c r="Q657">
        <f t="shared" si="12"/>
        <v>2.2281647762884787E-5</v>
      </c>
    </row>
    <row r="658" spans="16:17" x14ac:dyDescent="0.3">
      <c r="P658">
        <v>657</v>
      </c>
      <c r="Q658">
        <f t="shared" si="12"/>
        <v>2.2248398649268525E-5</v>
      </c>
    </row>
    <row r="659" spans="16:17" x14ac:dyDescent="0.3">
      <c r="P659">
        <v>658</v>
      </c>
      <c r="Q659">
        <f t="shared" si="12"/>
        <v>2.2215249606543916E-5</v>
      </c>
    </row>
    <row r="660" spans="16:17" x14ac:dyDescent="0.3">
      <c r="P660">
        <v>659</v>
      </c>
      <c r="Q660">
        <f t="shared" si="12"/>
        <v>2.2182200182126614E-5</v>
      </c>
    </row>
    <row r="661" spans="16:17" x14ac:dyDescent="0.3">
      <c r="P661">
        <v>660</v>
      </c>
      <c r="Q661">
        <f t="shared" si="12"/>
        <v>2.2149249926161791E-5</v>
      </c>
    </row>
    <row r="662" spans="16:17" x14ac:dyDescent="0.3">
      <c r="P662">
        <v>661</v>
      </c>
      <c r="Q662">
        <f t="shared" si="12"/>
        <v>2.2116398391503583E-5</v>
      </c>
    </row>
    <row r="663" spans="16:17" x14ac:dyDescent="0.3">
      <c r="P663">
        <v>662</v>
      </c>
      <c r="Q663">
        <f t="shared" si="12"/>
        <v>2.2083645133694687E-5</v>
      </c>
    </row>
    <row r="664" spans="16:17" x14ac:dyDescent="0.3">
      <c r="P664">
        <v>663</v>
      </c>
      <c r="Q664">
        <f t="shared" si="12"/>
        <v>2.2050989710946167E-5</v>
      </c>
    </row>
    <row r="665" spans="16:17" x14ac:dyDescent="0.3">
      <c r="P665">
        <v>664</v>
      </c>
      <c r="Q665">
        <f t="shared" si="12"/>
        <v>2.2018431684117467E-5</v>
      </c>
    </row>
    <row r="666" spans="16:17" x14ac:dyDescent="0.3">
      <c r="P666">
        <v>665</v>
      </c>
      <c r="Q666">
        <f t="shared" si="12"/>
        <v>2.1985970616696537E-5</v>
      </c>
    </row>
    <row r="667" spans="16:17" x14ac:dyDescent="0.3">
      <c r="P667">
        <v>666</v>
      </c>
      <c r="Q667">
        <f t="shared" si="12"/>
        <v>2.1953606074780208E-5</v>
      </c>
    </row>
    <row r="668" spans="16:17" x14ac:dyDescent="0.3">
      <c r="P668">
        <v>667</v>
      </c>
      <c r="Q668">
        <f t="shared" si="12"/>
        <v>2.1921337627054697E-5</v>
      </c>
    </row>
    <row r="669" spans="16:17" x14ac:dyDescent="0.3">
      <c r="P669">
        <v>668</v>
      </c>
      <c r="Q669">
        <f t="shared" si="12"/>
        <v>2.1889164844776304E-5</v>
      </c>
    </row>
    <row r="670" spans="16:17" x14ac:dyDescent="0.3">
      <c r="P670">
        <v>669</v>
      </c>
      <c r="Q670">
        <f t="shared" si="12"/>
        <v>2.1857087301752264E-5</v>
      </c>
    </row>
    <row r="671" spans="16:17" x14ac:dyDescent="0.3">
      <c r="P671">
        <v>670</v>
      </c>
      <c r="Q671">
        <f t="shared" si="12"/>
        <v>2.182510457432183E-5</v>
      </c>
    </row>
    <row r="672" spans="16:17" x14ac:dyDescent="0.3">
      <c r="P672">
        <v>671</v>
      </c>
      <c r="Q672">
        <f t="shared" si="12"/>
        <v>2.1793216241337414E-5</v>
      </c>
    </row>
    <row r="673" spans="16:17" x14ac:dyDescent="0.3">
      <c r="P673">
        <v>672</v>
      </c>
      <c r="Q673">
        <f t="shared" si="12"/>
        <v>2.176142188414602E-5</v>
      </c>
    </row>
    <row r="674" spans="16:17" x14ac:dyDescent="0.3">
      <c r="P674">
        <v>673</v>
      </c>
      <c r="Q674">
        <f t="shared" si="12"/>
        <v>2.1729721086570745E-5</v>
      </c>
    </row>
    <row r="675" spans="16:17" x14ac:dyDescent="0.3">
      <c r="P675">
        <v>674</v>
      </c>
      <c r="Q675">
        <f t="shared" si="12"/>
        <v>2.1698113434892506E-5</v>
      </c>
    </row>
    <row r="676" spans="16:17" x14ac:dyDescent="0.3">
      <c r="P676">
        <v>675</v>
      </c>
      <c r="Q676">
        <f t="shared" si="12"/>
        <v>2.1666598517831883E-5</v>
      </c>
    </row>
    <row r="677" spans="16:17" x14ac:dyDescent="0.3">
      <c r="P677">
        <v>676</v>
      </c>
      <c r="Q677">
        <f t="shared" si="12"/>
        <v>2.1635175926531164E-5</v>
      </c>
    </row>
    <row r="678" spans="16:17" x14ac:dyDescent="0.3">
      <c r="P678">
        <v>677</v>
      </c>
      <c r="Q678">
        <f t="shared" si="12"/>
        <v>2.1603845254536522E-5</v>
      </c>
    </row>
    <row r="679" spans="16:17" x14ac:dyDescent="0.3">
      <c r="P679">
        <v>678</v>
      </c>
      <c r="Q679">
        <f t="shared" si="12"/>
        <v>2.1572606097780352E-5</v>
      </c>
    </row>
    <row r="680" spans="16:17" x14ac:dyDescent="0.3">
      <c r="P680">
        <v>679</v>
      </c>
      <c r="Q680">
        <f t="shared" si="12"/>
        <v>2.1541458054563778E-5</v>
      </c>
    </row>
    <row r="681" spans="16:17" x14ac:dyDescent="0.3">
      <c r="P681">
        <v>680</v>
      </c>
      <c r="Q681">
        <f t="shared" si="12"/>
        <v>2.1510400725539295E-5</v>
      </c>
    </row>
    <row r="682" spans="16:17" x14ac:dyDescent="0.3">
      <c r="P682">
        <v>681</v>
      </c>
      <c r="Q682">
        <f t="shared" si="12"/>
        <v>2.1479433713693573E-5</v>
      </c>
    </row>
    <row r="683" spans="16:17" x14ac:dyDescent="0.3">
      <c r="P683">
        <v>682</v>
      </c>
      <c r="Q683">
        <f t="shared" si="12"/>
        <v>2.1448556624330424E-5</v>
      </c>
    </row>
    <row r="684" spans="16:17" x14ac:dyDescent="0.3">
      <c r="P684">
        <v>683</v>
      </c>
      <c r="Q684">
        <f t="shared" si="12"/>
        <v>2.1417769065053881E-5</v>
      </c>
    </row>
    <row r="685" spans="16:17" x14ac:dyDescent="0.3">
      <c r="P685">
        <v>684</v>
      </c>
      <c r="Q685">
        <f t="shared" si="12"/>
        <v>2.1387070645751477E-5</v>
      </c>
    </row>
    <row r="686" spans="16:17" x14ac:dyDescent="0.3">
      <c r="P686">
        <v>685</v>
      </c>
      <c r="Q686">
        <f t="shared" si="12"/>
        <v>2.135646097857763E-5</v>
      </c>
    </row>
    <row r="687" spans="16:17" x14ac:dyDescent="0.3">
      <c r="P687">
        <v>686</v>
      </c>
      <c r="Q687">
        <f t="shared" si="12"/>
        <v>2.1325939677937163E-5</v>
      </c>
    </row>
    <row r="688" spans="16:17" x14ac:dyDescent="0.3">
      <c r="P688">
        <v>687</v>
      </c>
      <c r="Q688">
        <f t="shared" si="12"/>
        <v>2.1295506360469039E-5</v>
      </c>
    </row>
    <row r="689" spans="16:17" x14ac:dyDescent="0.3">
      <c r="P689">
        <v>688</v>
      </c>
      <c r="Q689">
        <f t="shared" si="12"/>
        <v>2.126516064503014E-5</v>
      </c>
    </row>
    <row r="690" spans="16:17" x14ac:dyDescent="0.3">
      <c r="P690">
        <v>689</v>
      </c>
      <c r="Q690">
        <f t="shared" si="12"/>
        <v>2.1234902152679265E-5</v>
      </c>
    </row>
    <row r="691" spans="16:17" x14ac:dyDescent="0.3">
      <c r="P691">
        <v>690</v>
      </c>
      <c r="Q691">
        <f t="shared" si="12"/>
        <v>2.1204730506661224E-5</v>
      </c>
    </row>
    <row r="692" spans="16:17" x14ac:dyDescent="0.3">
      <c r="P692">
        <v>691</v>
      </c>
      <c r="Q692">
        <f t="shared" si="12"/>
        <v>2.1174645332391075E-5</v>
      </c>
    </row>
    <row r="693" spans="16:17" x14ac:dyDescent="0.3">
      <c r="P693">
        <v>692</v>
      </c>
      <c r="Q693">
        <f t="shared" si="12"/>
        <v>2.114464625743853E-5</v>
      </c>
    </row>
    <row r="694" spans="16:17" x14ac:dyDescent="0.3">
      <c r="P694">
        <v>693</v>
      </c>
      <c r="Q694">
        <f t="shared" si="12"/>
        <v>2.1114732911512443E-5</v>
      </c>
    </row>
    <row r="695" spans="16:17" x14ac:dyDescent="0.3">
      <c r="P695">
        <v>694</v>
      </c>
      <c r="Q695">
        <f t="shared" si="12"/>
        <v>2.1084904926445464E-5</v>
      </c>
    </row>
    <row r="696" spans="16:17" x14ac:dyDescent="0.3">
      <c r="P696">
        <v>695</v>
      </c>
      <c r="Q696">
        <f t="shared" si="12"/>
        <v>2.1055161936178836E-5</v>
      </c>
    </row>
    <row r="697" spans="16:17" x14ac:dyDescent="0.3">
      <c r="P697">
        <v>696</v>
      </c>
      <c r="Q697">
        <f t="shared" si="12"/>
        <v>2.1025503576747291E-5</v>
      </c>
    </row>
    <row r="698" spans="16:17" x14ac:dyDescent="0.3">
      <c r="P698">
        <v>697</v>
      </c>
      <c r="Q698">
        <f t="shared" si="12"/>
        <v>2.0995929486264094E-5</v>
      </c>
    </row>
  </sheetData>
  <conditionalFormatting sqref="A2:H262">
    <cfRule type="expression" dxfId="14" priority="1">
      <formula>MOD(ROW(),5)=0</formula>
    </cfRule>
  </conditionalFormatting>
  <pageMargins left="0.7" right="0.7" top="0.75" bottom="0.75" header="0.3" footer="0.3"/>
  <pageSetup paperSize="9" orientation="portrait" r:id="rId1"/>
  <drawing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505D5-7801-453E-B2DD-2DE5969218A0}">
  <dimension ref="A1:F54"/>
  <sheetViews>
    <sheetView workbookViewId="0">
      <selection activeCell="D13" sqref="D13"/>
    </sheetView>
  </sheetViews>
  <sheetFormatPr defaultRowHeight="13.8" x14ac:dyDescent="0.3"/>
  <cols>
    <col min="1" max="1" width="57.109375" bestFit="1" customWidth="1"/>
    <col min="2" max="2" width="13.21875" bestFit="1" customWidth="1"/>
    <col min="3" max="3" width="21.88671875" bestFit="1" customWidth="1"/>
    <col min="4" max="4" width="17.44140625" bestFit="1" customWidth="1"/>
    <col min="5" max="5" width="13.5546875" bestFit="1" customWidth="1"/>
    <col min="6" max="6" width="154.44140625" bestFit="1" customWidth="1"/>
  </cols>
  <sheetData>
    <row r="1" spans="1:6" ht="20.399999999999999" thickBot="1" x14ac:dyDescent="0.45">
      <c r="A1" s="44" t="s">
        <v>147</v>
      </c>
    </row>
    <row r="2" spans="1:6" ht="14.4" thickTop="1" x14ac:dyDescent="0.3"/>
    <row r="3" spans="1:6" x14ac:dyDescent="0.3">
      <c r="A3" t="s">
        <v>83</v>
      </c>
      <c r="B3" t="s">
        <v>84</v>
      </c>
      <c r="C3" t="s">
        <v>85</v>
      </c>
      <c r="E3" t="s">
        <v>86</v>
      </c>
      <c r="F3" t="s">
        <v>87</v>
      </c>
    </row>
    <row r="4" spans="1:6" ht="14.4" x14ac:dyDescent="0.3">
      <c r="A4" s="26" t="s">
        <v>52</v>
      </c>
      <c r="B4" s="26">
        <v>1</v>
      </c>
      <c r="C4" s="26" t="s">
        <v>52</v>
      </c>
      <c r="E4" t="s">
        <v>10</v>
      </c>
      <c r="F4" t="s">
        <v>88</v>
      </c>
    </row>
    <row r="5" spans="1:6" ht="14.4" x14ac:dyDescent="0.3">
      <c r="A5" s="26" t="s">
        <v>47</v>
      </c>
      <c r="B5" s="26">
        <v>1</v>
      </c>
      <c r="C5" s="26" t="s">
        <v>52</v>
      </c>
      <c r="E5" t="s">
        <v>52</v>
      </c>
      <c r="F5" t="s">
        <v>89</v>
      </c>
    </row>
    <row r="6" spans="1:6" ht="14.4" x14ac:dyDescent="0.3">
      <c r="A6" s="26" t="s">
        <v>56</v>
      </c>
      <c r="B6" s="26">
        <v>1</v>
      </c>
      <c r="C6" s="26" t="s">
        <v>52</v>
      </c>
    </row>
    <row r="7" spans="1:6" ht="14.4" x14ac:dyDescent="0.3">
      <c r="A7" s="26" t="s">
        <v>51</v>
      </c>
      <c r="B7" s="26">
        <v>1</v>
      </c>
      <c r="C7" s="26" t="s">
        <v>52</v>
      </c>
    </row>
    <row r="8" spans="1:6" ht="14.4" x14ac:dyDescent="0.3">
      <c r="A8" s="26" t="s">
        <v>40</v>
      </c>
      <c r="B8" s="26">
        <v>1</v>
      </c>
      <c r="C8" s="26" t="s">
        <v>52</v>
      </c>
    </row>
    <row r="9" spans="1:6" ht="14.4" x14ac:dyDescent="0.3">
      <c r="A9" s="26" t="s">
        <v>55</v>
      </c>
      <c r="B9" s="26">
        <v>1</v>
      </c>
      <c r="C9" s="26" t="s">
        <v>52</v>
      </c>
    </row>
    <row r="10" spans="1:6" ht="14.4" x14ac:dyDescent="0.3">
      <c r="A10" s="26" t="s">
        <v>54</v>
      </c>
      <c r="B10" s="26">
        <v>1</v>
      </c>
      <c r="C10" s="26" t="s">
        <v>52</v>
      </c>
    </row>
    <row r="11" spans="1:6" ht="14.4" x14ac:dyDescent="0.3">
      <c r="A11" s="26" t="s">
        <v>36</v>
      </c>
      <c r="B11" s="26">
        <v>1</v>
      </c>
      <c r="C11" s="26" t="s">
        <v>52</v>
      </c>
    </row>
    <row r="12" spans="1:6" ht="14.4" x14ac:dyDescent="0.3">
      <c r="A12" s="26" t="s">
        <v>29</v>
      </c>
      <c r="B12" s="26">
        <v>2</v>
      </c>
      <c r="C12" s="26" t="s">
        <v>90</v>
      </c>
    </row>
    <row r="13" spans="1:6" ht="14.4" x14ac:dyDescent="0.3">
      <c r="A13" s="26" t="s">
        <v>26</v>
      </c>
      <c r="B13" s="26">
        <v>2</v>
      </c>
      <c r="C13" s="26" t="s">
        <v>90</v>
      </c>
    </row>
    <row r="14" spans="1:6" ht="14.4" x14ac:dyDescent="0.3">
      <c r="A14" s="26" t="s">
        <v>22</v>
      </c>
      <c r="B14" s="26">
        <v>2</v>
      </c>
      <c r="C14" s="26" t="s">
        <v>90</v>
      </c>
    </row>
    <row r="15" spans="1:6" ht="14.4" x14ac:dyDescent="0.3">
      <c r="A15" s="26" t="s">
        <v>19</v>
      </c>
      <c r="B15" s="26">
        <v>3</v>
      </c>
      <c r="C15" s="26" t="s">
        <v>19</v>
      </c>
    </row>
    <row r="16" spans="1:6" ht="14.4" x14ac:dyDescent="0.3">
      <c r="A16" s="26" t="s">
        <v>64</v>
      </c>
      <c r="B16" s="26">
        <v>3</v>
      </c>
      <c r="C16" s="26" t="s">
        <v>19</v>
      </c>
    </row>
    <row r="17" spans="1:3" ht="14.4" x14ac:dyDescent="0.3">
      <c r="A17" s="26" t="s">
        <v>65</v>
      </c>
      <c r="B17" s="26">
        <v>3</v>
      </c>
      <c r="C17" s="26" t="s">
        <v>19</v>
      </c>
    </row>
    <row r="18" spans="1:3" ht="14.4" x14ac:dyDescent="0.3">
      <c r="A18" s="26" t="s">
        <v>62</v>
      </c>
      <c r="B18" s="26">
        <v>3</v>
      </c>
      <c r="C18" s="26" t="s">
        <v>19</v>
      </c>
    </row>
    <row r="19" spans="1:3" ht="14.4" x14ac:dyDescent="0.3">
      <c r="A19" s="26" t="s">
        <v>49</v>
      </c>
      <c r="B19" s="26">
        <v>3</v>
      </c>
      <c r="C19" s="26" t="s">
        <v>19</v>
      </c>
    </row>
    <row r="20" spans="1:3" ht="14.4" x14ac:dyDescent="0.3">
      <c r="A20" s="26" t="s">
        <v>67</v>
      </c>
      <c r="B20" s="26">
        <v>4</v>
      </c>
      <c r="C20" s="26" t="s">
        <v>67</v>
      </c>
    </row>
    <row r="21" spans="1:3" ht="14.4" x14ac:dyDescent="0.3">
      <c r="A21" s="26" t="s">
        <v>37</v>
      </c>
      <c r="B21" s="26">
        <v>5</v>
      </c>
      <c r="C21" s="26" t="s">
        <v>37</v>
      </c>
    </row>
    <row r="22" spans="1:3" ht="14.4" x14ac:dyDescent="0.3">
      <c r="A22" s="26" t="s">
        <v>57</v>
      </c>
      <c r="B22" s="26">
        <v>6</v>
      </c>
      <c r="C22" s="26" t="s">
        <v>57</v>
      </c>
    </row>
    <row r="23" spans="1:3" ht="14.4" x14ac:dyDescent="0.3">
      <c r="A23" s="26" t="s">
        <v>48</v>
      </c>
      <c r="B23" s="26">
        <v>7</v>
      </c>
      <c r="C23" s="26" t="s">
        <v>91</v>
      </c>
    </row>
    <row r="24" spans="1:3" ht="14.4" x14ac:dyDescent="0.3">
      <c r="A24" s="26" t="s">
        <v>31</v>
      </c>
      <c r="B24" s="26">
        <v>7</v>
      </c>
      <c r="C24" s="26" t="s">
        <v>91</v>
      </c>
    </row>
    <row r="25" spans="1:3" ht="14.4" x14ac:dyDescent="0.3">
      <c r="A25" s="26" t="s">
        <v>32</v>
      </c>
      <c r="B25" s="26">
        <v>7</v>
      </c>
      <c r="C25" s="26" t="s">
        <v>91</v>
      </c>
    </row>
    <row r="26" spans="1:3" ht="14.4" x14ac:dyDescent="0.3">
      <c r="A26" s="26" t="s">
        <v>17</v>
      </c>
      <c r="B26" s="26">
        <v>8</v>
      </c>
      <c r="C26" s="26" t="s">
        <v>17</v>
      </c>
    </row>
    <row r="27" spans="1:3" ht="14.4" x14ac:dyDescent="0.3">
      <c r="A27" s="26" t="s">
        <v>61</v>
      </c>
      <c r="B27" s="26">
        <v>9</v>
      </c>
      <c r="C27" s="26" t="s">
        <v>92</v>
      </c>
    </row>
    <row r="28" spans="1:3" ht="14.4" x14ac:dyDescent="0.3">
      <c r="A28" s="26" t="s">
        <v>58</v>
      </c>
      <c r="B28" s="26">
        <v>9</v>
      </c>
      <c r="C28" s="26" t="s">
        <v>92</v>
      </c>
    </row>
    <row r="29" spans="1:3" ht="14.4" x14ac:dyDescent="0.3">
      <c r="A29" s="26" t="s">
        <v>30</v>
      </c>
      <c r="B29" s="26">
        <v>9</v>
      </c>
      <c r="C29" s="26" t="s">
        <v>92</v>
      </c>
    </row>
    <row r="30" spans="1:3" ht="14.4" x14ac:dyDescent="0.3">
      <c r="A30" s="26" t="s">
        <v>44</v>
      </c>
      <c r="B30" s="26">
        <v>9</v>
      </c>
      <c r="C30" s="26" t="s">
        <v>92</v>
      </c>
    </row>
    <row r="31" spans="1:3" ht="14.4" x14ac:dyDescent="0.3">
      <c r="A31" s="26" t="s">
        <v>53</v>
      </c>
      <c r="B31" s="26">
        <v>9</v>
      </c>
      <c r="C31" s="26" t="s">
        <v>92</v>
      </c>
    </row>
    <row r="32" spans="1:3" ht="14.4" x14ac:dyDescent="0.3">
      <c r="A32" s="26" t="s">
        <v>27</v>
      </c>
      <c r="B32" s="26">
        <v>9</v>
      </c>
      <c r="C32" s="26" t="s">
        <v>92</v>
      </c>
    </row>
    <row r="33" spans="1:3" ht="14.4" x14ac:dyDescent="0.3">
      <c r="A33" s="26" t="s">
        <v>50</v>
      </c>
      <c r="B33" s="26">
        <v>9</v>
      </c>
      <c r="C33" s="26" t="s">
        <v>92</v>
      </c>
    </row>
    <row r="34" spans="1:3" ht="14.4" x14ac:dyDescent="0.3">
      <c r="A34" s="26" t="s">
        <v>34</v>
      </c>
      <c r="B34" s="26">
        <v>9</v>
      </c>
      <c r="C34" s="26" t="s">
        <v>92</v>
      </c>
    </row>
    <row r="35" spans="1:3" ht="14.4" x14ac:dyDescent="0.3">
      <c r="A35" s="26" t="s">
        <v>60</v>
      </c>
      <c r="B35" s="26">
        <v>9</v>
      </c>
      <c r="C35" s="26" t="s">
        <v>92</v>
      </c>
    </row>
    <row r="36" spans="1:3" ht="14.4" x14ac:dyDescent="0.3">
      <c r="A36" s="26" t="s">
        <v>35</v>
      </c>
      <c r="B36" s="26">
        <v>9</v>
      </c>
      <c r="C36" s="26" t="s">
        <v>92</v>
      </c>
    </row>
    <row r="37" spans="1:3" ht="14.4" x14ac:dyDescent="0.3">
      <c r="A37" s="26" t="s">
        <v>24</v>
      </c>
      <c r="B37" s="26">
        <v>10</v>
      </c>
      <c r="C37" s="26" t="s">
        <v>94</v>
      </c>
    </row>
    <row r="38" spans="1:3" ht="14.4" x14ac:dyDescent="0.3">
      <c r="A38" s="26" t="s">
        <v>46</v>
      </c>
      <c r="B38" s="26">
        <v>10</v>
      </c>
      <c r="C38" s="26" t="s">
        <v>94</v>
      </c>
    </row>
    <row r="39" spans="1:3" ht="14.4" x14ac:dyDescent="0.3">
      <c r="A39" s="26" t="s">
        <v>25</v>
      </c>
      <c r="B39" s="26">
        <v>10</v>
      </c>
      <c r="C39" s="26" t="s">
        <v>94</v>
      </c>
    </row>
    <row r="40" spans="1:3" ht="14.4" x14ac:dyDescent="0.3">
      <c r="A40" s="26" t="s">
        <v>66</v>
      </c>
      <c r="B40" s="26">
        <v>10</v>
      </c>
      <c r="C40" s="26" t="s">
        <v>94</v>
      </c>
    </row>
    <row r="41" spans="1:3" ht="14.4" x14ac:dyDescent="0.3">
      <c r="A41" s="26" t="s">
        <v>12</v>
      </c>
      <c r="B41" s="26">
        <v>10</v>
      </c>
      <c r="C41" s="26" t="s">
        <v>94</v>
      </c>
    </row>
    <row r="42" spans="1:3" ht="14.4" x14ac:dyDescent="0.3">
      <c r="A42" s="26" t="s">
        <v>41</v>
      </c>
      <c r="B42" s="26">
        <v>10</v>
      </c>
      <c r="C42" s="26" t="s">
        <v>94</v>
      </c>
    </row>
    <row r="43" spans="1:3" ht="14.4" x14ac:dyDescent="0.3">
      <c r="A43" s="26" t="s">
        <v>38</v>
      </c>
      <c r="B43" s="26">
        <v>10</v>
      </c>
      <c r="C43" s="26" t="s">
        <v>94</v>
      </c>
    </row>
    <row r="44" spans="1:3" ht="14.4" x14ac:dyDescent="0.3">
      <c r="A44" s="26" t="s">
        <v>33</v>
      </c>
      <c r="B44" s="26">
        <v>10</v>
      </c>
      <c r="C44" s="26" t="s">
        <v>94</v>
      </c>
    </row>
    <row r="45" spans="1:3" ht="14.4" x14ac:dyDescent="0.3">
      <c r="A45" s="26" t="s">
        <v>59</v>
      </c>
      <c r="B45" s="26">
        <v>10</v>
      </c>
      <c r="C45" s="26" t="s">
        <v>94</v>
      </c>
    </row>
    <row r="46" spans="1:3" ht="14.4" x14ac:dyDescent="0.3">
      <c r="A46" s="26" t="s">
        <v>23</v>
      </c>
      <c r="B46" s="26">
        <v>11</v>
      </c>
      <c r="C46" s="26" t="s">
        <v>23</v>
      </c>
    </row>
    <row r="47" spans="1:3" ht="14.4" x14ac:dyDescent="0.3">
      <c r="A47" s="26" t="s">
        <v>45</v>
      </c>
      <c r="B47" s="26">
        <v>11</v>
      </c>
      <c r="C47" s="26" t="s">
        <v>23</v>
      </c>
    </row>
    <row r="48" spans="1:3" ht="14.4" x14ac:dyDescent="0.3">
      <c r="A48" s="26" t="s">
        <v>43</v>
      </c>
      <c r="B48" s="26">
        <v>11</v>
      </c>
      <c r="C48" s="26" t="s">
        <v>23</v>
      </c>
    </row>
    <row r="49" spans="1:3" ht="14.4" x14ac:dyDescent="0.3">
      <c r="A49" s="26" t="s">
        <v>10</v>
      </c>
      <c r="B49" s="26">
        <v>12</v>
      </c>
      <c r="C49" s="26" t="s">
        <v>10</v>
      </c>
    </row>
    <row r="50" spans="1:3" ht="14.4" x14ac:dyDescent="0.3">
      <c r="A50" s="26" t="s">
        <v>39</v>
      </c>
      <c r="B50" s="26">
        <v>12</v>
      </c>
      <c r="C50" s="26" t="s">
        <v>10</v>
      </c>
    </row>
    <row r="51" spans="1:3" ht="14.4" x14ac:dyDescent="0.3">
      <c r="A51" s="26" t="s">
        <v>14</v>
      </c>
      <c r="B51" s="26">
        <v>13</v>
      </c>
      <c r="C51" s="26" t="s">
        <v>14</v>
      </c>
    </row>
    <row r="52" spans="1:3" ht="14.4" x14ac:dyDescent="0.3">
      <c r="A52" s="26" t="s">
        <v>28</v>
      </c>
      <c r="B52" s="26">
        <v>14</v>
      </c>
      <c r="C52" s="26" t="s">
        <v>93</v>
      </c>
    </row>
    <row r="53" spans="1:3" ht="14.4" x14ac:dyDescent="0.3">
      <c r="A53" s="26" t="s">
        <v>42</v>
      </c>
      <c r="B53" s="26">
        <v>14</v>
      </c>
      <c r="C53" s="26" t="s">
        <v>93</v>
      </c>
    </row>
    <row r="54" spans="1:3" ht="14.4" x14ac:dyDescent="0.3">
      <c r="A54" s="26" t="s">
        <v>63</v>
      </c>
      <c r="B54" s="26">
        <v>14</v>
      </c>
      <c r="C54" s="26" t="s">
        <v>93</v>
      </c>
    </row>
  </sheetData>
  <conditionalFormatting sqref="A4:A54">
    <cfRule type="expression" dxfId="3" priority="9">
      <formula>MOD(ROW(),5)=0</formula>
    </cfRule>
  </conditionalFormatting>
  <conditionalFormatting sqref="C18">
    <cfRule type="expression" dxfId="2" priority="6">
      <formula>MOD(ROW(),5)=0</formula>
    </cfRule>
  </conditionalFormatting>
  <conditionalFormatting sqref="C20:C21">
    <cfRule type="expression" dxfId="1" priority="4">
      <formula>MOD(ROW(),5)=0</formula>
    </cfRule>
  </conditionalFormatting>
  <conditionalFormatting sqref="C43">
    <cfRule type="expression" dxfId="0" priority="1">
      <formula>MOD(ROW(),5)=0</formula>
    </cfRule>
  </conditionalFormatting>
  <pageMargins left="0.7" right="0.7" top="0.75" bottom="0.75" header="0.3" footer="0.3"/>
  <pageSetup paperSize="9"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Hazard Data</vt:lpstr>
      <vt:lpstr>Frequency matrix</vt:lpstr>
      <vt:lpstr>Severity Matrix</vt:lpstr>
      <vt:lpstr>Region 1</vt:lpstr>
      <vt:lpstr>Region 2</vt:lpstr>
      <vt:lpstr>Region 3</vt:lpstr>
      <vt:lpstr>Region 4</vt:lpstr>
      <vt:lpstr>Region 5</vt:lpstr>
      <vt:lpstr>Region 6</vt:lpstr>
      <vt:lpstr>Sum Insured data</vt:lpstr>
      <vt:lpstr>Dist</vt:lpstr>
      <vt:lpstr>Dist ex-0</vt:lpstr>
      <vt:lpstr>Dist ex-0 (attritional)</vt:lpstr>
      <vt:lpstr>Dist ex-0 (large)</vt:lpstr>
      <vt:lpstr>CAT Code mapping</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 Schilling</dc:creator>
  <cp:keywords/>
  <dc:description/>
  <cp:lastModifiedBy>Admin</cp:lastModifiedBy>
  <cp:revision/>
  <dcterms:created xsi:type="dcterms:W3CDTF">2023-01-06T17:21:07Z</dcterms:created>
  <dcterms:modified xsi:type="dcterms:W3CDTF">2023-03-14T06:06:59Z</dcterms:modified>
  <cp:category/>
  <cp:contentStatus/>
</cp:coreProperties>
</file>