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\Desktop\Gam150\GAM150_Inversion\TEAM\"/>
    </mc:Choice>
  </mc:AlternateContent>
  <bookViews>
    <workbookView xWindow="0" yWindow="0" windowWidth="16763" windowHeight="7590"/>
  </bookViews>
  <sheets>
    <sheet name="LOC" sheetId="1" r:id="rId1"/>
  </sheet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K11" i="1" l="1"/>
  <c r="J10" i="1"/>
  <c r="K10" i="1"/>
  <c r="K7" i="1" l="1"/>
  <c r="K5" i="1"/>
  <c r="L5" i="1" s="1"/>
  <c r="K3" i="1"/>
  <c r="L3" i="1" s="1"/>
  <c r="K6" i="1"/>
  <c r="L6" i="1" s="1"/>
  <c r="K4" i="1"/>
  <c r="L4" i="1" s="1"/>
  <c r="J8" i="1"/>
  <c r="K16" i="1"/>
  <c r="J19" i="1" l="1"/>
  <c r="K19" i="1" s="1"/>
  <c r="J18" i="1"/>
  <c r="K18" i="1" s="1"/>
  <c r="L7" i="1"/>
  <c r="L8" i="1" s="1"/>
  <c r="K8" i="1"/>
  <c r="K17" i="1"/>
</calcChain>
</file>

<file path=xl/sharedStrings.xml><?xml version="1.0" encoding="utf-8"?>
<sst xmlns="http://schemas.openxmlformats.org/spreadsheetml/2006/main" count="119" uniqueCount="57">
  <si>
    <t>language</t>
  </si>
  <si>
    <t>Primary Contributor</t>
  </si>
  <si>
    <t>filename</t>
  </si>
  <si>
    <t>blank</t>
  </si>
  <si>
    <t>comment</t>
  </si>
  <si>
    <t>code</t>
  </si>
  <si>
    <t>C</t>
  </si>
  <si>
    <t>Team Size:</t>
  </si>
  <si>
    <t>Base Share:</t>
  </si>
  <si>
    <t>Green</t>
  </si>
  <si>
    <t>Yellow</t>
  </si>
  <si>
    <t>Red</t>
  </si>
  <si>
    <t>https://github.com/AlDanial/cloc v 1.66  T=0.05 s (236.4 files/s, 12589.9 lines/s)</t>
  </si>
  <si>
    <t>Shared Files:</t>
  </si>
  <si>
    <t>Shared:</t>
  </si>
  <si>
    <t>shared</t>
  </si>
  <si>
    <t>Total Contributions:</t>
  </si>
  <si>
    <t>Total Content</t>
  </si>
  <si>
    <t>RELATIVE CONTRIBUTION FORMATTING (INFORMATIONAL ONLY)</t>
  </si>
  <si>
    <t>Ian</t>
  </si>
  <si>
    <t>LevelManager.c</t>
  </si>
  <si>
    <t>Alex</t>
  </si>
  <si>
    <t>OptionsMenu.c</t>
  </si>
  <si>
    <t>FMOD.c</t>
  </si>
  <si>
    <t>MainMenu.c</t>
  </si>
  <si>
    <t>physics.c</t>
  </si>
  <si>
    <t>Collision.c</t>
  </si>
  <si>
    <t>GameStateLevel.c</t>
  </si>
  <si>
    <t>Brian</t>
  </si>
  <si>
    <t>Timer.c</t>
  </si>
  <si>
    <t>Cenematic.c</t>
  </si>
  <si>
    <t>Deni</t>
  </si>
  <si>
    <t>Enemy.c</t>
  </si>
  <si>
    <t>Gfx.c</t>
  </si>
  <si>
    <t>Player.c</t>
  </si>
  <si>
    <t>Particle.c</t>
  </si>
  <si>
    <t>Hook.c</t>
  </si>
  <si>
    <t>Checkpoint.c</t>
  </si>
  <si>
    <t>SnowEffect.c</t>
  </si>
  <si>
    <t>Characters.c</t>
  </si>
  <si>
    <t>Credits.c</t>
  </si>
  <si>
    <t>Camera.c</t>
  </si>
  <si>
    <t>CheckpointFlag.c</t>
  </si>
  <si>
    <t>Death.c</t>
  </si>
  <si>
    <t>DigipenLogo.c</t>
  </si>
  <si>
    <t>Coin.c</t>
  </si>
  <si>
    <t>PlayerMovement.c</t>
  </si>
  <si>
    <t>Backgrounddrop.c</t>
  </si>
  <si>
    <t>Commandlist.c</t>
  </si>
  <si>
    <t>random.c</t>
  </si>
  <si>
    <t>Kai</t>
  </si>
  <si>
    <t>Made the basic outline with a transition</t>
  </si>
  <si>
    <t>Added the actual menu and buttons</t>
  </si>
  <si>
    <t xml:space="preserve">Again created the basic implementation </t>
  </si>
  <si>
    <t>Added all of the movement and flag checks to the structure</t>
  </si>
  <si>
    <t>Made the camera move when a player got a certain distance from the center</t>
  </si>
  <si>
    <t>Made the camera stay inside of the level no matter where the player ends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</si>
</sst>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9" fontId="0" fillId="0" borderId="0" xfId="0" applyNumberFormat="1"/>
    <xf numFmtId="0" fontId="16" fillId="0" borderId="10" xfId="0" applyFont="1" applyBorder="1"/>
    <xf numFmtId="9" fontId="16" fillId="0" borderId="10" xfId="0" applyNumberFormat="1" applyFont="1" applyBorder="1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9" fontId="16" fillId="0" borderId="0" xfId="1" applyFont="1" applyAlignment="1">
      <alignment horizontal="left"/>
    </xf>
    <xf numFmtId="164" fontId="0" fillId="0" borderId="0" xfId="0" applyNumberFormat="1" applyAlignment="1">
      <alignment horizontal="center"/>
    </xf>
    <xf numFmtId="9" fontId="0" fillId="0" borderId="0" xfId="1" applyFont="1"/>
    <xf numFmtId="1" fontId="16" fillId="0" borderId="10" xfId="0" applyNumberFormat="1" applyFont="1" applyBorder="1"/>
    <xf numFmtId="0" fontId="0" fillId="0" borderId="11" xfId="0" applyBorder="1"/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Border="1"/>
    <xf numFmtId="1" fontId="16" fillId="0" borderId="0" xfId="0" applyNumberFormat="1" applyFont="1" applyBorder="1"/>
    <xf numFmtId="9" fontId="16" fillId="0" borderId="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C17" sqref="C17"/>
    </sheetView>
  </sheetViews>
  <sheetFormatPr defaultRowHeight="14.25" x14ac:dyDescent="0.45"/>
  <cols>
    <col min="7" max="7" width="45.3320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13" x14ac:dyDescent="0.45">
      <c r="A2" t="s">
        <v>6</v>
      </c>
      <c r="B2" t="s">
        <v>19</v>
      </c>
      <c r="C2" t="s">
        <v>20</v>
      </c>
      <c r="D2">
        <v>94</v>
      </c>
      <c r="E2">
        <v>46</v>
      </c>
      <c r="F2">
        <v>399</v>
      </c>
    </row>
    <row r="3" spans="1:13" x14ac:dyDescent="0.45">
      <c r="A3" t="s">
        <v>6</v>
      </c>
      <c r="B3" t="s">
        <v>21</v>
      </c>
      <c r="C3" t="s">
        <v>22</v>
      </c>
      <c r="D3">
        <v>136</v>
      </c>
      <c r="E3">
        <v>64</v>
      </c>
      <c r="F3">
        <v>363</v>
      </c>
      <c r="I3" t="s">
        <v>21</v>
      </c>
      <c r="J3">
        <f>IF(NOT(ISBLANK(I3)),COUNTIF($B:$B,"="&amp;I3&amp;"*"), 0)</f>
        <v>8</v>
      </c>
      <c r="K3" s="1">
        <f>IF(NOT(ISBLANK(I3)),SUMIF($B:$B, "="&amp;I3&amp;"*",F:F )+SUMIF($B:$B, "="&amp;M11,F:F)/K11,0)</f>
        <v>1368</v>
      </c>
      <c r="L3" s="2">
        <f>K3/MAX(K$10,1)</f>
        <v>0.29168443496801705</v>
      </c>
    </row>
    <row r="4" spans="1:13" x14ac:dyDescent="0.45">
      <c r="A4" t="s">
        <v>6</v>
      </c>
      <c r="B4" t="s">
        <v>21</v>
      </c>
      <c r="C4" t="s">
        <v>23</v>
      </c>
      <c r="D4">
        <v>84</v>
      </c>
      <c r="E4">
        <v>81</v>
      </c>
      <c r="F4">
        <v>334</v>
      </c>
      <c r="I4" t="s">
        <v>28</v>
      </c>
      <c r="J4">
        <f>IF(NOT(ISBLANK(I4)),COUNTIF($B:$B,"="&amp;I4&amp;"*"), 0)</f>
        <v>8</v>
      </c>
      <c r="K4" s="1">
        <f>IF(NOT(ISBLANK(I4)),SUMIF($B:$B, "="&amp;I4&amp;"*",F:F)+SUMIF($B:$B, "="&amp;M11,F:F)/K11,0)</f>
        <v>983</v>
      </c>
      <c r="L4" s="2">
        <f>K4/MAX(K$10,1)</f>
        <v>0.20959488272921109</v>
      </c>
    </row>
    <row r="5" spans="1:13" x14ac:dyDescent="0.45">
      <c r="A5" t="s">
        <v>6</v>
      </c>
      <c r="B5" t="s">
        <v>21</v>
      </c>
      <c r="C5" t="s">
        <v>24</v>
      </c>
      <c r="D5">
        <v>86</v>
      </c>
      <c r="E5">
        <v>40</v>
      </c>
      <c r="F5">
        <v>203</v>
      </c>
      <c r="G5" t="s">
        <v>52</v>
      </c>
      <c r="I5" t="s">
        <v>31</v>
      </c>
      <c r="J5">
        <f>IF(NOT(ISBLANK(I5)),COUNTIF($B:$B,"="&amp;I5&amp;"*"), 0)</f>
        <v>8</v>
      </c>
      <c r="K5" s="1">
        <f>IF(NOT(ISBLANK(I5)),SUMIF($B:$B, "="&amp;I5&amp;"*",F:F)+SUMIF($B:$B, "="&amp;M11,F:F)/K11,0)</f>
        <v>977</v>
      </c>
      <c r="L5" s="2">
        <f>K5/MAX(K$10,1)</f>
        <v>0.20831556503198295</v>
      </c>
    </row>
    <row r="6" spans="1:13" x14ac:dyDescent="0.45">
      <c r="A6" t="s">
        <v>6</v>
      </c>
      <c r="B6" t="s">
        <v>31</v>
      </c>
      <c r="C6" t="s">
        <v>24</v>
      </c>
      <c r="D6">
        <v>86</v>
      </c>
      <c r="E6">
        <v>40</v>
      </c>
      <c r="F6">
        <v>100</v>
      </c>
      <c r="G6" t="s">
        <v>51</v>
      </c>
      <c r="I6" t="s">
        <v>19</v>
      </c>
      <c r="J6">
        <f>IF(NOT(ISBLANK(I6)),COUNTIF($B:$B,"="&amp;I6&amp;"*"), 0)</f>
        <v>5</v>
      </c>
      <c r="K6" s="1">
        <f>IF(NOT(ISBLANK(I6)),SUMIF($B:$B, "="&amp;I6&amp;"*",F:F)+SUMIF($B:$B, "="&amp;M11,F:F)/K11,0)</f>
        <v>1347</v>
      </c>
      <c r="L6" s="2">
        <f>K6/MAX(K$10,1)</f>
        <v>0.28720682302771855</v>
      </c>
    </row>
    <row r="7" spans="1:13" x14ac:dyDescent="0.45">
      <c r="A7" t="s">
        <v>6</v>
      </c>
      <c r="B7" t="s">
        <v>19</v>
      </c>
      <c r="C7" t="s">
        <v>25</v>
      </c>
      <c r="D7">
        <v>45</v>
      </c>
      <c r="E7">
        <v>46</v>
      </c>
      <c r="F7">
        <v>290</v>
      </c>
      <c r="I7" s="12" t="s">
        <v>50</v>
      </c>
      <c r="J7">
        <f>IF(NOT(ISBLANK(I7)),COUNTIF($B:$B,"="&amp;I7&amp;"*"), 0)</f>
        <v>1</v>
      </c>
      <c r="K7" s="1">
        <f>IF(NOT(ISBLANK(I7)),SUMIF($B:$B, "="&amp;I7&amp;"*",F:F)+SUMIF($B:$B, "="&amp;M11,F:F)/K11,0)</f>
        <v>15</v>
      </c>
      <c r="L7" s="2">
        <f>K7/MAX(K$10,1)</f>
        <v>3.1982942430703624E-3</v>
      </c>
    </row>
    <row r="8" spans="1:13" x14ac:dyDescent="0.45">
      <c r="A8" t="s">
        <v>6</v>
      </c>
      <c r="B8" t="s">
        <v>19</v>
      </c>
      <c r="C8" t="s">
        <v>26</v>
      </c>
      <c r="D8">
        <v>46</v>
      </c>
      <c r="E8">
        <v>47</v>
      </c>
      <c r="F8">
        <v>288</v>
      </c>
      <c r="H8" s="15" t="s">
        <v>16</v>
      </c>
      <c r="I8" s="15"/>
      <c r="J8" s="3">
        <f>SUM(J3:J7)</f>
        <v>30</v>
      </c>
      <c r="K8" s="11">
        <f>SUM(K3:K7)</f>
        <v>4690</v>
      </c>
      <c r="L8" s="4">
        <f>SUM(L3:L7)</f>
        <v>1</v>
      </c>
    </row>
    <row r="9" spans="1:13" x14ac:dyDescent="0.45">
      <c r="A9" t="s">
        <v>6</v>
      </c>
      <c r="B9" t="s">
        <v>28</v>
      </c>
      <c r="C9" t="s">
        <v>27</v>
      </c>
      <c r="D9">
        <v>72</v>
      </c>
      <c r="E9">
        <v>52</v>
      </c>
      <c r="F9">
        <v>283</v>
      </c>
      <c r="H9" s="13"/>
      <c r="I9" s="13"/>
      <c r="J9" s="16"/>
      <c r="K9" s="17"/>
      <c r="L9" s="18"/>
    </row>
    <row r="10" spans="1:13" x14ac:dyDescent="0.45">
      <c r="A10" t="s">
        <v>6</v>
      </c>
      <c r="B10" t="s">
        <v>28</v>
      </c>
      <c r="C10" t="s">
        <v>29</v>
      </c>
      <c r="D10">
        <v>78</v>
      </c>
      <c r="E10">
        <v>15</v>
      </c>
      <c r="F10">
        <v>281</v>
      </c>
      <c r="H10" s="14" t="s">
        <v>17</v>
      </c>
      <c r="I10" s="14"/>
      <c r="J10">
        <f>COUNTA(C:C)-1</f>
        <v>30</v>
      </c>
      <c r="K10">
        <f>SUM(F:F)</f>
        <v>4690</v>
      </c>
    </row>
    <row r="11" spans="1:13" x14ac:dyDescent="0.45">
      <c r="A11" t="s">
        <v>6</v>
      </c>
      <c r="B11" t="s">
        <v>21</v>
      </c>
      <c r="C11" t="s">
        <v>30</v>
      </c>
      <c r="D11">
        <v>54</v>
      </c>
      <c r="E11">
        <v>57</v>
      </c>
      <c r="F11">
        <v>277</v>
      </c>
      <c r="I11" s="5"/>
      <c r="J11" s="6" t="s">
        <v>7</v>
      </c>
      <c r="K11" s="7">
        <f>COUNTA(I3:I7)</f>
        <v>5</v>
      </c>
      <c r="L11" t="s">
        <v>14</v>
      </c>
      <c r="M11" t="s">
        <v>15</v>
      </c>
    </row>
    <row r="12" spans="1:13" x14ac:dyDescent="0.45">
      <c r="A12" t="s">
        <v>6</v>
      </c>
      <c r="B12" t="s">
        <v>31</v>
      </c>
      <c r="C12" t="s">
        <v>32</v>
      </c>
      <c r="D12">
        <v>38</v>
      </c>
      <c r="E12">
        <v>35</v>
      </c>
      <c r="F12">
        <v>251</v>
      </c>
      <c r="I12" s="14" t="s">
        <v>13</v>
      </c>
      <c r="J12" s="14"/>
      <c r="K12">
        <v>3</v>
      </c>
    </row>
    <row r="13" spans="1:13" x14ac:dyDescent="0.45">
      <c r="A13" t="s">
        <v>6</v>
      </c>
      <c r="B13" t="s">
        <v>19</v>
      </c>
      <c r="C13" t="s">
        <v>33</v>
      </c>
      <c r="D13">
        <v>51</v>
      </c>
      <c r="E13">
        <v>41</v>
      </c>
      <c r="F13">
        <v>239</v>
      </c>
    </row>
    <row r="14" spans="1:13" x14ac:dyDescent="0.45">
      <c r="A14" t="s">
        <v>6</v>
      </c>
      <c r="B14" t="s">
        <v>28</v>
      </c>
      <c r="C14" t="s">
        <v>34</v>
      </c>
      <c r="D14">
        <v>44</v>
      </c>
      <c r="E14">
        <v>31</v>
      </c>
      <c r="F14">
        <v>116</v>
      </c>
      <c r="G14" t="s">
        <v>54</v>
      </c>
      <c r="I14" t="s">
        <v>18</v>
      </c>
    </row>
    <row r="15" spans="1:13" x14ac:dyDescent="0.45">
      <c r="A15" t="s">
        <v>6</v>
      </c>
      <c r="B15" t="s">
        <v>31</v>
      </c>
      <c r="C15" t="s">
        <v>34</v>
      </c>
      <c r="D15">
        <v>44</v>
      </c>
      <c r="E15">
        <v>31</v>
      </c>
      <c r="F15">
        <v>82</v>
      </c>
      <c r="G15" t="s">
        <v>53</v>
      </c>
    </row>
    <row r="16" spans="1:13" x14ac:dyDescent="0.45">
      <c r="A16" t="s">
        <v>6</v>
      </c>
      <c r="B16" t="s">
        <v>31</v>
      </c>
      <c r="C16" t="s">
        <v>35</v>
      </c>
      <c r="D16">
        <v>28</v>
      </c>
      <c r="E16">
        <v>33</v>
      </c>
      <c r="F16">
        <v>174</v>
      </c>
      <c r="I16" s="5"/>
      <c r="J16" s="6" t="s">
        <v>8</v>
      </c>
      <c r="K16" s="8">
        <f>100%/K11</f>
        <v>0.2</v>
      </c>
    </row>
    <row r="17" spans="1:11" x14ac:dyDescent="0.45">
      <c r="A17" t="s">
        <v>6</v>
      </c>
      <c r="B17" t="s">
        <v>19</v>
      </c>
      <c r="C17" t="s">
        <v>36</v>
      </c>
      <c r="D17">
        <v>43</v>
      </c>
      <c r="E17">
        <v>39</v>
      </c>
      <c r="F17">
        <v>131</v>
      </c>
      <c r="I17" s="9" t="s">
        <v>9</v>
      </c>
      <c r="J17" s="2">
        <v>-0.05</v>
      </c>
      <c r="K17" s="10">
        <f>K$16+$J17</f>
        <v>0.15000000000000002</v>
      </c>
    </row>
    <row r="18" spans="1:11" x14ac:dyDescent="0.45">
      <c r="A18" t="s">
        <v>6</v>
      </c>
      <c r="B18" t="s">
        <v>21</v>
      </c>
      <c r="C18" t="s">
        <v>37</v>
      </c>
      <c r="D18">
        <v>49</v>
      </c>
      <c r="E18">
        <v>50</v>
      </c>
      <c r="F18">
        <v>125</v>
      </c>
      <c r="I18" s="9" t="s">
        <v>10</v>
      </c>
      <c r="J18" s="2">
        <f>0-K16/2</f>
        <v>-0.1</v>
      </c>
      <c r="K18" s="10">
        <f>K$16+$J18</f>
        <v>0.1</v>
      </c>
    </row>
    <row r="19" spans="1:11" x14ac:dyDescent="0.45">
      <c r="A19" t="s">
        <v>6</v>
      </c>
      <c r="B19" t="s">
        <v>31</v>
      </c>
      <c r="C19" t="s">
        <v>38</v>
      </c>
      <c r="D19">
        <v>17</v>
      </c>
      <c r="E19">
        <v>32</v>
      </c>
      <c r="F19">
        <v>108</v>
      </c>
      <c r="I19" s="9" t="s">
        <v>11</v>
      </c>
      <c r="J19" s="2">
        <f>0-K16</f>
        <v>-0.2</v>
      </c>
      <c r="K19" s="10">
        <f>K$16+$J19</f>
        <v>0</v>
      </c>
    </row>
    <row r="20" spans="1:11" x14ac:dyDescent="0.45">
      <c r="A20" t="s">
        <v>6</v>
      </c>
      <c r="B20" t="s">
        <v>31</v>
      </c>
      <c r="C20" t="s">
        <v>39</v>
      </c>
      <c r="D20">
        <v>18</v>
      </c>
      <c r="E20">
        <v>34</v>
      </c>
      <c r="F20">
        <v>106</v>
      </c>
      <c r="K20" s="10"/>
    </row>
    <row r="21" spans="1:11" x14ac:dyDescent="0.45">
      <c r="A21" t="s">
        <v>6</v>
      </c>
      <c r="B21" t="s">
        <v>31</v>
      </c>
      <c r="C21" t="s">
        <v>40</v>
      </c>
      <c r="D21">
        <v>25</v>
      </c>
      <c r="E21">
        <v>33</v>
      </c>
      <c r="F21">
        <v>95</v>
      </c>
    </row>
    <row r="22" spans="1:11" x14ac:dyDescent="0.45">
      <c r="A22" t="s">
        <v>6</v>
      </c>
      <c r="B22" t="s">
        <v>28</v>
      </c>
      <c r="C22" t="s">
        <v>41</v>
      </c>
      <c r="D22">
        <v>15</v>
      </c>
      <c r="E22">
        <v>37</v>
      </c>
      <c r="F22">
        <v>65</v>
      </c>
      <c r="G22" t="s">
        <v>56</v>
      </c>
    </row>
    <row r="23" spans="1:11" x14ac:dyDescent="0.45">
      <c r="A23" t="s">
        <v>6</v>
      </c>
      <c r="B23" t="s">
        <v>50</v>
      </c>
      <c r="C23" t="s">
        <v>41</v>
      </c>
      <c r="D23">
        <v>15</v>
      </c>
      <c r="E23">
        <v>37</v>
      </c>
      <c r="F23">
        <v>15</v>
      </c>
      <c r="G23" t="s">
        <v>55</v>
      </c>
    </row>
    <row r="24" spans="1:11" x14ac:dyDescent="0.45">
      <c r="A24" t="s">
        <v>6</v>
      </c>
      <c r="B24" t="s">
        <v>28</v>
      </c>
      <c r="C24" t="s">
        <v>42</v>
      </c>
      <c r="D24">
        <v>20</v>
      </c>
      <c r="E24">
        <v>10</v>
      </c>
      <c r="F24">
        <v>73</v>
      </c>
    </row>
    <row r="25" spans="1:11" x14ac:dyDescent="0.45">
      <c r="A25" t="s">
        <v>6</v>
      </c>
      <c r="B25" t="s">
        <v>28</v>
      </c>
      <c r="C25" t="s">
        <v>43</v>
      </c>
      <c r="D25">
        <v>22</v>
      </c>
      <c r="E25">
        <v>15</v>
      </c>
      <c r="F25">
        <v>68</v>
      </c>
    </row>
    <row r="26" spans="1:11" x14ac:dyDescent="0.45">
      <c r="A26" t="s">
        <v>6</v>
      </c>
      <c r="B26" t="s">
        <v>31</v>
      </c>
      <c r="C26" t="s">
        <v>44</v>
      </c>
      <c r="D26">
        <v>25</v>
      </c>
      <c r="E26">
        <v>33</v>
      </c>
      <c r="F26">
        <v>61</v>
      </c>
    </row>
    <row r="27" spans="1:11" x14ac:dyDescent="0.45">
      <c r="A27" t="s">
        <v>6</v>
      </c>
      <c r="B27" t="s">
        <v>28</v>
      </c>
      <c r="C27" t="s">
        <v>45</v>
      </c>
      <c r="D27">
        <v>22</v>
      </c>
      <c r="E27">
        <v>10</v>
      </c>
      <c r="F27">
        <v>61</v>
      </c>
    </row>
    <row r="28" spans="1:11" x14ac:dyDescent="0.45">
      <c r="A28" t="s">
        <v>6</v>
      </c>
      <c r="B28" t="s">
        <v>28</v>
      </c>
      <c r="C28" t="s">
        <v>46</v>
      </c>
      <c r="D28">
        <v>5</v>
      </c>
      <c r="E28">
        <v>10</v>
      </c>
      <c r="F28">
        <v>36</v>
      </c>
    </row>
    <row r="29" spans="1:11" x14ac:dyDescent="0.45">
      <c r="A29" t="s">
        <v>6</v>
      </c>
      <c r="B29" t="s">
        <v>21</v>
      </c>
      <c r="C29" t="s">
        <v>47</v>
      </c>
      <c r="D29">
        <v>18</v>
      </c>
      <c r="E29">
        <v>33</v>
      </c>
      <c r="F29">
        <v>33</v>
      </c>
    </row>
    <row r="30" spans="1:11" x14ac:dyDescent="0.45">
      <c r="A30" t="s">
        <v>6</v>
      </c>
      <c r="B30" t="s">
        <v>21</v>
      </c>
      <c r="C30" t="s">
        <v>48</v>
      </c>
      <c r="D30">
        <v>10</v>
      </c>
      <c r="E30">
        <v>31</v>
      </c>
      <c r="F30">
        <v>19</v>
      </c>
    </row>
    <row r="31" spans="1:11" x14ac:dyDescent="0.45">
      <c r="A31" t="s">
        <v>6</v>
      </c>
      <c r="B31" t="s">
        <v>21</v>
      </c>
      <c r="C31" t="s">
        <v>49</v>
      </c>
      <c r="D31">
        <v>12</v>
      </c>
      <c r="E31">
        <v>39</v>
      </c>
      <c r="F31">
        <v>14</v>
      </c>
    </row>
  </sheetData>
  <mergeCells count="3">
    <mergeCell ref="I12:J12"/>
    <mergeCell ref="H8:I8"/>
    <mergeCell ref="H10:I10"/>
  </mergeCells>
  <conditionalFormatting sqref="L3:L7">
    <cfRule type="cellIs" dxfId="2" priority="27" stopIfTrue="1" operator="lessThan">
      <formula>$K$18</formula>
    </cfRule>
    <cfRule type="cellIs" dxfId="1" priority="28" stopIfTrue="1" operator="lessThan">
      <formula>$K$17</formula>
    </cfRule>
    <cfRule type="cellIs" dxfId="0" priority="29" operator="greaterThanOrEqual">
      <formula>$K$17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Deni Van Winkle</cp:lastModifiedBy>
  <dcterms:created xsi:type="dcterms:W3CDTF">2013-04-28T21:48:42Z</dcterms:created>
  <dcterms:modified xsi:type="dcterms:W3CDTF">2017-04-21T04:30:25Z</dcterms:modified>
</cp:coreProperties>
</file>