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C:\Users\Ldiphare\OneDrive - African Bank\Documents\AfricanBank Reports\"/>
    </mc:Choice>
  </mc:AlternateContent>
  <xr:revisionPtr revIDLastSave="0" documentId="8_{B47F4461-043A-45F4-9F5D-FBEA31EC21C5}" xr6:coauthVersionLast="47" xr6:coauthVersionMax="47" xr10:uidLastSave="{00000000-0000-0000-0000-000000000000}"/>
  <bookViews>
    <workbookView xWindow="-120" yWindow="-120" windowWidth="29040" windowHeight="15720" activeTab="4" xr2:uid="{00000000-000D-0000-FFFF-FFFF00000000}"/>
  </bookViews>
  <sheets>
    <sheet name="Team Targets" sheetId="7" r:id="rId1"/>
    <sheet name="Input" sheetId="3" r:id="rId2"/>
    <sheet name="Target Guage Chart" sheetId="4" r:id="rId3"/>
    <sheet name="Monaco Team stats" sheetId="5" r:id="rId4"/>
    <sheet name="Monaco Grand Prix  Chart" sheetId="12" r:id="rId5"/>
    <sheet name="Kyalami Teams stats" sheetId="10" r:id="rId6"/>
    <sheet name="Kyalami Grand Prix Chart" sheetId="11" r:id="rId7"/>
    <sheet name="Sales Perfromance" sheetId="8" r:id="rId8"/>
  </sheets>
  <definedNames>
    <definedName name="IQ_CH" hidden="1">110000</definedName>
    <definedName name="IQ_CQ" hidden="1">5000</definedName>
    <definedName name="IQ_CY" hidden="1">10000</definedName>
    <definedName name="IQ_DAILY" hidden="1">500000</definedName>
    <definedName name="IQ_DNTM" hidden="1">700000</definedName>
    <definedName name="IQ_FH" hidden="1">100000</definedName>
    <definedName name="IQ_FQ" hidden="1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 hidden="1">1000</definedName>
    <definedName name="IQ_LATESTK" hidden="1">1000</definedName>
    <definedName name="IQ_LATESTQ" hidden="1">500</definedName>
    <definedName name="IQ_LTM" hidden="1">2000</definedName>
    <definedName name="IQ_LTMMONTH" hidden="1">120000</definedName>
    <definedName name="IQ_MONTH" hidden="1">15000</definedName>
    <definedName name="IQ_MTD" hidden="1">800000</definedName>
    <definedName name="IQ_NAMES_REVISION_DATE_" hidden="1">41731.5224074074</definedName>
    <definedName name="IQ_NTM" hidden="1">6000</definedName>
    <definedName name="IQ_QTD" hidden="1">750000</definedName>
    <definedName name="IQ_TODAY" hidden="1">0</definedName>
    <definedName name="IQ_WEEK" hidden="1">50000</definedName>
    <definedName name="IQ_YTD" hidden="1">3000</definedName>
    <definedName name="IQ_YTDMONTH" hidden="1">130000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" i="10" l="1" a="1"/>
  <c r="C10" i="10" s="1"/>
  <c r="B2" i="5" a="1"/>
  <c r="B2" i="5" s="1"/>
  <c r="C2" i="5" s="1"/>
  <c r="C3" i="5"/>
  <c r="C4" i="5"/>
  <c r="C5" i="5"/>
  <c r="C6" i="5"/>
  <c r="C7" i="5"/>
  <c r="C8" i="5"/>
  <c r="C9" i="5"/>
  <c r="C10" i="5"/>
  <c r="B33" i="3"/>
  <c r="B25" i="3"/>
  <c r="E12" i="3"/>
  <c r="C6" i="10" l="1"/>
  <c r="B2" i="10"/>
  <c r="C2" i="10" s="1"/>
  <c r="C3" i="10"/>
  <c r="C5" i="10"/>
  <c r="C7" i="10"/>
  <c r="C9" i="10"/>
  <c r="C4" i="10"/>
  <c r="C8" i="10"/>
  <c r="B8" i="3" l="1"/>
  <c r="C6" i="3" l="1"/>
  <c r="C7" i="3"/>
  <c r="C3" i="3"/>
  <c r="E10" i="3" s="1"/>
  <c r="C4" i="3"/>
  <c r="E9" i="3" s="1"/>
  <c r="E8" i="3" s="1"/>
  <c r="C5" i="3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<sst xmlns="http://schemas.openxmlformats.org/spreadsheetml/2006/main" count="479" uniqueCount="270">
  <si>
    <t>Doughnut Chart Bands</t>
  </si>
  <si>
    <t>Bands</t>
  </si>
  <si>
    <t>Value</t>
  </si>
  <si>
    <t>Red</t>
  </si>
  <si>
    <t>Orange</t>
  </si>
  <si>
    <t>Yellow</t>
  </si>
  <si>
    <t>Green</t>
  </si>
  <si>
    <t>Omitted</t>
  </si>
  <si>
    <t>Total</t>
  </si>
  <si>
    <t>Doughnut Chart Scale</t>
  </si>
  <si>
    <t>Label</t>
  </si>
  <si>
    <t>Pie Chart Needle</t>
  </si>
  <si>
    <t>Actual</t>
  </si>
  <si>
    <t>Needle</t>
  </si>
  <si>
    <t>Balance</t>
  </si>
  <si>
    <t>30m</t>
  </si>
  <si>
    <t>50m</t>
  </si>
  <si>
    <t>70m</t>
  </si>
  <si>
    <t>90m</t>
  </si>
  <si>
    <t>110m</t>
  </si>
  <si>
    <t>130m</t>
  </si>
  <si>
    <t>160m</t>
  </si>
  <si>
    <t>190m</t>
  </si>
  <si>
    <t>210m</t>
  </si>
  <si>
    <t>240m</t>
  </si>
  <si>
    <t>Supervisor Name</t>
  </si>
  <si>
    <t>Ashley Moyo</t>
  </si>
  <si>
    <t>Mixo Makhubele</t>
  </si>
  <si>
    <t>Nonhle Zondi</t>
  </si>
  <si>
    <t>Rodney Naidu</t>
  </si>
  <si>
    <t>Samantha Govender</t>
  </si>
  <si>
    <t>Samuel Masubelele</t>
  </si>
  <si>
    <t>Taedi Moletsane</t>
  </si>
  <si>
    <t>Thabo Mosweu</t>
  </si>
  <si>
    <t>Thobile Phakhathi</t>
  </si>
  <si>
    <t>Busisiwe Mabuza</t>
  </si>
  <si>
    <t>Cindy Visser</t>
  </si>
  <si>
    <t>Matimba Ngobeni</t>
  </si>
  <si>
    <t>Mfundo Mdlalose</t>
  </si>
  <si>
    <t>Mondli Nhlapho</t>
  </si>
  <si>
    <t xml:space="preserve">Mosima Moshidi </t>
  </si>
  <si>
    <t>Salome Baloyi</t>
  </si>
  <si>
    <t>Shadleigh White</t>
  </si>
  <si>
    <t>Tshepo Moeketsi</t>
  </si>
  <si>
    <t>Team</t>
  </si>
  <si>
    <t>Productivity</t>
  </si>
  <si>
    <t>Productivity Support</t>
  </si>
  <si>
    <t xml:space="preserve">Car size </t>
  </si>
  <si>
    <t>ReportMonth</t>
  </si>
  <si>
    <t>Consultant Name</t>
  </si>
  <si>
    <t>RealAppsTarget</t>
  </si>
  <si>
    <t>TotalRealAppsVol</t>
  </si>
  <si>
    <t>Real Apps % to Target</t>
  </si>
  <si>
    <t>LoanAppsVol</t>
  </si>
  <si>
    <t>CardAppsVol</t>
  </si>
  <si>
    <t>OverDraftAppsVol</t>
  </si>
  <si>
    <t>TotalDealsVol</t>
  </si>
  <si>
    <t>SalesValTarget</t>
  </si>
  <si>
    <t>TotalSalesVal</t>
  </si>
  <si>
    <t>Sales Val % to Target</t>
  </si>
  <si>
    <t>LoanDealsVol</t>
  </si>
  <si>
    <t>LoanSaleVal</t>
  </si>
  <si>
    <t>CardDealsVol</t>
  </si>
  <si>
    <t>CardSaleVal</t>
  </si>
  <si>
    <t>CardLimIncSaleVal</t>
  </si>
  <si>
    <t>CreditCardDealTarget</t>
  </si>
  <si>
    <t>Creditcard  % to target</t>
  </si>
  <si>
    <t>OverDraftDealsVol</t>
  </si>
  <si>
    <t>OverDraftSaleVal</t>
  </si>
  <si>
    <t>Ayanda Delubom</t>
  </si>
  <si>
    <t>Boipelo Zitha</t>
  </si>
  <si>
    <t>Grace Baloyi</t>
  </si>
  <si>
    <t>Koketjo Kekae</t>
  </si>
  <si>
    <t>Lunga Mabona</t>
  </si>
  <si>
    <t>Ngibongiseni Chavango</t>
  </si>
  <si>
    <t>Ntando Sibisi</t>
  </si>
  <si>
    <t>Sibongile Dlali</t>
  </si>
  <si>
    <t>Siphokazi Ndamase</t>
  </si>
  <si>
    <t>Sthandokuhle Mwelase</t>
  </si>
  <si>
    <t>Teboho Tau</t>
  </si>
  <si>
    <t>Zintle Mshengu</t>
  </si>
  <si>
    <t>Antonaite Mkhatshwa</t>
  </si>
  <si>
    <t>Bhonda Thompson</t>
  </si>
  <si>
    <t>Daphney Legodi</t>
  </si>
  <si>
    <t>Dumisani Mtsweni</t>
  </si>
  <si>
    <t>Karabo Motau</t>
  </si>
  <si>
    <t>Mlungisi Nkidi</t>
  </si>
  <si>
    <t>Mulweli Mushweu</t>
  </si>
  <si>
    <t>Puseletso Mokoena</t>
  </si>
  <si>
    <t>Rorisang Masalesa</t>
  </si>
  <si>
    <t>Thato Moletsane</t>
  </si>
  <si>
    <t>Zamokuhle Mazibuko</t>
  </si>
  <si>
    <t>Basetsana Rakitla</t>
  </si>
  <si>
    <t>Ivan Mashimbye</t>
  </si>
  <si>
    <t>Mary Tshabalala</t>
  </si>
  <si>
    <t>Mary-Ann Moloto</t>
  </si>
  <si>
    <t>Mbavhalelo Ndou</t>
  </si>
  <si>
    <t>Mokgadi Mathiane</t>
  </si>
  <si>
    <t>Morongwa Rasekgololo</t>
  </si>
  <si>
    <t>Rendani Nephambani</t>
  </si>
  <si>
    <t>Tshwarelo Motlhala</t>
  </si>
  <si>
    <t>Vhugala Davhula</t>
  </si>
  <si>
    <t>Zinhle Mtshweni</t>
  </si>
  <si>
    <t>Zwivhuya Magwara</t>
  </si>
  <si>
    <t>Kefilwe Mokgotle</t>
  </si>
  <si>
    <t>Kgabo Mokonyama</t>
  </si>
  <si>
    <t>Nozuko Ndamase</t>
  </si>
  <si>
    <t>Shannon Prince</t>
  </si>
  <si>
    <t>Simphiwe Madlabane</t>
  </si>
  <si>
    <t>Siyavuya Mnukwa</t>
  </si>
  <si>
    <t>Tshepisang Molefe</t>
  </si>
  <si>
    <t>Tumi Moloi</t>
  </si>
  <si>
    <t>Gloria Seutloadi</t>
  </si>
  <si>
    <t>Jody Shingange</t>
  </si>
  <si>
    <t>Lebone Maile</t>
  </si>
  <si>
    <t>Lufuno Makhado</t>
  </si>
  <si>
    <t>Menziwoxolo Sibeko</t>
  </si>
  <si>
    <t>Mmateboho Mosekedi</t>
  </si>
  <si>
    <t>Naledi Mashiane</t>
  </si>
  <si>
    <t>Nokuthula Mabongo</t>
  </si>
  <si>
    <t>Odirile Mathe</t>
  </si>
  <si>
    <t>Rolindela Nephembani</t>
  </si>
  <si>
    <t>Tebogo Sentsho</t>
  </si>
  <si>
    <t>Wendy Van Wyk</t>
  </si>
  <si>
    <t>Bontle Nyama</t>
  </si>
  <si>
    <t>Lethabo Manamela</t>
  </si>
  <si>
    <t>Linah Raletshena</t>
  </si>
  <si>
    <t>Lindiwe Dladla</t>
  </si>
  <si>
    <t>Matlhogonolo Mosidi</t>
  </si>
  <si>
    <t>Moatlhodi Montshojang</t>
  </si>
  <si>
    <t>Saafiyah Borman</t>
  </si>
  <si>
    <t>Thabo Maphutsi</t>
  </si>
  <si>
    <t>Thandazo Mavuso</t>
  </si>
  <si>
    <t>Tshegofatso Mahlangu</t>
  </si>
  <si>
    <t>Vishaiya Pillay</t>
  </si>
  <si>
    <t>Xolile Zikhali</t>
  </si>
  <si>
    <t>Amogelang Khunou</t>
  </si>
  <si>
    <t>Busisiwe Nyembe</t>
  </si>
  <si>
    <t>Khutso Mothiba</t>
  </si>
  <si>
    <t>Lucas Gamede</t>
  </si>
  <si>
    <t>Mana Zungu</t>
  </si>
  <si>
    <t>Matlading Sebei</t>
  </si>
  <si>
    <t>Nokuthula Mabena</t>
  </si>
  <si>
    <t>Nothando Dlamini</t>
  </si>
  <si>
    <t>Aboo-Baker Cara</t>
  </si>
  <si>
    <t>Akhona Mbangendlu</t>
  </si>
  <si>
    <t>Dimakatso Tsotetsi</t>
  </si>
  <si>
    <t>Dumisane Maqoga</t>
  </si>
  <si>
    <t>Oratilwe Modibane</t>
  </si>
  <si>
    <t>Palesa Masekwa</t>
  </si>
  <si>
    <t>Potego Selatole</t>
  </si>
  <si>
    <t>Precious Mmola</t>
  </si>
  <si>
    <t>Thabiso Mokgupi</t>
  </si>
  <si>
    <t>Tumelo Mabena</t>
  </si>
  <si>
    <t>Xolani Mafunda</t>
  </si>
  <si>
    <t>Bridget Madonsela</t>
  </si>
  <si>
    <t>Gcina Mazibuko</t>
  </si>
  <si>
    <t>Lerato Banda</t>
  </si>
  <si>
    <t>Letlhogonolo Mokwena</t>
  </si>
  <si>
    <t>Londolani Lishivha</t>
  </si>
  <si>
    <t>Nothando Makwakwa</t>
  </si>
  <si>
    <t>Ntando Mwelase</t>
  </si>
  <si>
    <t>Phelelwa Nkabinde</t>
  </si>
  <si>
    <t>Phumeza Khyolo</t>
  </si>
  <si>
    <t>Tebogo Maluleke</t>
  </si>
  <si>
    <t>Tebogo Moremi</t>
  </si>
  <si>
    <t>Thato Mokoena</t>
  </si>
  <si>
    <t>Tiyani Khoza</t>
  </si>
  <si>
    <t>Carmen Shiburi</t>
  </si>
  <si>
    <t>Chanda Bowa</t>
  </si>
  <si>
    <t>Kabelo Molamudi</t>
  </si>
  <si>
    <t>Keitumetse Tsotetsi</t>
  </si>
  <si>
    <t>Lekelela Mkhize</t>
  </si>
  <si>
    <t>Livhuwani Tharaga</t>
  </si>
  <si>
    <t>Masana Mabunda</t>
  </si>
  <si>
    <t>Mbuelo Mukwevho</t>
  </si>
  <si>
    <t>Mmaphuti Lamola</t>
  </si>
  <si>
    <t>Monde Mbele</t>
  </si>
  <si>
    <t>Murunwa Rakgogo</t>
  </si>
  <si>
    <t>Musa Mathebula</t>
  </si>
  <si>
    <t>Nomathemba Gwatyu</t>
  </si>
  <si>
    <t>Daniel Ramabu</t>
  </si>
  <si>
    <t>Florence Matjila</t>
  </si>
  <si>
    <t>Lesego Raseroka</t>
  </si>
  <si>
    <t>Malatankwe Nkwatse</t>
  </si>
  <si>
    <t>Naledi Moletsane</t>
  </si>
  <si>
    <t>Neo Molifi</t>
  </si>
  <si>
    <t>Nomfundo Mazibuko</t>
  </si>
  <si>
    <t>Nonkulumo Xalisa</t>
  </si>
  <si>
    <t>Precious Mashabane</t>
  </si>
  <si>
    <t>Siphilile Biyela</t>
  </si>
  <si>
    <t>Aldrin JR Monaisa</t>
  </si>
  <si>
    <t>Babalo Tshabalala</t>
  </si>
  <si>
    <t>Cindy Milani</t>
  </si>
  <si>
    <t>Cowan Stewart</t>
  </si>
  <si>
    <t>Hannah Tabane</t>
  </si>
  <si>
    <t>Kyle van Vught</t>
  </si>
  <si>
    <t>Lerato Sekati</t>
  </si>
  <si>
    <t>Nkateko Rikhotso</t>
  </si>
  <si>
    <t>Precious Madonsela</t>
  </si>
  <si>
    <t>Ronald Madisha</t>
  </si>
  <si>
    <t>Sanelisiwe Madela</t>
  </si>
  <si>
    <t>Tholwana Mosweu</t>
  </si>
  <si>
    <t>Winton de Villiers</t>
  </si>
  <si>
    <t>Xolisa Mkhosana</t>
  </si>
  <si>
    <t>Anelisa Ngobo</t>
  </si>
  <si>
    <t>Cyprian April</t>
  </si>
  <si>
    <t>Fortunate Skhakhane</t>
  </si>
  <si>
    <t>Gift Nkosi</t>
  </si>
  <si>
    <t>Katlego Langa</t>
  </si>
  <si>
    <t>Keneilwe Rooi</t>
  </si>
  <si>
    <t>Lusapho Ntaka</t>
  </si>
  <si>
    <t>Moreen Nkosi</t>
  </si>
  <si>
    <t>Ntsako Maswanganye</t>
  </si>
  <si>
    <t>Onica Mathebula</t>
  </si>
  <si>
    <t>Phindile Mabunda</t>
  </si>
  <si>
    <t>Sibusiso Khanyile</t>
  </si>
  <si>
    <t>Thembekile Sithebe</t>
  </si>
  <si>
    <t>Cebisile Nhlabathi</t>
  </si>
  <si>
    <t>Chwayita Mnukwa</t>
  </si>
  <si>
    <t>David Rapia</t>
  </si>
  <si>
    <t>Dudu Madumise</t>
  </si>
  <si>
    <t>Matimu Chauke</t>
  </si>
  <si>
    <t>Mokiritla Selepe</t>
  </si>
  <si>
    <t>Moratehi Tseisi</t>
  </si>
  <si>
    <t>Tshepang Ramokgopa</t>
  </si>
  <si>
    <t>Angelinah Khoza</t>
  </si>
  <si>
    <t>Dumoluhle Ndlovu</t>
  </si>
  <si>
    <t>Hlezipi Maqoga</t>
  </si>
  <si>
    <t>Jabulani Khosa</t>
  </si>
  <si>
    <t>Lethabo Komane</t>
  </si>
  <si>
    <t>Mmathapelo Maine</t>
  </si>
  <si>
    <t>Mosa Seleka</t>
  </si>
  <si>
    <t>Odwa Duba</t>
  </si>
  <si>
    <t>Phindile Nkosi</t>
  </si>
  <si>
    <t>Thabiso Manamela</t>
  </si>
  <si>
    <t>Tshepo Lekgowane</t>
  </si>
  <si>
    <t>Bridgette Kholeng</t>
  </si>
  <si>
    <t>Deborah Dinala</t>
  </si>
  <si>
    <t>Dineo Mdlalose</t>
  </si>
  <si>
    <t>Lerato Nthite</t>
  </si>
  <si>
    <t>Lerato Rakhokole</t>
  </si>
  <si>
    <t>Mamfana Mogale</t>
  </si>
  <si>
    <t>Masego Moremi</t>
  </si>
  <si>
    <t>Mmadira Malatjie</t>
  </si>
  <si>
    <t>Mpho Moeketsi</t>
  </si>
  <si>
    <t>Nomthandazo Nkutha</t>
  </si>
  <si>
    <t>Ziningi Mabizela</t>
  </si>
  <si>
    <t>Zwivhuya Siaga</t>
  </si>
  <si>
    <t>Betty Mawela</t>
  </si>
  <si>
    <t>Boipelo Rabeng</t>
  </si>
  <si>
    <t>Bongeka Ntethe</t>
  </si>
  <si>
    <t>David Phala</t>
  </si>
  <si>
    <t>Karabo Mlambo</t>
  </si>
  <si>
    <t>Lebogang Motau</t>
  </si>
  <si>
    <t>Nozipho Radebe</t>
  </si>
  <si>
    <t>Palesa Jama</t>
  </si>
  <si>
    <t>Thabang Mokoena</t>
  </si>
  <si>
    <t>Thabo Setlhako</t>
  </si>
  <si>
    <t>Thato Majoro</t>
  </si>
  <si>
    <t>Tshepo Tshekiso</t>
  </si>
  <si>
    <t>Bongumusa Nkosi</t>
  </si>
  <si>
    <t>Lebohang Tlali</t>
  </si>
  <si>
    <t>Mandy Sibisi</t>
  </si>
  <si>
    <t>Nonhlanhla Mhlungu</t>
  </si>
  <si>
    <t>Nsovo Kubayi</t>
  </si>
  <si>
    <t>Phenyo Maepa</t>
  </si>
  <si>
    <t>Ronewa Sibara</t>
  </si>
  <si>
    <t>Senamile Ngema</t>
  </si>
  <si>
    <t>Applied filters:
ReportMonth is 202508
ManagerName is Shanel Munien or Dumisani Mtsweni
ManagerName is Dumisani Mtsweni, Russel Genneker, or Shanel Munien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</si>
</sst>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6" formatCode="0.0%"/>
    <numFmt numFmtId="168" formatCode="0%;\-0%;0%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Algerian"/>
      <family val="5"/>
    </font>
    <font>
      <b/>
      <sz val="11"/>
      <name val="Aptos Narrow"/>
    </font>
  </fonts>
  <fills count="4">
    <fill>
      <patternFill patternType="none"/>
    </fill>
    <fill>
      <patternFill patternType="gray125"/>
    </fill>
    <fill>
      <patternFill patternType="solid">
        <fgColor indexed="65"/>
        <bgColor theme="0"/>
      </patternFill>
    </fill>
    <fill>
      <patternFill patternType="solid">
        <fgColor rgb="FFFFC00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0" fillId="2" borderId="0" xfId="0" applyFill="1"/>
    <xf numFmtId="166" fontId="0" fillId="0" borderId="0" xfId="1" applyNumberFormat="1" applyFont="1"/>
    <xf numFmtId="1" fontId="0" fillId="0" borderId="0" xfId="0" applyNumberFormat="1"/>
    <xf numFmtId="0" fontId="3" fillId="2" borderId="0" xfId="0" applyFont="1" applyFill="1"/>
    <xf numFmtId="9" fontId="0" fillId="0" borderId="0" xfId="0" applyNumberFormat="1"/>
    <xf numFmtId="0" fontId="0" fillId="0" borderId="1" xfId="0" applyBorder="1"/>
    <xf numFmtId="0" fontId="4" fillId="0" borderId="0" xfId="0" applyFont="1"/>
    <xf numFmtId="3" fontId="0" fillId="0" borderId="0" xfId="0" applyNumberFormat="1"/>
    <xf numFmtId="168" fontId="0" fillId="0" borderId="0" xfId="0" applyNumberFormat="1"/>
    <xf numFmtId="3" fontId="4" fillId="0" borderId="0" xfId="0" applyNumberFormat="1" applyFont="1"/>
    <xf numFmtId="168" fontId="4" fillId="0" borderId="0" xfId="0" applyNumberFormat="1" applyFont="1"/>
    <xf numFmtId="0" fontId="1" fillId="3" borderId="0" xfId="0" applyFont="1" applyFill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2" Type="http://schemas.microsoft.com/office/2011/relationships/chartColorStyle" Target="colors1.xml"/><Relationship Id="rId1" Type="http://schemas.microsoft.com/office/2011/relationships/chartStyle" Target="style1.xml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5" Type="http://schemas.openxmlformats.org/officeDocument/2006/relationships/image" Target="../media/image15.png"/><Relationship Id="rId10" Type="http://schemas.openxmlformats.org/officeDocument/2006/relationships/image" Target="../media/image20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/Relationships>
</file>

<file path=xl/charts/_rels/chart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2" Type="http://schemas.microsoft.com/office/2011/relationships/chartColorStyle" Target="colors2.xml"/><Relationship Id="rId1" Type="http://schemas.microsoft.com/office/2011/relationships/chartStyle" Target="style2.xml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5" Type="http://schemas.openxmlformats.org/officeDocument/2006/relationships/image" Target="../media/image15.png"/><Relationship Id="rId10" Type="http://schemas.openxmlformats.org/officeDocument/2006/relationships/image" Target="../media/image20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autoTitleDeleted val="0"/>
    <c:plotArea>
      <c:layout/>
      <c:doughnutChart>
        <c:varyColors val="1"/>
        <c:ser>
          <c:idx val="2"/>
          <c:order val="0"/>
          <c:tx>
            <c:strRef>
              <c:f>Input!$B$2</c:f>
              <c:strCache>
                <c:ptCount val="1"/>
                <c:pt idx="0">
                  <c:v>Value</c:v>
                </c:pt>
              </c:strCache>
            </c:strRef>
          </c:tx>
          <c:dPt>
            <c:idx val="0"/>
            <c:bubble3D val="0"/>
            <c:spPr>
              <a:solidFill>
                <a:srgbClr val="FF0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D5E-4463-99FF-DFD110E68CF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D5E-4463-99FF-DFD110E68CFA}"/>
              </c:ext>
            </c:extLst>
          </c:dPt>
          <c:dPt>
            <c:idx val="2"/>
            <c:bubble3D val="0"/>
            <c:spPr>
              <a:solidFill>
                <a:srgbClr val="FFC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AD5E-4463-99FF-DFD110E68CFA}"/>
              </c:ext>
            </c:extLst>
          </c:dPt>
          <c:dPt>
            <c:idx val="3"/>
            <c:bubble3D val="0"/>
            <c:spPr>
              <a:solidFill>
                <a:srgbClr val="00B05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AD5E-4463-99FF-DFD110E68CFA}"/>
              </c:ext>
            </c:extLst>
          </c:dPt>
          <c:dPt>
            <c:idx val="4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AD5E-4463-99FF-DFD110E68CFA}"/>
              </c:ext>
            </c:extLst>
          </c:dPt>
          <c:cat>
            <c:strRef>
              <c:f>Input!$A$3:$A$7</c:f>
              <c:strCache>
                <c:ptCount val="5"/>
                <c:pt idx="0">
                  <c:v>Red</c:v>
                </c:pt>
                <c:pt idx="1">
                  <c:v>Orange</c:v>
                </c:pt>
                <c:pt idx="2">
                  <c:v>Yellow</c:v>
                </c:pt>
                <c:pt idx="3">
                  <c:v>Green</c:v>
                </c:pt>
                <c:pt idx="4">
                  <c:v>Omitted</c:v>
                </c:pt>
              </c:strCache>
            </c:strRef>
          </c:cat>
          <c:val>
            <c:numRef>
              <c:f>Input!$B$3:$B$7</c:f>
              <c:numCache>
                <c:formatCode>General</c:formatCode>
                <c:ptCount val="5"/>
                <c:pt idx="0">
                  <c:v>20</c:v>
                </c:pt>
                <c:pt idx="1">
                  <c:v>30</c:v>
                </c:pt>
                <c:pt idx="2">
                  <c:v>30</c:v>
                </c:pt>
                <c:pt idx="3">
                  <c:v>20</c:v>
                </c:pt>
                <c:pt idx="4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AD5E-4463-99FF-DFD110E68CFA}"/>
            </c:ext>
          </c:extLst>
        </c:ser>
        <c:ser>
          <c:idx val="3"/>
          <c:order val="1"/>
          <c:tx>
            <c:strRef>
              <c:f>Input!$B$14</c:f>
              <c:strCache>
                <c:ptCount val="1"/>
                <c:pt idx="0">
                  <c:v>Value</c:v>
                </c:pt>
              </c:strCache>
            </c:strRef>
          </c:tx>
          <c:dPt>
            <c:idx val="0"/>
            <c:bubble3D val="0"/>
            <c:spPr>
              <a:solidFill>
                <a:schemeClr val="accent3">
                  <a:shade val="3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AD5E-4463-99FF-DFD110E68CFA}"/>
              </c:ext>
            </c:extLst>
          </c:dPt>
          <c:dPt>
            <c:idx val="1"/>
            <c:bubble3D val="0"/>
            <c:spPr>
              <a:solidFill>
                <a:schemeClr val="accent3">
                  <a:shade val="4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E-AD5E-4463-99FF-DFD110E68CFA}"/>
              </c:ext>
            </c:extLst>
          </c:dPt>
          <c:dPt>
            <c:idx val="2"/>
            <c:bubble3D val="0"/>
            <c:spPr>
              <a:solidFill>
                <a:schemeClr val="accent3">
                  <a:shade val="54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0-AD5E-4463-99FF-DFD110E68CFA}"/>
              </c:ext>
            </c:extLst>
          </c:dPt>
          <c:dPt>
            <c:idx val="3"/>
            <c:bubble3D val="0"/>
            <c:spPr>
              <a:solidFill>
                <a:schemeClr val="accent3">
                  <a:shade val="62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2-AD5E-4463-99FF-DFD110E68CFA}"/>
              </c:ext>
            </c:extLst>
          </c:dPt>
          <c:dPt>
            <c:idx val="4"/>
            <c:bubble3D val="0"/>
            <c:spPr>
              <a:solidFill>
                <a:schemeClr val="accent3">
                  <a:shade val="71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4-AD5E-4463-99FF-DFD110E68CFA}"/>
              </c:ext>
            </c:extLst>
          </c:dPt>
          <c:dPt>
            <c:idx val="5"/>
            <c:bubble3D val="0"/>
            <c:spPr>
              <a:solidFill>
                <a:schemeClr val="accent3">
                  <a:shade val="79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6-AD5E-4463-99FF-DFD110E68CFA}"/>
              </c:ext>
            </c:extLst>
          </c:dPt>
          <c:dPt>
            <c:idx val="6"/>
            <c:bubble3D val="0"/>
            <c:spPr>
              <a:solidFill>
                <a:schemeClr val="accent3">
                  <a:shade val="87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8-AD5E-4463-99FF-DFD110E68CFA}"/>
              </c:ext>
            </c:extLst>
          </c:dPt>
          <c:dPt>
            <c:idx val="7"/>
            <c:bubble3D val="0"/>
            <c:spPr>
              <a:solidFill>
                <a:schemeClr val="accent3">
                  <a:shade val="9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A-AD5E-4463-99FF-DFD110E68CFA}"/>
              </c:ext>
            </c:extLst>
          </c:dPt>
          <c:dPt>
            <c:idx val="8"/>
            <c:bubble3D val="0"/>
            <c:spPr>
              <a:solidFill>
                <a:schemeClr val="accent3">
                  <a:tint val="9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C-AD5E-4463-99FF-DFD110E68CFA}"/>
              </c:ext>
            </c:extLst>
          </c:dPt>
          <c:dPt>
            <c:idx val="9"/>
            <c:bubble3D val="0"/>
            <c:spPr>
              <a:solidFill>
                <a:schemeClr val="accent3">
                  <a:tint val="8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E-AD5E-4463-99FF-DFD110E68CFA}"/>
              </c:ext>
            </c:extLst>
          </c:dPt>
          <c:dPt>
            <c:idx val="10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0-AD5E-4463-99FF-DFD110E68CFA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pPr>
                      <a:defRPr sz="2800" b="1">
                        <a:solidFill>
                          <a:srgbClr val="FF0000"/>
                        </a:solidFill>
                        <a:latin typeface="Algerian" panose="04020705040A02060702" pitchFamily="82" charset="0"/>
                      </a:defRPr>
                    </a:pPr>
                    <a:fld id="{BC7E9529-826E-4656-97C9-9269DD5F796B}" type="CELLRANGE">
                      <a:rPr lang="en-US">
                        <a:solidFill>
                          <a:srgbClr val="FF0000"/>
                        </a:solidFill>
                        <a:latin typeface="Algerian" panose="04020705040A02060702" pitchFamily="82" charset="0"/>
                      </a:rPr>
                      <a:pPr>
                        <a:defRPr sz="2800" b="1">
                          <a:solidFill>
                            <a:srgbClr val="FF0000"/>
                          </a:solidFill>
                          <a:latin typeface="Algerian" panose="04020705040A02060702" pitchFamily="82" charset="0"/>
                        </a:defRPr>
                      </a:pPr>
                      <a:t>[CELLRANGE]</a:t>
                    </a:fld>
                    <a:endParaRPr lang="en-ZA"/>
                  </a:p>
                </c:rich>
              </c:tx>
              <c:spPr>
                <a:noFill/>
                <a:ln>
                  <a:noFill/>
                </a:ln>
                <a:effectLst/>
              </c:sp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C-AD5E-4463-99FF-DFD110E68CFA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pPr>
                      <a:defRPr sz="2800" b="1">
                        <a:solidFill>
                          <a:srgbClr val="FF0000"/>
                        </a:solidFill>
                        <a:latin typeface="Algerian" panose="04020705040A02060702" pitchFamily="82" charset="0"/>
                      </a:defRPr>
                    </a:pPr>
                    <a:fld id="{30ACAC65-35BA-4A85-98A3-BFBF14331B78}" type="CELLRANGE">
                      <a:rPr lang="en-ZA"/>
                      <a:pPr>
                        <a:defRPr sz="2800" b="1">
                          <a:solidFill>
                            <a:srgbClr val="FF0000"/>
                          </a:solidFill>
                          <a:latin typeface="Algerian" panose="04020705040A02060702" pitchFamily="82" charset="0"/>
                        </a:defRPr>
                      </a:pPr>
                      <a:t>[CELLRANGE]</a:t>
                    </a:fld>
                    <a:endParaRPr lang="en-ZA"/>
                  </a:p>
                </c:rich>
              </c:tx>
              <c:spPr>
                <a:noFill/>
                <a:ln>
                  <a:noFill/>
                </a:ln>
                <a:effectLst/>
              </c:sp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AD5E-4463-99FF-DFD110E68CFA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pPr>
                      <a:defRPr sz="2800" b="1">
                        <a:solidFill>
                          <a:schemeClr val="accent2"/>
                        </a:solidFill>
                        <a:latin typeface="Algerian" panose="04020705040A02060702" pitchFamily="82" charset="0"/>
                      </a:defRPr>
                    </a:pPr>
                    <a:fld id="{76B5091F-6552-4B1A-B306-F0FC6BAAF3BB}" type="CELLRANGE">
                      <a:rPr lang="en-ZA"/>
                      <a:pPr>
                        <a:defRPr sz="2800" b="1">
                          <a:solidFill>
                            <a:schemeClr val="accent2"/>
                          </a:solidFill>
                          <a:latin typeface="Algerian" panose="04020705040A02060702" pitchFamily="82" charset="0"/>
                        </a:defRPr>
                      </a:pPr>
                      <a:t>[CELLRANGE]</a:t>
                    </a:fld>
                    <a:endParaRPr lang="en-ZA"/>
                  </a:p>
                </c:rich>
              </c:tx>
              <c:spPr>
                <a:noFill/>
                <a:ln>
                  <a:noFill/>
                </a:ln>
                <a:effectLst/>
              </c:sp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AD5E-4463-99FF-DFD110E68CFA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pPr>
                      <a:defRPr sz="2800" b="1">
                        <a:solidFill>
                          <a:schemeClr val="accent2"/>
                        </a:solidFill>
                        <a:latin typeface="Algerian" panose="04020705040A02060702" pitchFamily="82" charset="0"/>
                      </a:defRPr>
                    </a:pPr>
                    <a:fld id="{4BAA9E5E-A5F4-4E2E-B41D-DBA75109A885}" type="CELLRANGE">
                      <a:rPr lang="en-ZA"/>
                      <a:pPr>
                        <a:defRPr sz="2800" b="1">
                          <a:solidFill>
                            <a:schemeClr val="accent2"/>
                          </a:solidFill>
                          <a:latin typeface="Algerian" panose="04020705040A02060702" pitchFamily="82" charset="0"/>
                        </a:defRPr>
                      </a:pPr>
                      <a:t>[CELLRANGE]</a:t>
                    </a:fld>
                    <a:endParaRPr lang="en-ZA"/>
                  </a:p>
                </c:rich>
              </c:tx>
              <c:spPr>
                <a:noFill/>
                <a:ln>
                  <a:noFill/>
                </a:ln>
                <a:effectLst/>
              </c:sp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AD5E-4463-99FF-DFD110E68CFA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pPr>
                      <a:defRPr sz="2800" b="1">
                        <a:solidFill>
                          <a:schemeClr val="accent2"/>
                        </a:solidFill>
                        <a:latin typeface="Algerian" panose="04020705040A02060702" pitchFamily="82" charset="0"/>
                      </a:defRPr>
                    </a:pPr>
                    <a:fld id="{71FBE5BA-74D7-4A21-B319-8596F48C1007}" type="CELLRANGE">
                      <a:rPr lang="en-ZA"/>
                      <a:pPr>
                        <a:defRPr sz="2800" b="1">
                          <a:solidFill>
                            <a:schemeClr val="accent2"/>
                          </a:solidFill>
                          <a:latin typeface="Algerian" panose="04020705040A02060702" pitchFamily="82" charset="0"/>
                        </a:defRPr>
                      </a:pPr>
                      <a:t>[CELLRANGE]</a:t>
                    </a:fld>
                    <a:endParaRPr lang="en-ZA"/>
                  </a:p>
                </c:rich>
              </c:tx>
              <c:spPr>
                <a:noFill/>
                <a:ln>
                  <a:noFill/>
                </a:ln>
                <a:effectLst/>
              </c:sp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4-AD5E-4463-99FF-DFD110E68CFA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pPr>
                      <a:defRPr sz="2800" b="1">
                        <a:solidFill>
                          <a:srgbClr val="FFC000"/>
                        </a:solidFill>
                        <a:latin typeface="Algerian" panose="04020705040A02060702" pitchFamily="82" charset="0"/>
                      </a:defRPr>
                    </a:pPr>
                    <a:fld id="{EF9773C8-D35A-411A-9FAD-64C513C73A0F}" type="CELLRANGE">
                      <a:rPr lang="en-ZA"/>
                      <a:pPr>
                        <a:defRPr sz="2800" b="1">
                          <a:solidFill>
                            <a:srgbClr val="FFC000"/>
                          </a:solidFill>
                          <a:latin typeface="Algerian" panose="04020705040A02060702" pitchFamily="82" charset="0"/>
                        </a:defRPr>
                      </a:pPr>
                      <a:t>[CELLRANGE]</a:t>
                    </a:fld>
                    <a:endParaRPr lang="en-ZA"/>
                  </a:p>
                </c:rich>
              </c:tx>
              <c:spPr>
                <a:noFill/>
                <a:ln>
                  <a:noFill/>
                </a:ln>
                <a:effectLst/>
              </c:sp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6-AD5E-4463-99FF-DFD110E68CFA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pPr>
                      <a:defRPr sz="2800" b="1">
                        <a:solidFill>
                          <a:srgbClr val="FFC000"/>
                        </a:solidFill>
                        <a:latin typeface="Algerian" panose="04020705040A02060702" pitchFamily="82" charset="0"/>
                      </a:defRPr>
                    </a:pPr>
                    <a:fld id="{A807C844-C033-4C6A-9663-E16A86A3804E}" type="CELLRANGE">
                      <a:rPr lang="en-ZA"/>
                      <a:pPr>
                        <a:defRPr sz="2800" b="1">
                          <a:solidFill>
                            <a:srgbClr val="FFC000"/>
                          </a:solidFill>
                          <a:latin typeface="Algerian" panose="04020705040A02060702" pitchFamily="82" charset="0"/>
                        </a:defRPr>
                      </a:pPr>
                      <a:t>[CELLRANGE]</a:t>
                    </a:fld>
                    <a:endParaRPr lang="en-ZA"/>
                  </a:p>
                </c:rich>
              </c:tx>
              <c:spPr>
                <a:noFill/>
                <a:ln>
                  <a:noFill/>
                </a:ln>
                <a:effectLst/>
              </c:sp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8-AD5E-4463-99FF-DFD110E68CFA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pPr>
                      <a:defRPr sz="2800" b="1">
                        <a:solidFill>
                          <a:srgbClr val="FFC000"/>
                        </a:solidFill>
                        <a:latin typeface="Algerian" panose="04020705040A02060702" pitchFamily="82" charset="0"/>
                      </a:defRPr>
                    </a:pPr>
                    <a:fld id="{6487AF9F-89A3-45B2-B6FE-AEA6A4F3AD40}" type="CELLRANGE">
                      <a:rPr lang="en-ZA"/>
                      <a:pPr>
                        <a:defRPr sz="2800" b="1">
                          <a:solidFill>
                            <a:srgbClr val="FFC000"/>
                          </a:solidFill>
                          <a:latin typeface="Algerian" panose="04020705040A02060702" pitchFamily="82" charset="0"/>
                        </a:defRPr>
                      </a:pPr>
                      <a:t>[CELLRANGE]</a:t>
                    </a:fld>
                    <a:endParaRPr lang="en-ZA"/>
                  </a:p>
                </c:rich>
              </c:tx>
              <c:spPr>
                <a:noFill/>
                <a:ln>
                  <a:noFill/>
                </a:ln>
                <a:effectLst/>
              </c:sp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A-AD5E-4463-99FF-DFD110E68CFA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pPr>
                      <a:defRPr sz="2800" b="1">
                        <a:solidFill>
                          <a:srgbClr val="00B050"/>
                        </a:solidFill>
                        <a:latin typeface="Algerian" panose="04020705040A02060702" pitchFamily="82" charset="0"/>
                      </a:defRPr>
                    </a:pPr>
                    <a:fld id="{2A02B579-E0F4-441E-AF5D-38B8CCFE5629}" type="CELLRANGE">
                      <a:rPr lang="en-ZA"/>
                      <a:pPr>
                        <a:defRPr sz="2800" b="1">
                          <a:solidFill>
                            <a:srgbClr val="00B050"/>
                          </a:solidFill>
                          <a:latin typeface="Algerian" panose="04020705040A02060702" pitchFamily="82" charset="0"/>
                        </a:defRPr>
                      </a:pPr>
                      <a:t>[CELLRANGE]</a:t>
                    </a:fld>
                    <a:endParaRPr lang="en-ZA"/>
                  </a:p>
                </c:rich>
              </c:tx>
              <c:spPr>
                <a:noFill/>
                <a:ln>
                  <a:noFill/>
                </a:ln>
                <a:effectLst/>
              </c:sp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C-AD5E-4463-99FF-DFD110E68CFA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pPr>
                      <a:defRPr sz="2800" b="1">
                        <a:solidFill>
                          <a:srgbClr val="00B050"/>
                        </a:solidFill>
                        <a:latin typeface="Algerian" panose="04020705040A02060702" pitchFamily="82" charset="0"/>
                      </a:defRPr>
                    </a:pPr>
                    <a:fld id="{52965F3C-07AF-4EE5-82CB-FEC4D4FCAADE}" type="CELLRANGE">
                      <a:rPr lang="en-ZA"/>
                      <a:pPr>
                        <a:defRPr sz="2800" b="1">
                          <a:solidFill>
                            <a:srgbClr val="00B050"/>
                          </a:solidFill>
                          <a:latin typeface="Algerian" panose="04020705040A02060702" pitchFamily="82" charset="0"/>
                        </a:defRPr>
                      </a:pPr>
                      <a:t>[CELLRANGE]</a:t>
                    </a:fld>
                    <a:endParaRPr lang="en-ZA"/>
                  </a:p>
                </c:rich>
              </c:tx>
              <c:spPr>
                <a:noFill/>
                <a:ln>
                  <a:noFill/>
                </a:ln>
                <a:effectLst/>
              </c:sp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E-AD5E-4463-99FF-DFD110E68CFA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B01648A7-5AF9-4F83-9558-CB263916CBDD}" type="CELLRANGE">
                      <a:rPr lang="en-ZA"/>
                      <a:pPr/>
                      <a:t>[CELLRANGE]</a:t>
                    </a:fld>
                    <a:endParaRPr lang="en-ZA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0-AD5E-4463-99FF-DFD110E68CF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2800" b="1">
                    <a:latin typeface="Algerian" panose="04020705040A02060702" pitchFamily="82" charset="0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showDataLabelsRange val="1"/>
              </c:ext>
            </c:extLst>
          </c:dLbls>
          <c:cat>
            <c:strRef>
              <c:f>Input!$A$3:$A$7</c:f>
              <c:strCache>
                <c:ptCount val="5"/>
                <c:pt idx="0">
                  <c:v>Red</c:v>
                </c:pt>
                <c:pt idx="1">
                  <c:v>Orange</c:v>
                </c:pt>
                <c:pt idx="2">
                  <c:v>Yellow</c:v>
                </c:pt>
                <c:pt idx="3">
                  <c:v>Green</c:v>
                </c:pt>
                <c:pt idx="4">
                  <c:v>Omitted</c:v>
                </c:pt>
              </c:strCache>
            </c:strRef>
          </c:cat>
          <c:val>
            <c:numRef>
              <c:f>Input!$B$15:$B$25</c:f>
              <c:numCache>
                <c:formatCode>General</c:formatCode>
                <c:ptCount val="11"/>
                <c:pt idx="0">
                  <c:v>180</c:v>
                </c:pt>
                <c:pt idx="1">
                  <c:v>180</c:v>
                </c:pt>
                <c:pt idx="2">
                  <c:v>180</c:v>
                </c:pt>
                <c:pt idx="3">
                  <c:v>180</c:v>
                </c:pt>
                <c:pt idx="4">
                  <c:v>180</c:v>
                </c:pt>
                <c:pt idx="5">
                  <c:v>180</c:v>
                </c:pt>
                <c:pt idx="6">
                  <c:v>180</c:v>
                </c:pt>
                <c:pt idx="7">
                  <c:v>180</c:v>
                </c:pt>
                <c:pt idx="8">
                  <c:v>180</c:v>
                </c:pt>
                <c:pt idx="9">
                  <c:v>180</c:v>
                </c:pt>
                <c:pt idx="10">
                  <c:v>1800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Input!$A$15:$A$25</c15:f>
                <c15:dlblRangeCache>
                  <c:ptCount val="11"/>
                  <c:pt idx="0">
                    <c:v>30m</c:v>
                  </c:pt>
                  <c:pt idx="1">
                    <c:v>50m</c:v>
                  </c:pt>
                  <c:pt idx="2">
                    <c:v>70m</c:v>
                  </c:pt>
                  <c:pt idx="3">
                    <c:v>90m</c:v>
                  </c:pt>
                  <c:pt idx="4">
                    <c:v>110m</c:v>
                  </c:pt>
                  <c:pt idx="5">
                    <c:v>130m</c:v>
                  </c:pt>
                  <c:pt idx="6">
                    <c:v>160m</c:v>
                  </c:pt>
                  <c:pt idx="7">
                    <c:v>190m</c:v>
                  </c:pt>
                  <c:pt idx="8">
                    <c:v>210m</c:v>
                  </c:pt>
                  <c:pt idx="9">
                    <c:v>240m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21-AD5E-4463-99FF-DFD110E68C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270"/>
        <c:holeSize val="50"/>
      </c:doughnutChart>
      <c:pieChart>
        <c:varyColors val="1"/>
        <c:ser>
          <c:idx val="1"/>
          <c:order val="2"/>
          <c:tx>
            <c:strRef>
              <c:f>Input!$B$30</c:f>
              <c:strCache>
                <c:ptCount val="1"/>
                <c:pt idx="0">
                  <c:v>Value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</c:spPr>
          <c:dPt>
            <c:idx val="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3-AD5E-4463-99FF-DFD110E68CFA}"/>
              </c:ext>
            </c:extLst>
          </c:dPt>
          <c:dPt>
            <c:idx val="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5-AD5E-4463-99FF-DFD110E68CFA}"/>
              </c:ext>
            </c:extLst>
          </c:dPt>
          <c:dPt>
            <c:idx val="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7-AD5E-4463-99FF-DFD110E68CFA}"/>
              </c:ext>
            </c:extLst>
          </c:dPt>
          <c:dPt>
            <c:idx val="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9-AD5E-4463-99FF-DFD110E68CFA}"/>
              </c:ext>
            </c:extLst>
          </c:dPt>
          <c:dPt>
            <c:idx val="4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B-AD5E-4463-99FF-DFD110E68CFA}"/>
              </c:ext>
            </c:extLst>
          </c:dPt>
          <c:cat>
            <c:strRef>
              <c:f>Input!$A$30:$A$34</c:f>
              <c:strCache>
                <c:ptCount val="5"/>
                <c:pt idx="0">
                  <c:v>Label</c:v>
                </c:pt>
                <c:pt idx="1">
                  <c:v>Actual</c:v>
                </c:pt>
                <c:pt idx="2">
                  <c:v>Needle</c:v>
                </c:pt>
                <c:pt idx="3">
                  <c:v>Balance</c:v>
                </c:pt>
                <c:pt idx="4">
                  <c:v>Total</c:v>
                </c:pt>
              </c:strCache>
            </c:strRef>
          </c:cat>
          <c:val>
            <c:numRef>
              <c:f>Input!$B$30:$B$34</c:f>
              <c:numCache>
                <c:formatCode>General</c:formatCode>
                <c:ptCount val="5"/>
                <c:pt idx="0">
                  <c:v>0</c:v>
                </c:pt>
                <c:pt idx="1">
                  <c:v>77</c:v>
                </c:pt>
                <c:pt idx="2">
                  <c:v>1</c:v>
                </c:pt>
                <c:pt idx="3">
                  <c:v>222</c:v>
                </c:pt>
                <c:pt idx="4">
                  <c:v>300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AD5E-4463-99FF-DFD110E68C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270"/>
      </c:pieChart>
    </c:plotArea>
    <c:plotVisOnly val="1"/>
    <c:dispBlanksAs val="gap"/>
    <c:showDLblsOverMax val="0"/>
    <c:extLst/>
  </c:chart>
  <c:spPr>
    <a:ln w="25400">
      <a:noFill/>
    </a:ln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ZA"/>
              <a:t>MONTE</a:t>
            </a:r>
            <a:r>
              <a:rPr lang="en-ZA" baseline="0"/>
              <a:t> CARLO CREDIT VALUE RACE</a:t>
            </a:r>
            <a:endParaRPr lang="en-ZA"/>
          </a:p>
        </c:rich>
      </c:tx>
      <c:layout>
        <c:manualLayout>
          <c:xMode val="edge"/>
          <c:yMode val="edge"/>
          <c:x val="0.47037474976238913"/>
          <c:y val="1.254480109716915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ZA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'Monaco Team stats'!$C$1</c:f>
              <c:strCache>
                <c:ptCount val="1"/>
                <c:pt idx="0">
                  <c:v>Productivity Support</c:v>
                </c:pt>
              </c:strCache>
            </c:strRef>
          </c:tx>
          <c:spPr>
            <a:gradFill flip="none" rotWithShape="1">
              <a:gsLst>
                <a:gs pos="0">
                  <a:schemeClr val="accent1">
                    <a:lumMod val="5000"/>
                    <a:lumOff val="95000"/>
                  </a:schemeClr>
                </a:gs>
                <a:gs pos="100000">
                  <a:schemeClr val="bg1">
                    <a:lumMod val="85000"/>
                    <a:alpha val="50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10800000" scaled="0"/>
              <a:tileRect/>
            </a:gradFill>
            <a:ln>
              <a:noFill/>
            </a:ln>
            <a:effectLst/>
          </c:spPr>
          <c:invertIfNegative val="0"/>
          <c:cat>
            <c:strRef>
              <c:f>'Monaco Team stats'!$A$2:$A$10</c:f>
              <c:strCache>
                <c:ptCount val="9"/>
                <c:pt idx="0">
                  <c:v>Ashley Moyo</c:v>
                </c:pt>
                <c:pt idx="1">
                  <c:v>Mixo Makhubele</c:v>
                </c:pt>
                <c:pt idx="2">
                  <c:v>Nonhle Zondi</c:v>
                </c:pt>
                <c:pt idx="3">
                  <c:v>Rodney Naidu</c:v>
                </c:pt>
                <c:pt idx="4">
                  <c:v>Samantha Govender</c:v>
                </c:pt>
                <c:pt idx="5">
                  <c:v>Samuel Masubelele</c:v>
                </c:pt>
                <c:pt idx="6">
                  <c:v>Taedi Moletsane</c:v>
                </c:pt>
                <c:pt idx="7">
                  <c:v>Thabo Mosweu</c:v>
                </c:pt>
                <c:pt idx="8">
                  <c:v>Thobile Phakhathi</c:v>
                </c:pt>
              </c:strCache>
            </c:strRef>
          </c:cat>
          <c:val>
            <c:numRef>
              <c:f>'Monaco Team stats'!$C$2:$C$10</c:f>
              <c:numCache>
                <c:formatCode>0%</c:formatCode>
                <c:ptCount val="9"/>
                <c:pt idx="0">
                  <c:v>0.48083268051251965</c:v>
                </c:pt>
                <c:pt idx="1">
                  <c:v>0.33394845034070469</c:v>
                </c:pt>
                <c:pt idx="2">
                  <c:v>0.31031349335417963</c:v>
                </c:pt>
                <c:pt idx="3">
                  <c:v>0.29139137044849672</c:v>
                </c:pt>
                <c:pt idx="4">
                  <c:v>0.47810325887953131</c:v>
                </c:pt>
                <c:pt idx="5">
                  <c:v>0.34344101068364713</c:v>
                </c:pt>
                <c:pt idx="6">
                  <c:v>0.27176447652921992</c:v>
                </c:pt>
                <c:pt idx="7">
                  <c:v>0.20804296798757438</c:v>
                </c:pt>
                <c:pt idx="8">
                  <c:v>0.29503938058300766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D4-4295-BE19-316A3EE12BE4}"/>
            </c:ext>
          </c:extLst>
        </c:ser>
        <c:ser>
          <c:idx val="1"/>
          <c:order val="1"/>
          <c:tx>
            <c:strRef>
              <c:f>'Monaco Team stats'!$D$1</c:f>
              <c:strCache>
                <c:ptCount val="1"/>
                <c:pt idx="0">
                  <c:v>Car size </c:v>
                </c:pt>
              </c:strCache>
            </c:strRef>
          </c:tx>
          <c:spPr>
            <a:blipFill>
              <a:blip xmlns:r="http://schemas.openxmlformats.org/officeDocument/2006/relationships" r:embed="rId3"/>
              <a:stretch>
                <a:fillRect/>
              </a:stretch>
            </a:blip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blipFill>
                <a:blip xmlns:r="http://schemas.openxmlformats.org/officeDocument/2006/relationships" r:embed="rId4"/>
                <a:stretch>
                  <a:fillRect/>
                </a:stretch>
              </a:blip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D1D4-4295-BE19-316A3EE12BE4}"/>
              </c:ext>
            </c:extLst>
          </c:dPt>
          <c:dPt>
            <c:idx val="2"/>
            <c:invertIfNegative val="0"/>
            <c:bubble3D val="0"/>
            <c:spPr>
              <a:blipFill>
                <a:blip xmlns:r="http://schemas.openxmlformats.org/officeDocument/2006/relationships" r:embed="rId5"/>
                <a:stretch>
                  <a:fillRect/>
                </a:stretch>
              </a:blip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D1D4-4295-BE19-316A3EE12BE4}"/>
              </c:ext>
            </c:extLst>
          </c:dPt>
          <c:dPt>
            <c:idx val="3"/>
            <c:invertIfNegative val="0"/>
            <c:bubble3D val="0"/>
            <c:spPr>
              <a:blipFill>
                <a:blip xmlns:r="http://schemas.openxmlformats.org/officeDocument/2006/relationships" r:embed="rId6"/>
                <a:stretch>
                  <a:fillRect/>
                </a:stretch>
              </a:blip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D1D4-4295-BE19-316A3EE12BE4}"/>
              </c:ext>
            </c:extLst>
          </c:dPt>
          <c:dPt>
            <c:idx val="4"/>
            <c:invertIfNegative val="0"/>
            <c:bubble3D val="0"/>
            <c:spPr>
              <a:blipFill>
                <a:blip xmlns:r="http://schemas.openxmlformats.org/officeDocument/2006/relationships" r:embed="rId7"/>
                <a:stretch>
                  <a:fillRect/>
                </a:stretch>
              </a:blip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D1D4-4295-BE19-316A3EE12BE4}"/>
              </c:ext>
            </c:extLst>
          </c:dPt>
          <c:dPt>
            <c:idx val="5"/>
            <c:invertIfNegative val="0"/>
            <c:bubble3D val="0"/>
            <c:spPr>
              <a:blipFill>
                <a:blip xmlns:r="http://schemas.openxmlformats.org/officeDocument/2006/relationships" r:embed="rId8"/>
                <a:stretch>
                  <a:fillRect/>
                </a:stretch>
              </a:blip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A-D1D4-4295-BE19-316A3EE12BE4}"/>
              </c:ext>
            </c:extLst>
          </c:dPt>
          <c:dPt>
            <c:idx val="6"/>
            <c:invertIfNegative val="0"/>
            <c:bubble3D val="0"/>
            <c:spPr>
              <a:blipFill>
                <a:blip xmlns:r="http://schemas.openxmlformats.org/officeDocument/2006/relationships" r:embed="rId9"/>
                <a:stretch>
                  <a:fillRect/>
                </a:stretch>
              </a:blip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C-D1D4-4295-BE19-316A3EE12BE4}"/>
              </c:ext>
            </c:extLst>
          </c:dPt>
          <c:dPt>
            <c:idx val="7"/>
            <c:invertIfNegative val="0"/>
            <c:bubble3D val="0"/>
            <c:spPr>
              <a:blipFill>
                <a:blip xmlns:r="http://schemas.openxmlformats.org/officeDocument/2006/relationships" r:embed="rId10"/>
                <a:stretch>
                  <a:fillRect/>
                </a:stretch>
              </a:blip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E-D1D4-4295-BE19-316A3EE12BE4}"/>
              </c:ext>
            </c:extLst>
          </c:dPt>
          <c:dPt>
            <c:idx val="8"/>
            <c:invertIfNegative val="0"/>
            <c:bubble3D val="0"/>
            <c:spPr>
              <a:blipFill>
                <a:blip xmlns:r="http://schemas.openxmlformats.org/officeDocument/2006/relationships" r:embed="rId11"/>
                <a:stretch>
                  <a:fillRect/>
                </a:stretch>
              </a:blip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0-D1D4-4295-BE19-316A3EE12BE4}"/>
              </c:ext>
            </c:extLst>
          </c:dPt>
          <c:dLbls>
            <c:dLbl>
              <c:idx val="0"/>
              <c:layout>
                <c:manualLayout>
                  <c:x val="-1.024655676360497E-2"/>
                  <c:y val="3.1830377966679896E-2"/>
                </c:manualLayout>
              </c:layout>
              <c:tx>
                <c:rich>
                  <a:bodyPr/>
                  <a:lstStyle/>
                  <a:p>
                    <a:fld id="{6FB769B6-9095-4143-A249-3AD90B0F5ADB}" type="CELLRANGE">
                      <a:rPr lang="en-US"/>
                      <a:pPr/>
                      <a:t>[CELLRANGE]</a:t>
                    </a:fld>
                    <a:endParaRPr lang="en-ZA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1-D1D4-4295-BE19-316A3EE12BE4}"/>
                </c:ext>
              </c:extLst>
            </c:dLbl>
            <c:dLbl>
              <c:idx val="1"/>
              <c:layout>
                <c:manualLayout>
                  <c:x val="-1.2808197246237687E-2"/>
                  <c:y val="5.027920566532957E-2"/>
                </c:manualLayout>
              </c:layout>
              <c:tx>
                <c:rich>
                  <a:bodyPr/>
                  <a:lstStyle/>
                  <a:p>
                    <a:fld id="{72DC62D4-6B1C-4898-B7E2-362C93C74AD3}" type="CELLRANGE">
                      <a:rPr lang="en-US"/>
                      <a:pPr/>
                      <a:t>[CELLRANGE]</a:t>
                    </a:fld>
                    <a:endParaRPr lang="en-ZA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D1D4-4295-BE19-316A3EE12BE4}"/>
                </c:ext>
              </c:extLst>
            </c:dLbl>
            <c:dLbl>
              <c:idx val="2"/>
              <c:layout>
                <c:manualLayout>
                  <c:x val="-1.0246556763604876E-2"/>
                  <c:y val="3.3598724562612731E-2"/>
                </c:manualLayout>
              </c:layout>
              <c:tx>
                <c:rich>
                  <a:bodyPr/>
                  <a:lstStyle/>
                  <a:p>
                    <a:fld id="{CA26AF22-2AAB-4936-ACF6-3612ADA25928}" type="CELLRANGE">
                      <a:rPr lang="en-US"/>
                      <a:pPr/>
                      <a:t>[CELLRANGE]</a:t>
                    </a:fld>
                    <a:endParaRPr lang="en-ZA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4-D1D4-4295-BE19-316A3EE12BE4}"/>
                </c:ext>
              </c:extLst>
            </c:dLbl>
            <c:dLbl>
              <c:idx val="3"/>
              <c:layout>
                <c:manualLayout>
                  <c:x val="-1.4089015549956705E-2"/>
                  <c:y val="3.7135417754478303E-2"/>
                </c:manualLayout>
              </c:layout>
              <c:tx>
                <c:rich>
                  <a:bodyPr/>
                  <a:lstStyle/>
                  <a:p>
                    <a:fld id="{BDA08732-A706-4E39-832E-BB99FD3BAB10}" type="CELLRANGE">
                      <a:rPr lang="en-US"/>
                      <a:pPr/>
                      <a:t>[CELLRANGE]</a:t>
                    </a:fld>
                    <a:endParaRPr lang="en-ZA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6-D1D4-4295-BE19-316A3EE12BE4}"/>
                </c:ext>
              </c:extLst>
            </c:dLbl>
            <c:dLbl>
              <c:idx val="4"/>
              <c:layout>
                <c:manualLayout>
                  <c:x val="-7.6849175727036565E-3"/>
                  <c:y val="4.0672250186233355E-2"/>
                </c:manualLayout>
              </c:layout>
              <c:tx>
                <c:rich>
                  <a:bodyPr/>
                  <a:lstStyle/>
                  <a:p>
                    <a:fld id="{5043107B-48A0-4FDE-926A-2D4E610D44A5}" type="CELLRANGE">
                      <a:rPr lang="en-US"/>
                      <a:pPr/>
                      <a:t>[CELLRANGE]</a:t>
                    </a:fld>
                    <a:endParaRPr lang="en-ZA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8-D1D4-4295-BE19-316A3EE12BE4}"/>
                </c:ext>
              </c:extLst>
            </c:dLbl>
            <c:dLbl>
              <c:idx val="5"/>
              <c:layout>
                <c:manualLayout>
                  <c:x val="0"/>
                  <c:y val="4.7198402086531636E-2"/>
                </c:manualLayout>
              </c:layout>
              <c:tx>
                <c:rich>
                  <a:bodyPr/>
                  <a:lstStyle/>
                  <a:p>
                    <a:fld id="{AE267404-7CE3-43DF-B2E1-149859AC34FA}" type="CELLRANGE">
                      <a:rPr lang="en-US"/>
                      <a:pPr/>
                      <a:t>[CELLRANGE]</a:t>
                    </a:fld>
                    <a:endParaRPr lang="en-ZA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A-D1D4-4295-BE19-316A3EE12BE4}"/>
                </c:ext>
              </c:extLst>
            </c:dLbl>
            <c:dLbl>
              <c:idx val="6"/>
              <c:layout>
                <c:manualLayout>
                  <c:x val="-8.9657371681543599E-3"/>
                  <c:y val="3.5367071158545503E-2"/>
                </c:manualLayout>
              </c:layout>
              <c:tx>
                <c:rich>
                  <a:bodyPr/>
                  <a:lstStyle/>
                  <a:p>
                    <a:fld id="{0BD9D7DF-6381-487B-89BF-3FC0E02A4950}" type="CELLRANGE">
                      <a:rPr lang="en-US"/>
                      <a:pPr/>
                      <a:t>[CELLRANGE]</a:t>
                    </a:fld>
                    <a:endParaRPr lang="en-ZA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C-D1D4-4295-BE19-316A3EE12BE4}"/>
                </c:ext>
              </c:extLst>
            </c:dLbl>
            <c:dLbl>
              <c:idx val="7"/>
              <c:layout>
                <c:manualLayout>
                  <c:x val="-1.1527376359055486E-2"/>
                  <c:y val="3.7135417754478303E-2"/>
                </c:manualLayout>
              </c:layout>
              <c:tx>
                <c:rich>
                  <a:bodyPr/>
                  <a:lstStyle/>
                  <a:p>
                    <a:fld id="{70FCB668-38A5-40B3-A761-ABA48FAF2632}" type="CELLRANGE">
                      <a:rPr lang="en-US"/>
                      <a:pPr/>
                      <a:t>[CELLRANGE]</a:t>
                    </a:fld>
                    <a:endParaRPr lang="en-ZA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E-D1D4-4295-BE19-316A3EE12BE4}"/>
                </c:ext>
              </c:extLst>
            </c:dLbl>
            <c:dLbl>
              <c:idx val="8"/>
              <c:layout>
                <c:manualLayout>
                  <c:x val="-7.6849175727037511E-3"/>
                  <c:y val="3.5366931918656058E-2"/>
                </c:manualLayout>
              </c:layout>
              <c:tx>
                <c:rich>
                  <a:bodyPr/>
                  <a:lstStyle/>
                  <a:p>
                    <a:fld id="{2297E066-5DFB-422C-B0C2-EEFBC46FB8D2}" type="CELLRANGE">
                      <a:rPr lang="en-US"/>
                      <a:pPr/>
                      <a:t>[CELLRANGE]</a:t>
                    </a:fld>
                    <a:endParaRPr lang="en-ZA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0-D1D4-4295-BE19-316A3EE12BE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cat>
            <c:strRef>
              <c:f>'Monaco Team stats'!$A$2:$A$10</c:f>
              <c:strCache>
                <c:ptCount val="9"/>
                <c:pt idx="0">
                  <c:v>Ashley Moyo</c:v>
                </c:pt>
                <c:pt idx="1">
                  <c:v>Mixo Makhubele</c:v>
                </c:pt>
                <c:pt idx="2">
                  <c:v>Nonhle Zondi</c:v>
                </c:pt>
                <c:pt idx="3">
                  <c:v>Rodney Naidu</c:v>
                </c:pt>
                <c:pt idx="4">
                  <c:v>Samantha Govender</c:v>
                </c:pt>
                <c:pt idx="5">
                  <c:v>Samuel Masubelele</c:v>
                </c:pt>
                <c:pt idx="6">
                  <c:v>Taedi Moletsane</c:v>
                </c:pt>
                <c:pt idx="7">
                  <c:v>Thabo Mosweu</c:v>
                </c:pt>
                <c:pt idx="8">
                  <c:v>Thobile Phakhathi</c:v>
                </c:pt>
              </c:strCache>
            </c:strRef>
          </c:cat>
          <c:val>
            <c:numRef>
              <c:f>'Monaco Team stats'!$D$2:$D$10</c:f>
              <c:numCache>
                <c:formatCode>0%</c:formatCode>
                <c:ptCount val="9"/>
                <c:pt idx="0">
                  <c:v>0.2</c:v>
                </c:pt>
                <c:pt idx="1">
                  <c:v>0.2</c:v>
                </c:pt>
                <c:pt idx="2">
                  <c:v>0.2</c:v>
                </c:pt>
                <c:pt idx="3">
                  <c:v>0.2</c:v>
                </c:pt>
                <c:pt idx="4">
                  <c:v>0.2</c:v>
                </c:pt>
                <c:pt idx="5">
                  <c:v>0.2</c:v>
                </c:pt>
                <c:pt idx="6">
                  <c:v>0.2</c:v>
                </c:pt>
                <c:pt idx="7">
                  <c:v>0.2</c:v>
                </c:pt>
                <c:pt idx="8">
                  <c:v>0.2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'Monaco Team stats'!$C$2:$C$10</c15:f>
                <c15:dlblRangeCache>
                  <c:ptCount val="9"/>
                  <c:pt idx="0">
                    <c:v>48%</c:v>
                  </c:pt>
                  <c:pt idx="1">
                    <c:v>33%</c:v>
                  </c:pt>
                  <c:pt idx="2">
                    <c:v>31%</c:v>
                  </c:pt>
                  <c:pt idx="3">
                    <c:v>29%</c:v>
                  </c:pt>
                  <c:pt idx="4">
                    <c:v>48%</c:v>
                  </c:pt>
                  <c:pt idx="5">
                    <c:v>34%</c:v>
                  </c:pt>
                  <c:pt idx="6">
                    <c:v>27%</c:v>
                  </c:pt>
                  <c:pt idx="7">
                    <c:v>21%</c:v>
                  </c:pt>
                  <c:pt idx="8">
                    <c:v>30%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12-D1D4-4295-BE19-316A3EE12B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655466447"/>
        <c:axId val="655466927"/>
      </c:barChart>
      <c:dateAx>
        <c:axId val="655466447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5466927"/>
        <c:crosses val="autoZero"/>
        <c:auto val="0"/>
        <c:lblOffset val="100"/>
        <c:baseTimeUnit val="days"/>
      </c:dateAx>
      <c:valAx>
        <c:axId val="655466927"/>
        <c:scaling>
          <c:orientation val="minMax"/>
        </c:scaling>
        <c:delete val="1"/>
        <c:axPos val="t"/>
        <c:numFmt formatCode="0%" sourceLinked="1"/>
        <c:majorTickMark val="none"/>
        <c:minorTickMark val="none"/>
        <c:tickLblPos val="nextTo"/>
        <c:crossAx val="655466447"/>
        <c:crosses val="autoZero"/>
        <c:crossBetween val="between"/>
        <c:majorUnit val="0.1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ZA"/>
              <a:t>KYALAMI CREDIT VALUE RACE</a:t>
            </a:r>
          </a:p>
        </c:rich>
      </c:tx>
      <c:layout>
        <c:manualLayout>
          <c:xMode val="edge"/>
          <c:yMode val="edge"/>
          <c:x val="0.47037474976238913"/>
          <c:y val="1.254480109716915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ZA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'Kyalami Teams stats'!$C$1</c:f>
              <c:strCache>
                <c:ptCount val="1"/>
                <c:pt idx="0">
                  <c:v>Productivity Support</c:v>
                </c:pt>
              </c:strCache>
            </c:strRef>
          </c:tx>
          <c:spPr>
            <a:gradFill flip="none" rotWithShape="1">
              <a:gsLst>
                <a:gs pos="0">
                  <a:schemeClr val="accent1">
                    <a:lumMod val="5000"/>
                    <a:lumOff val="95000"/>
                  </a:schemeClr>
                </a:gs>
                <a:gs pos="100000">
                  <a:schemeClr val="bg1">
                    <a:lumMod val="85000"/>
                    <a:alpha val="50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10800000" scaled="0"/>
              <a:tileRect/>
            </a:gradFill>
            <a:ln>
              <a:noFill/>
            </a:ln>
            <a:effectLst/>
          </c:spPr>
          <c:invertIfNegative val="0"/>
          <c:cat>
            <c:strRef>
              <c:f>'Kyalami Teams stats'!$A$2:$A$10</c:f>
              <c:strCache>
                <c:ptCount val="9"/>
                <c:pt idx="0">
                  <c:v>Busisiwe Mabuza</c:v>
                </c:pt>
                <c:pt idx="1">
                  <c:v>Cindy Visser</c:v>
                </c:pt>
                <c:pt idx="2">
                  <c:v>Matimba Ngobeni</c:v>
                </c:pt>
                <c:pt idx="3">
                  <c:v>Mfundo Mdlalose</c:v>
                </c:pt>
                <c:pt idx="4">
                  <c:v>Mondli Nhlapho</c:v>
                </c:pt>
                <c:pt idx="5">
                  <c:v>Mosima Moshidi </c:v>
                </c:pt>
                <c:pt idx="6">
                  <c:v>Salome Baloyi</c:v>
                </c:pt>
                <c:pt idx="7">
                  <c:v>Shadleigh White</c:v>
                </c:pt>
                <c:pt idx="8">
                  <c:v>Tshepo Moeketsi</c:v>
                </c:pt>
              </c:strCache>
            </c:strRef>
          </c:cat>
          <c:val>
            <c:numRef>
              <c:f>'Kyalami Teams stats'!$C$2:$C$10</c:f>
              <c:numCache>
                <c:formatCode>0%</c:formatCode>
                <c:ptCount val="9"/>
                <c:pt idx="0">
                  <c:v>0.21211360622734754</c:v>
                </c:pt>
                <c:pt idx="1">
                  <c:v>0.32514815451469153</c:v>
                </c:pt>
                <c:pt idx="2">
                  <c:v>0.36400131437878847</c:v>
                </c:pt>
                <c:pt idx="3">
                  <c:v>0.39254162072354265</c:v>
                </c:pt>
                <c:pt idx="4">
                  <c:v>0.76468385148191087</c:v>
                </c:pt>
                <c:pt idx="5">
                  <c:v>0.43571323061133793</c:v>
                </c:pt>
                <c:pt idx="6">
                  <c:v>0.694669880198579</c:v>
                </c:pt>
                <c:pt idx="7">
                  <c:v>0.48339796884119035</c:v>
                </c:pt>
                <c:pt idx="8">
                  <c:v>0.21419482025470596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A1-4758-9011-01F9BB7E4873}"/>
            </c:ext>
          </c:extLst>
        </c:ser>
        <c:ser>
          <c:idx val="1"/>
          <c:order val="1"/>
          <c:tx>
            <c:strRef>
              <c:f>'Kyalami Teams stats'!$D$1</c:f>
              <c:strCache>
                <c:ptCount val="1"/>
                <c:pt idx="0">
                  <c:v>Car size </c:v>
                </c:pt>
              </c:strCache>
            </c:strRef>
          </c:tx>
          <c:spPr>
            <a:blipFill>
              <a:blip xmlns:r="http://schemas.openxmlformats.org/officeDocument/2006/relationships" r:embed="rId3"/>
              <a:stretch>
                <a:fillRect/>
              </a:stretch>
            </a:blip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blipFill>
                <a:blip xmlns:r="http://schemas.openxmlformats.org/officeDocument/2006/relationships" r:embed="rId4"/>
                <a:stretch>
                  <a:fillRect/>
                </a:stretch>
              </a:blip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05A1-4758-9011-01F9BB7E4873}"/>
              </c:ext>
            </c:extLst>
          </c:dPt>
          <c:dPt>
            <c:idx val="2"/>
            <c:invertIfNegative val="0"/>
            <c:bubble3D val="0"/>
            <c:spPr>
              <a:blipFill>
                <a:blip xmlns:r="http://schemas.openxmlformats.org/officeDocument/2006/relationships" r:embed="rId5"/>
                <a:stretch>
                  <a:fillRect/>
                </a:stretch>
              </a:blip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05A1-4758-9011-01F9BB7E4873}"/>
              </c:ext>
            </c:extLst>
          </c:dPt>
          <c:dPt>
            <c:idx val="3"/>
            <c:invertIfNegative val="0"/>
            <c:bubble3D val="0"/>
            <c:spPr>
              <a:blipFill>
                <a:blip xmlns:r="http://schemas.openxmlformats.org/officeDocument/2006/relationships" r:embed="rId6"/>
                <a:stretch>
                  <a:fillRect/>
                </a:stretch>
              </a:blip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05A1-4758-9011-01F9BB7E4873}"/>
              </c:ext>
            </c:extLst>
          </c:dPt>
          <c:dPt>
            <c:idx val="4"/>
            <c:invertIfNegative val="0"/>
            <c:bubble3D val="0"/>
            <c:spPr>
              <a:blipFill>
                <a:blip xmlns:r="http://schemas.openxmlformats.org/officeDocument/2006/relationships" r:embed="rId7"/>
                <a:stretch>
                  <a:fillRect/>
                </a:stretch>
              </a:blip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05A1-4758-9011-01F9BB7E4873}"/>
              </c:ext>
            </c:extLst>
          </c:dPt>
          <c:dPt>
            <c:idx val="5"/>
            <c:invertIfNegative val="0"/>
            <c:bubble3D val="0"/>
            <c:spPr>
              <a:blipFill>
                <a:blip xmlns:r="http://schemas.openxmlformats.org/officeDocument/2006/relationships" r:embed="rId8"/>
                <a:stretch>
                  <a:fillRect/>
                </a:stretch>
              </a:blip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A-05A1-4758-9011-01F9BB7E4873}"/>
              </c:ext>
            </c:extLst>
          </c:dPt>
          <c:dPt>
            <c:idx val="6"/>
            <c:invertIfNegative val="0"/>
            <c:bubble3D val="0"/>
            <c:spPr>
              <a:blipFill>
                <a:blip xmlns:r="http://schemas.openxmlformats.org/officeDocument/2006/relationships" r:embed="rId9"/>
                <a:stretch>
                  <a:fillRect/>
                </a:stretch>
              </a:blip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C-05A1-4758-9011-01F9BB7E4873}"/>
              </c:ext>
            </c:extLst>
          </c:dPt>
          <c:dPt>
            <c:idx val="7"/>
            <c:invertIfNegative val="0"/>
            <c:bubble3D val="0"/>
            <c:spPr>
              <a:blipFill>
                <a:blip xmlns:r="http://schemas.openxmlformats.org/officeDocument/2006/relationships" r:embed="rId10"/>
                <a:stretch>
                  <a:fillRect/>
                </a:stretch>
              </a:blip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E-05A1-4758-9011-01F9BB7E4873}"/>
              </c:ext>
            </c:extLst>
          </c:dPt>
          <c:dPt>
            <c:idx val="8"/>
            <c:invertIfNegative val="0"/>
            <c:bubble3D val="0"/>
            <c:spPr>
              <a:blipFill>
                <a:blip xmlns:r="http://schemas.openxmlformats.org/officeDocument/2006/relationships" r:embed="rId11"/>
                <a:stretch>
                  <a:fillRect/>
                </a:stretch>
              </a:blip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0-05A1-4758-9011-01F9BB7E4873}"/>
              </c:ext>
            </c:extLst>
          </c:dPt>
          <c:dLbls>
            <c:dLbl>
              <c:idx val="0"/>
              <c:layout>
                <c:manualLayout>
                  <c:x val="-1.024655676360497E-2"/>
                  <c:y val="3.1830377966679896E-2"/>
                </c:manualLayout>
              </c:layout>
              <c:tx>
                <c:rich>
                  <a:bodyPr/>
                  <a:lstStyle/>
                  <a:p>
                    <a:fld id="{6CA40489-F820-485C-AA59-7B43AD2B9B8C}" type="CELLRANGE">
                      <a:rPr lang="en-US"/>
                      <a:pPr/>
                      <a:t>[CELLRANGE]</a:t>
                    </a:fld>
                    <a:endParaRPr lang="en-ZA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1-05A1-4758-9011-01F9BB7E4873}"/>
                </c:ext>
              </c:extLst>
            </c:dLbl>
            <c:dLbl>
              <c:idx val="1"/>
              <c:layout>
                <c:manualLayout>
                  <c:x val="-1.2808197246237687E-2"/>
                  <c:y val="5.027920566532957E-2"/>
                </c:manualLayout>
              </c:layout>
              <c:tx>
                <c:rich>
                  <a:bodyPr/>
                  <a:lstStyle/>
                  <a:p>
                    <a:fld id="{C6747B45-54D2-4BD3-86DE-A75858326164}" type="CELLRANGE">
                      <a:rPr lang="en-US"/>
                      <a:pPr/>
                      <a:t>[CELLRANGE]</a:t>
                    </a:fld>
                    <a:endParaRPr lang="en-ZA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05A1-4758-9011-01F9BB7E4873}"/>
                </c:ext>
              </c:extLst>
            </c:dLbl>
            <c:dLbl>
              <c:idx val="2"/>
              <c:layout>
                <c:manualLayout>
                  <c:x val="-1.0246556763604876E-2"/>
                  <c:y val="3.3598724562612731E-2"/>
                </c:manualLayout>
              </c:layout>
              <c:tx>
                <c:rich>
                  <a:bodyPr/>
                  <a:lstStyle/>
                  <a:p>
                    <a:fld id="{B7750159-0836-4BCD-9505-1FFEA4601CB0}" type="CELLRANGE">
                      <a:rPr lang="en-US"/>
                      <a:pPr/>
                      <a:t>[CELLRANGE]</a:t>
                    </a:fld>
                    <a:endParaRPr lang="en-ZA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4-05A1-4758-9011-01F9BB7E4873}"/>
                </c:ext>
              </c:extLst>
            </c:dLbl>
            <c:dLbl>
              <c:idx val="3"/>
              <c:layout>
                <c:manualLayout>
                  <c:x val="-1.4089015549956705E-2"/>
                  <c:y val="3.7135417754478303E-2"/>
                </c:manualLayout>
              </c:layout>
              <c:tx>
                <c:rich>
                  <a:bodyPr/>
                  <a:lstStyle/>
                  <a:p>
                    <a:fld id="{F0B70416-E676-4EB0-A7AE-D9D42F25DEB9}" type="CELLRANGE">
                      <a:rPr lang="en-US"/>
                      <a:pPr/>
                      <a:t>[CELLRANGE]</a:t>
                    </a:fld>
                    <a:endParaRPr lang="en-ZA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6-05A1-4758-9011-01F9BB7E4873}"/>
                </c:ext>
              </c:extLst>
            </c:dLbl>
            <c:dLbl>
              <c:idx val="4"/>
              <c:layout>
                <c:manualLayout>
                  <c:x val="-7.6849175727036565E-3"/>
                  <c:y val="4.0672250186233355E-2"/>
                </c:manualLayout>
              </c:layout>
              <c:tx>
                <c:rich>
                  <a:bodyPr/>
                  <a:lstStyle/>
                  <a:p>
                    <a:fld id="{EBDE765A-C200-4420-BDE6-630EDD3A2327}" type="CELLRANGE">
                      <a:rPr lang="en-US"/>
                      <a:pPr/>
                      <a:t>[CELLRANGE]</a:t>
                    </a:fld>
                    <a:endParaRPr lang="en-ZA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8-05A1-4758-9011-01F9BB7E4873}"/>
                </c:ext>
              </c:extLst>
            </c:dLbl>
            <c:dLbl>
              <c:idx val="5"/>
              <c:layout>
                <c:manualLayout>
                  <c:x val="0"/>
                  <c:y val="4.7198402086531636E-2"/>
                </c:manualLayout>
              </c:layout>
              <c:tx>
                <c:rich>
                  <a:bodyPr/>
                  <a:lstStyle/>
                  <a:p>
                    <a:fld id="{0E4A9FBC-ADD0-4E75-AB15-60478F1AC050}" type="CELLRANGE">
                      <a:rPr lang="en-US"/>
                      <a:pPr/>
                      <a:t>[CELLRANGE]</a:t>
                    </a:fld>
                    <a:endParaRPr lang="en-ZA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A-05A1-4758-9011-01F9BB7E4873}"/>
                </c:ext>
              </c:extLst>
            </c:dLbl>
            <c:dLbl>
              <c:idx val="6"/>
              <c:layout>
                <c:manualLayout>
                  <c:x val="-8.9657371681543599E-3"/>
                  <c:y val="3.5367071158545503E-2"/>
                </c:manualLayout>
              </c:layout>
              <c:tx>
                <c:rich>
                  <a:bodyPr/>
                  <a:lstStyle/>
                  <a:p>
                    <a:fld id="{B8E427A1-018E-407C-9D6E-8F19F339EDB0}" type="CELLRANGE">
                      <a:rPr lang="en-US"/>
                      <a:pPr/>
                      <a:t>[CELLRANGE]</a:t>
                    </a:fld>
                    <a:endParaRPr lang="en-ZA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C-05A1-4758-9011-01F9BB7E4873}"/>
                </c:ext>
              </c:extLst>
            </c:dLbl>
            <c:dLbl>
              <c:idx val="7"/>
              <c:layout>
                <c:manualLayout>
                  <c:x val="-1.1527376359055486E-2"/>
                  <c:y val="3.7135417754478303E-2"/>
                </c:manualLayout>
              </c:layout>
              <c:tx>
                <c:rich>
                  <a:bodyPr/>
                  <a:lstStyle/>
                  <a:p>
                    <a:fld id="{62483CBA-78AA-4FAF-BED8-7D8E2188A533}" type="CELLRANGE">
                      <a:rPr lang="en-US"/>
                      <a:pPr/>
                      <a:t>[CELLRANGE]</a:t>
                    </a:fld>
                    <a:endParaRPr lang="en-ZA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E-05A1-4758-9011-01F9BB7E4873}"/>
                </c:ext>
              </c:extLst>
            </c:dLbl>
            <c:dLbl>
              <c:idx val="8"/>
              <c:layout>
                <c:manualLayout>
                  <c:x val="-7.6849175727037511E-3"/>
                  <c:y val="3.5366931918656058E-2"/>
                </c:manualLayout>
              </c:layout>
              <c:tx>
                <c:rich>
                  <a:bodyPr/>
                  <a:lstStyle/>
                  <a:p>
                    <a:fld id="{9F62FD40-D618-49D8-941B-CE9F4E4409C0}" type="CELLRANGE">
                      <a:rPr lang="en-US"/>
                      <a:pPr/>
                      <a:t>[CELLRANGE]</a:t>
                    </a:fld>
                    <a:endParaRPr lang="en-ZA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0-05A1-4758-9011-01F9BB7E487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cat>
            <c:strRef>
              <c:f>'Kyalami Teams stats'!$A$2:$A$10</c:f>
              <c:strCache>
                <c:ptCount val="9"/>
                <c:pt idx="0">
                  <c:v>Busisiwe Mabuza</c:v>
                </c:pt>
                <c:pt idx="1">
                  <c:v>Cindy Visser</c:v>
                </c:pt>
                <c:pt idx="2">
                  <c:v>Matimba Ngobeni</c:v>
                </c:pt>
                <c:pt idx="3">
                  <c:v>Mfundo Mdlalose</c:v>
                </c:pt>
                <c:pt idx="4">
                  <c:v>Mondli Nhlapho</c:v>
                </c:pt>
                <c:pt idx="5">
                  <c:v>Mosima Moshidi </c:v>
                </c:pt>
                <c:pt idx="6">
                  <c:v>Salome Baloyi</c:v>
                </c:pt>
                <c:pt idx="7">
                  <c:v>Shadleigh White</c:v>
                </c:pt>
                <c:pt idx="8">
                  <c:v>Tshepo Moeketsi</c:v>
                </c:pt>
              </c:strCache>
            </c:strRef>
          </c:cat>
          <c:val>
            <c:numRef>
              <c:f>'Kyalami Teams stats'!$D$2:$D$10</c:f>
              <c:numCache>
                <c:formatCode>0%</c:formatCode>
                <c:ptCount val="9"/>
                <c:pt idx="0">
                  <c:v>0.2</c:v>
                </c:pt>
                <c:pt idx="1">
                  <c:v>0.2</c:v>
                </c:pt>
                <c:pt idx="2">
                  <c:v>0.2</c:v>
                </c:pt>
                <c:pt idx="3">
                  <c:v>0.2</c:v>
                </c:pt>
                <c:pt idx="4">
                  <c:v>0.2</c:v>
                </c:pt>
                <c:pt idx="5">
                  <c:v>0.2</c:v>
                </c:pt>
                <c:pt idx="6">
                  <c:v>0.2</c:v>
                </c:pt>
                <c:pt idx="7">
                  <c:v>0.2</c:v>
                </c:pt>
                <c:pt idx="8">
                  <c:v>0.2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'Kyalami Teams stats'!$C$2:$C$10</c15:f>
                <c15:dlblRangeCache>
                  <c:ptCount val="9"/>
                  <c:pt idx="0">
                    <c:v>21%</c:v>
                  </c:pt>
                  <c:pt idx="1">
                    <c:v>33%</c:v>
                  </c:pt>
                  <c:pt idx="2">
                    <c:v>36%</c:v>
                  </c:pt>
                  <c:pt idx="3">
                    <c:v>39%</c:v>
                  </c:pt>
                  <c:pt idx="4">
                    <c:v>76%</c:v>
                  </c:pt>
                  <c:pt idx="5">
                    <c:v>44%</c:v>
                  </c:pt>
                  <c:pt idx="6">
                    <c:v>69%</c:v>
                  </c:pt>
                  <c:pt idx="7">
                    <c:v>48%</c:v>
                  </c:pt>
                  <c:pt idx="8">
                    <c:v>21%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12-05A1-4758-9011-01F9BB7E48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655466447"/>
        <c:axId val="655466927"/>
      </c:barChart>
      <c:dateAx>
        <c:axId val="655466447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5466927"/>
        <c:crosses val="autoZero"/>
        <c:auto val="0"/>
        <c:lblOffset val="100"/>
        <c:baseTimeUnit val="days"/>
      </c:dateAx>
      <c:valAx>
        <c:axId val="655466927"/>
        <c:scaling>
          <c:orientation val="minMax"/>
        </c:scaling>
        <c:delete val="1"/>
        <c:axPos val="t"/>
        <c:numFmt formatCode="0%" sourceLinked="1"/>
        <c:majorTickMark val="none"/>
        <c:minorTickMark val="none"/>
        <c:tickLblPos val="nextTo"/>
        <c:crossAx val="655466447"/>
        <c:crosses val="autoZero"/>
        <c:crossBetween val="between"/>
        <c:majorUnit val="0.1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11" Type="http://schemas.openxmlformats.org/officeDocument/2006/relationships/image" Target="../media/image11.png"/><Relationship Id="rId5" Type="http://schemas.openxmlformats.org/officeDocument/2006/relationships/image" Target="../media/image5.jpe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542925</xdr:colOff>
      <xdr:row>0</xdr:row>
      <xdr:rowOff>1</xdr:rowOff>
    </xdr:from>
    <xdr:to>
      <xdr:col>21</xdr:col>
      <xdr:colOff>161925</xdr:colOff>
      <xdr:row>5</xdr:row>
      <xdr:rowOff>76201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88DD4A2-0BE4-441D-D300-31E62BFF5F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506325" y="1"/>
          <a:ext cx="2057400" cy="1028700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4</xdr:row>
      <xdr:rowOff>76200</xdr:rowOff>
    </xdr:from>
    <xdr:to>
      <xdr:col>21</xdr:col>
      <xdr:colOff>36576</xdr:colOff>
      <xdr:row>8</xdr:row>
      <xdr:rowOff>121920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580A88E-818A-2BB3-006C-B59B02E492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573000" y="838200"/>
          <a:ext cx="1865376" cy="807720"/>
        </a:xfrm>
        <a:prstGeom prst="rect">
          <a:avLst/>
        </a:prstGeom>
      </xdr:spPr>
    </xdr:pic>
    <xdr:clientData/>
  </xdr:twoCellAnchor>
  <xdr:twoCellAnchor editAs="oneCell">
    <xdr:from>
      <xdr:col>13</xdr:col>
      <xdr:colOff>542925</xdr:colOff>
      <xdr:row>0</xdr:row>
      <xdr:rowOff>0</xdr:rowOff>
    </xdr:from>
    <xdr:to>
      <xdr:col>17</xdr:col>
      <xdr:colOff>295275</xdr:colOff>
      <xdr:row>5</xdr:row>
      <xdr:rowOff>114331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7729F93-C7C4-764D-6A4C-1FFEAE891E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067925" y="0"/>
          <a:ext cx="2190750" cy="1066831"/>
        </a:xfrm>
        <a:prstGeom prst="rect">
          <a:avLst/>
        </a:prstGeom>
      </xdr:spPr>
    </xdr:pic>
    <xdr:clientData/>
  </xdr:twoCellAnchor>
  <xdr:twoCellAnchor editAs="oneCell">
    <xdr:from>
      <xdr:col>14</xdr:col>
      <xdr:colOff>255013</xdr:colOff>
      <xdr:row>6</xdr:row>
      <xdr:rowOff>114300</xdr:rowOff>
    </xdr:from>
    <xdr:to>
      <xdr:col>17</xdr:col>
      <xdr:colOff>153073</xdr:colOff>
      <xdr:row>11</xdr:row>
      <xdr:rowOff>124200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1DB932F-9952-0692-06D0-825E6B09C5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389613" y="1257300"/>
          <a:ext cx="1726860" cy="962400"/>
        </a:xfrm>
        <a:prstGeom prst="rect">
          <a:avLst/>
        </a:prstGeom>
      </xdr:spPr>
    </xdr:pic>
    <xdr:clientData/>
  </xdr:twoCellAnchor>
  <xdr:twoCellAnchor editAs="oneCell">
    <xdr:from>
      <xdr:col>14</xdr:col>
      <xdr:colOff>95250</xdr:colOff>
      <xdr:row>12</xdr:row>
      <xdr:rowOff>28575</xdr:rowOff>
    </xdr:from>
    <xdr:to>
      <xdr:col>17</xdr:col>
      <xdr:colOff>273562</xdr:colOff>
      <xdr:row>18</xdr:row>
      <xdr:rowOff>95250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38CF9D8-6A6F-2B06-DC8D-F8EAE637B6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229850" y="2314575"/>
          <a:ext cx="2007112" cy="1209675"/>
        </a:xfrm>
        <a:prstGeom prst="rect">
          <a:avLst/>
        </a:prstGeom>
      </xdr:spPr>
    </xdr:pic>
    <xdr:clientData/>
  </xdr:twoCellAnchor>
  <xdr:twoCellAnchor editAs="oneCell">
    <xdr:from>
      <xdr:col>14</xdr:col>
      <xdr:colOff>152400</xdr:colOff>
      <xdr:row>19</xdr:row>
      <xdr:rowOff>66675</xdr:rowOff>
    </xdr:from>
    <xdr:to>
      <xdr:col>17</xdr:col>
      <xdr:colOff>82296</xdr:colOff>
      <xdr:row>25</xdr:row>
      <xdr:rowOff>20955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24FC22A-4324-50F8-CED9-4FA557663B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287000" y="3686175"/>
          <a:ext cx="1758696" cy="1097280"/>
        </a:xfrm>
        <a:prstGeom prst="rect">
          <a:avLst/>
        </a:prstGeom>
      </xdr:spPr>
    </xdr:pic>
    <xdr:clientData/>
  </xdr:twoCellAnchor>
  <xdr:twoCellAnchor editAs="oneCell">
    <xdr:from>
      <xdr:col>9</xdr:col>
      <xdr:colOff>209550</xdr:colOff>
      <xdr:row>0</xdr:row>
      <xdr:rowOff>0</xdr:rowOff>
    </xdr:from>
    <xdr:to>
      <xdr:col>13</xdr:col>
      <xdr:colOff>47626</xdr:colOff>
      <xdr:row>5</xdr:row>
      <xdr:rowOff>150206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B77D2FE-919C-B20A-B08C-F04445FE96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96150" y="0"/>
          <a:ext cx="2276476" cy="1102706"/>
        </a:xfrm>
        <a:prstGeom prst="rect">
          <a:avLst/>
        </a:prstGeom>
      </xdr:spPr>
    </xdr:pic>
    <xdr:clientData/>
  </xdr:twoCellAnchor>
  <xdr:twoCellAnchor editAs="oneCell">
    <xdr:from>
      <xdr:col>20</xdr:col>
      <xdr:colOff>485775</xdr:colOff>
      <xdr:row>9</xdr:row>
      <xdr:rowOff>66675</xdr:rowOff>
    </xdr:from>
    <xdr:to>
      <xdr:col>26</xdr:col>
      <xdr:colOff>304800</xdr:colOff>
      <xdr:row>21</xdr:row>
      <xdr:rowOff>26311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E30325DE-656C-257D-F9EC-EB619E45F0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277975" y="1781175"/>
          <a:ext cx="3476625" cy="2245636"/>
        </a:xfrm>
        <a:prstGeom prst="rect">
          <a:avLst/>
        </a:prstGeom>
      </xdr:spPr>
    </xdr:pic>
    <xdr:clientData/>
  </xdr:twoCellAnchor>
  <xdr:twoCellAnchor editAs="oneCell">
    <xdr:from>
      <xdr:col>20</xdr:col>
      <xdr:colOff>544029</xdr:colOff>
      <xdr:row>22</xdr:row>
      <xdr:rowOff>9524</xdr:rowOff>
    </xdr:from>
    <xdr:to>
      <xdr:col>23</xdr:col>
      <xdr:colOff>199810</xdr:colOff>
      <xdr:row>25</xdr:row>
      <xdr:rowOff>152709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80E4855-9166-D3CB-5396-FBF1277C3C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336229" y="4200524"/>
          <a:ext cx="1484581" cy="714685"/>
        </a:xfrm>
        <a:prstGeom prst="rect">
          <a:avLst/>
        </a:prstGeom>
      </xdr:spPr>
    </xdr:pic>
    <xdr:clientData/>
  </xdr:twoCellAnchor>
  <xdr:twoCellAnchor editAs="oneCell">
    <xdr:from>
      <xdr:col>15</xdr:col>
      <xdr:colOff>266700</xdr:colOff>
      <xdr:row>27</xdr:row>
      <xdr:rowOff>104774</xdr:rowOff>
    </xdr:from>
    <xdr:to>
      <xdr:col>19</xdr:col>
      <xdr:colOff>28575</xdr:colOff>
      <xdr:row>31</xdr:row>
      <xdr:rowOff>95249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123D85D5-EAD7-D3C0-C2E4-086B7E337A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10900" y="5248274"/>
          <a:ext cx="2200275" cy="752475"/>
        </a:xfrm>
        <a:prstGeom prst="rect">
          <a:avLst/>
        </a:prstGeom>
      </xdr:spPr>
    </xdr:pic>
    <xdr:clientData/>
  </xdr:twoCellAnchor>
  <xdr:twoCellAnchor editAs="oneCell">
    <xdr:from>
      <xdr:col>14</xdr:col>
      <xdr:colOff>247575</xdr:colOff>
      <xdr:row>31</xdr:row>
      <xdr:rowOff>133275</xdr:rowOff>
    </xdr:from>
    <xdr:to>
      <xdr:col>25</xdr:col>
      <xdr:colOff>553353</xdr:colOff>
      <xdr:row>46</xdr:row>
      <xdr:rowOff>181305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D08A31AC-55B2-9F88-0B41-81F83B70CC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82175" y="6038775"/>
          <a:ext cx="7011378" cy="290553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67</xdr:row>
      <xdr:rowOff>0</xdr:rowOff>
    </xdr:from>
    <xdr:to>
      <xdr:col>14</xdr:col>
      <xdr:colOff>105300</xdr:colOff>
      <xdr:row>92</xdr:row>
      <xdr:rowOff>57823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B08A8E62-A817-AED9-C170-FFB6407EB2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77000" y="12763500"/>
          <a:ext cx="3762900" cy="482032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26</xdr:col>
      <xdr:colOff>447674</xdr:colOff>
      <xdr:row>63</xdr:row>
      <xdr:rowOff>67340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5BD4A8-5D5B-4857-B620-8FA3FC092A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20</xdr:col>
      <xdr:colOff>114300</xdr:colOff>
      <xdr:row>53</xdr:row>
      <xdr:rowOff>57152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A6ACE6-9E2B-4F8D-AF8D-E91F836058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24</xdr:col>
      <xdr:colOff>371474</xdr:colOff>
      <xdr:row>53</xdr:row>
      <xdr:rowOff>57152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5220D1-0815-4FD9-8A90-5E58B183B7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BD118E-37FF-4F57-9A55-D1D3F1FE5E30}">
  <dimension ref="A1"/>
  <sheetViews>
    <sheetView workbookViewId="0">
      <selection activeCell="Q26" sqref="Q26"/>
    </sheetView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A1DF23-B583-41A8-8D92-39A00CB659EA}">
  <dimension ref="A1:E34"/>
  <sheetViews>
    <sheetView topLeftCell="A13" workbookViewId="0">
      <selection activeCell="A31" sqref="A31:B31"/>
    </sheetView>
  </sheetViews>
  <sheetFormatPr defaultRowHeight="15" x14ac:dyDescent="0.25"/>
  <cols>
    <col min="1" max="2" width="12.42578125" customWidth="1"/>
    <col min="5" max="5" width="13.5703125" customWidth="1"/>
    <col min="6" max="6" width="16.140625" bestFit="1" customWidth="1"/>
    <col min="7" max="7" width="15.140625" bestFit="1" customWidth="1"/>
    <col min="10" max="10" width="9.140625" customWidth="1"/>
  </cols>
  <sheetData>
    <row r="1" spans="1:5" x14ac:dyDescent="0.25">
      <c r="A1" t="s">
        <v>0</v>
      </c>
    </row>
    <row r="2" spans="1:5" x14ac:dyDescent="0.25">
      <c r="A2" t="s">
        <v>1</v>
      </c>
      <c r="B2" t="s">
        <v>2</v>
      </c>
    </row>
    <row r="3" spans="1:5" x14ac:dyDescent="0.25">
      <c r="A3" t="s">
        <v>3</v>
      </c>
      <c r="B3">
        <v>20</v>
      </c>
      <c r="C3" s="2">
        <f>B3/$B$8</f>
        <v>0.1</v>
      </c>
    </row>
    <row r="4" spans="1:5" x14ac:dyDescent="0.25">
      <c r="A4" t="s">
        <v>4</v>
      </c>
      <c r="B4">
        <v>30</v>
      </c>
      <c r="C4" s="2">
        <f t="shared" ref="C4:C7" si="0">B4/$B$8</f>
        <v>0.15</v>
      </c>
    </row>
    <row r="5" spans="1:5" x14ac:dyDescent="0.25">
      <c r="A5" t="s">
        <v>5</v>
      </c>
      <c r="B5">
        <v>30</v>
      </c>
      <c r="C5" s="2">
        <f t="shared" si="0"/>
        <v>0.15</v>
      </c>
    </row>
    <row r="6" spans="1:5" x14ac:dyDescent="0.25">
      <c r="A6" t="s">
        <v>6</v>
      </c>
      <c r="B6">
        <v>20</v>
      </c>
      <c r="C6" s="2">
        <f t="shared" si="0"/>
        <v>0.1</v>
      </c>
    </row>
    <row r="7" spans="1:5" x14ac:dyDescent="0.25">
      <c r="A7" t="s">
        <v>7</v>
      </c>
      <c r="B7">
        <v>100</v>
      </c>
      <c r="C7" s="2">
        <f t="shared" si="0"/>
        <v>0.5</v>
      </c>
    </row>
    <row r="8" spans="1:5" x14ac:dyDescent="0.25">
      <c r="A8" t="s">
        <v>8</v>
      </c>
      <c r="B8">
        <f>SUM(B3:B7)</f>
        <v>200</v>
      </c>
      <c r="E8">
        <f>E9</f>
        <v>32619450</v>
      </c>
    </row>
    <row r="9" spans="1:5" x14ac:dyDescent="0.25">
      <c r="E9">
        <f>E11*C4</f>
        <v>32619450</v>
      </c>
    </row>
    <row r="10" spans="1:5" x14ac:dyDescent="0.25">
      <c r="E10">
        <f>E11*C3</f>
        <v>21746300</v>
      </c>
    </row>
    <row r="11" spans="1:5" x14ac:dyDescent="0.25">
      <c r="E11">
        <v>217463000</v>
      </c>
    </row>
    <row r="12" spans="1:5" x14ac:dyDescent="0.25">
      <c r="E12">
        <f>E11*2</f>
        <v>434926000</v>
      </c>
    </row>
    <row r="13" spans="1:5" x14ac:dyDescent="0.25">
      <c r="A13" t="s">
        <v>9</v>
      </c>
    </row>
    <row r="14" spans="1:5" x14ac:dyDescent="0.25">
      <c r="A14" t="s">
        <v>10</v>
      </c>
      <c r="B14" t="s">
        <v>2</v>
      </c>
    </row>
    <row r="15" spans="1:5" x14ac:dyDescent="0.25">
      <c r="A15" t="s">
        <v>15</v>
      </c>
      <c r="B15">
        <v>180</v>
      </c>
    </row>
    <row r="16" spans="1:5" x14ac:dyDescent="0.25">
      <c r="A16" t="s">
        <v>16</v>
      </c>
      <c r="B16">
        <v>180</v>
      </c>
    </row>
    <row r="17" spans="1:2" x14ac:dyDescent="0.25">
      <c r="A17" t="s">
        <v>17</v>
      </c>
      <c r="B17">
        <v>180</v>
      </c>
    </row>
    <row r="18" spans="1:2" x14ac:dyDescent="0.25">
      <c r="A18" t="s">
        <v>18</v>
      </c>
      <c r="B18">
        <v>180</v>
      </c>
    </row>
    <row r="19" spans="1:2" x14ac:dyDescent="0.25">
      <c r="A19" t="s">
        <v>19</v>
      </c>
      <c r="B19">
        <v>180</v>
      </c>
    </row>
    <row r="20" spans="1:2" x14ac:dyDescent="0.25">
      <c r="A20" t="s">
        <v>20</v>
      </c>
      <c r="B20">
        <v>180</v>
      </c>
    </row>
    <row r="21" spans="1:2" x14ac:dyDescent="0.25">
      <c r="A21" t="s">
        <v>21</v>
      </c>
      <c r="B21">
        <v>180</v>
      </c>
    </row>
    <row r="22" spans="1:2" x14ac:dyDescent="0.25">
      <c r="A22" t="s">
        <v>22</v>
      </c>
      <c r="B22">
        <v>180</v>
      </c>
    </row>
    <row r="23" spans="1:2" x14ac:dyDescent="0.25">
      <c r="A23" t="s">
        <v>23</v>
      </c>
      <c r="B23">
        <v>180</v>
      </c>
    </row>
    <row r="24" spans="1:2" x14ac:dyDescent="0.25">
      <c r="A24" t="s">
        <v>24</v>
      </c>
      <c r="B24">
        <v>180</v>
      </c>
    </row>
    <row r="25" spans="1:2" x14ac:dyDescent="0.25">
      <c r="B25">
        <f>SUM(B15:B24)</f>
        <v>1800</v>
      </c>
    </row>
    <row r="26" spans="1:2" x14ac:dyDescent="0.25">
      <c r="A26">
        <v>1900</v>
      </c>
    </row>
    <row r="29" spans="1:2" x14ac:dyDescent="0.25">
      <c r="A29" t="s">
        <v>11</v>
      </c>
    </row>
    <row r="30" spans="1:2" x14ac:dyDescent="0.25">
      <c r="A30" t="s">
        <v>10</v>
      </c>
      <c r="B30" t="s">
        <v>2</v>
      </c>
    </row>
    <row r="31" spans="1:2" x14ac:dyDescent="0.25">
      <c r="A31" s="12" t="s">
        <v>12</v>
      </c>
      <c r="B31" s="12">
        <v>77</v>
      </c>
    </row>
    <row r="32" spans="1:2" x14ac:dyDescent="0.25">
      <c r="A32" t="s">
        <v>13</v>
      </c>
      <c r="B32">
        <v>1</v>
      </c>
    </row>
    <row r="33" spans="1:2" x14ac:dyDescent="0.25">
      <c r="A33" t="s">
        <v>14</v>
      </c>
      <c r="B33">
        <f>B34-SUM(B31:B32)</f>
        <v>222</v>
      </c>
    </row>
    <row r="34" spans="1:2" x14ac:dyDescent="0.25">
      <c r="A34" t="s">
        <v>8</v>
      </c>
      <c r="B34">
        <v>300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9CB1F4-1AA0-4FB7-8EC9-B38E29F42263}">
  <sheetPr>
    <tabColor rgb="FFFFFF00"/>
  </sheetPr>
  <dimension ref="AE5"/>
  <sheetViews>
    <sheetView zoomScale="90" zoomScaleNormal="90" workbookViewId="0">
      <selection activeCell="AE17" sqref="AE17"/>
    </sheetView>
  </sheetViews>
  <sheetFormatPr defaultRowHeight="15" x14ac:dyDescent="0.25"/>
  <cols>
    <col min="1" max="16384" width="9.140625" style="1"/>
  </cols>
  <sheetData>
    <row r="5" spans="31:31" ht="15.75" x14ac:dyDescent="0.25">
      <c r="AE5" s="4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A2D2E0-7CBE-45CF-A24D-56574AD2E798}">
  <dimension ref="A1:D11"/>
  <sheetViews>
    <sheetView zoomScaleNormal="100" workbookViewId="0">
      <selection activeCell="I33" sqref="I33"/>
    </sheetView>
  </sheetViews>
  <sheetFormatPr defaultRowHeight="15" x14ac:dyDescent="0.25"/>
  <cols>
    <col min="1" max="1" width="24" customWidth="1"/>
    <col min="2" max="4" width="14.28515625" customWidth="1"/>
  </cols>
  <sheetData>
    <row r="1" spans="1:4" x14ac:dyDescent="0.25">
      <c r="A1" s="6" t="s">
        <v>44</v>
      </c>
      <c r="B1" s="5" t="s">
        <v>45</v>
      </c>
      <c r="C1" s="5" t="s">
        <v>46</v>
      </c>
      <c r="D1" t="s">
        <v>47</v>
      </c>
    </row>
    <row r="2" spans="1:4" x14ac:dyDescent="0.25">
      <c r="A2" t="s">
        <v>26</v>
      </c>
      <c r="B2" s="5" cm="1">
        <f t="array" ref="B2:B10">SUMIF('Sales Perfromance'!$B$2:$B$201,'Monaco Team stats'!$A$2:$A$10,'Sales Perfromance'!$L$2:$L$201)/SUMIF('Sales Perfromance'!$B$2:$B$201,'Monaco Team stats'!$A$2:$A$10,'Sales Perfromance'!$K$2:$K$201)</f>
        <v>0.48083268051251965</v>
      </c>
      <c r="C2" s="5">
        <f>B2</f>
        <v>0.48083268051251965</v>
      </c>
      <c r="D2" s="5">
        <v>0.2</v>
      </c>
    </row>
    <row r="3" spans="1:4" x14ac:dyDescent="0.25">
      <c r="A3" t="s">
        <v>27</v>
      </c>
      <c r="B3" s="5">
        <v>0.33394845034070469</v>
      </c>
      <c r="C3" s="5">
        <f t="shared" ref="C3:C10" si="0">B3</f>
        <v>0.33394845034070469</v>
      </c>
      <c r="D3" s="5">
        <v>0.2</v>
      </c>
    </row>
    <row r="4" spans="1:4" x14ac:dyDescent="0.25">
      <c r="A4" t="s">
        <v>28</v>
      </c>
      <c r="B4" s="5">
        <v>0.31031349335417963</v>
      </c>
      <c r="C4" s="5">
        <f t="shared" si="0"/>
        <v>0.31031349335417963</v>
      </c>
      <c r="D4" s="5">
        <v>0.2</v>
      </c>
    </row>
    <row r="5" spans="1:4" x14ac:dyDescent="0.25">
      <c r="A5" t="s">
        <v>29</v>
      </c>
      <c r="B5" s="5">
        <v>0.29139137044849672</v>
      </c>
      <c r="C5" s="5">
        <f t="shared" si="0"/>
        <v>0.29139137044849672</v>
      </c>
      <c r="D5" s="5">
        <v>0.2</v>
      </c>
    </row>
    <row r="6" spans="1:4" x14ac:dyDescent="0.25">
      <c r="A6" t="s">
        <v>30</v>
      </c>
      <c r="B6" s="5">
        <v>0.47810325887953131</v>
      </c>
      <c r="C6" s="5">
        <f t="shared" si="0"/>
        <v>0.47810325887953131</v>
      </c>
      <c r="D6" s="5">
        <v>0.2</v>
      </c>
    </row>
    <row r="7" spans="1:4" x14ac:dyDescent="0.25">
      <c r="A7" t="s">
        <v>31</v>
      </c>
      <c r="B7" s="5">
        <v>0.34344101068364713</v>
      </c>
      <c r="C7" s="5">
        <f t="shared" si="0"/>
        <v>0.34344101068364713</v>
      </c>
      <c r="D7" s="5">
        <v>0.2</v>
      </c>
    </row>
    <row r="8" spans="1:4" x14ac:dyDescent="0.25">
      <c r="A8" t="s">
        <v>32</v>
      </c>
      <c r="B8" s="5">
        <v>0.27176447652921992</v>
      </c>
      <c r="C8" s="5">
        <f t="shared" si="0"/>
        <v>0.27176447652921992</v>
      </c>
      <c r="D8" s="5">
        <v>0.2</v>
      </c>
    </row>
    <row r="9" spans="1:4" x14ac:dyDescent="0.25">
      <c r="A9" t="s">
        <v>33</v>
      </c>
      <c r="B9" s="5">
        <v>0.20804296798757438</v>
      </c>
      <c r="C9" s="5">
        <f t="shared" si="0"/>
        <v>0.20804296798757438</v>
      </c>
      <c r="D9" s="5">
        <v>0.2</v>
      </c>
    </row>
    <row r="10" spans="1:4" x14ac:dyDescent="0.25">
      <c r="A10" t="s">
        <v>34</v>
      </c>
      <c r="B10" s="5">
        <v>0.29503938058300766</v>
      </c>
      <c r="C10" s="5">
        <f t="shared" si="0"/>
        <v>0.29503938058300766</v>
      </c>
      <c r="D10" s="5">
        <v>0.2</v>
      </c>
    </row>
    <row r="11" spans="1:4" x14ac:dyDescent="0.25">
      <c r="A11" s="7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173CCE-8668-4943-9FA3-3D8F5F48C5E9}">
  <sheetPr>
    <tabColor rgb="FFFFFF00"/>
  </sheetPr>
  <dimension ref="A1"/>
  <sheetViews>
    <sheetView tabSelected="1" workbookViewId="0">
      <selection activeCell="Y13" sqref="Y13"/>
    </sheetView>
  </sheetViews>
  <sheetFormatPr defaultRowHeight="15" x14ac:dyDescent="0.25"/>
  <cols>
    <col min="1" max="16384" width="9.140625" style="1"/>
  </cols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0B8507-197B-4C54-85D5-B63905530C60}">
  <dimension ref="A1:D11"/>
  <sheetViews>
    <sheetView zoomScaleNormal="100" workbookViewId="0">
      <selection activeCell="B1" sqref="B1:D11"/>
    </sheetView>
  </sheetViews>
  <sheetFormatPr defaultRowHeight="15" x14ac:dyDescent="0.25"/>
  <cols>
    <col min="1" max="1" width="24" customWidth="1"/>
    <col min="2" max="4" width="18.42578125" customWidth="1"/>
  </cols>
  <sheetData>
    <row r="1" spans="1:4" x14ac:dyDescent="0.25">
      <c r="A1" s="6" t="s">
        <v>25</v>
      </c>
      <c r="B1" s="5" t="s">
        <v>45</v>
      </c>
      <c r="C1" s="5" t="s">
        <v>46</v>
      </c>
      <c r="D1" t="s">
        <v>47</v>
      </c>
    </row>
    <row r="2" spans="1:4" x14ac:dyDescent="0.25">
      <c r="A2" t="s">
        <v>35</v>
      </c>
      <c r="B2" s="5" cm="1">
        <f t="array" ref="B2:B10">SUMIF('Sales Perfromance'!$B$2:$B$201,'Kyalami Teams stats'!$A$2:$A$10,'Sales Perfromance'!$L$2:$L$201)/SUMIF('Sales Perfromance'!$B$2:$B$201,'Kyalami Teams stats'!$A$2:$A$10,'Sales Perfromance'!$K$2:$K$201)</f>
        <v>0.21211360622734754</v>
      </c>
      <c r="C2" s="5">
        <f>B2</f>
        <v>0.21211360622734754</v>
      </c>
      <c r="D2" s="5">
        <v>0.2</v>
      </c>
    </row>
    <row r="3" spans="1:4" x14ac:dyDescent="0.25">
      <c r="A3" t="s">
        <v>36</v>
      </c>
      <c r="B3" s="5">
        <v>0.32514815451469153</v>
      </c>
      <c r="C3" s="5">
        <f t="shared" ref="C3:C10" si="0">B3</f>
        <v>0.32514815451469153</v>
      </c>
      <c r="D3" s="5">
        <v>0.2</v>
      </c>
    </row>
    <row r="4" spans="1:4" x14ac:dyDescent="0.25">
      <c r="A4" t="s">
        <v>37</v>
      </c>
      <c r="B4" s="5">
        <v>0.36400131437878847</v>
      </c>
      <c r="C4" s="5">
        <f t="shared" si="0"/>
        <v>0.36400131437878847</v>
      </c>
      <c r="D4" s="5">
        <v>0.2</v>
      </c>
    </row>
    <row r="5" spans="1:4" x14ac:dyDescent="0.25">
      <c r="A5" t="s">
        <v>38</v>
      </c>
      <c r="B5" s="5">
        <v>0.39254162072354265</v>
      </c>
      <c r="C5" s="5">
        <f t="shared" si="0"/>
        <v>0.39254162072354265</v>
      </c>
      <c r="D5" s="5">
        <v>0.2</v>
      </c>
    </row>
    <row r="6" spans="1:4" x14ac:dyDescent="0.25">
      <c r="A6" t="s">
        <v>39</v>
      </c>
      <c r="B6" s="5">
        <v>0.76468385148191087</v>
      </c>
      <c r="C6" s="5">
        <f t="shared" si="0"/>
        <v>0.76468385148191087</v>
      </c>
      <c r="D6" s="5">
        <v>0.2</v>
      </c>
    </row>
    <row r="7" spans="1:4" x14ac:dyDescent="0.25">
      <c r="A7" t="s">
        <v>40</v>
      </c>
      <c r="B7" s="5">
        <v>0.43571323061133793</v>
      </c>
      <c r="C7" s="5">
        <f t="shared" si="0"/>
        <v>0.43571323061133793</v>
      </c>
      <c r="D7" s="5">
        <v>0.2</v>
      </c>
    </row>
    <row r="8" spans="1:4" x14ac:dyDescent="0.25">
      <c r="A8" t="s">
        <v>41</v>
      </c>
      <c r="B8" s="5">
        <v>0.694669880198579</v>
      </c>
      <c r="C8" s="5">
        <f t="shared" si="0"/>
        <v>0.694669880198579</v>
      </c>
      <c r="D8" s="5">
        <v>0.2</v>
      </c>
    </row>
    <row r="9" spans="1:4" x14ac:dyDescent="0.25">
      <c r="A9" t="s">
        <v>42</v>
      </c>
      <c r="B9" s="5">
        <v>0.48339796884119035</v>
      </c>
      <c r="C9" s="5">
        <f t="shared" si="0"/>
        <v>0.48339796884119035</v>
      </c>
      <c r="D9" s="5">
        <v>0.2</v>
      </c>
    </row>
    <row r="10" spans="1:4" x14ac:dyDescent="0.25">
      <c r="A10" t="s">
        <v>43</v>
      </c>
      <c r="B10" s="5">
        <v>0.21419482025470596</v>
      </c>
      <c r="C10" s="5">
        <f t="shared" si="0"/>
        <v>0.21419482025470596</v>
      </c>
      <c r="D10" s="5">
        <v>0.2</v>
      </c>
    </row>
    <row r="11" spans="1:4" x14ac:dyDescent="0.25">
      <c r="A11" s="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66D256-7983-4D88-8CA5-DA769B9386E4}">
  <sheetPr>
    <tabColor rgb="FFFFFF00"/>
  </sheetPr>
  <dimension ref="A1"/>
  <sheetViews>
    <sheetView workbookViewId="0">
      <selection activeCell="AB26" sqref="AB26"/>
    </sheetView>
  </sheetViews>
  <sheetFormatPr defaultRowHeight="15" x14ac:dyDescent="0.25"/>
  <cols>
    <col min="1" max="16384" width="9.140625" style="1"/>
  </cols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EF7119-D7FA-4EED-80A1-C0A040AA2F34}">
  <sheetPr>
    <tabColor rgb="FFFF0000"/>
  </sheetPr>
  <dimension ref="A1:V204"/>
  <sheetViews>
    <sheetView topLeftCell="A186" workbookViewId="0">
      <selection activeCell="W219" sqref="W219"/>
    </sheetView>
  </sheetViews>
  <sheetFormatPr defaultRowHeight="15" x14ac:dyDescent="0.25"/>
  <cols>
    <col min="11" max="11" width="14.140625" bestFit="1" customWidth="1"/>
    <col min="12" max="12" width="12.85546875" bestFit="1" customWidth="1"/>
  </cols>
  <sheetData>
    <row r="1" spans="1:22" x14ac:dyDescent="0.25">
      <c r="A1" s="6" t="s">
        <v>48</v>
      </c>
      <c r="B1" s="6" t="s">
        <v>25</v>
      </c>
      <c r="C1" s="6" t="s">
        <v>49</v>
      </c>
      <c r="D1" s="6" t="s">
        <v>50</v>
      </c>
      <c r="E1" s="6" t="s">
        <v>51</v>
      </c>
      <c r="F1" s="6" t="s">
        <v>52</v>
      </c>
      <c r="G1" s="6" t="s">
        <v>53</v>
      </c>
      <c r="H1" s="6" t="s">
        <v>54</v>
      </c>
      <c r="I1" s="6" t="s">
        <v>55</v>
      </c>
      <c r="J1" s="6" t="s">
        <v>56</v>
      </c>
      <c r="K1" s="6" t="s">
        <v>57</v>
      </c>
      <c r="L1" s="6" t="s">
        <v>58</v>
      </c>
      <c r="M1" s="6" t="s">
        <v>59</v>
      </c>
      <c r="N1" s="6" t="s">
        <v>60</v>
      </c>
      <c r="O1" s="6" t="s">
        <v>61</v>
      </c>
      <c r="P1" s="6" t="s">
        <v>62</v>
      </c>
      <c r="Q1" s="6" t="s">
        <v>63</v>
      </c>
      <c r="R1" s="6" t="s">
        <v>64</v>
      </c>
      <c r="S1" s="6" t="s">
        <v>65</v>
      </c>
      <c r="T1" s="6" t="s">
        <v>66</v>
      </c>
      <c r="U1" s="6" t="s">
        <v>67</v>
      </c>
      <c r="V1" s="6" t="s">
        <v>68</v>
      </c>
    </row>
    <row r="2" spans="1:22" x14ac:dyDescent="0.25">
      <c r="A2" s="3">
        <v>202508</v>
      </c>
      <c r="B2" t="s">
        <v>26</v>
      </c>
      <c r="C2" t="s">
        <v>69</v>
      </c>
      <c r="D2" s="8">
        <v>160</v>
      </c>
      <c r="E2" s="8">
        <v>51</v>
      </c>
      <c r="F2" s="9">
        <v>0.31874999999999998</v>
      </c>
      <c r="G2" s="8">
        <v>39</v>
      </c>
      <c r="H2" s="8">
        <v>11</v>
      </c>
      <c r="I2" s="8">
        <v>0</v>
      </c>
      <c r="J2" s="8">
        <v>9</v>
      </c>
      <c r="K2" s="8">
        <v>1560550</v>
      </c>
      <c r="L2" s="8">
        <v>1202000.01</v>
      </c>
      <c r="M2" s="9">
        <v>0.7702412675018423</v>
      </c>
      <c r="N2" s="8">
        <v>4</v>
      </c>
      <c r="O2" s="8">
        <v>329000</v>
      </c>
      <c r="P2" s="8">
        <v>5</v>
      </c>
      <c r="Q2" s="8">
        <v>873000.01</v>
      </c>
      <c r="R2" s="8">
        <v>0</v>
      </c>
      <c r="S2" s="8">
        <v>10</v>
      </c>
      <c r="T2" s="9">
        <v>0.5</v>
      </c>
      <c r="U2" s="8">
        <v>0</v>
      </c>
      <c r="V2" s="8">
        <v>0</v>
      </c>
    </row>
    <row r="3" spans="1:22" x14ac:dyDescent="0.25">
      <c r="A3" s="3">
        <v>202508</v>
      </c>
      <c r="B3" t="s">
        <v>26</v>
      </c>
      <c r="C3" t="s">
        <v>70</v>
      </c>
      <c r="D3" s="8">
        <v>150</v>
      </c>
      <c r="E3" s="8">
        <v>47</v>
      </c>
      <c r="F3" s="9">
        <v>0.31333333333333335</v>
      </c>
      <c r="G3" s="8">
        <v>39</v>
      </c>
      <c r="H3" s="8">
        <v>8</v>
      </c>
      <c r="I3" s="8">
        <v>0</v>
      </c>
      <c r="J3" s="8">
        <v>14</v>
      </c>
      <c r="K3" s="8">
        <v>1455060</v>
      </c>
      <c r="L3" s="8">
        <v>809600.01</v>
      </c>
      <c r="M3" s="9">
        <v>0.55640317925034022</v>
      </c>
      <c r="N3" s="8">
        <v>8</v>
      </c>
      <c r="O3" s="8">
        <v>253100</v>
      </c>
      <c r="P3" s="8">
        <v>6</v>
      </c>
      <c r="Q3" s="8">
        <v>556500.01</v>
      </c>
      <c r="R3" s="8">
        <v>0</v>
      </c>
      <c r="S3" s="8">
        <v>8</v>
      </c>
      <c r="T3" s="9">
        <v>0.75</v>
      </c>
      <c r="U3" s="8">
        <v>0</v>
      </c>
      <c r="V3" s="8">
        <v>0</v>
      </c>
    </row>
    <row r="4" spans="1:22" x14ac:dyDescent="0.25">
      <c r="A4" s="3">
        <v>202508</v>
      </c>
      <c r="B4" t="s">
        <v>26</v>
      </c>
      <c r="C4" t="s">
        <v>71</v>
      </c>
      <c r="D4" s="8">
        <v>150</v>
      </c>
      <c r="E4" s="8">
        <v>91</v>
      </c>
      <c r="F4" s="9">
        <v>0.60666666666666669</v>
      </c>
      <c r="G4" s="8">
        <v>74</v>
      </c>
      <c r="H4" s="8">
        <v>16</v>
      </c>
      <c r="I4" s="8">
        <v>0</v>
      </c>
      <c r="J4" s="8">
        <v>12</v>
      </c>
      <c r="K4" s="8">
        <v>1455060</v>
      </c>
      <c r="L4" s="8">
        <v>823250.01</v>
      </c>
      <c r="M4" s="9">
        <v>0.56578423570162051</v>
      </c>
      <c r="N4" s="8">
        <v>4</v>
      </c>
      <c r="O4" s="8">
        <v>224250</v>
      </c>
      <c r="P4" s="8">
        <v>7</v>
      </c>
      <c r="Q4" s="8">
        <v>504500.01</v>
      </c>
      <c r="R4" s="8">
        <v>94500</v>
      </c>
      <c r="S4" s="8">
        <v>8</v>
      </c>
      <c r="T4" s="9">
        <v>0.875</v>
      </c>
      <c r="U4" s="8">
        <v>0</v>
      </c>
      <c r="V4" s="8">
        <v>0</v>
      </c>
    </row>
    <row r="5" spans="1:22" x14ac:dyDescent="0.25">
      <c r="A5" s="3">
        <v>202508</v>
      </c>
      <c r="B5" t="s">
        <v>26</v>
      </c>
      <c r="C5" t="s">
        <v>72</v>
      </c>
      <c r="D5" s="8">
        <v>150</v>
      </c>
      <c r="E5" s="8">
        <v>65</v>
      </c>
      <c r="F5" s="9">
        <v>0.43333333333333335</v>
      </c>
      <c r="G5" s="8">
        <v>53</v>
      </c>
      <c r="H5" s="8">
        <v>10</v>
      </c>
      <c r="I5" s="8">
        <v>0</v>
      </c>
      <c r="J5" s="8">
        <v>8</v>
      </c>
      <c r="K5" s="8">
        <v>1455060</v>
      </c>
      <c r="L5" s="8">
        <v>813100</v>
      </c>
      <c r="M5" s="9">
        <v>0.55880857146784324</v>
      </c>
      <c r="N5" s="8">
        <v>4</v>
      </c>
      <c r="O5" s="8">
        <v>549700</v>
      </c>
      <c r="P5" s="8">
        <v>4</v>
      </c>
      <c r="Q5" s="8">
        <v>253400</v>
      </c>
      <c r="R5" s="8">
        <v>10000</v>
      </c>
      <c r="S5" s="8">
        <v>8</v>
      </c>
      <c r="T5" s="9">
        <v>0.5</v>
      </c>
      <c r="U5" s="8">
        <v>0</v>
      </c>
      <c r="V5" s="8">
        <v>0</v>
      </c>
    </row>
    <row r="6" spans="1:22" x14ac:dyDescent="0.25">
      <c r="A6" s="3">
        <v>202508</v>
      </c>
      <c r="B6" t="s">
        <v>26</v>
      </c>
      <c r="C6" t="s">
        <v>73</v>
      </c>
      <c r="D6" s="8">
        <v>75</v>
      </c>
      <c r="E6" s="8"/>
      <c r="F6" s="9">
        <v>0</v>
      </c>
      <c r="G6" s="8"/>
      <c r="H6" s="8"/>
      <c r="I6" s="8"/>
      <c r="J6" s="8"/>
      <c r="K6" s="8">
        <v>727530</v>
      </c>
      <c r="L6" s="8"/>
      <c r="M6" s="9">
        <v>0</v>
      </c>
      <c r="N6" s="8"/>
      <c r="O6" s="8"/>
      <c r="P6" s="8"/>
      <c r="Q6" s="8"/>
      <c r="R6" s="8"/>
      <c r="S6" s="8">
        <v>4</v>
      </c>
      <c r="T6" s="9">
        <v>0</v>
      </c>
      <c r="U6" s="8"/>
      <c r="V6" s="8"/>
    </row>
    <row r="7" spans="1:22" x14ac:dyDescent="0.25">
      <c r="A7" s="3">
        <v>202508</v>
      </c>
      <c r="B7" t="s">
        <v>26</v>
      </c>
      <c r="C7" t="s">
        <v>74</v>
      </c>
      <c r="D7" s="8">
        <v>150</v>
      </c>
      <c r="E7" s="8">
        <v>49</v>
      </c>
      <c r="F7" s="9">
        <v>0.32666666666666666</v>
      </c>
      <c r="G7" s="8">
        <v>43</v>
      </c>
      <c r="H7" s="8">
        <v>5</v>
      </c>
      <c r="I7" s="8">
        <v>0</v>
      </c>
      <c r="J7" s="8">
        <v>6</v>
      </c>
      <c r="K7" s="8">
        <v>1455060</v>
      </c>
      <c r="L7" s="8">
        <v>87700.01</v>
      </c>
      <c r="M7" s="9">
        <v>6.0272435500941537E-2</v>
      </c>
      <c r="N7" s="8">
        <v>3</v>
      </c>
      <c r="O7" s="8">
        <v>17700</v>
      </c>
      <c r="P7" s="8">
        <v>3</v>
      </c>
      <c r="Q7" s="8">
        <v>70000.009999999995</v>
      </c>
      <c r="R7" s="8">
        <v>0</v>
      </c>
      <c r="S7" s="8">
        <v>8</v>
      </c>
      <c r="T7" s="9">
        <v>0.375</v>
      </c>
      <c r="U7" s="8">
        <v>0</v>
      </c>
      <c r="V7" s="8">
        <v>0</v>
      </c>
    </row>
    <row r="8" spans="1:22" x14ac:dyDescent="0.25">
      <c r="A8" s="3">
        <v>202508</v>
      </c>
      <c r="B8" t="s">
        <v>26</v>
      </c>
      <c r="C8" t="s">
        <v>75</v>
      </c>
      <c r="D8" s="8">
        <v>150</v>
      </c>
      <c r="E8" s="8">
        <v>59</v>
      </c>
      <c r="F8" s="9">
        <v>0.39333333333333331</v>
      </c>
      <c r="G8" s="8">
        <v>52</v>
      </c>
      <c r="H8" s="8">
        <v>7</v>
      </c>
      <c r="I8" s="8">
        <v>0</v>
      </c>
      <c r="J8" s="8">
        <v>9</v>
      </c>
      <c r="K8" s="8">
        <v>1455060</v>
      </c>
      <c r="L8" s="8">
        <v>581700</v>
      </c>
      <c r="M8" s="9">
        <v>0.39977732876994765</v>
      </c>
      <c r="N8" s="8">
        <v>7</v>
      </c>
      <c r="O8" s="8">
        <v>532950</v>
      </c>
      <c r="P8" s="8">
        <v>2</v>
      </c>
      <c r="Q8" s="8">
        <v>48750</v>
      </c>
      <c r="R8" s="8">
        <v>0</v>
      </c>
      <c r="S8" s="8">
        <v>8</v>
      </c>
      <c r="T8" s="9">
        <v>0.25</v>
      </c>
      <c r="U8" s="8">
        <v>0</v>
      </c>
      <c r="V8" s="8">
        <v>0</v>
      </c>
    </row>
    <row r="9" spans="1:22" x14ac:dyDescent="0.25">
      <c r="A9" s="3">
        <v>202508</v>
      </c>
      <c r="B9" t="s">
        <v>26</v>
      </c>
      <c r="C9" t="s">
        <v>76</v>
      </c>
      <c r="D9" s="8">
        <v>150</v>
      </c>
      <c r="E9" s="8">
        <v>64</v>
      </c>
      <c r="F9" s="9">
        <v>0.42666666666666669</v>
      </c>
      <c r="G9" s="8">
        <v>53</v>
      </c>
      <c r="H9" s="8">
        <v>9</v>
      </c>
      <c r="I9" s="8">
        <v>0</v>
      </c>
      <c r="J9" s="8">
        <v>14</v>
      </c>
      <c r="K9" s="8">
        <v>1455060</v>
      </c>
      <c r="L9" s="8">
        <v>937200.02</v>
      </c>
      <c r="M9" s="9">
        <v>0.64409716437810127</v>
      </c>
      <c r="N9" s="8">
        <v>4</v>
      </c>
      <c r="O9" s="8">
        <v>18550</v>
      </c>
      <c r="P9" s="8">
        <v>7</v>
      </c>
      <c r="Q9" s="8">
        <v>690250.02</v>
      </c>
      <c r="R9" s="8">
        <v>228400</v>
      </c>
      <c r="S9" s="8">
        <v>8</v>
      </c>
      <c r="T9" s="9">
        <v>0.875</v>
      </c>
      <c r="U9" s="8">
        <v>0</v>
      </c>
      <c r="V9" s="8">
        <v>0</v>
      </c>
    </row>
    <row r="10" spans="1:22" x14ac:dyDescent="0.25">
      <c r="A10" s="3">
        <v>202508</v>
      </c>
      <c r="B10" t="s">
        <v>26</v>
      </c>
      <c r="C10" t="s">
        <v>77</v>
      </c>
      <c r="D10" s="8">
        <v>0</v>
      </c>
      <c r="E10" s="8">
        <v>20</v>
      </c>
      <c r="F10" s="9">
        <v>0</v>
      </c>
      <c r="G10" s="8">
        <v>14</v>
      </c>
      <c r="H10" s="8">
        <v>5</v>
      </c>
      <c r="I10" s="8">
        <v>0</v>
      </c>
      <c r="J10" s="8">
        <v>5</v>
      </c>
      <c r="K10" s="8">
        <v>0</v>
      </c>
      <c r="L10" s="8">
        <v>312300</v>
      </c>
      <c r="M10" s="9">
        <v>0</v>
      </c>
      <c r="N10" s="8">
        <v>0</v>
      </c>
      <c r="O10" s="8">
        <v>0</v>
      </c>
      <c r="P10" s="8">
        <v>3</v>
      </c>
      <c r="Q10" s="8">
        <v>226750</v>
      </c>
      <c r="R10" s="8">
        <v>85550</v>
      </c>
      <c r="S10" s="8">
        <v>0</v>
      </c>
      <c r="T10" s="9">
        <v>0</v>
      </c>
      <c r="U10" s="8">
        <v>0</v>
      </c>
      <c r="V10" s="8">
        <v>0</v>
      </c>
    </row>
    <row r="11" spans="1:22" x14ac:dyDescent="0.25">
      <c r="A11" s="3">
        <v>202508</v>
      </c>
      <c r="B11" t="s">
        <v>26</v>
      </c>
      <c r="C11" t="s">
        <v>78</v>
      </c>
      <c r="D11" s="8">
        <v>160</v>
      </c>
      <c r="E11" s="8">
        <v>46</v>
      </c>
      <c r="F11" s="9">
        <v>0.28749999999999998</v>
      </c>
      <c r="G11" s="8">
        <v>40</v>
      </c>
      <c r="H11" s="8">
        <v>6</v>
      </c>
      <c r="I11" s="8">
        <v>0</v>
      </c>
      <c r="J11" s="8">
        <v>7</v>
      </c>
      <c r="K11" s="8">
        <v>1560550</v>
      </c>
      <c r="L11" s="8">
        <v>844250.02</v>
      </c>
      <c r="M11" s="9">
        <v>0.54099517477812309</v>
      </c>
      <c r="N11" s="8">
        <v>1</v>
      </c>
      <c r="O11" s="8">
        <v>18000</v>
      </c>
      <c r="P11" s="8">
        <v>5</v>
      </c>
      <c r="Q11" s="8">
        <v>762250.02</v>
      </c>
      <c r="R11" s="8">
        <v>64000</v>
      </c>
      <c r="S11" s="8">
        <v>10</v>
      </c>
      <c r="T11" s="9">
        <v>0.5</v>
      </c>
      <c r="U11" s="8">
        <v>0</v>
      </c>
      <c r="V11" s="8">
        <v>0</v>
      </c>
    </row>
    <row r="12" spans="1:22" x14ac:dyDescent="0.25">
      <c r="A12" s="3">
        <v>202508</v>
      </c>
      <c r="B12" t="s">
        <v>26</v>
      </c>
      <c r="C12" t="s">
        <v>79</v>
      </c>
      <c r="D12" s="8">
        <v>150</v>
      </c>
      <c r="E12" s="8">
        <v>75</v>
      </c>
      <c r="F12" s="9">
        <v>0.5</v>
      </c>
      <c r="G12" s="8">
        <v>66</v>
      </c>
      <c r="H12" s="8">
        <v>8</v>
      </c>
      <c r="I12" s="8">
        <v>0</v>
      </c>
      <c r="J12" s="8">
        <v>4</v>
      </c>
      <c r="K12" s="8">
        <v>1455060</v>
      </c>
      <c r="L12" s="8">
        <v>355300</v>
      </c>
      <c r="M12" s="9">
        <v>0.24418237048644043</v>
      </c>
      <c r="N12" s="8">
        <v>2</v>
      </c>
      <c r="O12" s="8">
        <v>268550</v>
      </c>
      <c r="P12" s="8">
        <v>1</v>
      </c>
      <c r="Q12" s="8">
        <v>69750</v>
      </c>
      <c r="R12" s="8">
        <v>17000</v>
      </c>
      <c r="S12" s="8">
        <v>8</v>
      </c>
      <c r="T12" s="9">
        <v>0.125</v>
      </c>
      <c r="U12" s="8">
        <v>0</v>
      </c>
      <c r="V12" s="8">
        <v>0</v>
      </c>
    </row>
    <row r="13" spans="1:22" x14ac:dyDescent="0.25">
      <c r="A13" s="3">
        <v>202508</v>
      </c>
      <c r="B13" t="s">
        <v>26</v>
      </c>
      <c r="C13" t="s">
        <v>80</v>
      </c>
      <c r="D13" s="8">
        <v>75</v>
      </c>
      <c r="E13" s="8">
        <v>75</v>
      </c>
      <c r="F13" s="9">
        <v>1</v>
      </c>
      <c r="G13" s="8">
        <v>60</v>
      </c>
      <c r="H13" s="8">
        <v>13</v>
      </c>
      <c r="I13" s="8">
        <v>1</v>
      </c>
      <c r="J13" s="8">
        <v>6</v>
      </c>
      <c r="K13" s="8">
        <v>727530</v>
      </c>
      <c r="L13" s="8">
        <v>331450</v>
      </c>
      <c r="M13" s="9">
        <v>0.4555825876596154</v>
      </c>
      <c r="N13" s="8">
        <v>3</v>
      </c>
      <c r="O13" s="8">
        <v>152450</v>
      </c>
      <c r="P13" s="8">
        <v>2</v>
      </c>
      <c r="Q13" s="8">
        <v>67250</v>
      </c>
      <c r="R13" s="8">
        <v>111750</v>
      </c>
      <c r="S13" s="8">
        <v>4</v>
      </c>
      <c r="T13" s="9">
        <v>0.5</v>
      </c>
      <c r="U13" s="8">
        <v>0</v>
      </c>
      <c r="V13" s="8">
        <v>0</v>
      </c>
    </row>
    <row r="14" spans="1:22" x14ac:dyDescent="0.25">
      <c r="A14" s="3">
        <v>202508</v>
      </c>
      <c r="B14" t="s">
        <v>35</v>
      </c>
      <c r="C14" t="s">
        <v>81</v>
      </c>
      <c r="D14" s="8">
        <v>150</v>
      </c>
      <c r="E14" s="8">
        <v>51</v>
      </c>
      <c r="F14" s="9">
        <v>0.34</v>
      </c>
      <c r="G14" s="8">
        <v>39</v>
      </c>
      <c r="H14" s="8">
        <v>8</v>
      </c>
      <c r="I14" s="8">
        <v>0</v>
      </c>
      <c r="J14" s="8">
        <v>6</v>
      </c>
      <c r="K14" s="8">
        <v>1455060</v>
      </c>
      <c r="L14" s="8">
        <v>142750</v>
      </c>
      <c r="M14" s="9">
        <v>9.8105920030789107E-2</v>
      </c>
      <c r="N14" s="8">
        <v>2</v>
      </c>
      <c r="O14" s="8">
        <v>13250</v>
      </c>
      <c r="P14" s="8">
        <v>3</v>
      </c>
      <c r="Q14" s="8">
        <v>118500</v>
      </c>
      <c r="R14" s="8">
        <v>11000</v>
      </c>
      <c r="S14" s="8">
        <v>8</v>
      </c>
      <c r="T14" s="9">
        <v>0.375</v>
      </c>
      <c r="U14" s="8">
        <v>0</v>
      </c>
      <c r="V14" s="8">
        <v>0</v>
      </c>
    </row>
    <row r="15" spans="1:22" x14ac:dyDescent="0.25">
      <c r="A15" s="3">
        <v>202508</v>
      </c>
      <c r="B15" t="s">
        <v>35</v>
      </c>
      <c r="C15" t="s">
        <v>82</v>
      </c>
      <c r="D15" s="8">
        <v>150</v>
      </c>
      <c r="E15" s="8">
        <v>67</v>
      </c>
      <c r="F15" s="9">
        <v>0.44666666666666666</v>
      </c>
      <c r="G15" s="8">
        <v>52</v>
      </c>
      <c r="H15" s="8">
        <v>12</v>
      </c>
      <c r="I15" s="8">
        <v>0</v>
      </c>
      <c r="J15" s="8">
        <v>6</v>
      </c>
      <c r="K15" s="8">
        <v>1455060</v>
      </c>
      <c r="L15" s="8">
        <v>144250</v>
      </c>
      <c r="M15" s="9">
        <v>9.9136805355105634E-2</v>
      </c>
      <c r="N15" s="8">
        <v>1</v>
      </c>
      <c r="O15" s="8">
        <v>10350</v>
      </c>
      <c r="P15" s="8">
        <v>3</v>
      </c>
      <c r="Q15" s="8">
        <v>109000</v>
      </c>
      <c r="R15" s="8">
        <v>24900</v>
      </c>
      <c r="S15" s="8">
        <v>8</v>
      </c>
      <c r="T15" s="9">
        <v>0.375</v>
      </c>
      <c r="U15" s="8">
        <v>0</v>
      </c>
      <c r="V15" s="8">
        <v>0</v>
      </c>
    </row>
    <row r="16" spans="1:22" x14ac:dyDescent="0.25">
      <c r="A16" s="3">
        <v>202508</v>
      </c>
      <c r="B16" t="s">
        <v>35</v>
      </c>
      <c r="C16" t="s">
        <v>83</v>
      </c>
      <c r="D16" s="8">
        <v>75</v>
      </c>
      <c r="E16" s="8"/>
      <c r="F16" s="9">
        <v>0</v>
      </c>
      <c r="G16" s="8"/>
      <c r="H16" s="8"/>
      <c r="I16" s="8"/>
      <c r="J16" s="8">
        <v>2</v>
      </c>
      <c r="K16" s="8">
        <v>727530</v>
      </c>
      <c r="L16" s="8">
        <v>17000</v>
      </c>
      <c r="M16" s="9">
        <v>2.3366734017841187E-2</v>
      </c>
      <c r="N16" s="8">
        <v>2</v>
      </c>
      <c r="O16" s="8">
        <v>17000</v>
      </c>
      <c r="P16" s="8">
        <v>0</v>
      </c>
      <c r="Q16" s="8">
        <v>0</v>
      </c>
      <c r="R16" s="8">
        <v>0</v>
      </c>
      <c r="S16" s="8">
        <v>4</v>
      </c>
      <c r="T16" s="9">
        <v>0</v>
      </c>
      <c r="U16" s="8">
        <v>0</v>
      </c>
      <c r="V16" s="8">
        <v>0</v>
      </c>
    </row>
    <row r="17" spans="1:22" x14ac:dyDescent="0.25">
      <c r="A17" s="3">
        <v>202508</v>
      </c>
      <c r="B17" t="s">
        <v>35</v>
      </c>
      <c r="C17" t="s">
        <v>84</v>
      </c>
      <c r="D17" s="8">
        <v>150</v>
      </c>
      <c r="E17" s="8">
        <v>66</v>
      </c>
      <c r="F17" s="9">
        <v>0.44</v>
      </c>
      <c r="G17" s="8">
        <v>55</v>
      </c>
      <c r="H17" s="8">
        <v>9</v>
      </c>
      <c r="I17" s="8">
        <v>0</v>
      </c>
      <c r="J17" s="8">
        <v>9</v>
      </c>
      <c r="K17" s="8">
        <v>1455060</v>
      </c>
      <c r="L17" s="8">
        <v>662200</v>
      </c>
      <c r="M17" s="9">
        <v>0.45510150784160103</v>
      </c>
      <c r="N17" s="8">
        <v>4</v>
      </c>
      <c r="O17" s="8">
        <v>393450</v>
      </c>
      <c r="P17" s="8">
        <v>4</v>
      </c>
      <c r="Q17" s="8">
        <v>246750</v>
      </c>
      <c r="R17" s="8">
        <v>22000</v>
      </c>
      <c r="S17" s="8">
        <v>8</v>
      </c>
      <c r="T17" s="9">
        <v>0.5</v>
      </c>
      <c r="U17" s="8">
        <v>0</v>
      </c>
      <c r="V17" s="8">
        <v>0</v>
      </c>
    </row>
    <row r="18" spans="1:22" x14ac:dyDescent="0.25">
      <c r="A18" s="3">
        <v>202508</v>
      </c>
      <c r="B18" t="s">
        <v>35</v>
      </c>
      <c r="C18" t="s">
        <v>85</v>
      </c>
      <c r="D18" s="8">
        <v>75</v>
      </c>
      <c r="E18" s="8">
        <v>48</v>
      </c>
      <c r="F18" s="9">
        <v>0.64</v>
      </c>
      <c r="G18" s="8">
        <v>38</v>
      </c>
      <c r="H18" s="8">
        <v>8</v>
      </c>
      <c r="I18" s="8">
        <v>0</v>
      </c>
      <c r="J18" s="8">
        <v>5</v>
      </c>
      <c r="K18" s="8">
        <v>727530</v>
      </c>
      <c r="L18" s="8">
        <v>488250</v>
      </c>
      <c r="M18" s="9">
        <v>0.67110634613005649</v>
      </c>
      <c r="N18" s="8">
        <v>1</v>
      </c>
      <c r="O18" s="8">
        <v>18000</v>
      </c>
      <c r="P18" s="8">
        <v>4</v>
      </c>
      <c r="Q18" s="8">
        <v>470250</v>
      </c>
      <c r="R18" s="8">
        <v>0</v>
      </c>
      <c r="S18" s="8">
        <v>4</v>
      </c>
      <c r="T18" s="9">
        <v>1</v>
      </c>
      <c r="U18" s="8">
        <v>0</v>
      </c>
      <c r="V18" s="8">
        <v>0</v>
      </c>
    </row>
    <row r="19" spans="1:22" x14ac:dyDescent="0.25">
      <c r="A19" s="3">
        <v>202508</v>
      </c>
      <c r="B19" t="s">
        <v>35</v>
      </c>
      <c r="C19" t="s">
        <v>86</v>
      </c>
      <c r="D19" s="8">
        <v>60</v>
      </c>
      <c r="E19" s="8">
        <v>56</v>
      </c>
      <c r="F19" s="9">
        <v>0.93333333333333335</v>
      </c>
      <c r="G19" s="8">
        <v>46</v>
      </c>
      <c r="H19" s="8">
        <v>7</v>
      </c>
      <c r="I19" s="8">
        <v>0</v>
      </c>
      <c r="J19" s="8">
        <v>1</v>
      </c>
      <c r="K19" s="8">
        <v>350500</v>
      </c>
      <c r="L19" s="8">
        <v>15000</v>
      </c>
      <c r="M19" s="9">
        <v>4.2796005706134094E-2</v>
      </c>
      <c r="N19" s="8">
        <v>0</v>
      </c>
      <c r="O19" s="8">
        <v>0</v>
      </c>
      <c r="P19" s="8">
        <v>0</v>
      </c>
      <c r="Q19" s="8">
        <v>0</v>
      </c>
      <c r="R19" s="8">
        <v>15000</v>
      </c>
      <c r="S19" s="8">
        <v>3</v>
      </c>
      <c r="T19" s="9">
        <v>0</v>
      </c>
      <c r="U19" s="8">
        <v>0</v>
      </c>
      <c r="V19" s="8">
        <v>0</v>
      </c>
    </row>
    <row r="20" spans="1:22" x14ac:dyDescent="0.25">
      <c r="A20" s="3">
        <v>202508</v>
      </c>
      <c r="B20" t="s">
        <v>35</v>
      </c>
      <c r="C20" t="s">
        <v>87</v>
      </c>
      <c r="D20" s="8">
        <v>0</v>
      </c>
      <c r="E20" s="8"/>
      <c r="F20" s="9">
        <v>0</v>
      </c>
      <c r="G20" s="8"/>
      <c r="H20" s="8"/>
      <c r="I20" s="8"/>
      <c r="J20" s="8"/>
      <c r="K20" s="8">
        <v>0</v>
      </c>
      <c r="L20" s="8"/>
      <c r="M20" s="9">
        <v>0</v>
      </c>
      <c r="N20" s="8"/>
      <c r="O20" s="8"/>
      <c r="P20" s="8"/>
      <c r="Q20" s="8"/>
      <c r="R20" s="8"/>
      <c r="S20" s="8">
        <v>0</v>
      </c>
      <c r="T20" s="9">
        <v>0</v>
      </c>
      <c r="U20" s="8"/>
      <c r="V20" s="8"/>
    </row>
    <row r="21" spans="1:22" x14ac:dyDescent="0.25">
      <c r="A21" s="3">
        <v>202508</v>
      </c>
      <c r="B21" t="s">
        <v>35</v>
      </c>
      <c r="C21" t="s">
        <v>88</v>
      </c>
      <c r="D21" s="8">
        <v>150</v>
      </c>
      <c r="E21" s="8">
        <v>60</v>
      </c>
      <c r="F21" s="9">
        <v>0.4</v>
      </c>
      <c r="G21" s="8">
        <v>45</v>
      </c>
      <c r="H21" s="8">
        <v>14</v>
      </c>
      <c r="I21" s="8">
        <v>0</v>
      </c>
      <c r="J21" s="8">
        <v>7</v>
      </c>
      <c r="K21" s="8">
        <v>1455060</v>
      </c>
      <c r="L21" s="8">
        <v>322650</v>
      </c>
      <c r="M21" s="9">
        <v>0.2217434332604841</v>
      </c>
      <c r="N21" s="8">
        <v>3</v>
      </c>
      <c r="O21" s="8">
        <v>107650</v>
      </c>
      <c r="P21" s="8">
        <v>2</v>
      </c>
      <c r="Q21" s="8">
        <v>150000</v>
      </c>
      <c r="R21" s="8">
        <v>65000</v>
      </c>
      <c r="S21" s="8">
        <v>8</v>
      </c>
      <c r="T21" s="9">
        <v>0.25</v>
      </c>
      <c r="U21" s="8">
        <v>0</v>
      </c>
      <c r="V21" s="8">
        <v>0</v>
      </c>
    </row>
    <row r="22" spans="1:22" x14ac:dyDescent="0.25">
      <c r="A22" s="3">
        <v>202508</v>
      </c>
      <c r="B22" t="s">
        <v>35</v>
      </c>
      <c r="C22" t="s">
        <v>89</v>
      </c>
      <c r="D22" s="8">
        <v>150</v>
      </c>
      <c r="E22" s="8">
        <v>33</v>
      </c>
      <c r="F22" s="9">
        <v>0.22</v>
      </c>
      <c r="G22" s="8">
        <v>23</v>
      </c>
      <c r="H22" s="8">
        <v>9</v>
      </c>
      <c r="I22" s="8">
        <v>0</v>
      </c>
      <c r="J22" s="8">
        <v>5</v>
      </c>
      <c r="K22" s="8">
        <v>1455060</v>
      </c>
      <c r="L22" s="8">
        <v>260700</v>
      </c>
      <c r="M22" s="9">
        <v>0.17916786936621171</v>
      </c>
      <c r="N22" s="8">
        <v>2</v>
      </c>
      <c r="O22" s="8">
        <v>40450</v>
      </c>
      <c r="P22" s="8">
        <v>2</v>
      </c>
      <c r="Q22" s="8">
        <v>207250</v>
      </c>
      <c r="R22" s="8">
        <v>13000</v>
      </c>
      <c r="S22" s="8">
        <v>8</v>
      </c>
      <c r="T22" s="9">
        <v>0.25</v>
      </c>
      <c r="U22" s="8">
        <v>0</v>
      </c>
      <c r="V22" s="8">
        <v>0</v>
      </c>
    </row>
    <row r="23" spans="1:22" x14ac:dyDescent="0.25">
      <c r="A23" s="3">
        <v>202508</v>
      </c>
      <c r="B23" t="s">
        <v>35</v>
      </c>
      <c r="C23" t="s">
        <v>90</v>
      </c>
      <c r="D23" s="8">
        <v>150</v>
      </c>
      <c r="E23" s="8">
        <v>48</v>
      </c>
      <c r="F23" s="9">
        <v>0.32</v>
      </c>
      <c r="G23" s="8">
        <v>26</v>
      </c>
      <c r="H23" s="8">
        <v>15</v>
      </c>
      <c r="I23" s="8">
        <v>0</v>
      </c>
      <c r="J23" s="8">
        <v>8</v>
      </c>
      <c r="K23" s="8">
        <v>1455060</v>
      </c>
      <c r="L23" s="8">
        <v>275400</v>
      </c>
      <c r="M23" s="9">
        <v>0.18927054554451364</v>
      </c>
      <c r="N23" s="8">
        <v>5</v>
      </c>
      <c r="O23" s="8">
        <v>117150</v>
      </c>
      <c r="P23" s="8">
        <v>2</v>
      </c>
      <c r="Q23" s="8">
        <v>125000</v>
      </c>
      <c r="R23" s="8">
        <v>33250</v>
      </c>
      <c r="S23" s="8">
        <v>8</v>
      </c>
      <c r="T23" s="9">
        <v>0.25</v>
      </c>
      <c r="U23" s="8">
        <v>0</v>
      </c>
      <c r="V23" s="8">
        <v>0</v>
      </c>
    </row>
    <row r="24" spans="1:22" x14ac:dyDescent="0.25">
      <c r="A24" s="3">
        <v>202508</v>
      </c>
      <c r="B24" t="s">
        <v>35</v>
      </c>
      <c r="C24" t="s">
        <v>91</v>
      </c>
      <c r="D24" s="8">
        <v>150</v>
      </c>
      <c r="E24" s="8">
        <v>43</v>
      </c>
      <c r="F24" s="9">
        <v>0.28666666666666668</v>
      </c>
      <c r="G24" s="8">
        <v>33</v>
      </c>
      <c r="H24" s="8">
        <v>8</v>
      </c>
      <c r="I24" s="8">
        <v>0</v>
      </c>
      <c r="J24" s="8">
        <v>5</v>
      </c>
      <c r="K24" s="8">
        <v>1455060</v>
      </c>
      <c r="L24" s="8">
        <v>215250.01</v>
      </c>
      <c r="M24" s="9">
        <v>0.14793205091198988</v>
      </c>
      <c r="N24" s="8">
        <v>1</v>
      </c>
      <c r="O24" s="8">
        <v>10000</v>
      </c>
      <c r="P24" s="8">
        <v>2</v>
      </c>
      <c r="Q24" s="8">
        <v>158500.01</v>
      </c>
      <c r="R24" s="8">
        <v>46750</v>
      </c>
      <c r="S24" s="8">
        <v>8</v>
      </c>
      <c r="T24" s="9">
        <v>0.25</v>
      </c>
      <c r="U24" s="8">
        <v>0</v>
      </c>
      <c r="V24" s="8">
        <v>0</v>
      </c>
    </row>
    <row r="25" spans="1:22" x14ac:dyDescent="0.25">
      <c r="A25" s="3">
        <v>202508</v>
      </c>
      <c r="B25" t="s">
        <v>36</v>
      </c>
      <c r="C25" t="s">
        <v>92</v>
      </c>
      <c r="D25" s="8">
        <v>150</v>
      </c>
      <c r="E25" s="8">
        <v>45</v>
      </c>
      <c r="F25" s="9">
        <v>0.3</v>
      </c>
      <c r="G25" s="8">
        <v>34</v>
      </c>
      <c r="H25" s="8">
        <v>10</v>
      </c>
      <c r="I25" s="8">
        <v>0</v>
      </c>
      <c r="J25" s="8">
        <v>8</v>
      </c>
      <c r="K25" s="8">
        <v>1455060</v>
      </c>
      <c r="L25" s="8">
        <v>194950</v>
      </c>
      <c r="M25" s="9">
        <v>0.13398072931700411</v>
      </c>
      <c r="N25" s="8">
        <v>2</v>
      </c>
      <c r="O25" s="8">
        <v>21950</v>
      </c>
      <c r="P25" s="8">
        <v>5</v>
      </c>
      <c r="Q25" s="8">
        <v>153250</v>
      </c>
      <c r="R25" s="8">
        <v>19750</v>
      </c>
      <c r="S25" s="8">
        <v>8</v>
      </c>
      <c r="T25" s="9">
        <v>0.625</v>
      </c>
      <c r="U25" s="8">
        <v>0</v>
      </c>
      <c r="V25" s="8">
        <v>0</v>
      </c>
    </row>
    <row r="26" spans="1:22" x14ac:dyDescent="0.25">
      <c r="A26" s="3">
        <v>202508</v>
      </c>
      <c r="B26" t="s">
        <v>36</v>
      </c>
      <c r="C26" t="s">
        <v>93</v>
      </c>
      <c r="D26" s="8">
        <v>150</v>
      </c>
      <c r="E26" s="8">
        <v>88</v>
      </c>
      <c r="F26" s="9">
        <v>0.58666666666666667</v>
      </c>
      <c r="G26" s="8">
        <v>70</v>
      </c>
      <c r="H26" s="8">
        <v>14</v>
      </c>
      <c r="I26" s="8">
        <v>0</v>
      </c>
      <c r="J26" s="8">
        <v>12</v>
      </c>
      <c r="K26" s="8">
        <v>1455060</v>
      </c>
      <c r="L26" s="8">
        <v>751400</v>
      </c>
      <c r="M26" s="9">
        <v>0.51640482179429026</v>
      </c>
      <c r="N26" s="8">
        <v>6</v>
      </c>
      <c r="O26" s="8">
        <v>47900</v>
      </c>
      <c r="P26" s="8">
        <v>4</v>
      </c>
      <c r="Q26" s="8">
        <v>629000</v>
      </c>
      <c r="R26" s="8">
        <v>74500</v>
      </c>
      <c r="S26" s="8">
        <v>8</v>
      </c>
      <c r="T26" s="9">
        <v>0.5</v>
      </c>
      <c r="U26" s="8">
        <v>0</v>
      </c>
      <c r="V26" s="8">
        <v>0</v>
      </c>
    </row>
    <row r="27" spans="1:22" x14ac:dyDescent="0.25">
      <c r="A27" s="3">
        <v>202508</v>
      </c>
      <c r="B27" t="s">
        <v>36</v>
      </c>
      <c r="C27" t="s">
        <v>94</v>
      </c>
      <c r="D27" s="8">
        <v>0</v>
      </c>
      <c r="E27" s="8"/>
      <c r="F27" s="9">
        <v>0</v>
      </c>
      <c r="G27" s="8"/>
      <c r="H27" s="8"/>
      <c r="I27" s="8"/>
      <c r="J27" s="8"/>
      <c r="K27" s="8">
        <v>0</v>
      </c>
      <c r="L27" s="8"/>
      <c r="M27" s="9">
        <v>0</v>
      </c>
      <c r="N27" s="8"/>
      <c r="O27" s="8"/>
      <c r="P27" s="8"/>
      <c r="Q27" s="8"/>
      <c r="R27" s="8"/>
      <c r="S27" s="8">
        <v>0</v>
      </c>
      <c r="T27" s="9">
        <v>0</v>
      </c>
      <c r="U27" s="8"/>
      <c r="V27" s="8"/>
    </row>
    <row r="28" spans="1:22" x14ac:dyDescent="0.25">
      <c r="A28" s="3">
        <v>202508</v>
      </c>
      <c r="B28" t="s">
        <v>36</v>
      </c>
      <c r="C28" t="s">
        <v>95</v>
      </c>
      <c r="D28" s="8">
        <v>160</v>
      </c>
      <c r="E28" s="8">
        <v>87</v>
      </c>
      <c r="F28" s="9">
        <v>0.54374999999999996</v>
      </c>
      <c r="G28" s="8">
        <v>75</v>
      </c>
      <c r="H28" s="8">
        <v>9</v>
      </c>
      <c r="I28" s="8">
        <v>0</v>
      </c>
      <c r="J28" s="8">
        <v>12</v>
      </c>
      <c r="K28" s="8">
        <v>1560550</v>
      </c>
      <c r="L28" s="8">
        <v>273550.01</v>
      </c>
      <c r="M28" s="9">
        <v>0.17529076928006151</v>
      </c>
      <c r="N28" s="8">
        <v>7</v>
      </c>
      <c r="O28" s="8">
        <v>191550</v>
      </c>
      <c r="P28" s="8">
        <v>4</v>
      </c>
      <c r="Q28" s="8">
        <v>74000.009999999995</v>
      </c>
      <c r="R28" s="8">
        <v>8000</v>
      </c>
      <c r="S28" s="8">
        <v>10</v>
      </c>
      <c r="T28" s="9">
        <v>0.4</v>
      </c>
      <c r="U28" s="8">
        <v>0</v>
      </c>
      <c r="V28" s="8">
        <v>0</v>
      </c>
    </row>
    <row r="29" spans="1:22" x14ac:dyDescent="0.25">
      <c r="A29" s="3">
        <v>202508</v>
      </c>
      <c r="B29" t="s">
        <v>36</v>
      </c>
      <c r="C29" t="s">
        <v>96</v>
      </c>
      <c r="D29" s="8">
        <v>0</v>
      </c>
      <c r="E29" s="8"/>
      <c r="F29" s="9">
        <v>0</v>
      </c>
      <c r="G29" s="8"/>
      <c r="H29" s="8"/>
      <c r="I29" s="8"/>
      <c r="J29" s="8"/>
      <c r="K29" s="8">
        <v>0</v>
      </c>
      <c r="L29" s="8"/>
      <c r="M29" s="9">
        <v>0</v>
      </c>
      <c r="N29" s="8"/>
      <c r="O29" s="8"/>
      <c r="P29" s="8"/>
      <c r="Q29" s="8"/>
      <c r="R29" s="8"/>
      <c r="S29" s="8">
        <v>0</v>
      </c>
      <c r="T29" s="9">
        <v>0</v>
      </c>
      <c r="U29" s="8"/>
      <c r="V29" s="8"/>
    </row>
    <row r="30" spans="1:22" x14ac:dyDescent="0.25">
      <c r="A30" s="3">
        <v>202508</v>
      </c>
      <c r="B30" t="s">
        <v>36</v>
      </c>
      <c r="C30" t="s">
        <v>97</v>
      </c>
      <c r="D30" s="8">
        <v>160</v>
      </c>
      <c r="E30" s="8">
        <v>94</v>
      </c>
      <c r="F30" s="9">
        <v>0.58750000000000002</v>
      </c>
      <c r="G30" s="8">
        <v>70</v>
      </c>
      <c r="H30" s="8">
        <v>20</v>
      </c>
      <c r="I30" s="8">
        <v>0</v>
      </c>
      <c r="J30" s="8">
        <v>18</v>
      </c>
      <c r="K30" s="8">
        <v>1560550</v>
      </c>
      <c r="L30" s="8">
        <v>542200</v>
      </c>
      <c r="M30" s="9">
        <v>0.34744160712569289</v>
      </c>
      <c r="N30" s="8">
        <v>7</v>
      </c>
      <c r="O30" s="8">
        <v>197200</v>
      </c>
      <c r="P30" s="8">
        <v>6</v>
      </c>
      <c r="Q30" s="8">
        <v>198500</v>
      </c>
      <c r="R30" s="8">
        <v>146500</v>
      </c>
      <c r="S30" s="8">
        <v>10</v>
      </c>
      <c r="T30" s="9">
        <v>0.6</v>
      </c>
      <c r="U30" s="8">
        <v>0</v>
      </c>
      <c r="V30" s="8">
        <v>0</v>
      </c>
    </row>
    <row r="31" spans="1:22" x14ac:dyDescent="0.25">
      <c r="A31" s="3">
        <v>202508</v>
      </c>
      <c r="B31" t="s">
        <v>36</v>
      </c>
      <c r="C31" t="s">
        <v>98</v>
      </c>
      <c r="D31" s="8">
        <v>160</v>
      </c>
      <c r="E31" s="8">
        <v>48</v>
      </c>
      <c r="F31" s="9">
        <v>0.3</v>
      </c>
      <c r="G31" s="8">
        <v>36</v>
      </c>
      <c r="H31" s="8">
        <v>10</v>
      </c>
      <c r="I31" s="8">
        <v>0</v>
      </c>
      <c r="J31" s="8">
        <v>10</v>
      </c>
      <c r="K31" s="8">
        <v>1560550</v>
      </c>
      <c r="L31" s="8">
        <v>465500</v>
      </c>
      <c r="M31" s="9">
        <v>0.29829226875140175</v>
      </c>
      <c r="N31" s="8">
        <v>4</v>
      </c>
      <c r="O31" s="8">
        <v>58750</v>
      </c>
      <c r="P31" s="8">
        <v>5</v>
      </c>
      <c r="Q31" s="8">
        <v>378500</v>
      </c>
      <c r="R31" s="8">
        <v>28250</v>
      </c>
      <c r="S31" s="8">
        <v>10</v>
      </c>
      <c r="T31" s="9">
        <v>0.5</v>
      </c>
      <c r="U31" s="8">
        <v>0</v>
      </c>
      <c r="V31" s="8">
        <v>0</v>
      </c>
    </row>
    <row r="32" spans="1:22" x14ac:dyDescent="0.25">
      <c r="A32" s="3">
        <v>202508</v>
      </c>
      <c r="B32" t="s">
        <v>36</v>
      </c>
      <c r="C32" t="s">
        <v>99</v>
      </c>
      <c r="D32" s="8">
        <v>150</v>
      </c>
      <c r="E32" s="8">
        <v>45</v>
      </c>
      <c r="F32" s="9">
        <v>0.3</v>
      </c>
      <c r="G32" s="8">
        <v>35</v>
      </c>
      <c r="H32" s="8">
        <v>10</v>
      </c>
      <c r="I32" s="8">
        <v>0</v>
      </c>
      <c r="J32" s="8">
        <v>8</v>
      </c>
      <c r="K32" s="8">
        <v>1455060</v>
      </c>
      <c r="L32" s="8">
        <v>267200</v>
      </c>
      <c r="M32" s="9">
        <v>0.18363503910491663</v>
      </c>
      <c r="N32" s="8">
        <v>3</v>
      </c>
      <c r="O32" s="8">
        <v>41450</v>
      </c>
      <c r="P32" s="8">
        <v>5</v>
      </c>
      <c r="Q32" s="8">
        <v>225750</v>
      </c>
      <c r="R32" s="8">
        <v>0</v>
      </c>
      <c r="S32" s="8">
        <v>8</v>
      </c>
      <c r="T32" s="9">
        <v>0.625</v>
      </c>
      <c r="U32" s="8">
        <v>0</v>
      </c>
      <c r="V32" s="8">
        <v>0</v>
      </c>
    </row>
    <row r="33" spans="1:22" x14ac:dyDescent="0.25">
      <c r="A33" s="3">
        <v>202508</v>
      </c>
      <c r="B33" t="s">
        <v>36</v>
      </c>
      <c r="C33" t="s">
        <v>100</v>
      </c>
      <c r="D33" s="8">
        <v>150</v>
      </c>
      <c r="E33" s="8">
        <v>54</v>
      </c>
      <c r="F33" s="9">
        <v>0.36</v>
      </c>
      <c r="G33" s="8">
        <v>39</v>
      </c>
      <c r="H33" s="8">
        <v>14</v>
      </c>
      <c r="I33" s="8">
        <v>0</v>
      </c>
      <c r="J33" s="8">
        <v>10</v>
      </c>
      <c r="K33" s="8">
        <v>1455060</v>
      </c>
      <c r="L33" s="8">
        <v>332250</v>
      </c>
      <c r="M33" s="9">
        <v>0.22834109933610985</v>
      </c>
      <c r="N33" s="8">
        <v>3</v>
      </c>
      <c r="O33" s="8">
        <v>33000</v>
      </c>
      <c r="P33" s="8">
        <v>6</v>
      </c>
      <c r="Q33" s="8">
        <v>265000</v>
      </c>
      <c r="R33" s="8">
        <v>34250</v>
      </c>
      <c r="S33" s="8">
        <v>8</v>
      </c>
      <c r="T33" s="9">
        <v>0.75</v>
      </c>
      <c r="U33" s="8">
        <v>0</v>
      </c>
      <c r="V33" s="8">
        <v>0</v>
      </c>
    </row>
    <row r="34" spans="1:22" x14ac:dyDescent="0.25">
      <c r="A34" s="3">
        <v>202508</v>
      </c>
      <c r="B34" t="s">
        <v>36</v>
      </c>
      <c r="C34" t="s">
        <v>101</v>
      </c>
      <c r="D34" s="8">
        <v>160</v>
      </c>
      <c r="E34" s="8">
        <v>76</v>
      </c>
      <c r="F34" s="9">
        <v>0.47499999999999998</v>
      </c>
      <c r="G34" s="8">
        <v>66</v>
      </c>
      <c r="H34" s="8">
        <v>8</v>
      </c>
      <c r="I34" s="8">
        <v>0</v>
      </c>
      <c r="J34" s="8">
        <v>12</v>
      </c>
      <c r="K34" s="8">
        <v>1560550</v>
      </c>
      <c r="L34" s="8">
        <v>561150</v>
      </c>
      <c r="M34" s="9">
        <v>0.35958476178270482</v>
      </c>
      <c r="N34" s="8">
        <v>6</v>
      </c>
      <c r="O34" s="8">
        <v>95900</v>
      </c>
      <c r="P34" s="8">
        <v>5</v>
      </c>
      <c r="Q34" s="8">
        <v>389250</v>
      </c>
      <c r="R34" s="8">
        <v>76000</v>
      </c>
      <c r="S34" s="8">
        <v>10</v>
      </c>
      <c r="T34" s="9">
        <v>0.5</v>
      </c>
      <c r="U34" s="8">
        <v>0</v>
      </c>
      <c r="V34" s="8">
        <v>0</v>
      </c>
    </row>
    <row r="35" spans="1:22" x14ac:dyDescent="0.25">
      <c r="A35" s="3">
        <v>202508</v>
      </c>
      <c r="B35" t="s">
        <v>36</v>
      </c>
      <c r="C35" t="s">
        <v>102</v>
      </c>
      <c r="D35" s="8">
        <v>160</v>
      </c>
      <c r="E35" s="8">
        <v>68</v>
      </c>
      <c r="F35" s="9">
        <v>0.42499999999999999</v>
      </c>
      <c r="G35" s="8">
        <v>62</v>
      </c>
      <c r="H35" s="8">
        <v>4</v>
      </c>
      <c r="I35" s="8">
        <v>0</v>
      </c>
      <c r="J35" s="8">
        <v>12</v>
      </c>
      <c r="K35" s="8">
        <v>1560550</v>
      </c>
      <c r="L35" s="8">
        <v>401000</v>
      </c>
      <c r="M35" s="9">
        <v>0.25696068693729773</v>
      </c>
      <c r="N35" s="8">
        <v>7</v>
      </c>
      <c r="O35" s="8">
        <v>270000</v>
      </c>
      <c r="P35" s="8">
        <v>4</v>
      </c>
      <c r="Q35" s="8">
        <v>83500</v>
      </c>
      <c r="R35" s="8">
        <v>47500</v>
      </c>
      <c r="S35" s="8">
        <v>10</v>
      </c>
      <c r="T35" s="9">
        <v>0.4</v>
      </c>
      <c r="U35" s="8">
        <v>0</v>
      </c>
      <c r="V35" s="8">
        <v>0</v>
      </c>
    </row>
    <row r="36" spans="1:22" x14ac:dyDescent="0.25">
      <c r="A36" s="3">
        <v>202508</v>
      </c>
      <c r="B36" t="s">
        <v>36</v>
      </c>
      <c r="C36" t="s">
        <v>103</v>
      </c>
      <c r="D36" s="8">
        <v>160</v>
      </c>
      <c r="E36" s="8">
        <v>46</v>
      </c>
      <c r="F36" s="9">
        <v>0.28749999999999998</v>
      </c>
      <c r="G36" s="8">
        <v>33</v>
      </c>
      <c r="H36" s="8">
        <v>10</v>
      </c>
      <c r="I36" s="8">
        <v>0</v>
      </c>
      <c r="J36" s="8">
        <v>10</v>
      </c>
      <c r="K36" s="8">
        <v>1560550</v>
      </c>
      <c r="L36" s="8">
        <v>1147700</v>
      </c>
      <c r="M36" s="9">
        <v>0.73544583640383199</v>
      </c>
      <c r="N36" s="8">
        <v>3</v>
      </c>
      <c r="O36" s="8">
        <v>393950</v>
      </c>
      <c r="P36" s="8">
        <v>6</v>
      </c>
      <c r="Q36" s="8">
        <v>503750</v>
      </c>
      <c r="R36" s="8">
        <v>250000</v>
      </c>
      <c r="S36" s="8">
        <v>10</v>
      </c>
      <c r="T36" s="9">
        <v>0.6</v>
      </c>
      <c r="U36" s="8">
        <v>0</v>
      </c>
      <c r="V36" s="8">
        <v>0</v>
      </c>
    </row>
    <row r="37" spans="1:22" x14ac:dyDescent="0.25">
      <c r="A37" s="3">
        <v>202508</v>
      </c>
      <c r="B37" t="s">
        <v>37</v>
      </c>
      <c r="C37" t="s">
        <v>104</v>
      </c>
      <c r="D37" s="8">
        <v>150</v>
      </c>
      <c r="E37" s="8">
        <v>70</v>
      </c>
      <c r="F37" s="9">
        <v>0.46666666666666667</v>
      </c>
      <c r="G37" s="8">
        <v>56</v>
      </c>
      <c r="H37" s="8">
        <v>12</v>
      </c>
      <c r="I37" s="8">
        <v>0</v>
      </c>
      <c r="J37" s="8">
        <v>9</v>
      </c>
      <c r="K37" s="8">
        <v>1455060</v>
      </c>
      <c r="L37" s="8">
        <v>1063950.02</v>
      </c>
      <c r="M37" s="9">
        <v>0.73120697428284742</v>
      </c>
      <c r="N37" s="8">
        <v>4</v>
      </c>
      <c r="O37" s="8">
        <v>457200</v>
      </c>
      <c r="P37" s="8">
        <v>5</v>
      </c>
      <c r="Q37" s="8">
        <v>606750.02</v>
      </c>
      <c r="R37" s="8">
        <v>0</v>
      </c>
      <c r="S37" s="8">
        <v>8</v>
      </c>
      <c r="T37" s="9">
        <v>0.625</v>
      </c>
      <c r="U37" s="8">
        <v>0</v>
      </c>
      <c r="V37" s="8">
        <v>0</v>
      </c>
    </row>
    <row r="38" spans="1:22" x14ac:dyDescent="0.25">
      <c r="A38" s="3">
        <v>202508</v>
      </c>
      <c r="B38" t="s">
        <v>37</v>
      </c>
      <c r="C38" t="s">
        <v>105</v>
      </c>
      <c r="D38" s="8">
        <v>150</v>
      </c>
      <c r="E38" s="8">
        <v>67</v>
      </c>
      <c r="F38" s="9">
        <v>0.44666666666666666</v>
      </c>
      <c r="G38" s="8">
        <v>55</v>
      </c>
      <c r="H38" s="8">
        <v>10</v>
      </c>
      <c r="I38" s="8">
        <v>0</v>
      </c>
      <c r="J38" s="8">
        <v>9</v>
      </c>
      <c r="K38" s="8">
        <v>1455060</v>
      </c>
      <c r="L38" s="8">
        <v>210850</v>
      </c>
      <c r="M38" s="9">
        <v>0.14490811375475926</v>
      </c>
      <c r="N38" s="8">
        <v>5</v>
      </c>
      <c r="O38" s="8">
        <v>70450</v>
      </c>
      <c r="P38" s="8">
        <v>2</v>
      </c>
      <c r="Q38" s="8">
        <v>48750</v>
      </c>
      <c r="R38" s="8">
        <v>91650</v>
      </c>
      <c r="S38" s="8">
        <v>8</v>
      </c>
      <c r="T38" s="9">
        <v>0.25</v>
      </c>
      <c r="U38" s="8">
        <v>0</v>
      </c>
      <c r="V38" s="8">
        <v>0</v>
      </c>
    </row>
    <row r="39" spans="1:22" x14ac:dyDescent="0.25">
      <c r="A39" s="3">
        <v>202508</v>
      </c>
      <c r="B39" t="s">
        <v>37</v>
      </c>
      <c r="C39" t="s">
        <v>106</v>
      </c>
      <c r="D39" s="8">
        <v>150</v>
      </c>
      <c r="E39" s="8">
        <v>41</v>
      </c>
      <c r="F39" s="9">
        <v>0.27333333333333332</v>
      </c>
      <c r="G39" s="8">
        <v>28</v>
      </c>
      <c r="H39" s="8">
        <v>10</v>
      </c>
      <c r="I39" s="8">
        <v>0</v>
      </c>
      <c r="J39" s="8">
        <v>11</v>
      </c>
      <c r="K39" s="8">
        <v>1455060</v>
      </c>
      <c r="L39" s="8">
        <v>659750</v>
      </c>
      <c r="M39" s="9">
        <v>0.45341772847855072</v>
      </c>
      <c r="N39" s="8">
        <v>1</v>
      </c>
      <c r="O39" s="8">
        <v>107000</v>
      </c>
      <c r="P39" s="8">
        <v>7</v>
      </c>
      <c r="Q39" s="8">
        <v>462750</v>
      </c>
      <c r="R39" s="8">
        <v>90000</v>
      </c>
      <c r="S39" s="8">
        <v>8</v>
      </c>
      <c r="T39" s="9">
        <v>0.875</v>
      </c>
      <c r="U39" s="8">
        <v>0</v>
      </c>
      <c r="V39" s="8">
        <v>0</v>
      </c>
    </row>
    <row r="40" spans="1:22" x14ac:dyDescent="0.25">
      <c r="A40" s="3">
        <v>202508</v>
      </c>
      <c r="B40" t="s">
        <v>37</v>
      </c>
      <c r="C40" t="s">
        <v>107</v>
      </c>
      <c r="D40" s="8">
        <v>150</v>
      </c>
      <c r="E40" s="8">
        <v>54</v>
      </c>
      <c r="F40" s="9">
        <v>0.36</v>
      </c>
      <c r="G40" s="8">
        <v>46</v>
      </c>
      <c r="H40" s="8">
        <v>5</v>
      </c>
      <c r="I40" s="8">
        <v>0</v>
      </c>
      <c r="J40" s="8">
        <v>6</v>
      </c>
      <c r="K40" s="8">
        <v>1455060</v>
      </c>
      <c r="L40" s="8">
        <v>238250</v>
      </c>
      <c r="M40" s="9">
        <v>0.16373895234560773</v>
      </c>
      <c r="N40" s="8">
        <v>1</v>
      </c>
      <c r="O40" s="8">
        <v>7000</v>
      </c>
      <c r="P40" s="8">
        <v>2</v>
      </c>
      <c r="Q40" s="8">
        <v>37500</v>
      </c>
      <c r="R40" s="8">
        <v>193750</v>
      </c>
      <c r="S40" s="8">
        <v>8</v>
      </c>
      <c r="T40" s="9">
        <v>0.25</v>
      </c>
      <c r="U40" s="8">
        <v>0</v>
      </c>
      <c r="V40" s="8">
        <v>0</v>
      </c>
    </row>
    <row r="41" spans="1:22" x14ac:dyDescent="0.25">
      <c r="A41" s="3">
        <v>202508</v>
      </c>
      <c r="B41" t="s">
        <v>37</v>
      </c>
      <c r="C41" t="s">
        <v>108</v>
      </c>
      <c r="D41" s="8">
        <v>150</v>
      </c>
      <c r="E41" s="8">
        <v>68</v>
      </c>
      <c r="F41" s="9">
        <v>0.45333333333333331</v>
      </c>
      <c r="G41" s="8">
        <v>60</v>
      </c>
      <c r="H41" s="8">
        <v>7</v>
      </c>
      <c r="I41" s="8">
        <v>0</v>
      </c>
      <c r="J41" s="8">
        <v>8</v>
      </c>
      <c r="K41" s="8">
        <v>1455060</v>
      </c>
      <c r="L41" s="8">
        <v>539050</v>
      </c>
      <c r="M41" s="9">
        <v>0.3704658227152145</v>
      </c>
      <c r="N41" s="8">
        <v>2</v>
      </c>
      <c r="O41" s="8">
        <v>23050</v>
      </c>
      <c r="P41" s="8">
        <v>5</v>
      </c>
      <c r="Q41" s="8">
        <v>508000</v>
      </c>
      <c r="R41" s="8">
        <v>8000</v>
      </c>
      <c r="S41" s="8">
        <v>8</v>
      </c>
      <c r="T41" s="9">
        <v>0.625</v>
      </c>
      <c r="U41" s="8">
        <v>0</v>
      </c>
      <c r="V41" s="8">
        <v>0</v>
      </c>
    </row>
    <row r="42" spans="1:22" x14ac:dyDescent="0.25">
      <c r="A42" s="3">
        <v>202508</v>
      </c>
      <c r="B42" t="s">
        <v>37</v>
      </c>
      <c r="C42" t="s">
        <v>109</v>
      </c>
      <c r="D42" s="8">
        <v>150</v>
      </c>
      <c r="E42" s="8">
        <v>56</v>
      </c>
      <c r="F42" s="9">
        <v>0.37333333333333335</v>
      </c>
      <c r="G42" s="8">
        <v>45</v>
      </c>
      <c r="H42" s="8">
        <v>9</v>
      </c>
      <c r="I42" s="8">
        <v>0</v>
      </c>
      <c r="J42" s="8">
        <v>12</v>
      </c>
      <c r="K42" s="8">
        <v>1455060</v>
      </c>
      <c r="L42" s="8">
        <v>533550</v>
      </c>
      <c r="M42" s="9">
        <v>0.36668590985938726</v>
      </c>
      <c r="N42" s="8">
        <v>6</v>
      </c>
      <c r="O42" s="8">
        <v>197800</v>
      </c>
      <c r="P42" s="8">
        <v>6</v>
      </c>
      <c r="Q42" s="8">
        <v>335750</v>
      </c>
      <c r="R42" s="8">
        <v>0</v>
      </c>
      <c r="S42" s="8">
        <v>8</v>
      </c>
      <c r="T42" s="9">
        <v>0.75</v>
      </c>
      <c r="U42" s="8">
        <v>0</v>
      </c>
      <c r="V42" s="8">
        <v>0</v>
      </c>
    </row>
    <row r="43" spans="1:22" x14ac:dyDescent="0.25">
      <c r="A43" s="3">
        <v>202508</v>
      </c>
      <c r="B43" t="s">
        <v>37</v>
      </c>
      <c r="C43" t="s">
        <v>110</v>
      </c>
      <c r="D43" s="8">
        <v>150</v>
      </c>
      <c r="E43" s="8">
        <v>58</v>
      </c>
      <c r="F43" s="9">
        <v>0.38666666666666666</v>
      </c>
      <c r="G43" s="8">
        <v>50</v>
      </c>
      <c r="H43" s="8">
        <v>4</v>
      </c>
      <c r="I43" s="8">
        <v>0</v>
      </c>
      <c r="J43" s="8">
        <v>9</v>
      </c>
      <c r="K43" s="8">
        <v>1455060</v>
      </c>
      <c r="L43" s="8">
        <v>575400</v>
      </c>
      <c r="M43" s="9">
        <v>0.39544761040781823</v>
      </c>
      <c r="N43" s="8">
        <v>5</v>
      </c>
      <c r="O43" s="8">
        <v>307650</v>
      </c>
      <c r="P43" s="8">
        <v>2</v>
      </c>
      <c r="Q43" s="8">
        <v>54250</v>
      </c>
      <c r="R43" s="8">
        <v>213500</v>
      </c>
      <c r="S43" s="8">
        <v>8</v>
      </c>
      <c r="T43" s="9">
        <v>0.25</v>
      </c>
      <c r="U43" s="8">
        <v>0</v>
      </c>
      <c r="V43" s="8">
        <v>0</v>
      </c>
    </row>
    <row r="44" spans="1:22" x14ac:dyDescent="0.25">
      <c r="A44" s="3">
        <v>202508</v>
      </c>
      <c r="B44" t="s">
        <v>37</v>
      </c>
      <c r="C44" t="s">
        <v>111</v>
      </c>
      <c r="D44" s="8">
        <v>150</v>
      </c>
      <c r="E44" s="8">
        <v>51</v>
      </c>
      <c r="F44" s="9">
        <v>0.34</v>
      </c>
      <c r="G44" s="8">
        <v>44</v>
      </c>
      <c r="H44" s="8">
        <v>5</v>
      </c>
      <c r="I44" s="8">
        <v>0</v>
      </c>
      <c r="J44" s="8">
        <v>4</v>
      </c>
      <c r="K44" s="8">
        <v>1455060</v>
      </c>
      <c r="L44" s="8">
        <v>416350</v>
      </c>
      <c r="M44" s="9">
        <v>0.28613940318612291</v>
      </c>
      <c r="N44" s="8">
        <v>2</v>
      </c>
      <c r="O44" s="8">
        <v>383100</v>
      </c>
      <c r="P44" s="8">
        <v>1</v>
      </c>
      <c r="Q44" s="8">
        <v>25000</v>
      </c>
      <c r="R44" s="8">
        <v>8250</v>
      </c>
      <c r="S44" s="8">
        <v>8</v>
      </c>
      <c r="T44" s="9">
        <v>0.125</v>
      </c>
      <c r="U44" s="8">
        <v>0</v>
      </c>
      <c r="V44" s="8">
        <v>0</v>
      </c>
    </row>
    <row r="45" spans="1:22" x14ac:dyDescent="0.25">
      <c r="A45" s="3">
        <v>202508</v>
      </c>
      <c r="B45" t="s">
        <v>38</v>
      </c>
      <c r="C45" t="s">
        <v>112</v>
      </c>
      <c r="D45" s="8">
        <v>150</v>
      </c>
      <c r="E45" s="8">
        <v>64</v>
      </c>
      <c r="F45" s="9">
        <v>0.42666666666666669</v>
      </c>
      <c r="G45" s="8">
        <v>47</v>
      </c>
      <c r="H45" s="8">
        <v>14</v>
      </c>
      <c r="I45" s="8">
        <v>0</v>
      </c>
      <c r="J45" s="8">
        <v>6</v>
      </c>
      <c r="K45" s="8">
        <v>1455060</v>
      </c>
      <c r="L45" s="8">
        <v>404500</v>
      </c>
      <c r="M45" s="9">
        <v>0.27799540912402237</v>
      </c>
      <c r="N45" s="8">
        <v>2</v>
      </c>
      <c r="O45" s="8">
        <v>26000</v>
      </c>
      <c r="P45" s="8">
        <v>3</v>
      </c>
      <c r="Q45" s="8">
        <v>366500</v>
      </c>
      <c r="R45" s="8">
        <v>12000</v>
      </c>
      <c r="S45" s="8">
        <v>8</v>
      </c>
      <c r="T45" s="9">
        <v>0.375</v>
      </c>
      <c r="U45" s="8">
        <v>0</v>
      </c>
      <c r="V45" s="8">
        <v>0</v>
      </c>
    </row>
    <row r="46" spans="1:22" x14ac:dyDescent="0.25">
      <c r="A46" s="3">
        <v>202508</v>
      </c>
      <c r="B46" t="s">
        <v>38</v>
      </c>
      <c r="C46" t="s">
        <v>113</v>
      </c>
      <c r="D46" s="8">
        <v>150</v>
      </c>
      <c r="E46" s="8">
        <v>73</v>
      </c>
      <c r="F46" s="9">
        <v>0.48666666666666669</v>
      </c>
      <c r="G46" s="8">
        <v>62</v>
      </c>
      <c r="H46" s="8">
        <v>9</v>
      </c>
      <c r="I46" s="8">
        <v>0</v>
      </c>
      <c r="J46" s="8">
        <v>13</v>
      </c>
      <c r="K46" s="8">
        <v>1455060</v>
      </c>
      <c r="L46" s="8">
        <v>998050</v>
      </c>
      <c r="M46" s="9">
        <v>0.6859167319560705</v>
      </c>
      <c r="N46" s="8">
        <v>9</v>
      </c>
      <c r="O46" s="8">
        <v>849550</v>
      </c>
      <c r="P46" s="8">
        <v>2</v>
      </c>
      <c r="Q46" s="8">
        <v>33000</v>
      </c>
      <c r="R46" s="8">
        <v>115500</v>
      </c>
      <c r="S46" s="8">
        <v>8</v>
      </c>
      <c r="T46" s="9">
        <v>0.25</v>
      </c>
      <c r="U46" s="8">
        <v>0</v>
      </c>
      <c r="V46" s="8">
        <v>0</v>
      </c>
    </row>
    <row r="47" spans="1:22" x14ac:dyDescent="0.25">
      <c r="A47" s="3">
        <v>202508</v>
      </c>
      <c r="B47" t="s">
        <v>38</v>
      </c>
      <c r="C47" t="s">
        <v>114</v>
      </c>
      <c r="D47" s="8">
        <v>150</v>
      </c>
      <c r="E47" s="8">
        <v>67</v>
      </c>
      <c r="F47" s="9">
        <v>0.44666666666666666</v>
      </c>
      <c r="G47" s="8">
        <v>53</v>
      </c>
      <c r="H47" s="8">
        <v>10</v>
      </c>
      <c r="I47" s="8">
        <v>0</v>
      </c>
      <c r="J47" s="8">
        <v>6</v>
      </c>
      <c r="K47" s="8">
        <v>1455060</v>
      </c>
      <c r="L47" s="8">
        <v>239000.01</v>
      </c>
      <c r="M47" s="9">
        <v>0.16425440188033483</v>
      </c>
      <c r="N47" s="8">
        <v>2</v>
      </c>
      <c r="O47" s="8">
        <v>27000</v>
      </c>
      <c r="P47" s="8">
        <v>4</v>
      </c>
      <c r="Q47" s="8">
        <v>212000.01</v>
      </c>
      <c r="R47" s="8">
        <v>0</v>
      </c>
      <c r="S47" s="8">
        <v>8</v>
      </c>
      <c r="T47" s="9">
        <v>0.5</v>
      </c>
      <c r="U47" s="8">
        <v>0</v>
      </c>
      <c r="V47" s="8">
        <v>0</v>
      </c>
    </row>
    <row r="48" spans="1:22" x14ac:dyDescent="0.25">
      <c r="A48" s="3">
        <v>202508</v>
      </c>
      <c r="B48" t="s">
        <v>38</v>
      </c>
      <c r="C48" t="s">
        <v>115</v>
      </c>
      <c r="D48" s="8">
        <v>150</v>
      </c>
      <c r="E48" s="8">
        <v>80</v>
      </c>
      <c r="F48" s="9">
        <v>0.53333333333333333</v>
      </c>
      <c r="G48" s="8">
        <v>62</v>
      </c>
      <c r="H48" s="8">
        <v>14</v>
      </c>
      <c r="I48" s="8">
        <v>0</v>
      </c>
      <c r="J48" s="8">
        <v>11</v>
      </c>
      <c r="K48" s="8">
        <v>1455060</v>
      </c>
      <c r="L48" s="8">
        <v>960200</v>
      </c>
      <c r="M48" s="9">
        <v>0.65990405893915027</v>
      </c>
      <c r="N48" s="8">
        <v>4</v>
      </c>
      <c r="O48" s="8">
        <v>302700</v>
      </c>
      <c r="P48" s="8">
        <v>5</v>
      </c>
      <c r="Q48" s="8">
        <v>623750</v>
      </c>
      <c r="R48" s="8">
        <v>33750</v>
      </c>
      <c r="S48" s="8">
        <v>8</v>
      </c>
      <c r="T48" s="9">
        <v>0.625</v>
      </c>
      <c r="U48" s="8">
        <v>0</v>
      </c>
      <c r="V48" s="8">
        <v>0</v>
      </c>
    </row>
    <row r="49" spans="1:22" x14ac:dyDescent="0.25">
      <c r="A49" s="3">
        <v>202508</v>
      </c>
      <c r="B49" t="s">
        <v>38</v>
      </c>
      <c r="C49" t="s">
        <v>116</v>
      </c>
      <c r="D49" s="8">
        <v>60</v>
      </c>
      <c r="E49" s="8">
        <v>95</v>
      </c>
      <c r="F49" s="9">
        <v>1.5833333333333333</v>
      </c>
      <c r="G49" s="8">
        <v>79</v>
      </c>
      <c r="H49" s="8">
        <v>13</v>
      </c>
      <c r="I49" s="8">
        <v>0</v>
      </c>
      <c r="J49" s="8">
        <v>9</v>
      </c>
      <c r="K49" s="8">
        <v>565850</v>
      </c>
      <c r="L49" s="8">
        <v>403550</v>
      </c>
      <c r="M49" s="9">
        <v>0.71317486966510557</v>
      </c>
      <c r="N49" s="8">
        <v>5</v>
      </c>
      <c r="O49" s="8">
        <v>246800</v>
      </c>
      <c r="P49" s="8">
        <v>1</v>
      </c>
      <c r="Q49" s="8">
        <v>15000</v>
      </c>
      <c r="R49" s="8">
        <v>141750</v>
      </c>
      <c r="S49" s="8">
        <v>4</v>
      </c>
      <c r="T49" s="9">
        <v>0.25</v>
      </c>
      <c r="U49" s="8">
        <v>0</v>
      </c>
      <c r="V49" s="8">
        <v>0</v>
      </c>
    </row>
    <row r="50" spans="1:22" x14ac:dyDescent="0.25">
      <c r="A50" s="3">
        <v>202508</v>
      </c>
      <c r="B50" t="s">
        <v>38</v>
      </c>
      <c r="C50" t="s">
        <v>117</v>
      </c>
      <c r="D50" s="8">
        <v>150</v>
      </c>
      <c r="E50" s="8">
        <v>76</v>
      </c>
      <c r="F50" s="9">
        <v>0.50666666666666671</v>
      </c>
      <c r="G50" s="8">
        <v>65</v>
      </c>
      <c r="H50" s="8">
        <v>10</v>
      </c>
      <c r="I50" s="8">
        <v>0</v>
      </c>
      <c r="J50" s="8">
        <v>12</v>
      </c>
      <c r="K50" s="8">
        <v>1455060</v>
      </c>
      <c r="L50" s="8">
        <v>675450</v>
      </c>
      <c r="M50" s="9">
        <v>0.46420766153973031</v>
      </c>
      <c r="N50" s="8">
        <v>5</v>
      </c>
      <c r="O50" s="8">
        <v>443700</v>
      </c>
      <c r="P50" s="8">
        <v>6</v>
      </c>
      <c r="Q50" s="8">
        <v>184750</v>
      </c>
      <c r="R50" s="8">
        <v>47000</v>
      </c>
      <c r="S50" s="8">
        <v>8</v>
      </c>
      <c r="T50" s="9">
        <v>0.75</v>
      </c>
      <c r="U50" s="8">
        <v>0</v>
      </c>
      <c r="V50" s="8">
        <v>0</v>
      </c>
    </row>
    <row r="51" spans="1:22" x14ac:dyDescent="0.25">
      <c r="A51" s="3">
        <v>202508</v>
      </c>
      <c r="B51" t="s">
        <v>38</v>
      </c>
      <c r="C51" t="s">
        <v>118</v>
      </c>
      <c r="D51" s="8">
        <v>150</v>
      </c>
      <c r="E51" s="8">
        <v>43</v>
      </c>
      <c r="F51" s="9">
        <v>0.28666666666666668</v>
      </c>
      <c r="G51" s="8">
        <v>34</v>
      </c>
      <c r="H51" s="8">
        <v>7</v>
      </c>
      <c r="I51" s="8">
        <v>0</v>
      </c>
      <c r="J51" s="8">
        <v>7</v>
      </c>
      <c r="K51" s="8">
        <v>1455060</v>
      </c>
      <c r="L51" s="8">
        <v>408000</v>
      </c>
      <c r="M51" s="9">
        <v>0.28040080821409424</v>
      </c>
      <c r="N51" s="8">
        <v>6</v>
      </c>
      <c r="O51" s="8">
        <v>58000</v>
      </c>
      <c r="P51" s="8">
        <v>1</v>
      </c>
      <c r="Q51" s="8">
        <v>350000</v>
      </c>
      <c r="R51" s="8">
        <v>0</v>
      </c>
      <c r="S51" s="8">
        <v>8</v>
      </c>
      <c r="T51" s="9">
        <v>0.125</v>
      </c>
      <c r="U51" s="8">
        <v>0</v>
      </c>
      <c r="V51" s="8">
        <v>0</v>
      </c>
    </row>
    <row r="52" spans="1:22" x14ac:dyDescent="0.25">
      <c r="A52" s="3">
        <v>202508</v>
      </c>
      <c r="B52" t="s">
        <v>38</v>
      </c>
      <c r="C52" t="s">
        <v>119</v>
      </c>
      <c r="D52" s="8">
        <v>150</v>
      </c>
      <c r="E52" s="8">
        <v>55</v>
      </c>
      <c r="F52" s="9">
        <v>0.36666666666666664</v>
      </c>
      <c r="G52" s="8">
        <v>45</v>
      </c>
      <c r="H52" s="8">
        <v>8</v>
      </c>
      <c r="I52" s="8">
        <v>0</v>
      </c>
      <c r="J52" s="8">
        <v>9</v>
      </c>
      <c r="K52" s="8">
        <v>1455060</v>
      </c>
      <c r="L52" s="8">
        <v>429600</v>
      </c>
      <c r="M52" s="9">
        <v>0.29524555688425219</v>
      </c>
      <c r="N52" s="8">
        <v>3</v>
      </c>
      <c r="O52" s="8">
        <v>229600</v>
      </c>
      <c r="P52" s="8">
        <v>5</v>
      </c>
      <c r="Q52" s="8">
        <v>159750</v>
      </c>
      <c r="R52" s="8">
        <v>40250</v>
      </c>
      <c r="S52" s="8">
        <v>8</v>
      </c>
      <c r="T52" s="9">
        <v>0.625</v>
      </c>
      <c r="U52" s="8">
        <v>0</v>
      </c>
      <c r="V52" s="8">
        <v>0</v>
      </c>
    </row>
    <row r="53" spans="1:22" x14ac:dyDescent="0.25">
      <c r="A53" s="3">
        <v>202508</v>
      </c>
      <c r="B53" t="s">
        <v>38</v>
      </c>
      <c r="C53" t="s">
        <v>120</v>
      </c>
      <c r="D53" s="8">
        <v>60</v>
      </c>
      <c r="E53" s="8">
        <v>54</v>
      </c>
      <c r="F53" s="9">
        <v>0.9</v>
      </c>
      <c r="G53" s="8">
        <v>37</v>
      </c>
      <c r="H53" s="8">
        <v>15</v>
      </c>
      <c r="I53" s="8">
        <v>0</v>
      </c>
      <c r="J53" s="8">
        <v>3</v>
      </c>
      <c r="K53" s="8">
        <v>350500</v>
      </c>
      <c r="L53" s="8">
        <v>48250</v>
      </c>
      <c r="M53" s="9">
        <v>0.13766048502139799</v>
      </c>
      <c r="N53" s="8">
        <v>1</v>
      </c>
      <c r="O53" s="8">
        <v>7000</v>
      </c>
      <c r="P53" s="8">
        <v>2</v>
      </c>
      <c r="Q53" s="8">
        <v>41250</v>
      </c>
      <c r="R53" s="8">
        <v>0</v>
      </c>
      <c r="S53" s="8">
        <v>3</v>
      </c>
      <c r="T53" s="9">
        <v>0.66666666666666663</v>
      </c>
      <c r="U53" s="8">
        <v>0</v>
      </c>
      <c r="V53" s="8">
        <v>0</v>
      </c>
    </row>
    <row r="54" spans="1:22" x14ac:dyDescent="0.25">
      <c r="A54" s="3">
        <v>202508</v>
      </c>
      <c r="B54" t="s">
        <v>38</v>
      </c>
      <c r="C54" t="s">
        <v>121</v>
      </c>
      <c r="D54" s="8">
        <v>150</v>
      </c>
      <c r="E54" s="8">
        <v>77</v>
      </c>
      <c r="F54" s="9">
        <v>0.51333333333333331</v>
      </c>
      <c r="G54" s="8">
        <v>64</v>
      </c>
      <c r="H54" s="8">
        <v>11</v>
      </c>
      <c r="I54" s="8">
        <v>0</v>
      </c>
      <c r="J54" s="8">
        <v>17</v>
      </c>
      <c r="K54" s="8">
        <v>1455060</v>
      </c>
      <c r="L54" s="8">
        <v>309600</v>
      </c>
      <c r="M54" s="9">
        <v>0.21277473093893035</v>
      </c>
      <c r="N54" s="8">
        <v>9</v>
      </c>
      <c r="O54" s="8">
        <v>183350</v>
      </c>
      <c r="P54" s="8">
        <v>6</v>
      </c>
      <c r="Q54" s="8">
        <v>74500</v>
      </c>
      <c r="R54" s="8">
        <v>51750</v>
      </c>
      <c r="S54" s="8">
        <v>8</v>
      </c>
      <c r="T54" s="9">
        <v>0.75</v>
      </c>
      <c r="U54" s="8">
        <v>0</v>
      </c>
      <c r="V54" s="8">
        <v>0</v>
      </c>
    </row>
    <row r="55" spans="1:22" x14ac:dyDescent="0.25">
      <c r="A55" s="3">
        <v>202508</v>
      </c>
      <c r="B55" t="s">
        <v>38</v>
      </c>
      <c r="C55" t="s">
        <v>122</v>
      </c>
      <c r="D55" s="8">
        <v>0</v>
      </c>
      <c r="E55" s="8"/>
      <c r="F55" s="9">
        <v>0</v>
      </c>
      <c r="G55" s="8"/>
      <c r="H55" s="8"/>
      <c r="I55" s="8"/>
      <c r="J55" s="8">
        <v>5</v>
      </c>
      <c r="K55" s="8">
        <v>0</v>
      </c>
      <c r="L55" s="8">
        <v>174000</v>
      </c>
      <c r="M55" s="9">
        <v>0</v>
      </c>
      <c r="N55" s="8">
        <v>3</v>
      </c>
      <c r="O55" s="8">
        <v>85000</v>
      </c>
      <c r="P55" s="8">
        <v>0</v>
      </c>
      <c r="Q55" s="8">
        <v>0</v>
      </c>
      <c r="R55" s="8">
        <v>89000</v>
      </c>
      <c r="S55" s="8">
        <v>0</v>
      </c>
      <c r="T55" s="9">
        <v>0</v>
      </c>
      <c r="U55" s="8">
        <v>0</v>
      </c>
      <c r="V55" s="8">
        <v>0</v>
      </c>
    </row>
    <row r="56" spans="1:22" x14ac:dyDescent="0.25">
      <c r="A56" s="3">
        <v>202508</v>
      </c>
      <c r="B56" t="s">
        <v>38</v>
      </c>
      <c r="C56" t="s">
        <v>123</v>
      </c>
      <c r="D56" s="8">
        <v>150</v>
      </c>
      <c r="E56" s="8">
        <v>42</v>
      </c>
      <c r="F56" s="9">
        <v>0.28000000000000003</v>
      </c>
      <c r="G56" s="8">
        <v>35</v>
      </c>
      <c r="H56" s="8">
        <v>5</v>
      </c>
      <c r="I56" s="8">
        <v>0</v>
      </c>
      <c r="J56" s="8">
        <v>6</v>
      </c>
      <c r="K56" s="8">
        <v>1455060</v>
      </c>
      <c r="L56" s="8">
        <v>450050</v>
      </c>
      <c r="M56" s="9">
        <v>0.30929996013910077</v>
      </c>
      <c r="N56" s="8">
        <v>3</v>
      </c>
      <c r="O56" s="8">
        <v>31050</v>
      </c>
      <c r="P56" s="8">
        <v>3</v>
      </c>
      <c r="Q56" s="8">
        <v>419000</v>
      </c>
      <c r="R56" s="8">
        <v>0</v>
      </c>
      <c r="S56" s="8">
        <v>8</v>
      </c>
      <c r="T56" s="9">
        <v>0.375</v>
      </c>
      <c r="U56" s="8">
        <v>0</v>
      </c>
      <c r="V56" s="8">
        <v>0</v>
      </c>
    </row>
    <row r="57" spans="1:22" x14ac:dyDescent="0.25">
      <c r="A57" s="3">
        <v>202508</v>
      </c>
      <c r="B57" t="s">
        <v>27</v>
      </c>
      <c r="C57" t="s">
        <v>124</v>
      </c>
      <c r="D57" s="8">
        <v>150</v>
      </c>
      <c r="E57" s="8">
        <v>70</v>
      </c>
      <c r="F57" s="9">
        <v>0.46666666666666667</v>
      </c>
      <c r="G57" s="8">
        <v>52</v>
      </c>
      <c r="H57" s="8">
        <v>15</v>
      </c>
      <c r="I57" s="8">
        <v>0</v>
      </c>
      <c r="J57" s="8">
        <v>8</v>
      </c>
      <c r="K57" s="8">
        <v>1455060</v>
      </c>
      <c r="L57" s="8">
        <v>620250</v>
      </c>
      <c r="M57" s="9">
        <v>0.42627108160488225</v>
      </c>
      <c r="N57" s="8">
        <v>2</v>
      </c>
      <c r="O57" s="8">
        <v>242000</v>
      </c>
      <c r="P57" s="8">
        <v>5</v>
      </c>
      <c r="Q57" s="8">
        <v>368250</v>
      </c>
      <c r="R57" s="8">
        <v>10000</v>
      </c>
      <c r="S57" s="8">
        <v>8</v>
      </c>
      <c r="T57" s="9">
        <v>0.625</v>
      </c>
      <c r="U57" s="8">
        <v>0</v>
      </c>
      <c r="V57" s="8">
        <v>0</v>
      </c>
    </row>
    <row r="58" spans="1:22" x14ac:dyDescent="0.25">
      <c r="A58" s="3">
        <v>202508</v>
      </c>
      <c r="B58" t="s">
        <v>27</v>
      </c>
      <c r="C58" t="s">
        <v>125</v>
      </c>
      <c r="D58" s="8">
        <v>150</v>
      </c>
      <c r="E58" s="8">
        <v>41</v>
      </c>
      <c r="F58" s="9">
        <v>0.27333333333333332</v>
      </c>
      <c r="G58" s="8">
        <v>34</v>
      </c>
      <c r="H58" s="8">
        <v>6</v>
      </c>
      <c r="I58" s="8">
        <v>0</v>
      </c>
      <c r="J58" s="8">
        <v>4</v>
      </c>
      <c r="K58" s="8">
        <v>1455060</v>
      </c>
      <c r="L58" s="8">
        <v>123750</v>
      </c>
      <c r="M58" s="9">
        <v>8.504803925611315E-2</v>
      </c>
      <c r="N58" s="8">
        <v>1</v>
      </c>
      <c r="O58" s="8">
        <v>7000</v>
      </c>
      <c r="P58" s="8">
        <v>2</v>
      </c>
      <c r="Q58" s="8">
        <v>102750</v>
      </c>
      <c r="R58" s="8">
        <v>14000</v>
      </c>
      <c r="S58" s="8">
        <v>8</v>
      </c>
      <c r="T58" s="9">
        <v>0.25</v>
      </c>
      <c r="U58" s="8">
        <v>0</v>
      </c>
      <c r="V58" s="8">
        <v>0</v>
      </c>
    </row>
    <row r="59" spans="1:22" x14ac:dyDescent="0.25">
      <c r="A59" s="3">
        <v>202508</v>
      </c>
      <c r="B59" t="s">
        <v>27</v>
      </c>
      <c r="C59" t="s">
        <v>126</v>
      </c>
      <c r="D59" s="8">
        <v>150</v>
      </c>
      <c r="E59" s="8">
        <v>24</v>
      </c>
      <c r="F59" s="9">
        <v>0.16</v>
      </c>
      <c r="G59" s="8">
        <v>23</v>
      </c>
      <c r="H59" s="8">
        <v>1</v>
      </c>
      <c r="I59" s="8">
        <v>0</v>
      </c>
      <c r="J59" s="8">
        <v>2</v>
      </c>
      <c r="K59" s="8">
        <v>1455060</v>
      </c>
      <c r="L59" s="8">
        <v>14500</v>
      </c>
      <c r="M59" s="9">
        <v>9.9652248017263901E-3</v>
      </c>
      <c r="N59" s="8">
        <v>2</v>
      </c>
      <c r="O59" s="8">
        <v>14500</v>
      </c>
      <c r="P59" s="8">
        <v>0</v>
      </c>
      <c r="Q59" s="8">
        <v>0</v>
      </c>
      <c r="R59" s="8">
        <v>0</v>
      </c>
      <c r="S59" s="8">
        <v>8</v>
      </c>
      <c r="T59" s="9">
        <v>0</v>
      </c>
      <c r="U59" s="8">
        <v>0</v>
      </c>
      <c r="V59" s="8">
        <v>0</v>
      </c>
    </row>
    <row r="60" spans="1:22" x14ac:dyDescent="0.25">
      <c r="A60" s="3">
        <v>202508</v>
      </c>
      <c r="B60" t="s">
        <v>27</v>
      </c>
      <c r="C60" t="s">
        <v>127</v>
      </c>
      <c r="D60" s="8">
        <v>0</v>
      </c>
      <c r="E60" s="8"/>
      <c r="F60" s="9">
        <v>0</v>
      </c>
      <c r="G60" s="8"/>
      <c r="H60" s="8"/>
      <c r="I60" s="8"/>
      <c r="J60" s="8">
        <v>5</v>
      </c>
      <c r="K60" s="8">
        <v>0</v>
      </c>
      <c r="L60" s="8">
        <v>80000</v>
      </c>
      <c r="M60" s="9">
        <v>0</v>
      </c>
      <c r="N60" s="8">
        <v>1</v>
      </c>
      <c r="O60" s="8">
        <v>7000</v>
      </c>
      <c r="P60" s="8">
        <v>3</v>
      </c>
      <c r="Q60" s="8">
        <v>23000</v>
      </c>
      <c r="R60" s="8">
        <v>50000</v>
      </c>
      <c r="S60" s="8">
        <v>0</v>
      </c>
      <c r="T60" s="9">
        <v>0</v>
      </c>
      <c r="U60" s="8">
        <v>0</v>
      </c>
      <c r="V60" s="8">
        <v>0</v>
      </c>
    </row>
    <row r="61" spans="1:22" x14ac:dyDescent="0.25">
      <c r="A61" s="3">
        <v>202508</v>
      </c>
      <c r="B61" t="s">
        <v>27</v>
      </c>
      <c r="C61" t="s">
        <v>128</v>
      </c>
      <c r="D61" s="8">
        <v>0</v>
      </c>
      <c r="E61" s="8">
        <v>42</v>
      </c>
      <c r="F61" s="9">
        <v>0</v>
      </c>
      <c r="G61" s="8">
        <v>37</v>
      </c>
      <c r="H61" s="8">
        <v>5</v>
      </c>
      <c r="I61" s="8">
        <v>0</v>
      </c>
      <c r="J61" s="8">
        <v>7</v>
      </c>
      <c r="K61" s="8">
        <v>0</v>
      </c>
      <c r="L61" s="8">
        <v>120150</v>
      </c>
      <c r="M61" s="9">
        <v>0</v>
      </c>
      <c r="N61" s="8">
        <v>3</v>
      </c>
      <c r="O61" s="8">
        <v>64150</v>
      </c>
      <c r="P61" s="8">
        <v>4</v>
      </c>
      <c r="Q61" s="8">
        <v>56000</v>
      </c>
      <c r="R61" s="8">
        <v>0</v>
      </c>
      <c r="S61" s="8">
        <v>0</v>
      </c>
      <c r="T61" s="9">
        <v>0</v>
      </c>
      <c r="U61" s="8">
        <v>0</v>
      </c>
      <c r="V61" s="8">
        <v>0</v>
      </c>
    </row>
    <row r="62" spans="1:22" x14ac:dyDescent="0.25">
      <c r="A62" s="3">
        <v>202508</v>
      </c>
      <c r="B62" t="s">
        <v>27</v>
      </c>
      <c r="C62" t="s">
        <v>129</v>
      </c>
      <c r="D62" s="8">
        <v>60</v>
      </c>
      <c r="E62" s="8">
        <v>54</v>
      </c>
      <c r="F62" s="9">
        <v>0.9</v>
      </c>
      <c r="G62" s="8">
        <v>39</v>
      </c>
      <c r="H62" s="8">
        <v>13</v>
      </c>
      <c r="I62" s="8">
        <v>0</v>
      </c>
      <c r="J62" s="8">
        <v>10</v>
      </c>
      <c r="K62" s="8">
        <v>565850</v>
      </c>
      <c r="L62" s="8">
        <v>664200.01</v>
      </c>
      <c r="M62" s="9">
        <v>1.1738093310948132</v>
      </c>
      <c r="N62" s="8">
        <v>3</v>
      </c>
      <c r="O62" s="8">
        <v>19700</v>
      </c>
      <c r="P62" s="8">
        <v>6</v>
      </c>
      <c r="Q62" s="8">
        <v>559500.01</v>
      </c>
      <c r="R62" s="8">
        <v>85000</v>
      </c>
      <c r="S62" s="8">
        <v>4</v>
      </c>
      <c r="T62" s="9">
        <v>1.5</v>
      </c>
      <c r="U62" s="8">
        <v>0</v>
      </c>
      <c r="V62" s="8">
        <v>0</v>
      </c>
    </row>
    <row r="63" spans="1:22" x14ac:dyDescent="0.25">
      <c r="A63" s="3">
        <v>202508</v>
      </c>
      <c r="B63" t="s">
        <v>27</v>
      </c>
      <c r="C63" t="s">
        <v>130</v>
      </c>
      <c r="D63" s="8">
        <v>150</v>
      </c>
      <c r="E63" s="8">
        <v>77</v>
      </c>
      <c r="F63" s="9">
        <v>0.51333333333333331</v>
      </c>
      <c r="G63" s="8">
        <v>62</v>
      </c>
      <c r="H63" s="8">
        <v>11</v>
      </c>
      <c r="I63" s="8">
        <v>0</v>
      </c>
      <c r="J63" s="8">
        <v>13</v>
      </c>
      <c r="K63" s="8">
        <v>1455060</v>
      </c>
      <c r="L63" s="8">
        <v>473650</v>
      </c>
      <c r="M63" s="9">
        <v>0.32551922257501409</v>
      </c>
      <c r="N63" s="8">
        <v>5</v>
      </c>
      <c r="O63" s="8">
        <v>132900</v>
      </c>
      <c r="P63" s="8">
        <v>4</v>
      </c>
      <c r="Q63" s="8">
        <v>195000</v>
      </c>
      <c r="R63" s="8">
        <v>145750</v>
      </c>
      <c r="S63" s="8">
        <v>8</v>
      </c>
      <c r="T63" s="9">
        <v>0.5</v>
      </c>
      <c r="U63" s="8">
        <v>0</v>
      </c>
      <c r="V63" s="8">
        <v>0</v>
      </c>
    </row>
    <row r="64" spans="1:22" x14ac:dyDescent="0.25">
      <c r="A64" s="3">
        <v>202508</v>
      </c>
      <c r="B64" t="s">
        <v>27</v>
      </c>
      <c r="C64" t="s">
        <v>131</v>
      </c>
      <c r="D64" s="8">
        <v>150</v>
      </c>
      <c r="E64" s="8">
        <v>59</v>
      </c>
      <c r="F64" s="9">
        <v>0.39333333333333331</v>
      </c>
      <c r="G64" s="8">
        <v>39</v>
      </c>
      <c r="H64" s="8">
        <v>14</v>
      </c>
      <c r="I64" s="8">
        <v>0</v>
      </c>
      <c r="J64" s="8">
        <v>5</v>
      </c>
      <c r="K64" s="8">
        <v>1455060</v>
      </c>
      <c r="L64" s="8">
        <v>435250</v>
      </c>
      <c r="M64" s="9">
        <v>0.29912855827251111</v>
      </c>
      <c r="N64" s="8">
        <v>1</v>
      </c>
      <c r="O64" s="8">
        <v>344250</v>
      </c>
      <c r="P64" s="8">
        <v>3</v>
      </c>
      <c r="Q64" s="8">
        <v>73250</v>
      </c>
      <c r="R64" s="8">
        <v>17750</v>
      </c>
      <c r="S64" s="8">
        <v>8</v>
      </c>
      <c r="T64" s="9">
        <v>0.375</v>
      </c>
      <c r="U64" s="8">
        <v>0</v>
      </c>
      <c r="V64" s="8">
        <v>0</v>
      </c>
    </row>
    <row r="65" spans="1:22" x14ac:dyDescent="0.25">
      <c r="A65" s="3">
        <v>202508</v>
      </c>
      <c r="B65" t="s">
        <v>27</v>
      </c>
      <c r="C65" t="s">
        <v>132</v>
      </c>
      <c r="D65" s="8">
        <v>150</v>
      </c>
      <c r="E65" s="8">
        <v>77</v>
      </c>
      <c r="F65" s="9">
        <v>0.51333333333333331</v>
      </c>
      <c r="G65" s="8">
        <v>58</v>
      </c>
      <c r="H65" s="8">
        <v>18</v>
      </c>
      <c r="I65" s="8">
        <v>0</v>
      </c>
      <c r="J65" s="8">
        <v>13</v>
      </c>
      <c r="K65" s="8">
        <v>1455060</v>
      </c>
      <c r="L65" s="8">
        <v>316050</v>
      </c>
      <c r="M65" s="9">
        <v>0.21720753783349139</v>
      </c>
      <c r="N65" s="8">
        <v>4</v>
      </c>
      <c r="O65" s="8">
        <v>120800</v>
      </c>
      <c r="P65" s="8">
        <v>8</v>
      </c>
      <c r="Q65" s="8">
        <v>185250</v>
      </c>
      <c r="R65" s="8">
        <v>10000</v>
      </c>
      <c r="S65" s="8">
        <v>8</v>
      </c>
      <c r="T65" s="9">
        <v>1</v>
      </c>
      <c r="U65" s="8">
        <v>0</v>
      </c>
      <c r="V65" s="8">
        <v>0</v>
      </c>
    </row>
    <row r="66" spans="1:22" x14ac:dyDescent="0.25">
      <c r="A66" s="3">
        <v>202508</v>
      </c>
      <c r="B66" t="s">
        <v>27</v>
      </c>
      <c r="C66" t="s">
        <v>133</v>
      </c>
      <c r="D66" s="8">
        <v>150</v>
      </c>
      <c r="E66" s="8">
        <v>75</v>
      </c>
      <c r="F66" s="9">
        <v>0.5</v>
      </c>
      <c r="G66" s="8">
        <v>64</v>
      </c>
      <c r="H66" s="8">
        <v>11</v>
      </c>
      <c r="I66" s="8">
        <v>0</v>
      </c>
      <c r="J66" s="8">
        <v>7</v>
      </c>
      <c r="K66" s="8">
        <v>1455060</v>
      </c>
      <c r="L66" s="8">
        <v>1521650.01</v>
      </c>
      <c r="M66" s="9">
        <v>1.0457644427033936</v>
      </c>
      <c r="N66" s="8">
        <v>2</v>
      </c>
      <c r="O66" s="8">
        <v>407900</v>
      </c>
      <c r="P66" s="8">
        <v>5</v>
      </c>
      <c r="Q66" s="8">
        <v>1113750.01</v>
      </c>
      <c r="R66" s="8">
        <v>0</v>
      </c>
      <c r="S66" s="8">
        <v>8</v>
      </c>
      <c r="T66" s="9">
        <v>0.625</v>
      </c>
      <c r="U66" s="8">
        <v>0</v>
      </c>
      <c r="V66" s="8">
        <v>0</v>
      </c>
    </row>
    <row r="67" spans="1:22" x14ac:dyDescent="0.25">
      <c r="A67" s="3">
        <v>202508</v>
      </c>
      <c r="B67" t="s">
        <v>27</v>
      </c>
      <c r="C67" t="s">
        <v>134</v>
      </c>
      <c r="D67" s="8">
        <v>150</v>
      </c>
      <c r="E67" s="8">
        <v>25</v>
      </c>
      <c r="F67" s="9">
        <v>0.16666666666666666</v>
      </c>
      <c r="G67" s="8">
        <v>18</v>
      </c>
      <c r="H67" s="8">
        <v>6</v>
      </c>
      <c r="I67" s="8">
        <v>0</v>
      </c>
      <c r="J67" s="8">
        <v>3</v>
      </c>
      <c r="K67" s="8">
        <v>1455060</v>
      </c>
      <c r="L67" s="8">
        <v>45000</v>
      </c>
      <c r="M67" s="9">
        <v>3.0926559729495692E-2</v>
      </c>
      <c r="N67" s="8">
        <v>2</v>
      </c>
      <c r="O67" s="8">
        <v>31000</v>
      </c>
      <c r="P67" s="8">
        <v>0</v>
      </c>
      <c r="Q67" s="8">
        <v>0</v>
      </c>
      <c r="R67" s="8">
        <v>14000</v>
      </c>
      <c r="S67" s="8">
        <v>8</v>
      </c>
      <c r="T67" s="9">
        <v>0</v>
      </c>
      <c r="U67" s="8">
        <v>0</v>
      </c>
      <c r="V67" s="8">
        <v>0</v>
      </c>
    </row>
    <row r="68" spans="1:22" x14ac:dyDescent="0.25">
      <c r="A68" s="3">
        <v>202508</v>
      </c>
      <c r="B68" t="s">
        <v>27</v>
      </c>
      <c r="C68" t="s">
        <v>135</v>
      </c>
      <c r="D68" s="8">
        <v>150</v>
      </c>
      <c r="E68" s="8">
        <v>56</v>
      </c>
      <c r="F68" s="9">
        <v>0.37333333333333335</v>
      </c>
      <c r="G68" s="8">
        <v>46</v>
      </c>
      <c r="H68" s="8">
        <v>8</v>
      </c>
      <c r="I68" s="8">
        <v>0</v>
      </c>
      <c r="J68" s="8">
        <v>7</v>
      </c>
      <c r="K68" s="8">
        <v>1455060</v>
      </c>
      <c r="L68" s="8">
        <v>147750</v>
      </c>
      <c r="M68" s="9">
        <v>0.10154220444517752</v>
      </c>
      <c r="N68" s="8">
        <v>2</v>
      </c>
      <c r="O68" s="8">
        <v>35000</v>
      </c>
      <c r="P68" s="8">
        <v>4</v>
      </c>
      <c r="Q68" s="8">
        <v>89500</v>
      </c>
      <c r="R68" s="8">
        <v>23250</v>
      </c>
      <c r="S68" s="8">
        <v>8</v>
      </c>
      <c r="T68" s="9">
        <v>0.5</v>
      </c>
      <c r="U68" s="8">
        <v>0</v>
      </c>
      <c r="V68" s="8">
        <v>0</v>
      </c>
    </row>
    <row r="69" spans="1:22" x14ac:dyDescent="0.25">
      <c r="A69" s="3">
        <v>202508</v>
      </c>
      <c r="B69" t="s">
        <v>39</v>
      </c>
      <c r="C69" t="s">
        <v>136</v>
      </c>
      <c r="D69" s="8">
        <v>60</v>
      </c>
      <c r="E69" s="8">
        <v>53</v>
      </c>
      <c r="F69" s="9">
        <v>0.8833333333333333</v>
      </c>
      <c r="G69" s="8">
        <v>41</v>
      </c>
      <c r="H69" s="8">
        <v>10</v>
      </c>
      <c r="I69" s="8">
        <v>0</v>
      </c>
      <c r="J69" s="8">
        <v>7</v>
      </c>
      <c r="K69" s="8">
        <v>560650</v>
      </c>
      <c r="L69" s="8">
        <v>439200</v>
      </c>
      <c r="M69" s="9">
        <v>0.78337643806296264</v>
      </c>
      <c r="N69" s="8">
        <v>3</v>
      </c>
      <c r="O69" s="8">
        <v>382200</v>
      </c>
      <c r="P69" s="8">
        <v>4</v>
      </c>
      <c r="Q69" s="8">
        <v>57000</v>
      </c>
      <c r="R69" s="8">
        <v>0</v>
      </c>
      <c r="S69" s="8">
        <v>0</v>
      </c>
      <c r="T69" s="9">
        <v>0</v>
      </c>
      <c r="U69" s="8">
        <v>0</v>
      </c>
      <c r="V69" s="8">
        <v>0</v>
      </c>
    </row>
    <row r="70" spans="1:22" x14ac:dyDescent="0.25">
      <c r="A70" s="3">
        <v>202508</v>
      </c>
      <c r="B70" t="s">
        <v>39</v>
      </c>
      <c r="C70" t="s">
        <v>137</v>
      </c>
      <c r="D70" s="8">
        <v>60</v>
      </c>
      <c r="E70" s="8">
        <v>58</v>
      </c>
      <c r="F70" s="9">
        <v>0.96666666666666667</v>
      </c>
      <c r="G70" s="8">
        <v>44</v>
      </c>
      <c r="H70" s="8">
        <v>12</v>
      </c>
      <c r="I70" s="8">
        <v>0</v>
      </c>
      <c r="J70" s="8">
        <v>3</v>
      </c>
      <c r="K70" s="8">
        <v>560650</v>
      </c>
      <c r="L70" s="8">
        <v>69950</v>
      </c>
      <c r="M70" s="9">
        <v>0.12476589672701328</v>
      </c>
      <c r="N70" s="8">
        <v>2</v>
      </c>
      <c r="O70" s="8">
        <v>16200</v>
      </c>
      <c r="P70" s="8">
        <v>1</v>
      </c>
      <c r="Q70" s="8">
        <v>53750</v>
      </c>
      <c r="R70" s="8">
        <v>0</v>
      </c>
      <c r="S70" s="8">
        <v>0</v>
      </c>
      <c r="T70" s="9">
        <v>0</v>
      </c>
      <c r="U70" s="8">
        <v>0</v>
      </c>
      <c r="V70" s="8">
        <v>0</v>
      </c>
    </row>
    <row r="71" spans="1:22" x14ac:dyDescent="0.25">
      <c r="A71" s="3">
        <v>202508</v>
      </c>
      <c r="B71" t="s">
        <v>39</v>
      </c>
      <c r="C71" t="s">
        <v>138</v>
      </c>
      <c r="D71" s="8">
        <v>60</v>
      </c>
      <c r="E71" s="8">
        <v>50</v>
      </c>
      <c r="F71" s="9">
        <v>0.83333333333333337</v>
      </c>
      <c r="G71" s="8">
        <v>36</v>
      </c>
      <c r="H71" s="8">
        <v>12</v>
      </c>
      <c r="I71" s="8">
        <v>0</v>
      </c>
      <c r="J71" s="8">
        <v>11</v>
      </c>
      <c r="K71" s="8">
        <v>560650</v>
      </c>
      <c r="L71" s="8">
        <v>1022650.01</v>
      </c>
      <c r="M71" s="9">
        <v>1.8240435387496656</v>
      </c>
      <c r="N71" s="8">
        <v>5</v>
      </c>
      <c r="O71" s="8">
        <v>43400</v>
      </c>
      <c r="P71" s="8">
        <v>6</v>
      </c>
      <c r="Q71" s="8">
        <v>979250.01</v>
      </c>
      <c r="R71" s="8">
        <v>0</v>
      </c>
      <c r="S71" s="8">
        <v>0</v>
      </c>
      <c r="T71" s="9">
        <v>0</v>
      </c>
      <c r="U71" s="8">
        <v>0</v>
      </c>
      <c r="V71" s="8">
        <v>0</v>
      </c>
    </row>
    <row r="72" spans="1:22" x14ac:dyDescent="0.25">
      <c r="A72" s="3">
        <v>202508</v>
      </c>
      <c r="B72" t="s">
        <v>39</v>
      </c>
      <c r="C72" t="s">
        <v>139</v>
      </c>
      <c r="D72" s="8">
        <v>30</v>
      </c>
      <c r="E72" s="8">
        <v>5</v>
      </c>
      <c r="F72" s="9">
        <v>0.16666666666666666</v>
      </c>
      <c r="G72" s="8">
        <v>5</v>
      </c>
      <c r="H72" s="8">
        <v>0</v>
      </c>
      <c r="I72" s="8">
        <v>0</v>
      </c>
      <c r="J72" s="8">
        <v>5</v>
      </c>
      <c r="K72" s="8">
        <v>280325</v>
      </c>
      <c r="L72" s="8">
        <v>144050</v>
      </c>
      <c r="M72" s="9">
        <v>0.5138678319807366</v>
      </c>
      <c r="N72" s="8">
        <v>3</v>
      </c>
      <c r="O72" s="8">
        <v>63050</v>
      </c>
      <c r="P72" s="8">
        <v>2</v>
      </c>
      <c r="Q72" s="8">
        <v>81000</v>
      </c>
      <c r="R72" s="8">
        <v>0</v>
      </c>
      <c r="S72" s="8">
        <v>0</v>
      </c>
      <c r="T72" s="9">
        <v>0</v>
      </c>
      <c r="U72" s="8">
        <v>0</v>
      </c>
      <c r="V72" s="8">
        <v>0</v>
      </c>
    </row>
    <row r="73" spans="1:22" x14ac:dyDescent="0.25">
      <c r="A73" s="3">
        <v>202508</v>
      </c>
      <c r="B73" t="s">
        <v>39</v>
      </c>
      <c r="C73" t="s">
        <v>140</v>
      </c>
      <c r="D73" s="8">
        <v>60</v>
      </c>
      <c r="E73" s="8">
        <v>51</v>
      </c>
      <c r="F73" s="9">
        <v>0.85</v>
      </c>
      <c r="G73" s="8">
        <v>41</v>
      </c>
      <c r="H73" s="8">
        <v>10</v>
      </c>
      <c r="I73" s="8">
        <v>0</v>
      </c>
      <c r="J73" s="8">
        <v>9</v>
      </c>
      <c r="K73" s="8">
        <v>560650</v>
      </c>
      <c r="L73" s="8">
        <v>87100</v>
      </c>
      <c r="M73" s="9">
        <v>0.15535539106394364</v>
      </c>
      <c r="N73" s="8">
        <v>4</v>
      </c>
      <c r="O73" s="8">
        <v>25600</v>
      </c>
      <c r="P73" s="8">
        <v>5</v>
      </c>
      <c r="Q73" s="8">
        <v>61500</v>
      </c>
      <c r="R73" s="8">
        <v>0</v>
      </c>
      <c r="S73" s="8">
        <v>0</v>
      </c>
      <c r="T73" s="9">
        <v>0</v>
      </c>
      <c r="U73" s="8">
        <v>0</v>
      </c>
      <c r="V73" s="8">
        <v>0</v>
      </c>
    </row>
    <row r="74" spans="1:22" x14ac:dyDescent="0.25">
      <c r="A74" s="3">
        <v>202508</v>
      </c>
      <c r="B74" t="s">
        <v>39</v>
      </c>
      <c r="C74" t="s">
        <v>141</v>
      </c>
      <c r="D74" s="8">
        <v>60</v>
      </c>
      <c r="E74" s="8">
        <v>60</v>
      </c>
      <c r="F74" s="9">
        <v>1</v>
      </c>
      <c r="G74" s="8">
        <v>54</v>
      </c>
      <c r="H74" s="8">
        <v>5</v>
      </c>
      <c r="I74" s="8">
        <v>0</v>
      </c>
      <c r="J74" s="8">
        <v>11</v>
      </c>
      <c r="K74" s="8">
        <v>560650</v>
      </c>
      <c r="L74" s="8">
        <v>682150</v>
      </c>
      <c r="M74" s="9">
        <v>1.2167127441362704</v>
      </c>
      <c r="N74" s="8">
        <v>6</v>
      </c>
      <c r="O74" s="8">
        <v>373150</v>
      </c>
      <c r="P74" s="8">
        <v>4</v>
      </c>
      <c r="Q74" s="8">
        <v>290500</v>
      </c>
      <c r="R74" s="8">
        <v>18500</v>
      </c>
      <c r="S74" s="8">
        <v>0</v>
      </c>
      <c r="T74" s="9">
        <v>0</v>
      </c>
      <c r="U74" s="8">
        <v>0</v>
      </c>
      <c r="V74" s="8">
        <v>0</v>
      </c>
    </row>
    <row r="75" spans="1:22" x14ac:dyDescent="0.25">
      <c r="A75" s="3">
        <v>202508</v>
      </c>
      <c r="B75" t="s">
        <v>39</v>
      </c>
      <c r="C75" t="s">
        <v>142</v>
      </c>
      <c r="D75" s="8">
        <v>60</v>
      </c>
      <c r="E75" s="8">
        <v>70</v>
      </c>
      <c r="F75" s="9">
        <v>1.1666666666666667</v>
      </c>
      <c r="G75" s="8">
        <v>61</v>
      </c>
      <c r="H75" s="8">
        <v>8</v>
      </c>
      <c r="I75" s="8">
        <v>0</v>
      </c>
      <c r="J75" s="8">
        <v>5</v>
      </c>
      <c r="K75" s="8">
        <v>560650</v>
      </c>
      <c r="L75" s="8">
        <v>86250</v>
      </c>
      <c r="M75" s="9">
        <v>0.15383929367698207</v>
      </c>
      <c r="N75" s="8">
        <v>2</v>
      </c>
      <c r="O75" s="8">
        <v>13500</v>
      </c>
      <c r="P75" s="8">
        <v>2</v>
      </c>
      <c r="Q75" s="8">
        <v>52750</v>
      </c>
      <c r="R75" s="8">
        <v>20000</v>
      </c>
      <c r="S75" s="8">
        <v>0</v>
      </c>
      <c r="T75" s="9">
        <v>0</v>
      </c>
      <c r="U75" s="8">
        <v>0</v>
      </c>
      <c r="V75" s="8">
        <v>0</v>
      </c>
    </row>
    <row r="76" spans="1:22" x14ac:dyDescent="0.25">
      <c r="A76" s="3">
        <v>202508</v>
      </c>
      <c r="B76" t="s">
        <v>39</v>
      </c>
      <c r="C76" t="s">
        <v>143</v>
      </c>
      <c r="D76" s="8">
        <v>60</v>
      </c>
      <c r="E76" s="8">
        <v>71</v>
      </c>
      <c r="F76" s="9">
        <v>1.1833333333333333</v>
      </c>
      <c r="G76" s="8">
        <v>62</v>
      </c>
      <c r="H76" s="8">
        <v>9</v>
      </c>
      <c r="I76" s="8">
        <v>0</v>
      </c>
      <c r="J76" s="8">
        <v>10</v>
      </c>
      <c r="K76" s="8">
        <v>560650</v>
      </c>
      <c r="L76" s="8">
        <v>684050</v>
      </c>
      <c r="M76" s="9">
        <v>1.2201016677071257</v>
      </c>
      <c r="N76" s="8">
        <v>4</v>
      </c>
      <c r="O76" s="8">
        <v>299300</v>
      </c>
      <c r="P76" s="8">
        <v>6</v>
      </c>
      <c r="Q76" s="8">
        <v>384750</v>
      </c>
      <c r="R76" s="8">
        <v>0</v>
      </c>
      <c r="S76" s="8">
        <v>0</v>
      </c>
      <c r="T76" s="9">
        <v>0</v>
      </c>
      <c r="U76" s="8">
        <v>0</v>
      </c>
      <c r="V76" s="8">
        <v>0</v>
      </c>
    </row>
    <row r="77" spans="1:22" x14ac:dyDescent="0.25">
      <c r="A77" s="3">
        <v>202508</v>
      </c>
      <c r="B77" t="s">
        <v>40</v>
      </c>
      <c r="C77" t="s">
        <v>144</v>
      </c>
      <c r="D77" s="8">
        <v>150</v>
      </c>
      <c r="E77" s="8">
        <v>76</v>
      </c>
      <c r="F77" s="9">
        <v>0.50666666666666671</v>
      </c>
      <c r="G77" s="8">
        <v>68</v>
      </c>
      <c r="H77" s="8">
        <v>6</v>
      </c>
      <c r="I77" s="8">
        <v>0</v>
      </c>
      <c r="J77" s="8">
        <v>9</v>
      </c>
      <c r="K77" s="8">
        <v>1455060</v>
      </c>
      <c r="L77" s="8">
        <v>630600</v>
      </c>
      <c r="M77" s="9">
        <v>0.43338419034266629</v>
      </c>
      <c r="N77" s="8">
        <v>4</v>
      </c>
      <c r="O77" s="8">
        <v>55100</v>
      </c>
      <c r="P77" s="8">
        <v>4</v>
      </c>
      <c r="Q77" s="8">
        <v>553750</v>
      </c>
      <c r="R77" s="8">
        <v>21750</v>
      </c>
      <c r="S77" s="8">
        <v>8</v>
      </c>
      <c r="T77" s="9">
        <v>0.5</v>
      </c>
      <c r="U77" s="8">
        <v>0</v>
      </c>
      <c r="V77" s="8">
        <v>0</v>
      </c>
    </row>
    <row r="78" spans="1:22" x14ac:dyDescent="0.25">
      <c r="A78" s="3">
        <v>202508</v>
      </c>
      <c r="B78" t="s">
        <v>40</v>
      </c>
      <c r="C78" t="s">
        <v>145</v>
      </c>
      <c r="D78" s="8">
        <v>150</v>
      </c>
      <c r="E78" s="8">
        <v>45</v>
      </c>
      <c r="F78" s="9">
        <v>0.3</v>
      </c>
      <c r="G78" s="8">
        <v>36</v>
      </c>
      <c r="H78" s="8">
        <v>4</v>
      </c>
      <c r="I78" s="8">
        <v>0</v>
      </c>
      <c r="J78" s="8">
        <v>9</v>
      </c>
      <c r="K78" s="8">
        <v>1455060</v>
      </c>
      <c r="L78" s="8">
        <v>108000</v>
      </c>
      <c r="M78" s="9">
        <v>7.4223743350789656E-2</v>
      </c>
      <c r="N78" s="8">
        <v>5</v>
      </c>
      <c r="O78" s="8">
        <v>65000</v>
      </c>
      <c r="P78" s="8">
        <v>2</v>
      </c>
      <c r="Q78" s="8">
        <v>8000</v>
      </c>
      <c r="R78" s="8">
        <v>35000</v>
      </c>
      <c r="S78" s="8">
        <v>8</v>
      </c>
      <c r="T78" s="9">
        <v>0.25</v>
      </c>
      <c r="U78" s="8">
        <v>0</v>
      </c>
      <c r="V78" s="8">
        <v>0</v>
      </c>
    </row>
    <row r="79" spans="1:22" x14ac:dyDescent="0.25">
      <c r="A79" s="3">
        <v>202508</v>
      </c>
      <c r="B79" t="s">
        <v>40</v>
      </c>
      <c r="C79" t="s">
        <v>146</v>
      </c>
      <c r="D79" s="8">
        <v>150</v>
      </c>
      <c r="E79" s="8">
        <v>54</v>
      </c>
      <c r="F79" s="9">
        <v>0.36</v>
      </c>
      <c r="G79" s="8">
        <v>42</v>
      </c>
      <c r="H79" s="8">
        <v>8</v>
      </c>
      <c r="I79" s="8">
        <v>0</v>
      </c>
      <c r="J79" s="8">
        <v>7</v>
      </c>
      <c r="K79" s="8">
        <v>1455060</v>
      </c>
      <c r="L79" s="8">
        <v>322150.01</v>
      </c>
      <c r="M79" s="9">
        <v>0.2213998116916141</v>
      </c>
      <c r="N79" s="8">
        <v>1</v>
      </c>
      <c r="O79" s="8">
        <v>13000</v>
      </c>
      <c r="P79" s="8">
        <v>3</v>
      </c>
      <c r="Q79" s="8">
        <v>219000.01</v>
      </c>
      <c r="R79" s="8">
        <v>90150</v>
      </c>
      <c r="S79" s="8">
        <v>8</v>
      </c>
      <c r="T79" s="9">
        <v>0.375</v>
      </c>
      <c r="U79" s="8">
        <v>0</v>
      </c>
      <c r="V79" s="8">
        <v>0</v>
      </c>
    </row>
    <row r="80" spans="1:22" x14ac:dyDescent="0.25">
      <c r="A80" s="3">
        <v>202508</v>
      </c>
      <c r="B80" t="s">
        <v>40</v>
      </c>
      <c r="C80" t="s">
        <v>147</v>
      </c>
      <c r="D80" s="8">
        <v>0</v>
      </c>
      <c r="E80" s="8">
        <v>19</v>
      </c>
      <c r="F80" s="9">
        <v>0</v>
      </c>
      <c r="G80" s="8">
        <v>17</v>
      </c>
      <c r="H80" s="8">
        <v>2</v>
      </c>
      <c r="I80" s="8">
        <v>0</v>
      </c>
      <c r="J80" s="8">
        <v>3</v>
      </c>
      <c r="K80" s="8">
        <v>0</v>
      </c>
      <c r="L80" s="8">
        <v>46050</v>
      </c>
      <c r="M80" s="9">
        <v>0</v>
      </c>
      <c r="N80" s="8">
        <v>2</v>
      </c>
      <c r="O80" s="8">
        <v>35800</v>
      </c>
      <c r="P80" s="8">
        <v>1</v>
      </c>
      <c r="Q80" s="8">
        <v>10250</v>
      </c>
      <c r="R80" s="8">
        <v>0</v>
      </c>
      <c r="S80" s="8">
        <v>0</v>
      </c>
      <c r="T80" s="9">
        <v>0</v>
      </c>
      <c r="U80" s="8">
        <v>0</v>
      </c>
      <c r="V80" s="8">
        <v>0</v>
      </c>
    </row>
    <row r="81" spans="1:22" x14ac:dyDescent="0.25">
      <c r="A81" s="3">
        <v>202508</v>
      </c>
      <c r="B81" t="s">
        <v>40</v>
      </c>
      <c r="C81" t="s">
        <v>148</v>
      </c>
      <c r="D81" s="8">
        <v>150</v>
      </c>
      <c r="E81" s="8">
        <v>58</v>
      </c>
      <c r="F81" s="9">
        <v>0.38666666666666666</v>
      </c>
      <c r="G81" s="8">
        <v>46</v>
      </c>
      <c r="H81" s="8">
        <v>11</v>
      </c>
      <c r="I81" s="8">
        <v>0</v>
      </c>
      <c r="J81" s="8">
        <v>1</v>
      </c>
      <c r="K81" s="8">
        <v>1455060</v>
      </c>
      <c r="L81" s="8">
        <v>277750.01</v>
      </c>
      <c r="M81" s="9">
        <v>0.19088560609184502</v>
      </c>
      <c r="N81" s="8">
        <v>0</v>
      </c>
      <c r="O81" s="8">
        <v>0</v>
      </c>
      <c r="P81" s="8">
        <v>1</v>
      </c>
      <c r="Q81" s="8">
        <v>277750.01</v>
      </c>
      <c r="R81" s="8">
        <v>0</v>
      </c>
      <c r="S81" s="8">
        <v>8</v>
      </c>
      <c r="T81" s="9">
        <v>0.125</v>
      </c>
      <c r="U81" s="8">
        <v>0</v>
      </c>
      <c r="V81" s="8">
        <v>0</v>
      </c>
    </row>
    <row r="82" spans="1:22" x14ac:dyDescent="0.25">
      <c r="A82" s="3">
        <v>202508</v>
      </c>
      <c r="B82" t="s">
        <v>40</v>
      </c>
      <c r="C82" t="s">
        <v>149</v>
      </c>
      <c r="D82" s="8">
        <v>150</v>
      </c>
      <c r="E82" s="8">
        <v>75</v>
      </c>
      <c r="F82" s="9">
        <v>0.5</v>
      </c>
      <c r="G82" s="8">
        <v>64</v>
      </c>
      <c r="H82" s="8">
        <v>11</v>
      </c>
      <c r="I82" s="8">
        <v>0</v>
      </c>
      <c r="J82" s="8">
        <v>15</v>
      </c>
      <c r="K82" s="8">
        <v>1455060</v>
      </c>
      <c r="L82" s="8">
        <v>459700</v>
      </c>
      <c r="M82" s="9">
        <v>0.31593198905887043</v>
      </c>
      <c r="N82" s="8">
        <v>7</v>
      </c>
      <c r="O82" s="8">
        <v>167700</v>
      </c>
      <c r="P82" s="8">
        <v>8</v>
      </c>
      <c r="Q82" s="8">
        <v>292000</v>
      </c>
      <c r="R82" s="8">
        <v>0</v>
      </c>
      <c r="S82" s="8">
        <v>8</v>
      </c>
      <c r="T82" s="9">
        <v>1</v>
      </c>
      <c r="U82" s="8">
        <v>0</v>
      </c>
      <c r="V82" s="8">
        <v>0</v>
      </c>
    </row>
    <row r="83" spans="1:22" x14ac:dyDescent="0.25">
      <c r="A83" s="3">
        <v>202508</v>
      </c>
      <c r="B83" t="s">
        <v>40</v>
      </c>
      <c r="C83" t="s">
        <v>150</v>
      </c>
      <c r="D83" s="8">
        <v>150</v>
      </c>
      <c r="E83" s="8">
        <v>68</v>
      </c>
      <c r="F83" s="9">
        <v>0.45333333333333331</v>
      </c>
      <c r="G83" s="8">
        <v>54</v>
      </c>
      <c r="H83" s="8">
        <v>12</v>
      </c>
      <c r="I83" s="8">
        <v>0</v>
      </c>
      <c r="J83" s="8">
        <v>12</v>
      </c>
      <c r="K83" s="8">
        <v>1455060</v>
      </c>
      <c r="L83" s="8">
        <v>1254350.01</v>
      </c>
      <c r="M83" s="9">
        <v>0.86206067791018925</v>
      </c>
      <c r="N83" s="8">
        <v>5</v>
      </c>
      <c r="O83" s="8">
        <v>232350</v>
      </c>
      <c r="P83" s="8">
        <v>7</v>
      </c>
      <c r="Q83" s="8">
        <v>1022000.01</v>
      </c>
      <c r="R83" s="8">
        <v>0</v>
      </c>
      <c r="S83" s="8">
        <v>8</v>
      </c>
      <c r="T83" s="9">
        <v>0.875</v>
      </c>
      <c r="U83" s="8">
        <v>0</v>
      </c>
      <c r="V83" s="8">
        <v>0</v>
      </c>
    </row>
    <row r="84" spans="1:22" x14ac:dyDescent="0.25">
      <c r="A84" s="3">
        <v>202508</v>
      </c>
      <c r="B84" t="s">
        <v>40</v>
      </c>
      <c r="C84" t="s">
        <v>151</v>
      </c>
      <c r="D84" s="8">
        <v>150</v>
      </c>
      <c r="E84" s="8">
        <v>76</v>
      </c>
      <c r="F84" s="9">
        <v>0.50666666666666671</v>
      </c>
      <c r="G84" s="8">
        <v>60</v>
      </c>
      <c r="H84" s="8">
        <v>15</v>
      </c>
      <c r="I84" s="8">
        <v>0</v>
      </c>
      <c r="J84" s="8">
        <v>7</v>
      </c>
      <c r="K84" s="8">
        <v>1455060</v>
      </c>
      <c r="L84" s="8">
        <v>485000</v>
      </c>
      <c r="M84" s="9">
        <v>0.33331958819567575</v>
      </c>
      <c r="N84" s="8">
        <v>4</v>
      </c>
      <c r="O84" s="8">
        <v>55000</v>
      </c>
      <c r="P84" s="8">
        <v>3</v>
      </c>
      <c r="Q84" s="8">
        <v>430000</v>
      </c>
      <c r="R84" s="8">
        <v>0</v>
      </c>
      <c r="S84" s="8">
        <v>8</v>
      </c>
      <c r="T84" s="9">
        <v>0.375</v>
      </c>
      <c r="U84" s="8">
        <v>0</v>
      </c>
      <c r="V84" s="8">
        <v>0</v>
      </c>
    </row>
    <row r="85" spans="1:22" x14ac:dyDescent="0.25">
      <c r="A85" s="3">
        <v>202508</v>
      </c>
      <c r="B85" t="s">
        <v>40</v>
      </c>
      <c r="C85" t="s">
        <v>152</v>
      </c>
      <c r="D85" s="8">
        <v>150</v>
      </c>
      <c r="E85" s="8">
        <v>39</v>
      </c>
      <c r="F85" s="9">
        <v>0.26</v>
      </c>
      <c r="G85" s="8">
        <v>30</v>
      </c>
      <c r="H85" s="8">
        <v>8</v>
      </c>
      <c r="I85" s="8">
        <v>0</v>
      </c>
      <c r="J85" s="8">
        <v>6</v>
      </c>
      <c r="K85" s="8">
        <v>1455060</v>
      </c>
      <c r="L85" s="8">
        <v>741750</v>
      </c>
      <c r="M85" s="9">
        <v>0.5097727928745206</v>
      </c>
      <c r="N85" s="8">
        <v>2</v>
      </c>
      <c r="O85" s="8">
        <v>33750</v>
      </c>
      <c r="P85" s="8">
        <v>4</v>
      </c>
      <c r="Q85" s="8">
        <v>708000</v>
      </c>
      <c r="R85" s="8">
        <v>0</v>
      </c>
      <c r="S85" s="8">
        <v>8</v>
      </c>
      <c r="T85" s="9">
        <v>0.5</v>
      </c>
      <c r="U85" s="8">
        <v>0</v>
      </c>
      <c r="V85" s="8">
        <v>0</v>
      </c>
    </row>
    <row r="86" spans="1:22" x14ac:dyDescent="0.25">
      <c r="A86" s="3">
        <v>202508</v>
      </c>
      <c r="B86" t="s">
        <v>40</v>
      </c>
      <c r="C86" t="s">
        <v>153</v>
      </c>
      <c r="D86" s="8">
        <v>0</v>
      </c>
      <c r="E86" s="8">
        <v>3</v>
      </c>
      <c r="F86" s="9">
        <v>0</v>
      </c>
      <c r="G86" s="8">
        <v>2</v>
      </c>
      <c r="H86" s="8">
        <v>1</v>
      </c>
      <c r="I86" s="8">
        <v>0</v>
      </c>
      <c r="J86" s="8">
        <v>3</v>
      </c>
      <c r="K86" s="8">
        <v>0</v>
      </c>
      <c r="L86" s="8">
        <v>124150</v>
      </c>
      <c r="M86" s="9">
        <v>0</v>
      </c>
      <c r="N86" s="8">
        <v>1</v>
      </c>
      <c r="O86" s="8">
        <v>84150</v>
      </c>
      <c r="P86" s="8">
        <v>2</v>
      </c>
      <c r="Q86" s="8">
        <v>40000</v>
      </c>
      <c r="R86" s="8">
        <v>0</v>
      </c>
      <c r="S86" s="8">
        <v>0</v>
      </c>
      <c r="T86" s="9">
        <v>0</v>
      </c>
      <c r="U86" s="8">
        <v>0</v>
      </c>
      <c r="V86" s="8">
        <v>0</v>
      </c>
    </row>
    <row r="87" spans="1:22" x14ac:dyDescent="0.25">
      <c r="A87" s="3">
        <v>202508</v>
      </c>
      <c r="B87" t="s">
        <v>40</v>
      </c>
      <c r="C87" t="s">
        <v>154</v>
      </c>
      <c r="D87" s="8">
        <v>150</v>
      </c>
      <c r="E87" s="8">
        <v>75</v>
      </c>
      <c r="F87" s="9">
        <v>0.5</v>
      </c>
      <c r="G87" s="8">
        <v>54</v>
      </c>
      <c r="H87" s="8">
        <v>12</v>
      </c>
      <c r="I87" s="8">
        <v>0</v>
      </c>
      <c r="J87" s="8">
        <v>16</v>
      </c>
      <c r="K87" s="8">
        <v>1455060</v>
      </c>
      <c r="L87" s="8">
        <v>1256400.01</v>
      </c>
      <c r="M87" s="9">
        <v>0.86346955452008856</v>
      </c>
      <c r="N87" s="8">
        <v>10</v>
      </c>
      <c r="O87" s="8">
        <v>898150</v>
      </c>
      <c r="P87" s="8">
        <v>6</v>
      </c>
      <c r="Q87" s="8">
        <v>358250.01</v>
      </c>
      <c r="R87" s="8">
        <v>0</v>
      </c>
      <c r="S87" s="8">
        <v>8</v>
      </c>
      <c r="T87" s="9">
        <v>0.75</v>
      </c>
      <c r="U87" s="8">
        <v>0</v>
      </c>
      <c r="V87" s="8">
        <v>0</v>
      </c>
    </row>
    <row r="88" spans="1:22" x14ac:dyDescent="0.25">
      <c r="A88" s="3">
        <v>202508</v>
      </c>
      <c r="B88" t="s">
        <v>28</v>
      </c>
      <c r="C88" t="s">
        <v>155</v>
      </c>
      <c r="D88" s="8">
        <v>150</v>
      </c>
      <c r="E88" s="8">
        <v>61</v>
      </c>
      <c r="F88" s="9">
        <v>0.40666666666666668</v>
      </c>
      <c r="G88" s="8">
        <v>40</v>
      </c>
      <c r="H88" s="8">
        <v>17</v>
      </c>
      <c r="I88" s="8">
        <v>0</v>
      </c>
      <c r="J88" s="8">
        <v>11</v>
      </c>
      <c r="K88" s="8">
        <v>1455060</v>
      </c>
      <c r="L88" s="8">
        <v>705400</v>
      </c>
      <c r="M88" s="9">
        <v>0.48479100518191692</v>
      </c>
      <c r="N88" s="8">
        <v>6</v>
      </c>
      <c r="O88" s="8">
        <v>565900</v>
      </c>
      <c r="P88" s="8">
        <v>3</v>
      </c>
      <c r="Q88" s="8">
        <v>86500</v>
      </c>
      <c r="R88" s="8">
        <v>53000</v>
      </c>
      <c r="S88" s="8">
        <v>8</v>
      </c>
      <c r="T88" s="9">
        <v>0.375</v>
      </c>
      <c r="U88" s="8">
        <v>0</v>
      </c>
      <c r="V88" s="8">
        <v>0</v>
      </c>
    </row>
    <row r="89" spans="1:22" x14ac:dyDescent="0.25">
      <c r="A89" s="3">
        <v>202508</v>
      </c>
      <c r="B89" t="s">
        <v>28</v>
      </c>
      <c r="C89" t="s">
        <v>156</v>
      </c>
      <c r="D89" s="8">
        <v>150</v>
      </c>
      <c r="E89" s="8">
        <v>48</v>
      </c>
      <c r="F89" s="9">
        <v>0.32</v>
      </c>
      <c r="G89" s="8">
        <v>33</v>
      </c>
      <c r="H89" s="8">
        <v>12</v>
      </c>
      <c r="I89" s="8">
        <v>0</v>
      </c>
      <c r="J89" s="8">
        <v>9</v>
      </c>
      <c r="K89" s="8">
        <v>1455060</v>
      </c>
      <c r="L89" s="8">
        <v>176400</v>
      </c>
      <c r="M89" s="9">
        <v>0.12123211413962311</v>
      </c>
      <c r="N89" s="8">
        <v>4</v>
      </c>
      <c r="O89" s="8">
        <v>19650</v>
      </c>
      <c r="P89" s="8">
        <v>4</v>
      </c>
      <c r="Q89" s="8">
        <v>144750</v>
      </c>
      <c r="R89" s="8">
        <v>12000</v>
      </c>
      <c r="S89" s="8">
        <v>8</v>
      </c>
      <c r="T89" s="9">
        <v>0.5</v>
      </c>
      <c r="U89" s="8">
        <v>0</v>
      </c>
      <c r="V89" s="8">
        <v>0</v>
      </c>
    </row>
    <row r="90" spans="1:22" x14ac:dyDescent="0.25">
      <c r="A90" s="3">
        <v>202508</v>
      </c>
      <c r="B90" t="s">
        <v>28</v>
      </c>
      <c r="C90" t="s">
        <v>157</v>
      </c>
      <c r="D90" s="8">
        <v>150</v>
      </c>
      <c r="E90" s="8">
        <v>75</v>
      </c>
      <c r="F90" s="9">
        <v>0.5</v>
      </c>
      <c r="G90" s="8">
        <v>56</v>
      </c>
      <c r="H90" s="8">
        <v>11</v>
      </c>
      <c r="I90" s="8">
        <v>0</v>
      </c>
      <c r="J90" s="8">
        <v>10</v>
      </c>
      <c r="K90" s="8">
        <v>1455060</v>
      </c>
      <c r="L90" s="8">
        <v>705850.01</v>
      </c>
      <c r="M90" s="9">
        <v>0.48510027765178071</v>
      </c>
      <c r="N90" s="8">
        <v>3</v>
      </c>
      <c r="O90" s="8">
        <v>94350</v>
      </c>
      <c r="P90" s="8">
        <v>4</v>
      </c>
      <c r="Q90" s="8">
        <v>202000.01</v>
      </c>
      <c r="R90" s="8">
        <v>409500</v>
      </c>
      <c r="S90" s="8">
        <v>8</v>
      </c>
      <c r="T90" s="9">
        <v>0.5</v>
      </c>
      <c r="U90" s="8">
        <v>0</v>
      </c>
      <c r="V90" s="8">
        <v>0</v>
      </c>
    </row>
    <row r="91" spans="1:22" x14ac:dyDescent="0.25">
      <c r="A91" s="3">
        <v>202508</v>
      </c>
      <c r="B91" t="s">
        <v>28</v>
      </c>
      <c r="C91" t="s">
        <v>158</v>
      </c>
      <c r="D91" s="8">
        <v>150</v>
      </c>
      <c r="E91" s="8">
        <v>47</v>
      </c>
      <c r="F91" s="9">
        <v>0.31333333333333335</v>
      </c>
      <c r="G91" s="8">
        <v>38</v>
      </c>
      <c r="H91" s="8">
        <v>8</v>
      </c>
      <c r="I91" s="8">
        <v>0</v>
      </c>
      <c r="J91" s="8">
        <v>3</v>
      </c>
      <c r="K91" s="8">
        <v>1455060</v>
      </c>
      <c r="L91" s="8">
        <v>25000</v>
      </c>
      <c r="M91" s="9">
        <v>1.7181422071942051E-2</v>
      </c>
      <c r="N91" s="8">
        <v>3</v>
      </c>
      <c r="O91" s="8">
        <v>25000</v>
      </c>
      <c r="P91" s="8">
        <v>0</v>
      </c>
      <c r="Q91" s="8">
        <v>0</v>
      </c>
      <c r="R91" s="8">
        <v>0</v>
      </c>
      <c r="S91" s="8">
        <v>8</v>
      </c>
      <c r="T91" s="9">
        <v>0</v>
      </c>
      <c r="U91" s="8">
        <v>0</v>
      </c>
      <c r="V91" s="8">
        <v>0</v>
      </c>
    </row>
    <row r="92" spans="1:22" x14ac:dyDescent="0.25">
      <c r="A92" s="3">
        <v>202508</v>
      </c>
      <c r="B92" t="s">
        <v>28</v>
      </c>
      <c r="C92" t="s">
        <v>159</v>
      </c>
      <c r="D92" s="8">
        <v>150</v>
      </c>
      <c r="E92" s="8">
        <v>63</v>
      </c>
      <c r="F92" s="9">
        <v>0.42</v>
      </c>
      <c r="G92" s="8">
        <v>48</v>
      </c>
      <c r="H92" s="8">
        <v>12</v>
      </c>
      <c r="I92" s="8">
        <v>0</v>
      </c>
      <c r="J92" s="8">
        <v>11</v>
      </c>
      <c r="K92" s="8">
        <v>1455060</v>
      </c>
      <c r="L92" s="8">
        <v>152400</v>
      </c>
      <c r="M92" s="9">
        <v>0.10473794895055874</v>
      </c>
      <c r="N92" s="8">
        <v>4</v>
      </c>
      <c r="O92" s="8">
        <v>41400</v>
      </c>
      <c r="P92" s="8">
        <v>7</v>
      </c>
      <c r="Q92" s="8">
        <v>111000</v>
      </c>
      <c r="R92" s="8">
        <v>0</v>
      </c>
      <c r="S92" s="8">
        <v>8</v>
      </c>
      <c r="T92" s="9">
        <v>0.875</v>
      </c>
      <c r="U92" s="8">
        <v>0</v>
      </c>
      <c r="V92" s="8">
        <v>0</v>
      </c>
    </row>
    <row r="93" spans="1:22" x14ac:dyDescent="0.25">
      <c r="A93" s="3">
        <v>202508</v>
      </c>
      <c r="B93" t="s">
        <v>28</v>
      </c>
      <c r="C93" t="s">
        <v>160</v>
      </c>
      <c r="D93" s="8">
        <v>150</v>
      </c>
      <c r="E93" s="8">
        <v>57</v>
      </c>
      <c r="F93" s="9">
        <v>0.38</v>
      </c>
      <c r="G93" s="8">
        <v>24</v>
      </c>
      <c r="H93" s="8">
        <v>32</v>
      </c>
      <c r="I93" s="8">
        <v>0</v>
      </c>
      <c r="J93" s="8">
        <v>8</v>
      </c>
      <c r="K93" s="8">
        <v>1455060</v>
      </c>
      <c r="L93" s="8">
        <v>425900.01</v>
      </c>
      <c r="M93" s="9">
        <v>0.29270271329017361</v>
      </c>
      <c r="N93" s="8">
        <v>2</v>
      </c>
      <c r="O93" s="8">
        <v>17400</v>
      </c>
      <c r="P93" s="8">
        <v>5</v>
      </c>
      <c r="Q93" s="8">
        <v>378500.01</v>
      </c>
      <c r="R93" s="8">
        <v>30000</v>
      </c>
      <c r="S93" s="8">
        <v>8</v>
      </c>
      <c r="T93" s="9">
        <v>0.625</v>
      </c>
      <c r="U93" s="8">
        <v>0</v>
      </c>
      <c r="V93" s="8">
        <v>0</v>
      </c>
    </row>
    <row r="94" spans="1:22" x14ac:dyDescent="0.25">
      <c r="A94" s="3">
        <v>202508</v>
      </c>
      <c r="B94" t="s">
        <v>28</v>
      </c>
      <c r="C94" t="s">
        <v>161</v>
      </c>
      <c r="D94" s="8">
        <v>0</v>
      </c>
      <c r="E94" s="8">
        <v>18</v>
      </c>
      <c r="F94" s="9">
        <v>0</v>
      </c>
      <c r="G94" s="8">
        <v>16</v>
      </c>
      <c r="H94" s="8">
        <v>2</v>
      </c>
      <c r="I94" s="8">
        <v>0</v>
      </c>
      <c r="J94" s="8">
        <v>5</v>
      </c>
      <c r="K94" s="8">
        <v>0</v>
      </c>
      <c r="L94" s="8">
        <v>133050</v>
      </c>
      <c r="M94" s="9">
        <v>0</v>
      </c>
      <c r="N94" s="8">
        <v>2</v>
      </c>
      <c r="O94" s="8">
        <v>42800</v>
      </c>
      <c r="P94" s="8">
        <v>3</v>
      </c>
      <c r="Q94" s="8">
        <v>90250</v>
      </c>
      <c r="R94" s="8">
        <v>0</v>
      </c>
      <c r="S94" s="8">
        <v>0</v>
      </c>
      <c r="T94" s="9">
        <v>0</v>
      </c>
      <c r="U94" s="8">
        <v>0</v>
      </c>
      <c r="V94" s="8">
        <v>0</v>
      </c>
    </row>
    <row r="95" spans="1:22" x14ac:dyDescent="0.25">
      <c r="A95" s="3">
        <v>202508</v>
      </c>
      <c r="B95" t="s">
        <v>28</v>
      </c>
      <c r="C95" t="s">
        <v>162</v>
      </c>
      <c r="D95" s="8">
        <v>150</v>
      </c>
      <c r="E95" s="8">
        <v>34</v>
      </c>
      <c r="F95" s="9">
        <v>0.22666666666666666</v>
      </c>
      <c r="G95" s="8">
        <v>30</v>
      </c>
      <c r="H95" s="8">
        <v>4</v>
      </c>
      <c r="I95" s="8">
        <v>0</v>
      </c>
      <c r="J95" s="8">
        <v>3</v>
      </c>
      <c r="K95" s="8">
        <v>1455060</v>
      </c>
      <c r="L95" s="8">
        <v>77750</v>
      </c>
      <c r="M95" s="9">
        <v>5.343422264373978E-2</v>
      </c>
      <c r="N95" s="8">
        <v>0</v>
      </c>
      <c r="O95" s="8">
        <v>0</v>
      </c>
      <c r="P95" s="8">
        <v>3</v>
      </c>
      <c r="Q95" s="8">
        <v>77750</v>
      </c>
      <c r="R95" s="8">
        <v>0</v>
      </c>
      <c r="S95" s="8">
        <v>8</v>
      </c>
      <c r="T95" s="9">
        <v>0.375</v>
      </c>
      <c r="U95" s="8">
        <v>0</v>
      </c>
      <c r="V95" s="8">
        <v>0</v>
      </c>
    </row>
    <row r="96" spans="1:22" x14ac:dyDescent="0.25">
      <c r="A96" s="3">
        <v>202508</v>
      </c>
      <c r="B96" t="s">
        <v>28</v>
      </c>
      <c r="C96" t="s">
        <v>163</v>
      </c>
      <c r="D96" s="8">
        <v>150</v>
      </c>
      <c r="E96" s="8">
        <v>46</v>
      </c>
      <c r="F96" s="9">
        <v>0.30666666666666664</v>
      </c>
      <c r="G96" s="8">
        <v>39</v>
      </c>
      <c r="H96" s="8">
        <v>6</v>
      </c>
      <c r="I96" s="8">
        <v>0</v>
      </c>
      <c r="J96" s="8">
        <v>8</v>
      </c>
      <c r="K96" s="8">
        <v>1455060</v>
      </c>
      <c r="L96" s="8">
        <v>80300</v>
      </c>
      <c r="M96" s="9">
        <v>5.5186727695077868E-2</v>
      </c>
      <c r="N96" s="8">
        <v>2</v>
      </c>
      <c r="O96" s="8">
        <v>9550</v>
      </c>
      <c r="P96" s="8">
        <v>6</v>
      </c>
      <c r="Q96" s="8">
        <v>70750</v>
      </c>
      <c r="R96" s="8">
        <v>0</v>
      </c>
      <c r="S96" s="8">
        <v>8</v>
      </c>
      <c r="T96" s="9">
        <v>0.75</v>
      </c>
      <c r="U96" s="8">
        <v>0</v>
      </c>
      <c r="V96" s="8">
        <v>0</v>
      </c>
    </row>
    <row r="97" spans="1:22" x14ac:dyDescent="0.25">
      <c r="A97" s="3">
        <v>202508</v>
      </c>
      <c r="B97" t="s">
        <v>28</v>
      </c>
      <c r="C97" t="s">
        <v>164</v>
      </c>
      <c r="D97" s="8">
        <v>0</v>
      </c>
      <c r="E97" s="8"/>
      <c r="F97" s="9">
        <v>0</v>
      </c>
      <c r="G97" s="8"/>
      <c r="H97" s="8"/>
      <c r="I97" s="8"/>
      <c r="J97" s="8"/>
      <c r="K97" s="8">
        <v>0</v>
      </c>
      <c r="L97" s="8"/>
      <c r="M97" s="9">
        <v>0</v>
      </c>
      <c r="N97" s="8"/>
      <c r="O97" s="8"/>
      <c r="P97" s="8"/>
      <c r="Q97" s="8"/>
      <c r="R97" s="8"/>
      <c r="S97" s="8">
        <v>0</v>
      </c>
      <c r="T97" s="9">
        <v>0</v>
      </c>
      <c r="U97" s="8"/>
      <c r="V97" s="8"/>
    </row>
    <row r="98" spans="1:22" x14ac:dyDescent="0.25">
      <c r="A98" s="3">
        <v>202508</v>
      </c>
      <c r="B98" t="s">
        <v>28</v>
      </c>
      <c r="C98" t="s">
        <v>165</v>
      </c>
      <c r="D98" s="8">
        <v>150</v>
      </c>
      <c r="E98" s="8">
        <v>44</v>
      </c>
      <c r="F98" s="9">
        <v>0.29333333333333333</v>
      </c>
      <c r="G98" s="8">
        <v>37</v>
      </c>
      <c r="H98" s="8">
        <v>5</v>
      </c>
      <c r="I98" s="8">
        <v>0</v>
      </c>
      <c r="J98" s="8">
        <v>10</v>
      </c>
      <c r="K98" s="8">
        <v>1455060</v>
      </c>
      <c r="L98" s="8">
        <v>1232650</v>
      </c>
      <c r="M98" s="9">
        <v>0.84714719667917471</v>
      </c>
      <c r="N98" s="8">
        <v>6</v>
      </c>
      <c r="O98" s="8">
        <v>825400</v>
      </c>
      <c r="P98" s="8">
        <v>1</v>
      </c>
      <c r="Q98" s="8">
        <v>12000</v>
      </c>
      <c r="R98" s="8">
        <v>395250</v>
      </c>
      <c r="S98" s="8">
        <v>8</v>
      </c>
      <c r="T98" s="9">
        <v>0.125</v>
      </c>
      <c r="U98" s="8">
        <v>0</v>
      </c>
      <c r="V98" s="8">
        <v>0</v>
      </c>
    </row>
    <row r="99" spans="1:22" x14ac:dyDescent="0.25">
      <c r="A99" s="3">
        <v>202508</v>
      </c>
      <c r="B99" t="s">
        <v>28</v>
      </c>
      <c r="C99" t="s">
        <v>166</v>
      </c>
      <c r="D99" s="8">
        <v>60</v>
      </c>
      <c r="E99" s="8">
        <v>46</v>
      </c>
      <c r="F99" s="9">
        <v>0.76666666666666672</v>
      </c>
      <c r="G99" s="8">
        <v>43</v>
      </c>
      <c r="H99" s="8">
        <v>3</v>
      </c>
      <c r="I99" s="8">
        <v>0</v>
      </c>
      <c r="J99" s="8">
        <v>1</v>
      </c>
      <c r="K99" s="8">
        <v>350500</v>
      </c>
      <c r="L99" s="8">
        <v>186600</v>
      </c>
      <c r="M99" s="9">
        <v>0.5323823109843081</v>
      </c>
      <c r="N99" s="8">
        <v>1</v>
      </c>
      <c r="O99" s="8">
        <v>186600</v>
      </c>
      <c r="P99" s="8">
        <v>0</v>
      </c>
      <c r="Q99" s="8">
        <v>0</v>
      </c>
      <c r="R99" s="8">
        <v>0</v>
      </c>
      <c r="S99" s="8">
        <v>3</v>
      </c>
      <c r="T99" s="9">
        <v>0</v>
      </c>
      <c r="U99" s="8">
        <v>0</v>
      </c>
      <c r="V99" s="8">
        <v>0</v>
      </c>
    </row>
    <row r="100" spans="1:22" x14ac:dyDescent="0.25">
      <c r="A100" s="3">
        <v>202508</v>
      </c>
      <c r="B100" t="s">
        <v>28</v>
      </c>
      <c r="C100" t="s">
        <v>167</v>
      </c>
      <c r="D100" s="8">
        <v>75</v>
      </c>
      <c r="E100" s="8">
        <v>49</v>
      </c>
      <c r="F100" s="9">
        <v>0.65333333333333332</v>
      </c>
      <c r="G100" s="8">
        <v>43</v>
      </c>
      <c r="H100" s="8">
        <v>6</v>
      </c>
      <c r="I100" s="8">
        <v>0</v>
      </c>
      <c r="J100" s="8">
        <v>8</v>
      </c>
      <c r="K100" s="8">
        <v>727530</v>
      </c>
      <c r="L100" s="8">
        <v>496950</v>
      </c>
      <c r="M100" s="9">
        <v>0.68306461589212819</v>
      </c>
      <c r="N100" s="8">
        <v>5</v>
      </c>
      <c r="O100" s="8">
        <v>77450</v>
      </c>
      <c r="P100" s="8">
        <v>3</v>
      </c>
      <c r="Q100" s="8">
        <v>419500</v>
      </c>
      <c r="R100" s="8">
        <v>0</v>
      </c>
      <c r="S100" s="8">
        <v>4</v>
      </c>
      <c r="T100" s="9">
        <v>0.75</v>
      </c>
      <c r="U100" s="8">
        <v>0</v>
      </c>
      <c r="V100" s="8">
        <v>0</v>
      </c>
    </row>
    <row r="101" spans="1:22" x14ac:dyDescent="0.25">
      <c r="A101" s="3">
        <v>202508</v>
      </c>
      <c r="B101" t="s">
        <v>29</v>
      </c>
      <c r="C101" t="s">
        <v>168</v>
      </c>
      <c r="D101" s="8">
        <v>0</v>
      </c>
      <c r="E101" s="8">
        <v>1</v>
      </c>
      <c r="F101" s="9">
        <v>0</v>
      </c>
      <c r="G101" s="8">
        <v>1</v>
      </c>
      <c r="H101" s="8">
        <v>0</v>
      </c>
      <c r="I101" s="8">
        <v>0</v>
      </c>
      <c r="J101" s="8">
        <v>3</v>
      </c>
      <c r="K101" s="8">
        <v>0</v>
      </c>
      <c r="L101" s="8">
        <v>57300</v>
      </c>
      <c r="M101" s="9">
        <v>0</v>
      </c>
      <c r="N101" s="8">
        <v>2</v>
      </c>
      <c r="O101" s="8">
        <v>17300</v>
      </c>
      <c r="P101" s="8">
        <v>1</v>
      </c>
      <c r="Q101" s="8">
        <v>40000</v>
      </c>
      <c r="R101" s="8">
        <v>0</v>
      </c>
      <c r="S101" s="8">
        <v>0</v>
      </c>
      <c r="T101" s="9">
        <v>0</v>
      </c>
      <c r="U101" s="8">
        <v>0</v>
      </c>
      <c r="V101" s="8">
        <v>0</v>
      </c>
    </row>
    <row r="102" spans="1:22" x14ac:dyDescent="0.25">
      <c r="A102" s="3">
        <v>202508</v>
      </c>
      <c r="B102" t="s">
        <v>29</v>
      </c>
      <c r="C102" t="s">
        <v>169</v>
      </c>
      <c r="D102" s="8">
        <v>60</v>
      </c>
      <c r="E102" s="8">
        <v>56</v>
      </c>
      <c r="F102" s="9">
        <v>0.93333333333333335</v>
      </c>
      <c r="G102" s="8">
        <v>45</v>
      </c>
      <c r="H102" s="8">
        <v>8</v>
      </c>
      <c r="I102" s="8">
        <v>0</v>
      </c>
      <c r="J102" s="8">
        <v>12</v>
      </c>
      <c r="K102" s="8">
        <v>565850</v>
      </c>
      <c r="L102" s="8">
        <v>319850</v>
      </c>
      <c r="M102" s="9">
        <v>0.56525580984359813</v>
      </c>
      <c r="N102" s="8">
        <v>5</v>
      </c>
      <c r="O102" s="8">
        <v>79850</v>
      </c>
      <c r="P102" s="8">
        <v>5</v>
      </c>
      <c r="Q102" s="8">
        <v>139500</v>
      </c>
      <c r="R102" s="8">
        <v>100500</v>
      </c>
      <c r="S102" s="8">
        <v>4</v>
      </c>
      <c r="T102" s="9">
        <v>1.25</v>
      </c>
      <c r="U102" s="8">
        <v>0</v>
      </c>
      <c r="V102" s="8">
        <v>0</v>
      </c>
    </row>
    <row r="103" spans="1:22" x14ac:dyDescent="0.25">
      <c r="A103" s="3">
        <v>202508</v>
      </c>
      <c r="B103" t="s">
        <v>29</v>
      </c>
      <c r="C103" t="s">
        <v>170</v>
      </c>
      <c r="D103" s="8">
        <v>150</v>
      </c>
      <c r="E103" s="8">
        <v>58</v>
      </c>
      <c r="F103" s="9">
        <v>0.38666666666666666</v>
      </c>
      <c r="G103" s="8">
        <v>42</v>
      </c>
      <c r="H103" s="8">
        <v>14</v>
      </c>
      <c r="I103" s="8">
        <v>0</v>
      </c>
      <c r="J103" s="8">
        <v>5</v>
      </c>
      <c r="K103" s="8">
        <v>1455060</v>
      </c>
      <c r="L103" s="8">
        <v>245000</v>
      </c>
      <c r="M103" s="9">
        <v>0.16837793630503209</v>
      </c>
      <c r="N103" s="8">
        <v>0</v>
      </c>
      <c r="O103" s="8">
        <v>0</v>
      </c>
      <c r="P103" s="8">
        <v>4</v>
      </c>
      <c r="Q103" s="8">
        <v>45000</v>
      </c>
      <c r="R103" s="8">
        <v>200000</v>
      </c>
      <c r="S103" s="8">
        <v>8</v>
      </c>
      <c r="T103" s="9">
        <v>0.5</v>
      </c>
      <c r="U103" s="8">
        <v>0</v>
      </c>
      <c r="V103" s="8">
        <v>0</v>
      </c>
    </row>
    <row r="104" spans="1:22" x14ac:dyDescent="0.25">
      <c r="A104" s="3">
        <v>202508</v>
      </c>
      <c r="B104" t="s">
        <v>29</v>
      </c>
      <c r="C104" t="s">
        <v>171</v>
      </c>
      <c r="D104" s="8">
        <v>150</v>
      </c>
      <c r="E104" s="8">
        <v>71</v>
      </c>
      <c r="F104" s="9">
        <v>0.47333333333333333</v>
      </c>
      <c r="G104" s="8">
        <v>55</v>
      </c>
      <c r="H104" s="8">
        <v>16</v>
      </c>
      <c r="I104" s="8">
        <v>0</v>
      </c>
      <c r="J104" s="8">
        <v>14</v>
      </c>
      <c r="K104" s="8">
        <v>1455060</v>
      </c>
      <c r="L104" s="8">
        <v>446400</v>
      </c>
      <c r="M104" s="9">
        <v>0.30679147251659727</v>
      </c>
      <c r="N104" s="8">
        <v>5</v>
      </c>
      <c r="O104" s="8">
        <v>180400</v>
      </c>
      <c r="P104" s="8">
        <v>8</v>
      </c>
      <c r="Q104" s="8">
        <v>255000</v>
      </c>
      <c r="R104" s="8">
        <v>11000</v>
      </c>
      <c r="S104" s="8">
        <v>8</v>
      </c>
      <c r="T104" s="9">
        <v>1</v>
      </c>
      <c r="U104" s="8">
        <v>0</v>
      </c>
      <c r="V104" s="8">
        <v>0</v>
      </c>
    </row>
    <row r="105" spans="1:22" x14ac:dyDescent="0.25">
      <c r="A105" s="3">
        <v>202508</v>
      </c>
      <c r="B105" t="s">
        <v>29</v>
      </c>
      <c r="C105" t="s">
        <v>172</v>
      </c>
      <c r="D105" s="8">
        <v>150</v>
      </c>
      <c r="E105" s="8">
        <v>60</v>
      </c>
      <c r="F105" s="9">
        <v>0.4</v>
      </c>
      <c r="G105" s="8">
        <v>56</v>
      </c>
      <c r="H105" s="8">
        <v>3</v>
      </c>
      <c r="I105" s="8">
        <v>0</v>
      </c>
      <c r="J105" s="8">
        <v>8</v>
      </c>
      <c r="K105" s="8">
        <v>1455060</v>
      </c>
      <c r="L105" s="8">
        <v>241250.01</v>
      </c>
      <c r="M105" s="9">
        <v>0.16580072986680963</v>
      </c>
      <c r="N105" s="8">
        <v>5</v>
      </c>
      <c r="O105" s="8">
        <v>166250</v>
      </c>
      <c r="P105" s="8">
        <v>2</v>
      </c>
      <c r="Q105" s="8">
        <v>55000.01</v>
      </c>
      <c r="R105" s="8">
        <v>20000</v>
      </c>
      <c r="S105" s="8">
        <v>8</v>
      </c>
      <c r="T105" s="9">
        <v>0.25</v>
      </c>
      <c r="U105" s="8">
        <v>0</v>
      </c>
      <c r="V105" s="8">
        <v>0</v>
      </c>
    </row>
    <row r="106" spans="1:22" x14ac:dyDescent="0.25">
      <c r="A106" s="3">
        <v>202508</v>
      </c>
      <c r="B106" t="s">
        <v>29</v>
      </c>
      <c r="C106" t="s">
        <v>173</v>
      </c>
      <c r="D106" s="8">
        <v>150</v>
      </c>
      <c r="E106" s="8">
        <v>41</v>
      </c>
      <c r="F106" s="9">
        <v>0.27333333333333332</v>
      </c>
      <c r="G106" s="8">
        <v>34</v>
      </c>
      <c r="H106" s="8">
        <v>6</v>
      </c>
      <c r="I106" s="8">
        <v>0</v>
      </c>
      <c r="J106" s="8">
        <v>2</v>
      </c>
      <c r="K106" s="8">
        <v>1455060</v>
      </c>
      <c r="L106" s="8">
        <v>120000</v>
      </c>
      <c r="M106" s="9">
        <v>8.2470825945321846E-2</v>
      </c>
      <c r="N106" s="8">
        <v>0</v>
      </c>
      <c r="O106" s="8">
        <v>0</v>
      </c>
      <c r="P106" s="8">
        <v>1</v>
      </c>
      <c r="Q106" s="8">
        <v>19750</v>
      </c>
      <c r="R106" s="8">
        <v>100250</v>
      </c>
      <c r="S106" s="8">
        <v>8</v>
      </c>
      <c r="T106" s="9">
        <v>0.125</v>
      </c>
      <c r="U106" s="8">
        <v>0</v>
      </c>
      <c r="V106" s="8">
        <v>0</v>
      </c>
    </row>
    <row r="107" spans="1:22" x14ac:dyDescent="0.25">
      <c r="A107" s="3">
        <v>202508</v>
      </c>
      <c r="B107" t="s">
        <v>29</v>
      </c>
      <c r="C107" t="s">
        <v>174</v>
      </c>
      <c r="D107" s="8">
        <v>160</v>
      </c>
      <c r="E107" s="8">
        <v>68</v>
      </c>
      <c r="F107" s="9">
        <v>0.42499999999999999</v>
      </c>
      <c r="G107" s="8">
        <v>57</v>
      </c>
      <c r="H107" s="8">
        <v>8</v>
      </c>
      <c r="I107" s="8">
        <v>0</v>
      </c>
      <c r="J107" s="8">
        <v>8</v>
      </c>
      <c r="K107" s="8">
        <v>1560550</v>
      </c>
      <c r="L107" s="8">
        <v>454100</v>
      </c>
      <c r="M107" s="9">
        <v>0.29098715196565311</v>
      </c>
      <c r="N107" s="8">
        <v>3</v>
      </c>
      <c r="O107" s="8">
        <v>257900</v>
      </c>
      <c r="P107" s="8">
        <v>2</v>
      </c>
      <c r="Q107" s="8">
        <v>82750</v>
      </c>
      <c r="R107" s="8">
        <v>113450</v>
      </c>
      <c r="S107" s="8">
        <v>10</v>
      </c>
      <c r="T107" s="9">
        <v>0.2</v>
      </c>
      <c r="U107" s="8">
        <v>0</v>
      </c>
      <c r="V107" s="8">
        <v>0</v>
      </c>
    </row>
    <row r="108" spans="1:22" x14ac:dyDescent="0.25">
      <c r="A108" s="3">
        <v>202508</v>
      </c>
      <c r="B108" t="s">
        <v>29</v>
      </c>
      <c r="C108" t="s">
        <v>175</v>
      </c>
      <c r="D108" s="8">
        <v>150</v>
      </c>
      <c r="E108" s="8">
        <v>59</v>
      </c>
      <c r="F108" s="9">
        <v>0.39333333333333331</v>
      </c>
      <c r="G108" s="8">
        <v>41</v>
      </c>
      <c r="H108" s="8">
        <v>14</v>
      </c>
      <c r="I108" s="8">
        <v>0</v>
      </c>
      <c r="J108" s="8">
        <v>10</v>
      </c>
      <c r="K108" s="8">
        <v>1455060</v>
      </c>
      <c r="L108" s="8">
        <v>664800.01</v>
      </c>
      <c r="M108" s="9">
        <v>0.45688838260965187</v>
      </c>
      <c r="N108" s="8">
        <v>3</v>
      </c>
      <c r="O108" s="8">
        <v>21200</v>
      </c>
      <c r="P108" s="8">
        <v>6</v>
      </c>
      <c r="Q108" s="8">
        <v>621750.01</v>
      </c>
      <c r="R108" s="8">
        <v>21850</v>
      </c>
      <c r="S108" s="8">
        <v>8</v>
      </c>
      <c r="T108" s="9">
        <v>0.75</v>
      </c>
      <c r="U108" s="8">
        <v>0</v>
      </c>
      <c r="V108" s="8">
        <v>0</v>
      </c>
    </row>
    <row r="109" spans="1:22" x14ac:dyDescent="0.25">
      <c r="A109" s="3">
        <v>202508</v>
      </c>
      <c r="B109" t="s">
        <v>29</v>
      </c>
      <c r="C109" t="s">
        <v>176</v>
      </c>
      <c r="D109" s="8">
        <v>150</v>
      </c>
      <c r="E109" s="8">
        <v>54</v>
      </c>
      <c r="F109" s="9">
        <v>0.36</v>
      </c>
      <c r="G109" s="8">
        <v>41</v>
      </c>
      <c r="H109" s="8">
        <v>11</v>
      </c>
      <c r="I109" s="8">
        <v>0</v>
      </c>
      <c r="J109" s="8">
        <v>9</v>
      </c>
      <c r="K109" s="8">
        <v>1455060</v>
      </c>
      <c r="L109" s="8">
        <v>585850</v>
      </c>
      <c r="M109" s="9">
        <v>0.40262944483389002</v>
      </c>
      <c r="N109" s="8">
        <v>3</v>
      </c>
      <c r="O109" s="8">
        <v>284350</v>
      </c>
      <c r="P109" s="8">
        <v>5</v>
      </c>
      <c r="Q109" s="8">
        <v>267500</v>
      </c>
      <c r="R109" s="8">
        <v>34000</v>
      </c>
      <c r="S109" s="8">
        <v>8</v>
      </c>
      <c r="T109" s="9">
        <v>0.625</v>
      </c>
      <c r="U109" s="8">
        <v>0</v>
      </c>
      <c r="V109" s="8">
        <v>0</v>
      </c>
    </row>
    <row r="110" spans="1:22" x14ac:dyDescent="0.25">
      <c r="A110" s="3">
        <v>202508</v>
      </c>
      <c r="B110" t="s">
        <v>29</v>
      </c>
      <c r="C110" t="s">
        <v>177</v>
      </c>
      <c r="D110" s="8">
        <v>0</v>
      </c>
      <c r="E110" s="8"/>
      <c r="F110" s="9">
        <v>0</v>
      </c>
      <c r="G110" s="8"/>
      <c r="H110" s="8"/>
      <c r="I110" s="8"/>
      <c r="J110" s="8"/>
      <c r="K110" s="8">
        <v>0</v>
      </c>
      <c r="L110" s="8"/>
      <c r="M110" s="9">
        <v>0</v>
      </c>
      <c r="N110" s="8"/>
      <c r="O110" s="8"/>
      <c r="P110" s="8"/>
      <c r="Q110" s="8"/>
      <c r="R110" s="8"/>
      <c r="S110" s="8">
        <v>0</v>
      </c>
      <c r="T110" s="9">
        <v>0</v>
      </c>
      <c r="U110" s="8"/>
      <c r="V110" s="8"/>
    </row>
    <row r="111" spans="1:22" x14ac:dyDescent="0.25">
      <c r="A111" s="3">
        <v>202508</v>
      </c>
      <c r="B111" t="s">
        <v>29</v>
      </c>
      <c r="C111" t="s">
        <v>178</v>
      </c>
      <c r="D111" s="8">
        <v>0</v>
      </c>
      <c r="E111" s="8">
        <v>20</v>
      </c>
      <c r="F111" s="9">
        <v>0</v>
      </c>
      <c r="G111" s="8">
        <v>17</v>
      </c>
      <c r="H111" s="8">
        <v>3</v>
      </c>
      <c r="I111" s="8">
        <v>0</v>
      </c>
      <c r="J111" s="8">
        <v>4</v>
      </c>
      <c r="K111" s="8">
        <v>0</v>
      </c>
      <c r="L111" s="8">
        <v>173200</v>
      </c>
      <c r="M111" s="9">
        <v>0</v>
      </c>
      <c r="N111" s="8">
        <v>3</v>
      </c>
      <c r="O111" s="8">
        <v>23200</v>
      </c>
      <c r="P111" s="8">
        <v>1</v>
      </c>
      <c r="Q111" s="8">
        <v>150000</v>
      </c>
      <c r="R111" s="8">
        <v>0</v>
      </c>
      <c r="S111" s="8">
        <v>0</v>
      </c>
      <c r="T111" s="9">
        <v>0</v>
      </c>
      <c r="U111" s="8">
        <v>0</v>
      </c>
      <c r="V111" s="8">
        <v>0</v>
      </c>
    </row>
    <row r="112" spans="1:22" x14ac:dyDescent="0.25">
      <c r="A112" s="3">
        <v>202508</v>
      </c>
      <c r="B112" t="s">
        <v>29</v>
      </c>
      <c r="C112" t="s">
        <v>179</v>
      </c>
      <c r="D112" s="8">
        <v>150</v>
      </c>
      <c r="E112" s="8">
        <v>52</v>
      </c>
      <c r="F112" s="9">
        <v>0.34666666666666668</v>
      </c>
      <c r="G112" s="8">
        <v>37</v>
      </c>
      <c r="H112" s="8">
        <v>14</v>
      </c>
      <c r="I112" s="8">
        <v>0</v>
      </c>
      <c r="J112" s="8">
        <v>7</v>
      </c>
      <c r="K112" s="8">
        <v>1455060</v>
      </c>
      <c r="L112" s="8">
        <v>303400.01</v>
      </c>
      <c r="M112" s="9">
        <v>0.20851374513765755</v>
      </c>
      <c r="N112" s="8">
        <v>3</v>
      </c>
      <c r="O112" s="8">
        <v>88400</v>
      </c>
      <c r="P112" s="8">
        <v>3</v>
      </c>
      <c r="Q112" s="8">
        <v>179000.01</v>
      </c>
      <c r="R112" s="8">
        <v>36000</v>
      </c>
      <c r="S112" s="8">
        <v>8</v>
      </c>
      <c r="T112" s="9">
        <v>0.375</v>
      </c>
      <c r="U112" s="8">
        <v>0</v>
      </c>
      <c r="V112" s="8">
        <v>0</v>
      </c>
    </row>
    <row r="113" spans="1:22" x14ac:dyDescent="0.25">
      <c r="A113" s="3">
        <v>202508</v>
      </c>
      <c r="B113" t="s">
        <v>29</v>
      </c>
      <c r="C113" t="s">
        <v>180</v>
      </c>
      <c r="D113" s="8">
        <v>150</v>
      </c>
      <c r="E113" s="8">
        <v>48</v>
      </c>
      <c r="F113" s="9">
        <v>0.32</v>
      </c>
      <c r="G113" s="8">
        <v>41</v>
      </c>
      <c r="H113" s="8">
        <v>6</v>
      </c>
      <c r="I113" s="8">
        <v>0</v>
      </c>
      <c r="J113" s="8">
        <v>9</v>
      </c>
      <c r="K113" s="8">
        <v>1455060</v>
      </c>
      <c r="L113" s="8">
        <v>400400</v>
      </c>
      <c r="M113" s="9">
        <v>0.27517765590422388</v>
      </c>
      <c r="N113" s="8">
        <v>5</v>
      </c>
      <c r="O113" s="8">
        <v>318150</v>
      </c>
      <c r="P113" s="8">
        <v>3</v>
      </c>
      <c r="Q113" s="8">
        <v>81500</v>
      </c>
      <c r="R113" s="8">
        <v>750</v>
      </c>
      <c r="S113" s="8">
        <v>8</v>
      </c>
      <c r="T113" s="9">
        <v>0.375</v>
      </c>
      <c r="U113" s="8">
        <v>0</v>
      </c>
      <c r="V113" s="8">
        <v>0</v>
      </c>
    </row>
    <row r="114" spans="1:22" x14ac:dyDescent="0.25">
      <c r="A114" s="3">
        <v>202508</v>
      </c>
      <c r="B114" t="s">
        <v>41</v>
      </c>
      <c r="C114" t="s">
        <v>181</v>
      </c>
      <c r="D114" s="8">
        <v>60</v>
      </c>
      <c r="E114" s="8">
        <v>44</v>
      </c>
      <c r="F114" s="9">
        <v>0.73333333333333328</v>
      </c>
      <c r="G114" s="8">
        <v>36</v>
      </c>
      <c r="H114" s="8">
        <v>8</v>
      </c>
      <c r="I114" s="8">
        <v>0</v>
      </c>
      <c r="J114" s="8">
        <v>4</v>
      </c>
      <c r="K114" s="8">
        <v>560650</v>
      </c>
      <c r="L114" s="8">
        <v>98000</v>
      </c>
      <c r="M114" s="9">
        <v>0.17479711049674485</v>
      </c>
      <c r="N114" s="8">
        <v>0</v>
      </c>
      <c r="O114" s="8">
        <v>0</v>
      </c>
      <c r="P114" s="8">
        <v>4</v>
      </c>
      <c r="Q114" s="8">
        <v>98000</v>
      </c>
      <c r="R114" s="8">
        <v>0</v>
      </c>
      <c r="S114" s="8">
        <v>0</v>
      </c>
      <c r="T114" s="9">
        <v>0</v>
      </c>
      <c r="U114" s="8">
        <v>0</v>
      </c>
      <c r="V114" s="8">
        <v>0</v>
      </c>
    </row>
    <row r="115" spans="1:22" x14ac:dyDescent="0.25">
      <c r="A115" s="3">
        <v>202508</v>
      </c>
      <c r="B115" t="s">
        <v>41</v>
      </c>
      <c r="C115" t="s">
        <v>182</v>
      </c>
      <c r="D115" s="8">
        <v>0</v>
      </c>
      <c r="E115" s="8">
        <v>23</v>
      </c>
      <c r="F115" s="9">
        <v>0</v>
      </c>
      <c r="G115" s="8">
        <v>18</v>
      </c>
      <c r="H115" s="8">
        <v>3</v>
      </c>
      <c r="I115" s="8">
        <v>0</v>
      </c>
      <c r="J115" s="8">
        <v>4</v>
      </c>
      <c r="K115" s="8">
        <v>0</v>
      </c>
      <c r="L115" s="8">
        <v>116100</v>
      </c>
      <c r="M115" s="9">
        <v>0</v>
      </c>
      <c r="N115" s="8">
        <v>3</v>
      </c>
      <c r="O115" s="8">
        <v>83850</v>
      </c>
      <c r="P115" s="8">
        <v>1</v>
      </c>
      <c r="Q115" s="8">
        <v>32250</v>
      </c>
      <c r="R115" s="8">
        <v>0</v>
      </c>
      <c r="S115" s="8">
        <v>0</v>
      </c>
      <c r="T115" s="9">
        <v>0</v>
      </c>
      <c r="U115" s="8">
        <v>0</v>
      </c>
      <c r="V115" s="8">
        <v>0</v>
      </c>
    </row>
    <row r="116" spans="1:22" x14ac:dyDescent="0.25">
      <c r="A116" s="3">
        <v>202508</v>
      </c>
      <c r="B116" t="s">
        <v>41</v>
      </c>
      <c r="C116" t="s">
        <v>183</v>
      </c>
      <c r="D116" s="8">
        <v>60</v>
      </c>
      <c r="E116" s="8">
        <v>55</v>
      </c>
      <c r="F116" s="9">
        <v>0.91666666666666663</v>
      </c>
      <c r="G116" s="8">
        <v>49</v>
      </c>
      <c r="H116" s="8">
        <v>6</v>
      </c>
      <c r="I116" s="8">
        <v>0</v>
      </c>
      <c r="J116" s="8">
        <v>4</v>
      </c>
      <c r="K116" s="8">
        <v>560650</v>
      </c>
      <c r="L116" s="8">
        <v>276750</v>
      </c>
      <c r="M116" s="9">
        <v>0.49362347275483814</v>
      </c>
      <c r="N116" s="8">
        <v>3</v>
      </c>
      <c r="O116" s="8">
        <v>203750</v>
      </c>
      <c r="P116" s="8">
        <v>1</v>
      </c>
      <c r="Q116" s="8">
        <v>73000</v>
      </c>
      <c r="R116" s="8">
        <v>0</v>
      </c>
      <c r="S116" s="8">
        <v>0</v>
      </c>
      <c r="T116" s="9">
        <v>0</v>
      </c>
      <c r="U116" s="8">
        <v>0</v>
      </c>
      <c r="V116" s="8">
        <v>0</v>
      </c>
    </row>
    <row r="117" spans="1:22" x14ac:dyDescent="0.25">
      <c r="A117" s="3">
        <v>202508</v>
      </c>
      <c r="B117" t="s">
        <v>41</v>
      </c>
      <c r="C117" t="s">
        <v>184</v>
      </c>
      <c r="D117" s="8">
        <v>0</v>
      </c>
      <c r="E117" s="8">
        <v>10</v>
      </c>
      <c r="F117" s="9">
        <v>0</v>
      </c>
      <c r="G117" s="8">
        <v>6</v>
      </c>
      <c r="H117" s="8">
        <v>2</v>
      </c>
      <c r="I117" s="8">
        <v>0</v>
      </c>
      <c r="J117" s="8">
        <v>2</v>
      </c>
      <c r="K117" s="8">
        <v>0</v>
      </c>
      <c r="L117" s="8">
        <v>36000</v>
      </c>
      <c r="M117" s="9">
        <v>0</v>
      </c>
      <c r="N117" s="8">
        <v>0</v>
      </c>
      <c r="O117" s="8">
        <v>0</v>
      </c>
      <c r="P117" s="8">
        <v>2</v>
      </c>
      <c r="Q117" s="8">
        <v>36000</v>
      </c>
      <c r="R117" s="8">
        <v>0</v>
      </c>
      <c r="S117" s="8">
        <v>0</v>
      </c>
      <c r="T117" s="9">
        <v>0</v>
      </c>
      <c r="U117" s="8">
        <v>0</v>
      </c>
      <c r="V117" s="8">
        <v>0</v>
      </c>
    </row>
    <row r="118" spans="1:22" x14ac:dyDescent="0.25">
      <c r="A118" s="3">
        <v>202508</v>
      </c>
      <c r="B118" t="s">
        <v>41</v>
      </c>
      <c r="C118" t="s">
        <v>185</v>
      </c>
      <c r="D118" s="8">
        <v>0</v>
      </c>
      <c r="E118" s="8">
        <v>53</v>
      </c>
      <c r="F118" s="9">
        <v>0</v>
      </c>
      <c r="G118" s="8">
        <v>41</v>
      </c>
      <c r="H118" s="8">
        <v>11</v>
      </c>
      <c r="I118" s="8">
        <v>0</v>
      </c>
      <c r="J118" s="8">
        <v>2</v>
      </c>
      <c r="K118" s="8">
        <v>0</v>
      </c>
      <c r="L118" s="8">
        <v>17950</v>
      </c>
      <c r="M118" s="9">
        <v>0</v>
      </c>
      <c r="N118" s="8">
        <v>2</v>
      </c>
      <c r="O118" s="8">
        <v>17950</v>
      </c>
      <c r="P118" s="8">
        <v>0</v>
      </c>
      <c r="Q118" s="8">
        <v>0</v>
      </c>
      <c r="R118" s="8">
        <v>0</v>
      </c>
      <c r="S118" s="8">
        <v>0</v>
      </c>
      <c r="T118" s="9">
        <v>0</v>
      </c>
      <c r="U118" s="8">
        <v>0</v>
      </c>
      <c r="V118" s="8">
        <v>0</v>
      </c>
    </row>
    <row r="119" spans="1:22" x14ac:dyDescent="0.25">
      <c r="A119" s="3">
        <v>202508</v>
      </c>
      <c r="B119" t="s">
        <v>41</v>
      </c>
      <c r="C119" t="s">
        <v>186</v>
      </c>
      <c r="D119" s="8">
        <v>60</v>
      </c>
      <c r="E119" s="8">
        <v>45</v>
      </c>
      <c r="F119" s="9">
        <v>0.75</v>
      </c>
      <c r="G119" s="8">
        <v>39</v>
      </c>
      <c r="H119" s="8">
        <v>6</v>
      </c>
      <c r="I119" s="8">
        <v>0</v>
      </c>
      <c r="J119" s="8">
        <v>10</v>
      </c>
      <c r="K119" s="8">
        <v>560650</v>
      </c>
      <c r="L119" s="8">
        <v>951200.01</v>
      </c>
      <c r="M119" s="9">
        <v>1.6966021760456613</v>
      </c>
      <c r="N119" s="8">
        <v>3</v>
      </c>
      <c r="O119" s="8">
        <v>47500</v>
      </c>
      <c r="P119" s="8">
        <v>6</v>
      </c>
      <c r="Q119" s="8">
        <v>729250.01</v>
      </c>
      <c r="R119" s="8">
        <v>174450</v>
      </c>
      <c r="S119" s="8">
        <v>0</v>
      </c>
      <c r="T119" s="9">
        <v>0</v>
      </c>
      <c r="U119" s="8">
        <v>0</v>
      </c>
      <c r="V119" s="8">
        <v>0</v>
      </c>
    </row>
    <row r="120" spans="1:22" x14ac:dyDescent="0.25">
      <c r="A120" s="3">
        <v>202508</v>
      </c>
      <c r="B120" t="s">
        <v>41</v>
      </c>
      <c r="C120" t="s">
        <v>187</v>
      </c>
      <c r="D120" s="8">
        <v>60</v>
      </c>
      <c r="E120" s="8">
        <v>34</v>
      </c>
      <c r="F120" s="9">
        <v>0.56666666666666665</v>
      </c>
      <c r="G120" s="8">
        <v>28</v>
      </c>
      <c r="H120" s="8">
        <v>6</v>
      </c>
      <c r="I120" s="8">
        <v>0</v>
      </c>
      <c r="J120" s="8">
        <v>1</v>
      </c>
      <c r="K120" s="8">
        <v>560650</v>
      </c>
      <c r="L120" s="8">
        <v>195500</v>
      </c>
      <c r="M120" s="9">
        <v>0.34870239900115935</v>
      </c>
      <c r="N120" s="8">
        <v>0</v>
      </c>
      <c r="O120" s="8">
        <v>0</v>
      </c>
      <c r="P120" s="8">
        <v>1</v>
      </c>
      <c r="Q120" s="8">
        <v>195500</v>
      </c>
      <c r="R120" s="8">
        <v>0</v>
      </c>
      <c r="S120" s="8">
        <v>0</v>
      </c>
      <c r="T120" s="9">
        <v>0</v>
      </c>
      <c r="U120" s="8">
        <v>0</v>
      </c>
      <c r="V120" s="8">
        <v>0</v>
      </c>
    </row>
    <row r="121" spans="1:22" x14ac:dyDescent="0.25">
      <c r="A121" s="3">
        <v>202508</v>
      </c>
      <c r="B121" t="s">
        <v>41</v>
      </c>
      <c r="C121" t="s">
        <v>188</v>
      </c>
      <c r="D121" s="8">
        <v>0</v>
      </c>
      <c r="E121" s="8">
        <v>15</v>
      </c>
      <c r="F121" s="9">
        <v>0</v>
      </c>
      <c r="G121" s="8">
        <v>15</v>
      </c>
      <c r="H121" s="8">
        <v>0</v>
      </c>
      <c r="I121" s="8">
        <v>0</v>
      </c>
      <c r="J121" s="8">
        <v>6</v>
      </c>
      <c r="K121" s="8">
        <v>0</v>
      </c>
      <c r="L121" s="8">
        <v>210450</v>
      </c>
      <c r="M121" s="9">
        <v>0</v>
      </c>
      <c r="N121" s="8">
        <v>4</v>
      </c>
      <c r="O121" s="8">
        <v>50950</v>
      </c>
      <c r="P121" s="8">
        <v>1</v>
      </c>
      <c r="Q121" s="8">
        <v>150000</v>
      </c>
      <c r="R121" s="8">
        <v>9500</v>
      </c>
      <c r="S121" s="8">
        <v>0</v>
      </c>
      <c r="T121" s="9">
        <v>0</v>
      </c>
      <c r="U121" s="8">
        <v>0</v>
      </c>
      <c r="V121" s="8">
        <v>0</v>
      </c>
    </row>
    <row r="122" spans="1:22" x14ac:dyDescent="0.25">
      <c r="A122" s="3">
        <v>202508</v>
      </c>
      <c r="B122" t="s">
        <v>41</v>
      </c>
      <c r="C122" t="s">
        <v>189</v>
      </c>
      <c r="D122" s="8">
        <v>60</v>
      </c>
      <c r="E122" s="8">
        <v>42</v>
      </c>
      <c r="F122" s="9">
        <v>0.7</v>
      </c>
      <c r="G122" s="8">
        <v>35</v>
      </c>
      <c r="H122" s="8">
        <v>6</v>
      </c>
      <c r="I122" s="8">
        <v>0</v>
      </c>
      <c r="J122" s="8">
        <v>7</v>
      </c>
      <c r="K122" s="8">
        <v>560650</v>
      </c>
      <c r="L122" s="8">
        <v>194350</v>
      </c>
      <c r="M122" s="9">
        <v>0.34665120841879959</v>
      </c>
      <c r="N122" s="8">
        <v>3</v>
      </c>
      <c r="O122" s="8">
        <v>76350</v>
      </c>
      <c r="P122" s="8">
        <v>3</v>
      </c>
      <c r="Q122" s="8">
        <v>75500</v>
      </c>
      <c r="R122" s="8">
        <v>42500</v>
      </c>
      <c r="S122" s="8">
        <v>0</v>
      </c>
      <c r="T122" s="9">
        <v>0</v>
      </c>
      <c r="U122" s="8">
        <v>0</v>
      </c>
      <c r="V122" s="8">
        <v>0</v>
      </c>
    </row>
    <row r="123" spans="1:22" x14ac:dyDescent="0.25">
      <c r="A123" s="3">
        <v>202508</v>
      </c>
      <c r="B123" t="s">
        <v>41</v>
      </c>
      <c r="C123" t="s">
        <v>190</v>
      </c>
      <c r="D123" s="8">
        <v>60</v>
      </c>
      <c r="E123" s="8">
        <v>40</v>
      </c>
      <c r="F123" s="9">
        <v>0.66666666666666663</v>
      </c>
      <c r="G123" s="8">
        <v>29</v>
      </c>
      <c r="H123" s="8">
        <v>10</v>
      </c>
      <c r="I123" s="8">
        <v>0</v>
      </c>
      <c r="J123" s="8">
        <v>7</v>
      </c>
      <c r="K123" s="8">
        <v>560650</v>
      </c>
      <c r="L123" s="8">
        <v>240500</v>
      </c>
      <c r="M123" s="9">
        <v>0.42896637831088913</v>
      </c>
      <c r="N123" s="8">
        <v>3</v>
      </c>
      <c r="O123" s="8">
        <v>24800</v>
      </c>
      <c r="P123" s="8">
        <v>3</v>
      </c>
      <c r="Q123" s="8">
        <v>160750</v>
      </c>
      <c r="R123" s="8">
        <v>54950</v>
      </c>
      <c r="S123" s="8">
        <v>0</v>
      </c>
      <c r="T123" s="9">
        <v>0</v>
      </c>
      <c r="U123" s="8">
        <v>0</v>
      </c>
      <c r="V123" s="8">
        <v>0</v>
      </c>
    </row>
    <row r="124" spans="1:22" x14ac:dyDescent="0.25">
      <c r="A124" s="3">
        <v>202508</v>
      </c>
      <c r="B124" t="s">
        <v>30</v>
      </c>
      <c r="C124" t="s">
        <v>191</v>
      </c>
      <c r="D124" s="8">
        <v>85</v>
      </c>
      <c r="E124" s="8">
        <v>19</v>
      </c>
      <c r="F124" s="9">
        <v>0.22352941176470589</v>
      </c>
      <c r="G124" s="8">
        <v>15</v>
      </c>
      <c r="H124" s="8">
        <v>1</v>
      </c>
      <c r="I124" s="8">
        <v>0</v>
      </c>
      <c r="J124" s="8">
        <v>2</v>
      </c>
      <c r="K124" s="8">
        <v>1365500</v>
      </c>
      <c r="L124" s="8">
        <v>40900</v>
      </c>
      <c r="M124" s="9">
        <v>2.9952398388868547E-2</v>
      </c>
      <c r="N124" s="8">
        <v>0</v>
      </c>
      <c r="O124" s="8">
        <v>0</v>
      </c>
      <c r="P124" s="8">
        <v>0</v>
      </c>
      <c r="Q124" s="8">
        <v>0</v>
      </c>
      <c r="R124" s="8">
        <v>40900</v>
      </c>
      <c r="S124" s="8">
        <v>5</v>
      </c>
      <c r="T124" s="9">
        <v>0</v>
      </c>
      <c r="U124" s="8">
        <v>0</v>
      </c>
      <c r="V124" s="8">
        <v>0</v>
      </c>
    </row>
    <row r="125" spans="1:22" x14ac:dyDescent="0.25">
      <c r="A125" s="3">
        <v>202508</v>
      </c>
      <c r="B125" t="s">
        <v>30</v>
      </c>
      <c r="C125" t="s">
        <v>192</v>
      </c>
      <c r="D125" s="8"/>
      <c r="E125" s="8"/>
      <c r="F125" s="9">
        <v>0</v>
      </c>
      <c r="G125" s="8"/>
      <c r="H125" s="8"/>
      <c r="I125" s="8"/>
      <c r="J125" s="8"/>
      <c r="K125" s="8"/>
      <c r="L125" s="8"/>
      <c r="M125" s="9">
        <v>0</v>
      </c>
      <c r="N125" s="8"/>
      <c r="O125" s="8"/>
      <c r="P125" s="8"/>
      <c r="Q125" s="8"/>
      <c r="R125" s="8"/>
      <c r="S125" s="8"/>
      <c r="T125" s="9">
        <v>0</v>
      </c>
      <c r="U125" s="8"/>
      <c r="V125" s="8"/>
    </row>
    <row r="126" spans="1:22" x14ac:dyDescent="0.25">
      <c r="A126" s="3">
        <v>202508</v>
      </c>
      <c r="B126" t="s">
        <v>30</v>
      </c>
      <c r="C126" t="s">
        <v>193</v>
      </c>
      <c r="D126" s="8">
        <v>85</v>
      </c>
      <c r="E126" s="8">
        <v>26</v>
      </c>
      <c r="F126" s="9">
        <v>0.30588235294117649</v>
      </c>
      <c r="G126" s="8">
        <v>23</v>
      </c>
      <c r="H126" s="8">
        <v>1</v>
      </c>
      <c r="I126" s="8">
        <v>0</v>
      </c>
      <c r="J126" s="8">
        <v>4</v>
      </c>
      <c r="K126" s="8">
        <v>1365500</v>
      </c>
      <c r="L126" s="8">
        <v>779250</v>
      </c>
      <c r="M126" s="9">
        <v>0.57067008421823506</v>
      </c>
      <c r="N126" s="8">
        <v>2</v>
      </c>
      <c r="O126" s="8">
        <v>562900</v>
      </c>
      <c r="P126" s="8">
        <v>0</v>
      </c>
      <c r="Q126" s="8">
        <v>0</v>
      </c>
      <c r="R126" s="8">
        <v>216350</v>
      </c>
      <c r="S126" s="8">
        <v>5</v>
      </c>
      <c r="T126" s="9">
        <v>0</v>
      </c>
      <c r="U126" s="8">
        <v>0</v>
      </c>
      <c r="V126" s="8">
        <v>0</v>
      </c>
    </row>
    <row r="127" spans="1:22" x14ac:dyDescent="0.25">
      <c r="A127" s="3">
        <v>202508</v>
      </c>
      <c r="B127" t="s">
        <v>30</v>
      </c>
      <c r="C127" t="s">
        <v>194</v>
      </c>
      <c r="D127" s="8">
        <v>85</v>
      </c>
      <c r="E127" s="8">
        <v>34</v>
      </c>
      <c r="F127" s="9">
        <v>0.4</v>
      </c>
      <c r="G127" s="8">
        <v>26</v>
      </c>
      <c r="H127" s="8">
        <v>6</v>
      </c>
      <c r="I127" s="8">
        <v>0</v>
      </c>
      <c r="J127" s="8">
        <v>1</v>
      </c>
      <c r="K127" s="8">
        <v>1365500</v>
      </c>
      <c r="L127" s="8">
        <v>100000</v>
      </c>
      <c r="M127" s="9">
        <v>7.3233247894544121E-2</v>
      </c>
      <c r="N127" s="8">
        <v>1</v>
      </c>
      <c r="O127" s="8">
        <v>100000</v>
      </c>
      <c r="P127" s="8">
        <v>0</v>
      </c>
      <c r="Q127" s="8">
        <v>0</v>
      </c>
      <c r="R127" s="8">
        <v>0</v>
      </c>
      <c r="S127" s="8">
        <v>5</v>
      </c>
      <c r="T127" s="9">
        <v>0</v>
      </c>
      <c r="U127" s="8">
        <v>0</v>
      </c>
      <c r="V127" s="8">
        <v>0</v>
      </c>
    </row>
    <row r="128" spans="1:22" x14ac:dyDescent="0.25">
      <c r="A128" s="3">
        <v>202508</v>
      </c>
      <c r="B128" t="s">
        <v>30</v>
      </c>
      <c r="C128" t="s">
        <v>195</v>
      </c>
      <c r="D128" s="8">
        <v>85</v>
      </c>
      <c r="E128" s="8">
        <v>26</v>
      </c>
      <c r="F128" s="9">
        <v>0.30588235294117649</v>
      </c>
      <c r="G128" s="8">
        <v>22</v>
      </c>
      <c r="H128" s="8">
        <v>3</v>
      </c>
      <c r="I128" s="8">
        <v>0</v>
      </c>
      <c r="J128" s="8">
        <v>7</v>
      </c>
      <c r="K128" s="8">
        <v>1365500</v>
      </c>
      <c r="L128" s="8">
        <v>1413700</v>
      </c>
      <c r="M128" s="9">
        <v>1.0352984254851703</v>
      </c>
      <c r="N128" s="8">
        <v>4</v>
      </c>
      <c r="O128" s="8">
        <v>1051650</v>
      </c>
      <c r="P128" s="8">
        <v>1</v>
      </c>
      <c r="Q128" s="8">
        <v>350000</v>
      </c>
      <c r="R128" s="8">
        <v>12050</v>
      </c>
      <c r="S128" s="8">
        <v>5</v>
      </c>
      <c r="T128" s="9">
        <v>0.2</v>
      </c>
      <c r="U128" s="8">
        <v>0</v>
      </c>
      <c r="V128" s="8">
        <v>0</v>
      </c>
    </row>
    <row r="129" spans="1:22" x14ac:dyDescent="0.25">
      <c r="A129" s="3">
        <v>202508</v>
      </c>
      <c r="B129" t="s">
        <v>30</v>
      </c>
      <c r="C129" t="s">
        <v>196</v>
      </c>
      <c r="D129" s="8"/>
      <c r="E129" s="8"/>
      <c r="F129" s="9">
        <v>0</v>
      </c>
      <c r="G129" s="8"/>
      <c r="H129" s="8"/>
      <c r="I129" s="8"/>
      <c r="J129" s="8"/>
      <c r="K129" s="8"/>
      <c r="L129" s="8"/>
      <c r="M129" s="9">
        <v>0</v>
      </c>
      <c r="N129" s="8"/>
      <c r="O129" s="8"/>
      <c r="P129" s="8"/>
      <c r="Q129" s="8"/>
      <c r="R129" s="8"/>
      <c r="S129" s="8"/>
      <c r="T129" s="9">
        <v>0</v>
      </c>
      <c r="U129" s="8"/>
      <c r="V129" s="8"/>
    </row>
    <row r="130" spans="1:22" x14ac:dyDescent="0.25">
      <c r="A130" s="3">
        <v>202508</v>
      </c>
      <c r="B130" t="s">
        <v>30</v>
      </c>
      <c r="C130" t="s">
        <v>197</v>
      </c>
      <c r="D130" s="8">
        <v>85</v>
      </c>
      <c r="E130" s="8">
        <v>31</v>
      </c>
      <c r="F130" s="9">
        <v>0.36470588235294116</v>
      </c>
      <c r="G130" s="8">
        <v>26</v>
      </c>
      <c r="H130" s="8">
        <v>4</v>
      </c>
      <c r="I130" s="8">
        <v>0</v>
      </c>
      <c r="J130" s="8">
        <v>5</v>
      </c>
      <c r="K130" s="8">
        <v>1365500</v>
      </c>
      <c r="L130" s="8">
        <v>734700</v>
      </c>
      <c r="M130" s="9">
        <v>0.53804467228121566</v>
      </c>
      <c r="N130" s="8">
        <v>3</v>
      </c>
      <c r="O130" s="8">
        <v>350950</v>
      </c>
      <c r="P130" s="8">
        <v>2</v>
      </c>
      <c r="Q130" s="8">
        <v>383750</v>
      </c>
      <c r="R130" s="8">
        <v>0</v>
      </c>
      <c r="S130" s="8">
        <v>5</v>
      </c>
      <c r="T130" s="9">
        <v>0.4</v>
      </c>
      <c r="U130" s="8">
        <v>0</v>
      </c>
      <c r="V130" s="8">
        <v>0</v>
      </c>
    </row>
    <row r="131" spans="1:22" x14ac:dyDescent="0.25">
      <c r="A131" s="3">
        <v>202508</v>
      </c>
      <c r="B131" t="s">
        <v>30</v>
      </c>
      <c r="C131" t="s">
        <v>198</v>
      </c>
      <c r="D131" s="8">
        <v>85</v>
      </c>
      <c r="E131" s="8">
        <v>35</v>
      </c>
      <c r="F131" s="9">
        <v>0.41176470588235292</v>
      </c>
      <c r="G131" s="8">
        <v>29</v>
      </c>
      <c r="H131" s="8">
        <v>0</v>
      </c>
      <c r="I131" s="8">
        <v>0</v>
      </c>
      <c r="J131" s="8">
        <v>7</v>
      </c>
      <c r="K131" s="8">
        <v>1365500</v>
      </c>
      <c r="L131" s="8">
        <v>652850</v>
      </c>
      <c r="M131" s="9">
        <v>0.47810325887953131</v>
      </c>
      <c r="N131" s="8">
        <v>4</v>
      </c>
      <c r="O131" s="8">
        <v>629900</v>
      </c>
      <c r="P131" s="8">
        <v>0</v>
      </c>
      <c r="Q131" s="8">
        <v>0</v>
      </c>
      <c r="R131" s="8">
        <v>22950</v>
      </c>
      <c r="S131" s="8">
        <v>5</v>
      </c>
      <c r="T131" s="9">
        <v>0</v>
      </c>
      <c r="U131" s="8">
        <v>0</v>
      </c>
      <c r="V131" s="8">
        <v>0</v>
      </c>
    </row>
    <row r="132" spans="1:22" x14ac:dyDescent="0.25">
      <c r="A132" s="3">
        <v>202508</v>
      </c>
      <c r="B132" t="s">
        <v>30</v>
      </c>
      <c r="C132" t="s">
        <v>199</v>
      </c>
      <c r="D132" s="8">
        <v>43</v>
      </c>
      <c r="E132" s="8"/>
      <c r="F132" s="9">
        <v>0</v>
      </c>
      <c r="G132" s="8"/>
      <c r="H132" s="8"/>
      <c r="I132" s="8"/>
      <c r="J132" s="8">
        <v>2</v>
      </c>
      <c r="K132" s="8">
        <v>682750</v>
      </c>
      <c r="L132" s="8">
        <v>200300</v>
      </c>
      <c r="M132" s="9">
        <v>0.29337239106554375</v>
      </c>
      <c r="N132" s="8">
        <v>2</v>
      </c>
      <c r="O132" s="8">
        <v>200300</v>
      </c>
      <c r="P132" s="8">
        <v>0</v>
      </c>
      <c r="Q132" s="8">
        <v>0</v>
      </c>
      <c r="R132" s="8">
        <v>0</v>
      </c>
      <c r="S132" s="8">
        <v>3</v>
      </c>
      <c r="T132" s="9">
        <v>0</v>
      </c>
      <c r="U132" s="8">
        <v>0</v>
      </c>
      <c r="V132" s="8">
        <v>0</v>
      </c>
    </row>
    <row r="133" spans="1:22" x14ac:dyDescent="0.25">
      <c r="A133" s="3">
        <v>202508</v>
      </c>
      <c r="B133" t="s">
        <v>30</v>
      </c>
      <c r="C133" t="s">
        <v>200</v>
      </c>
      <c r="D133" s="8">
        <v>43</v>
      </c>
      <c r="E133" s="8">
        <v>24</v>
      </c>
      <c r="F133" s="9">
        <v>0.55813953488372092</v>
      </c>
      <c r="G133" s="8">
        <v>19</v>
      </c>
      <c r="H133" s="8">
        <v>2</v>
      </c>
      <c r="I133" s="8">
        <v>0</v>
      </c>
      <c r="J133" s="8">
        <v>4</v>
      </c>
      <c r="K133" s="8">
        <v>682750</v>
      </c>
      <c r="L133" s="8">
        <v>1258450</v>
      </c>
      <c r="M133" s="9">
        <v>1.8432076162577811</v>
      </c>
      <c r="N133" s="8">
        <v>1</v>
      </c>
      <c r="O133" s="8">
        <v>370300</v>
      </c>
      <c r="P133" s="8">
        <v>1</v>
      </c>
      <c r="Q133" s="8">
        <v>361000</v>
      </c>
      <c r="R133" s="8">
        <v>527150</v>
      </c>
      <c r="S133" s="8">
        <v>3</v>
      </c>
      <c r="T133" s="9">
        <v>0.33333333333333331</v>
      </c>
      <c r="U133" s="8">
        <v>0</v>
      </c>
      <c r="V133" s="8">
        <v>0</v>
      </c>
    </row>
    <row r="134" spans="1:22" x14ac:dyDescent="0.25">
      <c r="A134" s="3">
        <v>202508</v>
      </c>
      <c r="B134" t="s">
        <v>30</v>
      </c>
      <c r="C134" t="s">
        <v>201</v>
      </c>
      <c r="D134" s="8">
        <v>85</v>
      </c>
      <c r="E134" s="8">
        <v>33</v>
      </c>
      <c r="F134" s="9">
        <v>0.38823529411764707</v>
      </c>
      <c r="G134" s="8">
        <v>30</v>
      </c>
      <c r="H134" s="8">
        <v>3</v>
      </c>
      <c r="I134" s="8">
        <v>0</v>
      </c>
      <c r="J134" s="8">
        <v>4</v>
      </c>
      <c r="K134" s="8">
        <v>1365500</v>
      </c>
      <c r="L134" s="8">
        <v>804350</v>
      </c>
      <c r="M134" s="9">
        <v>0.58905162943976563</v>
      </c>
      <c r="N134" s="8">
        <v>2</v>
      </c>
      <c r="O134" s="8">
        <v>225850</v>
      </c>
      <c r="P134" s="8">
        <v>2</v>
      </c>
      <c r="Q134" s="8">
        <v>578500</v>
      </c>
      <c r="R134" s="8">
        <v>0</v>
      </c>
      <c r="S134" s="8">
        <v>5</v>
      </c>
      <c r="T134" s="9">
        <v>0.4</v>
      </c>
      <c r="U134" s="8">
        <v>0</v>
      </c>
      <c r="V134" s="8">
        <v>0</v>
      </c>
    </row>
    <row r="135" spans="1:22" x14ac:dyDescent="0.25">
      <c r="A135" s="3">
        <v>202508</v>
      </c>
      <c r="B135" t="s">
        <v>30</v>
      </c>
      <c r="C135" t="s">
        <v>202</v>
      </c>
      <c r="D135" s="8">
        <v>85</v>
      </c>
      <c r="E135" s="8">
        <v>34</v>
      </c>
      <c r="F135" s="9">
        <v>0.4</v>
      </c>
      <c r="G135" s="8">
        <v>27</v>
      </c>
      <c r="H135" s="8">
        <v>1</v>
      </c>
      <c r="I135" s="8">
        <v>0</v>
      </c>
      <c r="J135" s="8">
        <v>6</v>
      </c>
      <c r="K135" s="8">
        <v>1365500</v>
      </c>
      <c r="L135" s="8">
        <v>519000</v>
      </c>
      <c r="M135" s="9">
        <v>0.38008055657268403</v>
      </c>
      <c r="N135" s="8">
        <v>1</v>
      </c>
      <c r="O135" s="8">
        <v>80000</v>
      </c>
      <c r="P135" s="8">
        <v>1</v>
      </c>
      <c r="Q135" s="8">
        <v>319500</v>
      </c>
      <c r="R135" s="8">
        <v>119500</v>
      </c>
      <c r="S135" s="8">
        <v>5</v>
      </c>
      <c r="T135" s="9">
        <v>0.2</v>
      </c>
      <c r="U135" s="8">
        <v>0</v>
      </c>
      <c r="V135" s="8">
        <v>0</v>
      </c>
    </row>
    <row r="136" spans="1:22" x14ac:dyDescent="0.25">
      <c r="A136" s="3">
        <v>202508</v>
      </c>
      <c r="B136" t="s">
        <v>30</v>
      </c>
      <c r="C136" t="s">
        <v>203</v>
      </c>
      <c r="D136" s="8">
        <v>0</v>
      </c>
      <c r="E136" s="8"/>
      <c r="F136" s="9">
        <v>0</v>
      </c>
      <c r="G136" s="8"/>
      <c r="H136" s="8"/>
      <c r="I136" s="8"/>
      <c r="J136" s="8"/>
      <c r="K136" s="8">
        <v>0</v>
      </c>
      <c r="L136" s="8"/>
      <c r="M136" s="9">
        <v>0</v>
      </c>
      <c r="N136" s="8"/>
      <c r="O136" s="8"/>
      <c r="P136" s="8"/>
      <c r="Q136" s="8"/>
      <c r="R136" s="8"/>
      <c r="S136" s="8">
        <v>0</v>
      </c>
      <c r="T136" s="9">
        <v>0</v>
      </c>
      <c r="U136" s="8"/>
      <c r="V136" s="8"/>
    </row>
    <row r="137" spans="1:22" x14ac:dyDescent="0.25">
      <c r="A137" s="3">
        <v>202508</v>
      </c>
      <c r="B137" t="s">
        <v>30</v>
      </c>
      <c r="C137" t="s">
        <v>204</v>
      </c>
      <c r="D137" s="8">
        <v>85</v>
      </c>
      <c r="E137" s="8">
        <v>2</v>
      </c>
      <c r="F137" s="9">
        <v>2.3529411764705882E-2</v>
      </c>
      <c r="G137" s="8">
        <v>1</v>
      </c>
      <c r="H137" s="8">
        <v>1</v>
      </c>
      <c r="I137" s="8">
        <v>0</v>
      </c>
      <c r="J137" s="8">
        <v>1</v>
      </c>
      <c r="K137" s="8">
        <v>1365500</v>
      </c>
      <c r="L137" s="8">
        <v>25000</v>
      </c>
      <c r="M137" s="9">
        <v>1.830831197363603E-2</v>
      </c>
      <c r="N137" s="8">
        <v>0</v>
      </c>
      <c r="O137" s="8">
        <v>0</v>
      </c>
      <c r="P137" s="8">
        <v>1</v>
      </c>
      <c r="Q137" s="8">
        <v>25000</v>
      </c>
      <c r="R137" s="8">
        <v>0</v>
      </c>
      <c r="S137" s="8">
        <v>5</v>
      </c>
      <c r="T137" s="9">
        <v>0.2</v>
      </c>
      <c r="U137" s="8">
        <v>0</v>
      </c>
      <c r="V137" s="8">
        <v>0</v>
      </c>
    </row>
    <row r="138" spans="1:22" x14ac:dyDescent="0.25">
      <c r="A138" s="3">
        <v>202508</v>
      </c>
      <c r="B138" t="s">
        <v>31</v>
      </c>
      <c r="C138" t="s">
        <v>205</v>
      </c>
      <c r="D138" s="8">
        <v>150</v>
      </c>
      <c r="E138" s="8">
        <v>62</v>
      </c>
      <c r="F138" s="9">
        <v>0.41333333333333333</v>
      </c>
      <c r="G138" s="8">
        <v>45</v>
      </c>
      <c r="H138" s="8">
        <v>12</v>
      </c>
      <c r="I138" s="8">
        <v>0</v>
      </c>
      <c r="J138" s="8">
        <v>13</v>
      </c>
      <c r="K138" s="8">
        <v>1455060</v>
      </c>
      <c r="L138" s="8">
        <v>688150</v>
      </c>
      <c r="M138" s="9">
        <v>0.4729358239522769</v>
      </c>
      <c r="N138" s="8">
        <v>5</v>
      </c>
      <c r="O138" s="8">
        <v>104400</v>
      </c>
      <c r="P138" s="8">
        <v>6</v>
      </c>
      <c r="Q138" s="8">
        <v>491250</v>
      </c>
      <c r="R138" s="8">
        <v>92500</v>
      </c>
      <c r="S138" s="8">
        <v>8</v>
      </c>
      <c r="T138" s="9">
        <v>0.75</v>
      </c>
      <c r="U138" s="8">
        <v>0</v>
      </c>
      <c r="V138" s="8">
        <v>0</v>
      </c>
    </row>
    <row r="139" spans="1:22" x14ac:dyDescent="0.25">
      <c r="A139" s="3">
        <v>202508</v>
      </c>
      <c r="B139" t="s">
        <v>31</v>
      </c>
      <c r="C139" t="s">
        <v>206</v>
      </c>
      <c r="D139" s="8">
        <v>150</v>
      </c>
      <c r="E139" s="8">
        <v>54</v>
      </c>
      <c r="F139" s="9">
        <v>0.36</v>
      </c>
      <c r="G139" s="8">
        <v>47</v>
      </c>
      <c r="H139" s="8">
        <v>5</v>
      </c>
      <c r="I139" s="8">
        <v>0</v>
      </c>
      <c r="J139" s="8">
        <v>6</v>
      </c>
      <c r="K139" s="8">
        <v>1455060</v>
      </c>
      <c r="L139" s="8">
        <v>418050.01</v>
      </c>
      <c r="M139" s="9">
        <v>0.28730774675958382</v>
      </c>
      <c r="N139" s="8">
        <v>1</v>
      </c>
      <c r="O139" s="8">
        <v>165800</v>
      </c>
      <c r="P139" s="8">
        <v>4</v>
      </c>
      <c r="Q139" s="8">
        <v>197000.01</v>
      </c>
      <c r="R139" s="8">
        <v>55250</v>
      </c>
      <c r="S139" s="8">
        <v>8</v>
      </c>
      <c r="T139" s="9">
        <v>0.5</v>
      </c>
      <c r="U139" s="8">
        <v>0</v>
      </c>
      <c r="V139" s="8">
        <v>0</v>
      </c>
    </row>
    <row r="140" spans="1:22" x14ac:dyDescent="0.25">
      <c r="A140" s="3">
        <v>202508</v>
      </c>
      <c r="B140" t="s">
        <v>31</v>
      </c>
      <c r="C140" t="s">
        <v>207</v>
      </c>
      <c r="D140" s="8">
        <v>150</v>
      </c>
      <c r="E140" s="8">
        <v>59</v>
      </c>
      <c r="F140" s="9">
        <v>0.39333333333333331</v>
      </c>
      <c r="G140" s="8">
        <v>50</v>
      </c>
      <c r="H140" s="8">
        <v>6</v>
      </c>
      <c r="I140" s="8">
        <v>0</v>
      </c>
      <c r="J140" s="8">
        <v>8</v>
      </c>
      <c r="K140" s="8">
        <v>1455060</v>
      </c>
      <c r="L140" s="8">
        <v>1003850</v>
      </c>
      <c r="M140" s="9">
        <v>0.68990282187676111</v>
      </c>
      <c r="N140" s="8">
        <v>3</v>
      </c>
      <c r="O140" s="8">
        <v>538600</v>
      </c>
      <c r="P140" s="8">
        <v>4</v>
      </c>
      <c r="Q140" s="8">
        <v>429250</v>
      </c>
      <c r="R140" s="8">
        <v>36000</v>
      </c>
      <c r="S140" s="8">
        <v>8</v>
      </c>
      <c r="T140" s="9">
        <v>0.5</v>
      </c>
      <c r="U140" s="8">
        <v>0</v>
      </c>
      <c r="V140" s="8">
        <v>0</v>
      </c>
    </row>
    <row r="141" spans="1:22" x14ac:dyDescent="0.25">
      <c r="A141" s="3">
        <v>202508</v>
      </c>
      <c r="B141" t="s">
        <v>31</v>
      </c>
      <c r="C141" t="s">
        <v>208</v>
      </c>
      <c r="D141" s="8">
        <v>150</v>
      </c>
      <c r="E141" s="8">
        <v>63</v>
      </c>
      <c r="F141" s="9">
        <v>0.42</v>
      </c>
      <c r="G141" s="8">
        <v>48</v>
      </c>
      <c r="H141" s="8">
        <v>12</v>
      </c>
      <c r="I141" s="8">
        <v>0</v>
      </c>
      <c r="J141" s="8">
        <v>14</v>
      </c>
      <c r="K141" s="8">
        <v>1455060</v>
      </c>
      <c r="L141" s="8">
        <v>399650</v>
      </c>
      <c r="M141" s="9">
        <v>0.27466221324206563</v>
      </c>
      <c r="N141" s="8">
        <v>8</v>
      </c>
      <c r="O141" s="8">
        <v>117400</v>
      </c>
      <c r="P141" s="8">
        <v>5</v>
      </c>
      <c r="Q141" s="8">
        <v>262250</v>
      </c>
      <c r="R141" s="8">
        <v>20000</v>
      </c>
      <c r="S141" s="8">
        <v>8</v>
      </c>
      <c r="T141" s="9">
        <v>0.625</v>
      </c>
      <c r="U141" s="8">
        <v>0</v>
      </c>
      <c r="V141" s="8">
        <v>0</v>
      </c>
    </row>
    <row r="142" spans="1:22" x14ac:dyDescent="0.25">
      <c r="A142" s="3">
        <v>202508</v>
      </c>
      <c r="B142" t="s">
        <v>31</v>
      </c>
      <c r="C142" t="s">
        <v>209</v>
      </c>
      <c r="D142" s="8">
        <v>0</v>
      </c>
      <c r="E142" s="8">
        <v>19</v>
      </c>
      <c r="F142" s="9">
        <v>0</v>
      </c>
      <c r="G142" s="8">
        <v>18</v>
      </c>
      <c r="H142" s="8">
        <v>1</v>
      </c>
      <c r="I142" s="8">
        <v>0</v>
      </c>
      <c r="J142" s="8">
        <v>3</v>
      </c>
      <c r="K142" s="8">
        <v>0</v>
      </c>
      <c r="L142" s="8">
        <v>37500</v>
      </c>
      <c r="M142" s="9">
        <v>0</v>
      </c>
      <c r="N142" s="8">
        <v>2</v>
      </c>
      <c r="O142" s="8">
        <v>33500</v>
      </c>
      <c r="P142" s="8">
        <v>0</v>
      </c>
      <c r="Q142" s="8">
        <v>0</v>
      </c>
      <c r="R142" s="8">
        <v>4000</v>
      </c>
      <c r="S142" s="8">
        <v>0</v>
      </c>
      <c r="T142" s="9">
        <v>0</v>
      </c>
      <c r="U142" s="8">
        <v>0</v>
      </c>
      <c r="V142" s="8">
        <v>0</v>
      </c>
    </row>
    <row r="143" spans="1:22" x14ac:dyDescent="0.25">
      <c r="A143" s="3">
        <v>202508</v>
      </c>
      <c r="B143" t="s">
        <v>31</v>
      </c>
      <c r="C143" t="s">
        <v>210</v>
      </c>
      <c r="D143" s="8">
        <v>0</v>
      </c>
      <c r="E143" s="8"/>
      <c r="F143" s="9">
        <v>0</v>
      </c>
      <c r="G143" s="8"/>
      <c r="H143" s="8"/>
      <c r="I143" s="8"/>
      <c r="J143" s="8"/>
      <c r="K143" s="8">
        <v>0</v>
      </c>
      <c r="L143" s="8"/>
      <c r="M143" s="9">
        <v>0</v>
      </c>
      <c r="N143" s="8"/>
      <c r="O143" s="8"/>
      <c r="P143" s="8"/>
      <c r="Q143" s="8"/>
      <c r="R143" s="8"/>
      <c r="S143" s="8">
        <v>0</v>
      </c>
      <c r="T143" s="9">
        <v>0</v>
      </c>
      <c r="U143" s="8"/>
      <c r="V143" s="8"/>
    </row>
    <row r="144" spans="1:22" x14ac:dyDescent="0.25">
      <c r="A144" s="3">
        <v>202508</v>
      </c>
      <c r="B144" t="s">
        <v>31</v>
      </c>
      <c r="C144" t="s">
        <v>211</v>
      </c>
      <c r="D144" s="8">
        <v>150</v>
      </c>
      <c r="E144" s="8">
        <v>58</v>
      </c>
      <c r="F144" s="9">
        <v>0.38666666666666666</v>
      </c>
      <c r="G144" s="8">
        <v>36</v>
      </c>
      <c r="H144" s="8">
        <v>21</v>
      </c>
      <c r="I144" s="8">
        <v>0</v>
      </c>
      <c r="J144" s="8">
        <v>9</v>
      </c>
      <c r="K144" s="8">
        <v>1455060</v>
      </c>
      <c r="L144" s="8">
        <v>913000.03</v>
      </c>
      <c r="M144" s="9">
        <v>0.62746555468503018</v>
      </c>
      <c r="N144" s="8">
        <v>1</v>
      </c>
      <c r="O144" s="8">
        <v>250000</v>
      </c>
      <c r="P144" s="8">
        <v>7</v>
      </c>
      <c r="Q144" s="8">
        <v>643000.03</v>
      </c>
      <c r="R144" s="8">
        <v>20000</v>
      </c>
      <c r="S144" s="8">
        <v>8</v>
      </c>
      <c r="T144" s="9">
        <v>0.875</v>
      </c>
      <c r="U144" s="8">
        <v>0</v>
      </c>
      <c r="V144" s="8">
        <v>0</v>
      </c>
    </row>
    <row r="145" spans="1:22" x14ac:dyDescent="0.25">
      <c r="A145" s="3">
        <v>202508</v>
      </c>
      <c r="B145" t="s">
        <v>31</v>
      </c>
      <c r="C145" t="s">
        <v>212</v>
      </c>
      <c r="D145" s="8">
        <v>0</v>
      </c>
      <c r="E145" s="8"/>
      <c r="F145" s="9">
        <v>0</v>
      </c>
      <c r="G145" s="8"/>
      <c r="H145" s="8"/>
      <c r="I145" s="8"/>
      <c r="J145" s="8"/>
      <c r="K145" s="8">
        <v>0</v>
      </c>
      <c r="L145" s="8"/>
      <c r="M145" s="9">
        <v>0</v>
      </c>
      <c r="N145" s="8"/>
      <c r="O145" s="8"/>
      <c r="P145" s="8"/>
      <c r="Q145" s="8"/>
      <c r="R145" s="8"/>
      <c r="S145" s="8">
        <v>0</v>
      </c>
      <c r="T145" s="9">
        <v>0</v>
      </c>
      <c r="U145" s="8"/>
      <c r="V145" s="8"/>
    </row>
    <row r="146" spans="1:22" x14ac:dyDescent="0.25">
      <c r="A146" s="3">
        <v>202508</v>
      </c>
      <c r="B146" t="s">
        <v>31</v>
      </c>
      <c r="C146" t="s">
        <v>213</v>
      </c>
      <c r="D146" s="8">
        <v>150</v>
      </c>
      <c r="E146" s="8">
        <v>48</v>
      </c>
      <c r="F146" s="9">
        <v>0.32</v>
      </c>
      <c r="G146" s="8">
        <v>41</v>
      </c>
      <c r="H146" s="8">
        <v>7</v>
      </c>
      <c r="I146" s="8">
        <v>0</v>
      </c>
      <c r="J146" s="8">
        <v>6</v>
      </c>
      <c r="K146" s="8">
        <v>1455060</v>
      </c>
      <c r="L146" s="8">
        <v>251400</v>
      </c>
      <c r="M146" s="9">
        <v>0.17277638035544926</v>
      </c>
      <c r="N146" s="8">
        <v>4</v>
      </c>
      <c r="O146" s="8">
        <v>56150</v>
      </c>
      <c r="P146" s="8">
        <v>2</v>
      </c>
      <c r="Q146" s="8">
        <v>195250</v>
      </c>
      <c r="R146" s="8">
        <v>0</v>
      </c>
      <c r="S146" s="8">
        <v>8</v>
      </c>
      <c r="T146" s="9">
        <v>0.25</v>
      </c>
      <c r="U146" s="8">
        <v>0</v>
      </c>
      <c r="V146" s="8">
        <v>0</v>
      </c>
    </row>
    <row r="147" spans="1:22" x14ac:dyDescent="0.25">
      <c r="A147" s="3">
        <v>202508</v>
      </c>
      <c r="B147" t="s">
        <v>31</v>
      </c>
      <c r="C147" t="s">
        <v>214</v>
      </c>
      <c r="D147" s="8">
        <v>52</v>
      </c>
      <c r="E147" s="8">
        <v>28</v>
      </c>
      <c r="F147" s="9">
        <v>0.53846153846153844</v>
      </c>
      <c r="G147" s="8">
        <v>21</v>
      </c>
      <c r="H147" s="8">
        <v>7</v>
      </c>
      <c r="I147" s="8">
        <v>0</v>
      </c>
      <c r="J147" s="8">
        <v>2</v>
      </c>
      <c r="K147" s="8">
        <v>509271</v>
      </c>
      <c r="L147" s="8">
        <v>26000</v>
      </c>
      <c r="M147" s="9">
        <v>5.1053368442342095E-2</v>
      </c>
      <c r="N147" s="8">
        <v>2</v>
      </c>
      <c r="O147" s="8">
        <v>26000</v>
      </c>
      <c r="P147" s="8">
        <v>0</v>
      </c>
      <c r="Q147" s="8">
        <v>0</v>
      </c>
      <c r="R147" s="8">
        <v>0</v>
      </c>
      <c r="S147" s="8">
        <v>2</v>
      </c>
      <c r="T147" s="9">
        <v>0</v>
      </c>
      <c r="U147" s="8">
        <v>0</v>
      </c>
      <c r="V147" s="8">
        <v>0</v>
      </c>
    </row>
    <row r="148" spans="1:22" x14ac:dyDescent="0.25">
      <c r="A148" s="3">
        <v>202508</v>
      </c>
      <c r="B148" t="s">
        <v>31</v>
      </c>
      <c r="C148" t="s">
        <v>215</v>
      </c>
      <c r="D148" s="8">
        <v>150</v>
      </c>
      <c r="E148" s="8">
        <v>72</v>
      </c>
      <c r="F148" s="9">
        <v>0.48</v>
      </c>
      <c r="G148" s="8">
        <v>64</v>
      </c>
      <c r="H148" s="8">
        <v>6</v>
      </c>
      <c r="I148" s="8">
        <v>0</v>
      </c>
      <c r="J148" s="8">
        <v>11</v>
      </c>
      <c r="K148" s="8">
        <v>1455060</v>
      </c>
      <c r="L148" s="8">
        <v>247300</v>
      </c>
      <c r="M148" s="9">
        <v>0.16995862713565077</v>
      </c>
      <c r="N148" s="8">
        <v>7</v>
      </c>
      <c r="O148" s="8">
        <v>72300</v>
      </c>
      <c r="P148" s="8">
        <v>2</v>
      </c>
      <c r="Q148" s="8">
        <v>64250</v>
      </c>
      <c r="R148" s="8">
        <v>110750</v>
      </c>
      <c r="S148" s="8">
        <v>8</v>
      </c>
      <c r="T148" s="9">
        <v>0.25</v>
      </c>
      <c r="U148" s="8">
        <v>0</v>
      </c>
      <c r="V148" s="8">
        <v>0</v>
      </c>
    </row>
    <row r="149" spans="1:22" x14ac:dyDescent="0.25">
      <c r="A149" s="3">
        <v>202508</v>
      </c>
      <c r="B149" t="s">
        <v>31</v>
      </c>
      <c r="C149" t="s">
        <v>216</v>
      </c>
      <c r="D149" s="8">
        <v>150</v>
      </c>
      <c r="E149" s="8">
        <v>69</v>
      </c>
      <c r="F149" s="9">
        <v>0.46</v>
      </c>
      <c r="G149" s="8">
        <v>52</v>
      </c>
      <c r="H149" s="8">
        <v>16</v>
      </c>
      <c r="I149" s="8">
        <v>0</v>
      </c>
      <c r="J149" s="8">
        <v>9</v>
      </c>
      <c r="K149" s="8">
        <v>1455060</v>
      </c>
      <c r="L149" s="8">
        <v>407250</v>
      </c>
      <c r="M149" s="9">
        <v>0.27988536555193599</v>
      </c>
      <c r="N149" s="8">
        <v>2</v>
      </c>
      <c r="O149" s="8">
        <v>46000</v>
      </c>
      <c r="P149" s="8">
        <v>4</v>
      </c>
      <c r="Q149" s="8">
        <v>220000</v>
      </c>
      <c r="R149" s="8">
        <v>141250</v>
      </c>
      <c r="S149" s="8">
        <v>8</v>
      </c>
      <c r="T149" s="9">
        <v>0.5</v>
      </c>
      <c r="U149" s="8">
        <v>0</v>
      </c>
      <c r="V149" s="8">
        <v>0</v>
      </c>
    </row>
    <row r="150" spans="1:22" x14ac:dyDescent="0.25">
      <c r="A150" s="3">
        <v>202508</v>
      </c>
      <c r="B150" t="s">
        <v>31</v>
      </c>
      <c r="C150" t="s">
        <v>217</v>
      </c>
      <c r="D150" s="8">
        <v>150</v>
      </c>
      <c r="E150" s="8">
        <v>49</v>
      </c>
      <c r="F150" s="9">
        <v>0.32666666666666666</v>
      </c>
      <c r="G150" s="8">
        <v>43</v>
      </c>
      <c r="H150" s="8">
        <v>6</v>
      </c>
      <c r="I150" s="8">
        <v>0</v>
      </c>
      <c r="J150" s="8">
        <v>5</v>
      </c>
      <c r="K150" s="8">
        <v>1455060</v>
      </c>
      <c r="L150" s="8">
        <v>280300</v>
      </c>
      <c r="M150" s="9">
        <v>0.19263810427061426</v>
      </c>
      <c r="N150" s="8">
        <v>3</v>
      </c>
      <c r="O150" s="8">
        <v>115300</v>
      </c>
      <c r="P150" s="8">
        <v>2</v>
      </c>
      <c r="Q150" s="8">
        <v>165000</v>
      </c>
      <c r="R150" s="8">
        <v>0</v>
      </c>
      <c r="S150" s="8">
        <v>8</v>
      </c>
      <c r="T150" s="9">
        <v>0.25</v>
      </c>
      <c r="U150" s="8">
        <v>0</v>
      </c>
      <c r="V150" s="8">
        <v>0</v>
      </c>
    </row>
    <row r="151" spans="1:22" x14ac:dyDescent="0.25">
      <c r="A151" s="3">
        <v>202508</v>
      </c>
      <c r="B151" t="s">
        <v>42</v>
      </c>
      <c r="C151" t="s">
        <v>218</v>
      </c>
      <c r="D151" s="8">
        <v>150</v>
      </c>
      <c r="E151" s="8">
        <v>76</v>
      </c>
      <c r="F151" s="9">
        <v>0.50666666666666671</v>
      </c>
      <c r="G151" s="8">
        <v>61</v>
      </c>
      <c r="H151" s="8">
        <v>15</v>
      </c>
      <c r="I151" s="8">
        <v>0</v>
      </c>
      <c r="J151" s="8">
        <v>6</v>
      </c>
      <c r="K151" s="8">
        <v>1455060</v>
      </c>
      <c r="L151" s="8">
        <v>94700</v>
      </c>
      <c r="M151" s="9">
        <v>6.5083226808516484E-2</v>
      </c>
      <c r="N151" s="8">
        <v>4</v>
      </c>
      <c r="O151" s="8">
        <v>52450</v>
      </c>
      <c r="P151" s="8">
        <v>2</v>
      </c>
      <c r="Q151" s="8">
        <v>42250</v>
      </c>
      <c r="R151" s="8">
        <v>0</v>
      </c>
      <c r="S151" s="8">
        <v>8</v>
      </c>
      <c r="T151" s="9">
        <v>0.25</v>
      </c>
      <c r="U151" s="8">
        <v>0</v>
      </c>
      <c r="V151" s="8">
        <v>0</v>
      </c>
    </row>
    <row r="152" spans="1:22" x14ac:dyDescent="0.25">
      <c r="A152" s="3">
        <v>202508</v>
      </c>
      <c r="B152" t="s">
        <v>42</v>
      </c>
      <c r="C152" t="s">
        <v>219</v>
      </c>
      <c r="D152" s="8">
        <v>150</v>
      </c>
      <c r="E152" s="8">
        <v>71</v>
      </c>
      <c r="F152" s="9">
        <v>0.47333333333333333</v>
      </c>
      <c r="G152" s="8">
        <v>60</v>
      </c>
      <c r="H152" s="8">
        <v>9</v>
      </c>
      <c r="I152" s="8">
        <v>0</v>
      </c>
      <c r="J152" s="8">
        <v>15</v>
      </c>
      <c r="K152" s="8">
        <v>1455060</v>
      </c>
      <c r="L152" s="8">
        <v>776200.01</v>
      </c>
      <c r="M152" s="9">
        <v>0.53344879936222567</v>
      </c>
      <c r="N152" s="8">
        <v>6</v>
      </c>
      <c r="O152" s="8">
        <v>271200</v>
      </c>
      <c r="P152" s="8">
        <v>7</v>
      </c>
      <c r="Q152" s="8">
        <v>329750.01</v>
      </c>
      <c r="R152" s="8">
        <v>175250</v>
      </c>
      <c r="S152" s="8">
        <v>8</v>
      </c>
      <c r="T152" s="9">
        <v>0.875</v>
      </c>
      <c r="U152" s="8">
        <v>0</v>
      </c>
      <c r="V152" s="8">
        <v>0</v>
      </c>
    </row>
    <row r="153" spans="1:22" x14ac:dyDescent="0.25">
      <c r="A153" s="3">
        <v>202508</v>
      </c>
      <c r="B153" t="s">
        <v>42</v>
      </c>
      <c r="C153" t="s">
        <v>220</v>
      </c>
      <c r="D153" s="8">
        <v>150</v>
      </c>
      <c r="E153" s="8">
        <v>78</v>
      </c>
      <c r="F153" s="9">
        <v>0.52</v>
      </c>
      <c r="G153" s="8">
        <v>56</v>
      </c>
      <c r="H153" s="8">
        <v>22</v>
      </c>
      <c r="I153" s="8">
        <v>0</v>
      </c>
      <c r="J153" s="8">
        <v>9</v>
      </c>
      <c r="K153" s="8">
        <v>1455060</v>
      </c>
      <c r="L153" s="8">
        <v>849750</v>
      </c>
      <c r="M153" s="9">
        <v>0.58399653622531034</v>
      </c>
      <c r="N153" s="8">
        <v>3</v>
      </c>
      <c r="O153" s="8">
        <v>494000</v>
      </c>
      <c r="P153" s="8">
        <v>6</v>
      </c>
      <c r="Q153" s="8">
        <v>355750</v>
      </c>
      <c r="R153" s="8">
        <v>0</v>
      </c>
      <c r="S153" s="8">
        <v>8</v>
      </c>
      <c r="T153" s="9">
        <v>0.75</v>
      </c>
      <c r="U153" s="8">
        <v>0</v>
      </c>
      <c r="V153" s="8">
        <v>0</v>
      </c>
    </row>
    <row r="154" spans="1:22" x14ac:dyDescent="0.25">
      <c r="A154" s="3">
        <v>202508</v>
      </c>
      <c r="B154" t="s">
        <v>42</v>
      </c>
      <c r="C154" t="s">
        <v>221</v>
      </c>
      <c r="D154" s="8">
        <v>150</v>
      </c>
      <c r="E154" s="8">
        <v>66</v>
      </c>
      <c r="F154" s="9">
        <v>0.44</v>
      </c>
      <c r="G154" s="8">
        <v>51</v>
      </c>
      <c r="H154" s="8">
        <v>14</v>
      </c>
      <c r="I154" s="8">
        <v>0</v>
      </c>
      <c r="J154" s="8">
        <v>13</v>
      </c>
      <c r="K154" s="8">
        <v>1455060</v>
      </c>
      <c r="L154" s="8">
        <v>862950.01</v>
      </c>
      <c r="M154" s="9">
        <v>0.59306833395186453</v>
      </c>
      <c r="N154" s="8">
        <v>6</v>
      </c>
      <c r="O154" s="8">
        <v>90700</v>
      </c>
      <c r="P154" s="8">
        <v>7</v>
      </c>
      <c r="Q154" s="8">
        <v>772250.01</v>
      </c>
      <c r="R154" s="8">
        <v>0</v>
      </c>
      <c r="S154" s="8">
        <v>8</v>
      </c>
      <c r="T154" s="9">
        <v>0.875</v>
      </c>
      <c r="U154" s="8">
        <v>0</v>
      </c>
      <c r="V154" s="8">
        <v>0</v>
      </c>
    </row>
    <row r="155" spans="1:22" x14ac:dyDescent="0.25">
      <c r="A155" s="3">
        <v>202508</v>
      </c>
      <c r="B155" t="s">
        <v>42</v>
      </c>
      <c r="C155" t="s">
        <v>222</v>
      </c>
      <c r="D155" s="8">
        <v>150</v>
      </c>
      <c r="E155" s="8">
        <v>45</v>
      </c>
      <c r="F155" s="9">
        <v>0.3</v>
      </c>
      <c r="G155" s="8">
        <v>35</v>
      </c>
      <c r="H155" s="8">
        <v>7</v>
      </c>
      <c r="I155" s="8">
        <v>0</v>
      </c>
      <c r="J155" s="8">
        <v>8</v>
      </c>
      <c r="K155" s="8">
        <v>1455060</v>
      </c>
      <c r="L155" s="8">
        <v>675350</v>
      </c>
      <c r="M155" s="9">
        <v>0.46413893585144256</v>
      </c>
      <c r="N155" s="8">
        <v>3</v>
      </c>
      <c r="O155" s="8">
        <v>118100</v>
      </c>
      <c r="P155" s="8">
        <v>4</v>
      </c>
      <c r="Q155" s="8">
        <v>490250</v>
      </c>
      <c r="R155" s="8">
        <v>67000</v>
      </c>
      <c r="S155" s="8">
        <v>8</v>
      </c>
      <c r="T155" s="9">
        <v>0.5</v>
      </c>
      <c r="U155" s="8">
        <v>0</v>
      </c>
      <c r="V155" s="8">
        <v>0</v>
      </c>
    </row>
    <row r="156" spans="1:22" x14ac:dyDescent="0.25">
      <c r="A156" s="3">
        <v>202508</v>
      </c>
      <c r="B156" t="s">
        <v>42</v>
      </c>
      <c r="C156" t="s">
        <v>223</v>
      </c>
      <c r="D156" s="8">
        <v>150</v>
      </c>
      <c r="E156" s="8">
        <v>62</v>
      </c>
      <c r="F156" s="9">
        <v>0.41333333333333333</v>
      </c>
      <c r="G156" s="8">
        <v>51</v>
      </c>
      <c r="H156" s="8">
        <v>9</v>
      </c>
      <c r="I156" s="8">
        <v>0</v>
      </c>
      <c r="J156" s="8">
        <v>7</v>
      </c>
      <c r="K156" s="8">
        <v>1455060</v>
      </c>
      <c r="L156" s="8">
        <v>1055400</v>
      </c>
      <c r="M156" s="9">
        <v>0.72533091418910556</v>
      </c>
      <c r="N156" s="8">
        <v>5</v>
      </c>
      <c r="O156" s="8">
        <v>785450</v>
      </c>
      <c r="P156" s="8">
        <v>1</v>
      </c>
      <c r="Q156" s="8">
        <v>3500</v>
      </c>
      <c r="R156" s="8">
        <v>266450</v>
      </c>
      <c r="S156" s="8">
        <v>8</v>
      </c>
      <c r="T156" s="9">
        <v>0.125</v>
      </c>
      <c r="U156" s="8">
        <v>0</v>
      </c>
      <c r="V156" s="8">
        <v>0</v>
      </c>
    </row>
    <row r="157" spans="1:22" x14ac:dyDescent="0.25">
      <c r="A157" s="3">
        <v>202508</v>
      </c>
      <c r="B157" t="s">
        <v>42</v>
      </c>
      <c r="C157" t="s">
        <v>224</v>
      </c>
      <c r="D157" s="8">
        <v>60</v>
      </c>
      <c r="E157" s="8">
        <v>34</v>
      </c>
      <c r="F157" s="9">
        <v>0.56666666666666665</v>
      </c>
      <c r="G157" s="8">
        <v>25</v>
      </c>
      <c r="H157" s="8">
        <v>7</v>
      </c>
      <c r="I157" s="8">
        <v>0</v>
      </c>
      <c r="J157" s="8">
        <v>1</v>
      </c>
      <c r="K157" s="8">
        <v>350500</v>
      </c>
      <c r="L157" s="8">
        <v>18000</v>
      </c>
      <c r="M157" s="9">
        <v>5.1355206847360911E-2</v>
      </c>
      <c r="N157" s="8">
        <v>0</v>
      </c>
      <c r="O157" s="8">
        <v>0</v>
      </c>
      <c r="P157" s="8">
        <v>1</v>
      </c>
      <c r="Q157" s="8">
        <v>18000</v>
      </c>
      <c r="R157" s="8">
        <v>0</v>
      </c>
      <c r="S157" s="8">
        <v>3</v>
      </c>
      <c r="T157" s="9">
        <v>0.33333333333333331</v>
      </c>
      <c r="U157" s="8">
        <v>0</v>
      </c>
      <c r="V157" s="8">
        <v>0</v>
      </c>
    </row>
    <row r="158" spans="1:22" x14ac:dyDescent="0.25">
      <c r="A158" s="3">
        <v>202508</v>
      </c>
      <c r="B158" t="s">
        <v>42</v>
      </c>
      <c r="C158" t="s">
        <v>225</v>
      </c>
      <c r="D158" s="8">
        <v>60</v>
      </c>
      <c r="E158" s="8">
        <v>72</v>
      </c>
      <c r="F158" s="9">
        <v>1.2</v>
      </c>
      <c r="G158" s="8">
        <v>62</v>
      </c>
      <c r="H158" s="8">
        <v>7</v>
      </c>
      <c r="I158" s="8">
        <v>0</v>
      </c>
      <c r="J158" s="8">
        <v>9</v>
      </c>
      <c r="K158" s="8">
        <v>565850</v>
      </c>
      <c r="L158" s="8">
        <v>330850</v>
      </c>
      <c r="M158" s="9">
        <v>0.58469559070425026</v>
      </c>
      <c r="N158" s="8">
        <v>5</v>
      </c>
      <c r="O158" s="8">
        <v>87350</v>
      </c>
      <c r="P158" s="8">
        <v>3</v>
      </c>
      <c r="Q158" s="8">
        <v>226750</v>
      </c>
      <c r="R158" s="8">
        <v>16750</v>
      </c>
      <c r="S158" s="8">
        <v>4</v>
      </c>
      <c r="T158" s="9">
        <v>0.75</v>
      </c>
      <c r="U158" s="8">
        <v>0</v>
      </c>
      <c r="V158" s="8">
        <v>0</v>
      </c>
    </row>
    <row r="159" spans="1:22" x14ac:dyDescent="0.25">
      <c r="A159" s="3">
        <v>202508</v>
      </c>
      <c r="B159" t="s">
        <v>32</v>
      </c>
      <c r="C159" t="s">
        <v>226</v>
      </c>
      <c r="D159" s="8">
        <v>160</v>
      </c>
      <c r="E159" s="8">
        <v>64</v>
      </c>
      <c r="F159" s="9">
        <v>0.4</v>
      </c>
      <c r="G159" s="8">
        <v>52</v>
      </c>
      <c r="H159" s="8">
        <v>11</v>
      </c>
      <c r="I159" s="8">
        <v>0</v>
      </c>
      <c r="J159" s="8">
        <v>8</v>
      </c>
      <c r="K159" s="8">
        <v>1560550</v>
      </c>
      <c r="L159" s="8">
        <v>697150.02</v>
      </c>
      <c r="M159" s="9">
        <v>0.44673353625324408</v>
      </c>
      <c r="N159" s="8">
        <v>2</v>
      </c>
      <c r="O159" s="8">
        <v>12400</v>
      </c>
      <c r="P159" s="8">
        <v>5</v>
      </c>
      <c r="Q159" s="8">
        <v>384750.02</v>
      </c>
      <c r="R159" s="8">
        <v>300000</v>
      </c>
      <c r="S159" s="8">
        <v>10</v>
      </c>
      <c r="T159" s="9">
        <v>0.5</v>
      </c>
      <c r="U159" s="8">
        <v>0</v>
      </c>
      <c r="V159" s="8">
        <v>0</v>
      </c>
    </row>
    <row r="160" spans="1:22" x14ac:dyDescent="0.25">
      <c r="A160" s="3">
        <v>202508</v>
      </c>
      <c r="B160" t="s">
        <v>32</v>
      </c>
      <c r="C160" t="s">
        <v>227</v>
      </c>
      <c r="D160" s="8">
        <v>160</v>
      </c>
      <c r="E160" s="8">
        <v>77</v>
      </c>
      <c r="F160" s="9">
        <v>0.48125000000000001</v>
      </c>
      <c r="G160" s="8">
        <v>62</v>
      </c>
      <c r="H160" s="8">
        <v>9</v>
      </c>
      <c r="I160" s="8">
        <v>0</v>
      </c>
      <c r="J160" s="8">
        <v>11</v>
      </c>
      <c r="K160" s="8">
        <v>1560550</v>
      </c>
      <c r="L160" s="8">
        <v>581550</v>
      </c>
      <c r="M160" s="9">
        <v>0.37265707603088655</v>
      </c>
      <c r="N160" s="8">
        <v>5</v>
      </c>
      <c r="O160" s="8">
        <v>39050</v>
      </c>
      <c r="P160" s="8">
        <v>2</v>
      </c>
      <c r="Q160" s="8">
        <v>429750</v>
      </c>
      <c r="R160" s="8">
        <v>112750</v>
      </c>
      <c r="S160" s="8">
        <v>10</v>
      </c>
      <c r="T160" s="9">
        <v>0.2</v>
      </c>
      <c r="U160" s="8">
        <v>0</v>
      </c>
      <c r="V160" s="8">
        <v>0</v>
      </c>
    </row>
    <row r="161" spans="1:22" x14ac:dyDescent="0.25">
      <c r="A161" s="3">
        <v>202508</v>
      </c>
      <c r="B161" t="s">
        <v>32</v>
      </c>
      <c r="C161" t="s">
        <v>228</v>
      </c>
      <c r="D161" s="8">
        <v>150</v>
      </c>
      <c r="E161" s="8">
        <v>63</v>
      </c>
      <c r="F161" s="9">
        <v>0.42</v>
      </c>
      <c r="G161" s="8">
        <v>53</v>
      </c>
      <c r="H161" s="8">
        <v>9</v>
      </c>
      <c r="I161" s="8">
        <v>0</v>
      </c>
      <c r="J161" s="8">
        <v>9</v>
      </c>
      <c r="K161" s="8">
        <v>1455060</v>
      </c>
      <c r="L161" s="8">
        <v>375500.02</v>
      </c>
      <c r="M161" s="9">
        <v>0.25806497326570726</v>
      </c>
      <c r="N161" s="8">
        <v>3</v>
      </c>
      <c r="O161" s="8">
        <v>102000</v>
      </c>
      <c r="P161" s="8">
        <v>6</v>
      </c>
      <c r="Q161" s="8">
        <v>273500.02</v>
      </c>
      <c r="R161" s="8">
        <v>0</v>
      </c>
      <c r="S161" s="8">
        <v>8</v>
      </c>
      <c r="T161" s="9">
        <v>0.75</v>
      </c>
      <c r="U161" s="8">
        <v>0</v>
      </c>
      <c r="V161" s="8">
        <v>0</v>
      </c>
    </row>
    <row r="162" spans="1:22" x14ac:dyDescent="0.25">
      <c r="A162" s="3">
        <v>202508</v>
      </c>
      <c r="B162" t="s">
        <v>32</v>
      </c>
      <c r="C162" t="s">
        <v>229</v>
      </c>
      <c r="D162" s="8">
        <v>160</v>
      </c>
      <c r="E162" s="8">
        <v>45</v>
      </c>
      <c r="F162" s="9">
        <v>0.28125</v>
      </c>
      <c r="G162" s="8">
        <v>35</v>
      </c>
      <c r="H162" s="8">
        <v>9</v>
      </c>
      <c r="I162" s="8">
        <v>0</v>
      </c>
      <c r="J162" s="8">
        <v>7</v>
      </c>
      <c r="K162" s="8">
        <v>1560550</v>
      </c>
      <c r="L162" s="8">
        <v>699000</v>
      </c>
      <c r="M162" s="9">
        <v>0.44791900291563874</v>
      </c>
      <c r="N162" s="8">
        <v>2</v>
      </c>
      <c r="O162" s="8">
        <v>53000</v>
      </c>
      <c r="P162" s="8">
        <v>4</v>
      </c>
      <c r="Q162" s="8">
        <v>576000</v>
      </c>
      <c r="R162" s="8">
        <v>70000</v>
      </c>
      <c r="S162" s="8">
        <v>10</v>
      </c>
      <c r="T162" s="9">
        <v>0.4</v>
      </c>
      <c r="U162" s="8">
        <v>0</v>
      </c>
      <c r="V162" s="8">
        <v>0</v>
      </c>
    </row>
    <row r="163" spans="1:22" x14ac:dyDescent="0.25">
      <c r="A163" s="3">
        <v>202508</v>
      </c>
      <c r="B163" t="s">
        <v>32</v>
      </c>
      <c r="C163" t="s">
        <v>230</v>
      </c>
      <c r="D163" s="8">
        <v>0</v>
      </c>
      <c r="E163" s="8"/>
      <c r="F163" s="9">
        <v>0</v>
      </c>
      <c r="G163" s="8"/>
      <c r="H163" s="8"/>
      <c r="I163" s="8"/>
      <c r="J163" s="8"/>
      <c r="K163" s="8">
        <v>0</v>
      </c>
      <c r="L163" s="8"/>
      <c r="M163" s="9">
        <v>0</v>
      </c>
      <c r="N163" s="8"/>
      <c r="O163" s="8"/>
      <c r="P163" s="8"/>
      <c r="Q163" s="8"/>
      <c r="R163" s="8"/>
      <c r="S163" s="8">
        <v>0</v>
      </c>
      <c r="T163" s="9">
        <v>0</v>
      </c>
      <c r="U163" s="8"/>
      <c r="V163" s="8"/>
    </row>
    <row r="164" spans="1:22" x14ac:dyDescent="0.25">
      <c r="A164" s="3">
        <v>202508</v>
      </c>
      <c r="B164" t="s">
        <v>32</v>
      </c>
      <c r="C164" t="s">
        <v>231</v>
      </c>
      <c r="D164" s="8">
        <v>160</v>
      </c>
      <c r="E164" s="8">
        <v>44</v>
      </c>
      <c r="F164" s="9">
        <v>0.27500000000000002</v>
      </c>
      <c r="G164" s="8">
        <v>27</v>
      </c>
      <c r="H164" s="8">
        <v>15</v>
      </c>
      <c r="I164" s="8">
        <v>0</v>
      </c>
      <c r="J164" s="8">
        <v>9</v>
      </c>
      <c r="K164" s="8">
        <v>1560550</v>
      </c>
      <c r="L164" s="8">
        <v>494300</v>
      </c>
      <c r="M164" s="9">
        <v>0.31674730063118772</v>
      </c>
      <c r="N164" s="8">
        <v>3</v>
      </c>
      <c r="O164" s="8">
        <v>310550</v>
      </c>
      <c r="P164" s="8">
        <v>6</v>
      </c>
      <c r="Q164" s="8">
        <v>183750</v>
      </c>
      <c r="R164" s="8">
        <v>0</v>
      </c>
      <c r="S164" s="8">
        <v>10</v>
      </c>
      <c r="T164" s="9">
        <v>0.6</v>
      </c>
      <c r="U164" s="8">
        <v>0</v>
      </c>
      <c r="V164" s="8">
        <v>0</v>
      </c>
    </row>
    <row r="165" spans="1:22" x14ac:dyDescent="0.25">
      <c r="A165" s="3">
        <v>202508</v>
      </c>
      <c r="B165" t="s">
        <v>32</v>
      </c>
      <c r="C165" t="s">
        <v>232</v>
      </c>
      <c r="D165" s="8">
        <v>160</v>
      </c>
      <c r="E165" s="8">
        <v>41</v>
      </c>
      <c r="F165" s="9">
        <v>0.25624999999999998</v>
      </c>
      <c r="G165" s="8">
        <v>36</v>
      </c>
      <c r="H165" s="8">
        <v>3</v>
      </c>
      <c r="I165" s="8">
        <v>0</v>
      </c>
      <c r="J165" s="8">
        <v>8</v>
      </c>
      <c r="K165" s="8">
        <v>1560550</v>
      </c>
      <c r="L165" s="8">
        <v>254750.01</v>
      </c>
      <c r="M165" s="9">
        <v>0.16324373458075678</v>
      </c>
      <c r="N165" s="8">
        <v>3</v>
      </c>
      <c r="O165" s="8">
        <v>19500</v>
      </c>
      <c r="P165" s="8">
        <v>4</v>
      </c>
      <c r="Q165" s="8">
        <v>225250.01</v>
      </c>
      <c r="R165" s="8">
        <v>10000</v>
      </c>
      <c r="S165" s="8">
        <v>10</v>
      </c>
      <c r="T165" s="9">
        <v>0.4</v>
      </c>
      <c r="U165" s="8">
        <v>0</v>
      </c>
      <c r="V165" s="8">
        <v>0</v>
      </c>
    </row>
    <row r="166" spans="1:22" x14ac:dyDescent="0.25">
      <c r="A166" s="3">
        <v>202508</v>
      </c>
      <c r="B166" t="s">
        <v>32</v>
      </c>
      <c r="C166" t="s">
        <v>233</v>
      </c>
      <c r="D166" s="8">
        <v>160</v>
      </c>
      <c r="E166" s="8">
        <v>21</v>
      </c>
      <c r="F166" s="9">
        <v>0.13125000000000001</v>
      </c>
      <c r="G166" s="8">
        <v>16</v>
      </c>
      <c r="H166" s="8">
        <v>4</v>
      </c>
      <c r="I166" s="8">
        <v>0</v>
      </c>
      <c r="J166" s="8">
        <v>6</v>
      </c>
      <c r="K166" s="8">
        <v>1560550</v>
      </c>
      <c r="L166" s="8">
        <v>342000</v>
      </c>
      <c r="M166" s="9">
        <v>0.21915350357245844</v>
      </c>
      <c r="N166" s="8">
        <v>4</v>
      </c>
      <c r="O166" s="8">
        <v>189000</v>
      </c>
      <c r="P166" s="8">
        <v>2</v>
      </c>
      <c r="Q166" s="8">
        <v>153000</v>
      </c>
      <c r="R166" s="8">
        <v>0</v>
      </c>
      <c r="S166" s="8">
        <v>10</v>
      </c>
      <c r="T166" s="9">
        <v>0.2</v>
      </c>
      <c r="U166" s="8">
        <v>0</v>
      </c>
      <c r="V166" s="8">
        <v>0</v>
      </c>
    </row>
    <row r="167" spans="1:22" x14ac:dyDescent="0.25">
      <c r="A167" s="3">
        <v>202508</v>
      </c>
      <c r="B167" t="s">
        <v>32</v>
      </c>
      <c r="C167" t="s">
        <v>234</v>
      </c>
      <c r="D167" s="8">
        <v>0</v>
      </c>
      <c r="E167" s="8">
        <v>8</v>
      </c>
      <c r="F167" s="9">
        <v>0</v>
      </c>
      <c r="G167" s="8">
        <v>7</v>
      </c>
      <c r="H167" s="8">
        <v>0</v>
      </c>
      <c r="I167" s="8">
        <v>0</v>
      </c>
      <c r="J167" s="8">
        <v>1</v>
      </c>
      <c r="K167" s="8">
        <v>0</v>
      </c>
      <c r="L167" s="8">
        <v>2000</v>
      </c>
      <c r="M167" s="9">
        <v>0</v>
      </c>
      <c r="N167" s="8">
        <v>0</v>
      </c>
      <c r="O167" s="8">
        <v>0</v>
      </c>
      <c r="P167" s="8">
        <v>0</v>
      </c>
      <c r="Q167" s="8">
        <v>0</v>
      </c>
      <c r="R167" s="8">
        <v>2000</v>
      </c>
      <c r="S167" s="8">
        <v>0</v>
      </c>
      <c r="T167" s="9">
        <v>0</v>
      </c>
      <c r="U167" s="8">
        <v>0</v>
      </c>
      <c r="V167" s="8">
        <v>0</v>
      </c>
    </row>
    <row r="168" spans="1:22" x14ac:dyDescent="0.25">
      <c r="A168" s="3">
        <v>202508</v>
      </c>
      <c r="B168" t="s">
        <v>32</v>
      </c>
      <c r="C168" t="s">
        <v>235</v>
      </c>
      <c r="D168" s="8">
        <v>160</v>
      </c>
      <c r="E168" s="8">
        <v>47</v>
      </c>
      <c r="F168" s="9">
        <v>0.29375000000000001</v>
      </c>
      <c r="G168" s="8">
        <v>32</v>
      </c>
      <c r="H168" s="8">
        <v>13</v>
      </c>
      <c r="I168" s="8">
        <v>0</v>
      </c>
      <c r="J168" s="8">
        <v>3</v>
      </c>
      <c r="K168" s="8">
        <v>1560550</v>
      </c>
      <c r="L168" s="8">
        <v>181750</v>
      </c>
      <c r="M168" s="9">
        <v>0.11646534875524654</v>
      </c>
      <c r="N168" s="8">
        <v>1</v>
      </c>
      <c r="O168" s="8">
        <v>28000</v>
      </c>
      <c r="P168" s="8">
        <v>2</v>
      </c>
      <c r="Q168" s="8">
        <v>153750</v>
      </c>
      <c r="R168" s="8">
        <v>0</v>
      </c>
      <c r="S168" s="8">
        <v>10</v>
      </c>
      <c r="T168" s="9">
        <v>0.2</v>
      </c>
      <c r="U168" s="8">
        <v>0</v>
      </c>
      <c r="V168" s="8">
        <v>0</v>
      </c>
    </row>
    <row r="169" spans="1:22" x14ac:dyDescent="0.25">
      <c r="A169" s="3">
        <v>202508</v>
      </c>
      <c r="B169" t="s">
        <v>32</v>
      </c>
      <c r="C169" t="s">
        <v>236</v>
      </c>
      <c r="D169" s="8">
        <v>160</v>
      </c>
      <c r="E169" s="8">
        <v>23</v>
      </c>
      <c r="F169" s="9">
        <v>0.14374999999999999</v>
      </c>
      <c r="G169" s="8">
        <v>16</v>
      </c>
      <c r="H169" s="8">
        <v>5</v>
      </c>
      <c r="I169" s="8">
        <v>0</v>
      </c>
      <c r="J169" s="8">
        <v>4</v>
      </c>
      <c r="K169" s="8">
        <v>1560550</v>
      </c>
      <c r="L169" s="8">
        <v>160250</v>
      </c>
      <c r="M169" s="9">
        <v>0.10268815481721189</v>
      </c>
      <c r="N169" s="8">
        <v>0</v>
      </c>
      <c r="O169" s="8">
        <v>0</v>
      </c>
      <c r="P169" s="8">
        <v>4</v>
      </c>
      <c r="Q169" s="8">
        <v>160250</v>
      </c>
      <c r="R169" s="8">
        <v>0</v>
      </c>
      <c r="S169" s="8">
        <v>10</v>
      </c>
      <c r="T169" s="9">
        <v>0.4</v>
      </c>
      <c r="U169" s="8">
        <v>0</v>
      </c>
      <c r="V169" s="8">
        <v>0</v>
      </c>
    </row>
    <row r="170" spans="1:22" x14ac:dyDescent="0.25">
      <c r="A170" s="3">
        <v>202508</v>
      </c>
      <c r="B170" t="s">
        <v>33</v>
      </c>
      <c r="C170" t="s">
        <v>237</v>
      </c>
      <c r="D170" s="8">
        <v>150</v>
      </c>
      <c r="E170" s="8">
        <v>37</v>
      </c>
      <c r="F170" s="9">
        <v>0.24666666666666667</v>
      </c>
      <c r="G170" s="8">
        <v>29</v>
      </c>
      <c r="H170" s="8">
        <v>6</v>
      </c>
      <c r="I170" s="8">
        <v>0</v>
      </c>
      <c r="J170" s="8">
        <v>6</v>
      </c>
      <c r="K170" s="8">
        <v>1455060</v>
      </c>
      <c r="L170" s="8">
        <v>537750</v>
      </c>
      <c r="M170" s="9">
        <v>0.3695723887674735</v>
      </c>
      <c r="N170" s="8">
        <v>2</v>
      </c>
      <c r="O170" s="8">
        <v>41000</v>
      </c>
      <c r="P170" s="8">
        <v>3</v>
      </c>
      <c r="Q170" s="8">
        <v>490750</v>
      </c>
      <c r="R170" s="8">
        <v>6000</v>
      </c>
      <c r="S170" s="8">
        <v>8</v>
      </c>
      <c r="T170" s="9">
        <v>0.375</v>
      </c>
      <c r="U170" s="8">
        <v>0</v>
      </c>
      <c r="V170" s="8">
        <v>0</v>
      </c>
    </row>
    <row r="171" spans="1:22" x14ac:dyDescent="0.25">
      <c r="A171" s="3">
        <v>202508</v>
      </c>
      <c r="B171" t="s">
        <v>33</v>
      </c>
      <c r="C171" t="s">
        <v>238</v>
      </c>
      <c r="D171" s="8">
        <v>150</v>
      </c>
      <c r="E171" s="8">
        <v>51</v>
      </c>
      <c r="F171" s="9">
        <v>0.34</v>
      </c>
      <c r="G171" s="8">
        <v>38</v>
      </c>
      <c r="H171" s="8">
        <v>12</v>
      </c>
      <c r="I171" s="8">
        <v>0</v>
      </c>
      <c r="J171" s="8">
        <v>5</v>
      </c>
      <c r="K171" s="8">
        <v>1455060</v>
      </c>
      <c r="L171" s="8">
        <v>90750</v>
      </c>
      <c r="M171" s="9">
        <v>6.2368562121149641E-2</v>
      </c>
      <c r="N171" s="8">
        <v>3</v>
      </c>
      <c r="O171" s="8">
        <v>30250</v>
      </c>
      <c r="P171" s="8">
        <v>1</v>
      </c>
      <c r="Q171" s="8">
        <v>15000</v>
      </c>
      <c r="R171" s="8">
        <v>45500</v>
      </c>
      <c r="S171" s="8">
        <v>8</v>
      </c>
      <c r="T171" s="9">
        <v>0.125</v>
      </c>
      <c r="U171" s="8">
        <v>0</v>
      </c>
      <c r="V171" s="8">
        <v>0</v>
      </c>
    </row>
    <row r="172" spans="1:22" x14ac:dyDescent="0.25">
      <c r="A172" s="3">
        <v>202508</v>
      </c>
      <c r="B172" t="s">
        <v>33</v>
      </c>
      <c r="C172" t="s">
        <v>239</v>
      </c>
      <c r="D172" s="8">
        <v>150</v>
      </c>
      <c r="E172" s="8">
        <v>46</v>
      </c>
      <c r="F172" s="9">
        <v>0.30666666666666664</v>
      </c>
      <c r="G172" s="8">
        <v>40</v>
      </c>
      <c r="H172" s="8">
        <v>6</v>
      </c>
      <c r="I172" s="8">
        <v>0</v>
      </c>
      <c r="J172" s="8">
        <v>4</v>
      </c>
      <c r="K172" s="8">
        <v>1455060</v>
      </c>
      <c r="L172" s="8">
        <v>307150</v>
      </c>
      <c r="M172" s="9">
        <v>0.21109095157588004</v>
      </c>
      <c r="N172" s="8">
        <v>2</v>
      </c>
      <c r="O172" s="8">
        <v>182150</v>
      </c>
      <c r="P172" s="8">
        <v>2</v>
      </c>
      <c r="Q172" s="8">
        <v>125000</v>
      </c>
      <c r="R172" s="8">
        <v>0</v>
      </c>
      <c r="S172" s="8">
        <v>8</v>
      </c>
      <c r="T172" s="9">
        <v>0.25</v>
      </c>
      <c r="U172" s="8">
        <v>0</v>
      </c>
      <c r="V172" s="8">
        <v>0</v>
      </c>
    </row>
    <row r="173" spans="1:22" x14ac:dyDescent="0.25">
      <c r="A173" s="3">
        <v>202508</v>
      </c>
      <c r="B173" t="s">
        <v>33</v>
      </c>
      <c r="C173" t="s">
        <v>240</v>
      </c>
      <c r="D173" s="8">
        <v>0</v>
      </c>
      <c r="E173" s="8">
        <v>12</v>
      </c>
      <c r="F173" s="9">
        <v>0</v>
      </c>
      <c r="G173" s="8">
        <v>10</v>
      </c>
      <c r="H173" s="8">
        <v>2</v>
      </c>
      <c r="I173" s="8">
        <v>0</v>
      </c>
      <c r="J173" s="8">
        <v>2</v>
      </c>
      <c r="K173" s="8">
        <v>0</v>
      </c>
      <c r="L173" s="8">
        <v>29300</v>
      </c>
      <c r="M173" s="9">
        <v>0</v>
      </c>
      <c r="N173" s="8">
        <v>2</v>
      </c>
      <c r="O173" s="8">
        <v>29300</v>
      </c>
      <c r="P173" s="8">
        <v>0</v>
      </c>
      <c r="Q173" s="8">
        <v>0</v>
      </c>
      <c r="R173" s="8">
        <v>0</v>
      </c>
      <c r="S173" s="8">
        <v>0</v>
      </c>
      <c r="T173" s="9">
        <v>0</v>
      </c>
      <c r="U173" s="8">
        <v>0</v>
      </c>
      <c r="V173" s="8">
        <v>0</v>
      </c>
    </row>
    <row r="174" spans="1:22" x14ac:dyDescent="0.25">
      <c r="A174" s="3">
        <v>202508</v>
      </c>
      <c r="B174" t="s">
        <v>33</v>
      </c>
      <c r="C174" t="s">
        <v>241</v>
      </c>
      <c r="D174" s="8">
        <v>150</v>
      </c>
      <c r="E174" s="8">
        <v>54</v>
      </c>
      <c r="F174" s="9">
        <v>0.36</v>
      </c>
      <c r="G174" s="8">
        <v>39</v>
      </c>
      <c r="H174" s="8">
        <v>14</v>
      </c>
      <c r="I174" s="8">
        <v>0</v>
      </c>
      <c r="J174" s="8">
        <v>10</v>
      </c>
      <c r="K174" s="8">
        <v>1455060</v>
      </c>
      <c r="L174" s="8">
        <v>273450.01</v>
      </c>
      <c r="M174" s="9">
        <v>0.18793040149547099</v>
      </c>
      <c r="N174" s="8">
        <v>4</v>
      </c>
      <c r="O174" s="8">
        <v>39700</v>
      </c>
      <c r="P174" s="8">
        <v>5</v>
      </c>
      <c r="Q174" s="8">
        <v>217250.01</v>
      </c>
      <c r="R174" s="8">
        <v>16500</v>
      </c>
      <c r="S174" s="8">
        <v>8</v>
      </c>
      <c r="T174" s="9">
        <v>0.625</v>
      </c>
      <c r="U174" s="8">
        <v>0</v>
      </c>
      <c r="V174" s="8">
        <v>0</v>
      </c>
    </row>
    <row r="175" spans="1:22" x14ac:dyDescent="0.25">
      <c r="A175" s="3">
        <v>202508</v>
      </c>
      <c r="B175" t="s">
        <v>33</v>
      </c>
      <c r="C175" t="s">
        <v>242</v>
      </c>
      <c r="D175" s="8">
        <v>0</v>
      </c>
      <c r="E175" s="8">
        <v>9</v>
      </c>
      <c r="F175" s="9">
        <v>0</v>
      </c>
      <c r="G175" s="8">
        <v>3</v>
      </c>
      <c r="H175" s="8">
        <v>6</v>
      </c>
      <c r="I175" s="8">
        <v>0</v>
      </c>
      <c r="J175" s="8">
        <v>4</v>
      </c>
      <c r="K175" s="8">
        <v>0</v>
      </c>
      <c r="L175" s="8">
        <v>257300</v>
      </c>
      <c r="M175" s="9">
        <v>0</v>
      </c>
      <c r="N175" s="8">
        <v>1</v>
      </c>
      <c r="O175" s="8">
        <v>12800</v>
      </c>
      <c r="P175" s="8">
        <v>3</v>
      </c>
      <c r="Q175" s="8">
        <v>244500</v>
      </c>
      <c r="R175" s="8">
        <v>0</v>
      </c>
      <c r="S175" s="8">
        <v>0</v>
      </c>
      <c r="T175" s="9">
        <v>0</v>
      </c>
      <c r="U175" s="8">
        <v>0</v>
      </c>
      <c r="V175" s="8">
        <v>0</v>
      </c>
    </row>
    <row r="176" spans="1:22" x14ac:dyDescent="0.25">
      <c r="A176" s="3">
        <v>202508</v>
      </c>
      <c r="B176" t="s">
        <v>33</v>
      </c>
      <c r="C176" t="s">
        <v>243</v>
      </c>
      <c r="D176" s="8">
        <v>150</v>
      </c>
      <c r="E176" s="8">
        <v>70</v>
      </c>
      <c r="F176" s="9">
        <v>0.46666666666666667</v>
      </c>
      <c r="G176" s="8">
        <v>59</v>
      </c>
      <c r="H176" s="8">
        <v>11</v>
      </c>
      <c r="I176" s="8">
        <v>0</v>
      </c>
      <c r="J176" s="8">
        <v>2</v>
      </c>
      <c r="K176" s="8">
        <v>1455060</v>
      </c>
      <c r="L176" s="8">
        <v>44250</v>
      </c>
      <c r="M176" s="9">
        <v>3.0411117067337429E-2</v>
      </c>
      <c r="N176" s="8">
        <v>0</v>
      </c>
      <c r="O176" s="8">
        <v>0</v>
      </c>
      <c r="P176" s="8">
        <v>2</v>
      </c>
      <c r="Q176" s="8">
        <v>44250</v>
      </c>
      <c r="R176" s="8">
        <v>0</v>
      </c>
      <c r="S176" s="8">
        <v>8</v>
      </c>
      <c r="T176" s="9">
        <v>0.25</v>
      </c>
      <c r="U176" s="8">
        <v>0</v>
      </c>
      <c r="V176" s="8">
        <v>0</v>
      </c>
    </row>
    <row r="177" spans="1:22" x14ac:dyDescent="0.25">
      <c r="A177" s="3">
        <v>202508</v>
      </c>
      <c r="B177" t="s">
        <v>33</v>
      </c>
      <c r="C177" t="s">
        <v>244</v>
      </c>
      <c r="D177" s="8">
        <v>150</v>
      </c>
      <c r="E177" s="8">
        <v>39</v>
      </c>
      <c r="F177" s="9">
        <v>0.26</v>
      </c>
      <c r="G177" s="8">
        <v>33</v>
      </c>
      <c r="H177" s="8">
        <v>5</v>
      </c>
      <c r="I177" s="8">
        <v>0</v>
      </c>
      <c r="J177" s="8">
        <v>2</v>
      </c>
      <c r="K177" s="8">
        <v>1455060</v>
      </c>
      <c r="L177" s="8">
        <v>66250</v>
      </c>
      <c r="M177" s="9">
        <v>4.5530768490646432E-2</v>
      </c>
      <c r="N177" s="8">
        <v>1</v>
      </c>
      <c r="O177" s="8">
        <v>13000</v>
      </c>
      <c r="P177" s="8">
        <v>0</v>
      </c>
      <c r="Q177" s="8">
        <v>0</v>
      </c>
      <c r="R177" s="8">
        <v>53250</v>
      </c>
      <c r="S177" s="8">
        <v>8</v>
      </c>
      <c r="T177" s="9">
        <v>0</v>
      </c>
      <c r="U177" s="8">
        <v>0</v>
      </c>
      <c r="V177" s="8">
        <v>0</v>
      </c>
    </row>
    <row r="178" spans="1:22" x14ac:dyDescent="0.25">
      <c r="A178" s="3">
        <v>202508</v>
      </c>
      <c r="B178" t="s">
        <v>33</v>
      </c>
      <c r="C178" t="s">
        <v>245</v>
      </c>
      <c r="D178" s="8">
        <v>150</v>
      </c>
      <c r="E178" s="8">
        <v>51</v>
      </c>
      <c r="F178" s="9">
        <v>0.34</v>
      </c>
      <c r="G178" s="8">
        <v>41</v>
      </c>
      <c r="H178" s="8">
        <v>7</v>
      </c>
      <c r="I178" s="8">
        <v>0</v>
      </c>
      <c r="J178" s="8">
        <v>4</v>
      </c>
      <c r="K178" s="8">
        <v>1455060</v>
      </c>
      <c r="L178" s="8">
        <v>280000</v>
      </c>
      <c r="M178" s="9">
        <v>0.19243192720575097</v>
      </c>
      <c r="N178" s="8">
        <v>0</v>
      </c>
      <c r="O178" s="8">
        <v>0</v>
      </c>
      <c r="P178" s="8">
        <v>2</v>
      </c>
      <c r="Q178" s="8">
        <v>179250</v>
      </c>
      <c r="R178" s="8">
        <v>100750</v>
      </c>
      <c r="S178" s="8">
        <v>8</v>
      </c>
      <c r="T178" s="9">
        <v>0.25</v>
      </c>
      <c r="U178" s="8">
        <v>0</v>
      </c>
      <c r="V178" s="8">
        <v>0</v>
      </c>
    </row>
    <row r="179" spans="1:22" x14ac:dyDescent="0.25">
      <c r="A179" s="3">
        <v>202508</v>
      </c>
      <c r="B179" t="s">
        <v>33</v>
      </c>
      <c r="C179" t="s">
        <v>246</v>
      </c>
      <c r="D179" s="8">
        <v>150</v>
      </c>
      <c r="E179" s="8">
        <v>52</v>
      </c>
      <c r="F179" s="9">
        <v>0.34666666666666668</v>
      </c>
      <c r="G179" s="8">
        <v>46</v>
      </c>
      <c r="H179" s="8">
        <v>6</v>
      </c>
      <c r="I179" s="8">
        <v>0</v>
      </c>
      <c r="J179" s="8">
        <v>6</v>
      </c>
      <c r="K179" s="8">
        <v>1455060</v>
      </c>
      <c r="L179" s="8">
        <v>503800</v>
      </c>
      <c r="M179" s="9">
        <v>0.34624001759377621</v>
      </c>
      <c r="N179" s="8">
        <v>3</v>
      </c>
      <c r="O179" s="8">
        <v>135800</v>
      </c>
      <c r="P179" s="8">
        <v>3</v>
      </c>
      <c r="Q179" s="8">
        <v>368000</v>
      </c>
      <c r="R179" s="8">
        <v>0</v>
      </c>
      <c r="S179" s="8">
        <v>8</v>
      </c>
      <c r="T179" s="9">
        <v>0.375</v>
      </c>
      <c r="U179" s="8">
        <v>0</v>
      </c>
      <c r="V179" s="8">
        <v>0</v>
      </c>
    </row>
    <row r="180" spans="1:22" x14ac:dyDescent="0.25">
      <c r="A180" s="3">
        <v>202508</v>
      </c>
      <c r="B180" t="s">
        <v>33</v>
      </c>
      <c r="C180" t="s">
        <v>247</v>
      </c>
      <c r="D180" s="8">
        <v>150</v>
      </c>
      <c r="E180" s="8">
        <v>70</v>
      </c>
      <c r="F180" s="9">
        <v>0.46666666666666667</v>
      </c>
      <c r="G180" s="8">
        <v>56</v>
      </c>
      <c r="H180" s="8">
        <v>10</v>
      </c>
      <c r="I180" s="8">
        <v>0</v>
      </c>
      <c r="J180" s="8">
        <v>9</v>
      </c>
      <c r="K180" s="8">
        <v>1455060</v>
      </c>
      <c r="L180" s="8">
        <v>110400</v>
      </c>
      <c r="M180" s="9">
        <v>7.5873159869696088E-2</v>
      </c>
      <c r="N180" s="8">
        <v>6</v>
      </c>
      <c r="O180" s="8">
        <v>79400</v>
      </c>
      <c r="P180" s="8">
        <v>3</v>
      </c>
      <c r="Q180" s="8">
        <v>31000</v>
      </c>
      <c r="R180" s="8">
        <v>0</v>
      </c>
      <c r="S180" s="8">
        <v>8</v>
      </c>
      <c r="T180" s="9">
        <v>0.375</v>
      </c>
      <c r="U180" s="8">
        <v>0</v>
      </c>
      <c r="V180" s="8">
        <v>0</v>
      </c>
    </row>
    <row r="181" spans="1:22" x14ac:dyDescent="0.25">
      <c r="A181" s="3">
        <v>202508</v>
      </c>
      <c r="B181" t="s">
        <v>33</v>
      </c>
      <c r="C181" t="s">
        <v>248</v>
      </c>
      <c r="D181" s="8">
        <v>150</v>
      </c>
      <c r="E181" s="8">
        <v>66</v>
      </c>
      <c r="F181" s="9">
        <v>0.44</v>
      </c>
      <c r="G181" s="8">
        <v>51</v>
      </c>
      <c r="H181" s="8">
        <v>13</v>
      </c>
      <c r="I181" s="8">
        <v>0</v>
      </c>
      <c r="J181" s="8">
        <v>4</v>
      </c>
      <c r="K181" s="8">
        <v>1455060</v>
      </c>
      <c r="L181" s="8">
        <v>526750</v>
      </c>
      <c r="M181" s="9">
        <v>0.36201256305581903</v>
      </c>
      <c r="N181" s="8">
        <v>1</v>
      </c>
      <c r="O181" s="8">
        <v>13000</v>
      </c>
      <c r="P181" s="8">
        <v>3</v>
      </c>
      <c r="Q181" s="8">
        <v>513750</v>
      </c>
      <c r="R181" s="8">
        <v>0</v>
      </c>
      <c r="S181" s="8">
        <v>8</v>
      </c>
      <c r="T181" s="9">
        <v>0.375</v>
      </c>
      <c r="U181" s="8">
        <v>0</v>
      </c>
      <c r="V181" s="8">
        <v>0</v>
      </c>
    </row>
    <row r="182" spans="1:22" x14ac:dyDescent="0.25">
      <c r="A182" s="3">
        <v>202508</v>
      </c>
      <c r="B182" t="s">
        <v>34</v>
      </c>
      <c r="C182" t="s">
        <v>249</v>
      </c>
      <c r="D182" s="8">
        <v>0</v>
      </c>
      <c r="E182" s="8"/>
      <c r="F182" s="9">
        <v>0</v>
      </c>
      <c r="G182" s="8"/>
      <c r="H182" s="8"/>
      <c r="I182" s="8"/>
      <c r="J182" s="8"/>
      <c r="K182" s="8">
        <v>0</v>
      </c>
      <c r="L182" s="8"/>
      <c r="M182" s="9">
        <v>0</v>
      </c>
      <c r="N182" s="8"/>
      <c r="O182" s="8"/>
      <c r="P182" s="8"/>
      <c r="Q182" s="8"/>
      <c r="R182" s="8"/>
      <c r="S182" s="8">
        <v>0</v>
      </c>
      <c r="T182" s="9">
        <v>0</v>
      </c>
      <c r="U182" s="8"/>
      <c r="V182" s="8"/>
    </row>
    <row r="183" spans="1:22" x14ac:dyDescent="0.25">
      <c r="A183" s="3">
        <v>202508</v>
      </c>
      <c r="B183" t="s">
        <v>34</v>
      </c>
      <c r="C183" t="s">
        <v>250</v>
      </c>
      <c r="D183" s="8">
        <v>150</v>
      </c>
      <c r="E183" s="8">
        <v>73</v>
      </c>
      <c r="F183" s="9">
        <v>0.48666666666666669</v>
      </c>
      <c r="G183" s="8">
        <v>64</v>
      </c>
      <c r="H183" s="8">
        <v>9</v>
      </c>
      <c r="I183" s="8">
        <v>0</v>
      </c>
      <c r="J183" s="8">
        <v>14</v>
      </c>
      <c r="K183" s="8">
        <v>1455060</v>
      </c>
      <c r="L183" s="8">
        <v>771050</v>
      </c>
      <c r="M183" s="9">
        <v>0.52990941954283677</v>
      </c>
      <c r="N183" s="8">
        <v>8</v>
      </c>
      <c r="O183" s="8">
        <v>488050</v>
      </c>
      <c r="P183" s="8">
        <v>6</v>
      </c>
      <c r="Q183" s="8">
        <v>283000</v>
      </c>
      <c r="R183" s="8">
        <v>0</v>
      </c>
      <c r="S183" s="8">
        <v>8</v>
      </c>
      <c r="T183" s="9">
        <v>0.75</v>
      </c>
      <c r="U183" s="8">
        <v>0</v>
      </c>
      <c r="V183" s="8">
        <v>0</v>
      </c>
    </row>
    <row r="184" spans="1:22" x14ac:dyDescent="0.25">
      <c r="A184" s="3">
        <v>202508</v>
      </c>
      <c r="B184" t="s">
        <v>34</v>
      </c>
      <c r="C184" t="s">
        <v>251</v>
      </c>
      <c r="D184" s="8">
        <v>150</v>
      </c>
      <c r="E184" s="8">
        <v>63</v>
      </c>
      <c r="F184" s="9">
        <v>0.42</v>
      </c>
      <c r="G184" s="8">
        <v>51</v>
      </c>
      <c r="H184" s="8">
        <v>8</v>
      </c>
      <c r="I184" s="8">
        <v>0</v>
      </c>
      <c r="J184" s="8">
        <v>4</v>
      </c>
      <c r="K184" s="8">
        <v>1455060</v>
      </c>
      <c r="L184" s="8">
        <v>197000</v>
      </c>
      <c r="M184" s="9">
        <v>0.13538960592690336</v>
      </c>
      <c r="N184" s="8">
        <v>1</v>
      </c>
      <c r="O184" s="8">
        <v>15000</v>
      </c>
      <c r="P184" s="8">
        <v>1</v>
      </c>
      <c r="Q184" s="8">
        <v>85000</v>
      </c>
      <c r="R184" s="8">
        <v>97000</v>
      </c>
      <c r="S184" s="8">
        <v>8</v>
      </c>
      <c r="T184" s="9">
        <v>0.125</v>
      </c>
      <c r="U184" s="8">
        <v>0</v>
      </c>
      <c r="V184" s="8">
        <v>0</v>
      </c>
    </row>
    <row r="185" spans="1:22" x14ac:dyDescent="0.25">
      <c r="A185" s="3">
        <v>202508</v>
      </c>
      <c r="B185" t="s">
        <v>34</v>
      </c>
      <c r="C185" t="s">
        <v>252</v>
      </c>
      <c r="D185" s="8">
        <v>150</v>
      </c>
      <c r="E185" s="8">
        <v>57</v>
      </c>
      <c r="F185" s="9">
        <v>0.38</v>
      </c>
      <c r="G185" s="8">
        <v>35</v>
      </c>
      <c r="H185" s="8">
        <v>18</v>
      </c>
      <c r="I185" s="8">
        <v>0</v>
      </c>
      <c r="J185" s="8">
        <v>12</v>
      </c>
      <c r="K185" s="8">
        <v>1455060</v>
      </c>
      <c r="L185" s="8">
        <v>246150</v>
      </c>
      <c r="M185" s="9">
        <v>0.16916828172034143</v>
      </c>
      <c r="N185" s="8">
        <v>6</v>
      </c>
      <c r="O185" s="8">
        <v>37650</v>
      </c>
      <c r="P185" s="8">
        <v>5</v>
      </c>
      <c r="Q185" s="8">
        <v>179500</v>
      </c>
      <c r="R185" s="8">
        <v>29000</v>
      </c>
      <c r="S185" s="8">
        <v>8</v>
      </c>
      <c r="T185" s="9">
        <v>0.625</v>
      </c>
      <c r="U185" s="8">
        <v>0</v>
      </c>
      <c r="V185" s="8">
        <v>0</v>
      </c>
    </row>
    <row r="186" spans="1:22" x14ac:dyDescent="0.25">
      <c r="A186" s="3">
        <v>202508</v>
      </c>
      <c r="B186" t="s">
        <v>34</v>
      </c>
      <c r="C186" t="s">
        <v>253</v>
      </c>
      <c r="D186" s="8">
        <v>0</v>
      </c>
      <c r="E186" s="8">
        <v>13</v>
      </c>
      <c r="F186" s="9">
        <v>0</v>
      </c>
      <c r="G186" s="8">
        <v>11</v>
      </c>
      <c r="H186" s="8">
        <v>2</v>
      </c>
      <c r="I186" s="8">
        <v>0</v>
      </c>
      <c r="J186" s="8">
        <v>4</v>
      </c>
      <c r="K186" s="8">
        <v>0</v>
      </c>
      <c r="L186" s="8">
        <v>112750</v>
      </c>
      <c r="M186" s="9">
        <v>0</v>
      </c>
      <c r="N186" s="8">
        <v>3</v>
      </c>
      <c r="O186" s="8">
        <v>98500</v>
      </c>
      <c r="P186" s="8">
        <v>0</v>
      </c>
      <c r="Q186" s="8">
        <v>0</v>
      </c>
      <c r="R186" s="8">
        <v>14250</v>
      </c>
      <c r="S186" s="8">
        <v>0</v>
      </c>
      <c r="T186" s="9">
        <v>0</v>
      </c>
      <c r="U186" s="8">
        <v>0</v>
      </c>
      <c r="V186" s="8">
        <v>0</v>
      </c>
    </row>
    <row r="187" spans="1:22" x14ac:dyDescent="0.25">
      <c r="A187" s="3">
        <v>202508</v>
      </c>
      <c r="B187" t="s">
        <v>34</v>
      </c>
      <c r="C187" t="s">
        <v>254</v>
      </c>
      <c r="D187" s="8">
        <v>150</v>
      </c>
      <c r="E187" s="8">
        <v>67</v>
      </c>
      <c r="F187" s="9">
        <v>0.44666666666666666</v>
      </c>
      <c r="G187" s="8">
        <v>55</v>
      </c>
      <c r="H187" s="8">
        <v>9</v>
      </c>
      <c r="I187" s="8">
        <v>0</v>
      </c>
      <c r="J187" s="8">
        <v>10</v>
      </c>
      <c r="K187" s="8">
        <v>1455060</v>
      </c>
      <c r="L187" s="8">
        <v>330300</v>
      </c>
      <c r="M187" s="9">
        <v>0.22700094841449836</v>
      </c>
      <c r="N187" s="8">
        <v>4</v>
      </c>
      <c r="O187" s="8">
        <v>137300</v>
      </c>
      <c r="P187" s="8">
        <v>5</v>
      </c>
      <c r="Q187" s="8">
        <v>143750</v>
      </c>
      <c r="R187" s="8">
        <v>49250</v>
      </c>
      <c r="S187" s="8">
        <v>8</v>
      </c>
      <c r="T187" s="9">
        <v>0.625</v>
      </c>
      <c r="U187" s="8">
        <v>0</v>
      </c>
      <c r="V187" s="8">
        <v>0</v>
      </c>
    </row>
    <row r="188" spans="1:22" x14ac:dyDescent="0.25">
      <c r="A188" s="3">
        <v>202508</v>
      </c>
      <c r="B188" t="s">
        <v>34</v>
      </c>
      <c r="C188" t="s">
        <v>255</v>
      </c>
      <c r="D188" s="8">
        <v>150</v>
      </c>
      <c r="E188" s="8">
        <v>73</v>
      </c>
      <c r="F188" s="9">
        <v>0.48666666666666669</v>
      </c>
      <c r="G188" s="8">
        <v>60</v>
      </c>
      <c r="H188" s="8">
        <v>12</v>
      </c>
      <c r="I188" s="8">
        <v>0</v>
      </c>
      <c r="J188" s="8">
        <v>9</v>
      </c>
      <c r="K188" s="8">
        <v>1455060</v>
      </c>
      <c r="L188" s="8">
        <v>512600</v>
      </c>
      <c r="M188" s="9">
        <v>0.35228787816309981</v>
      </c>
      <c r="N188" s="8">
        <v>3</v>
      </c>
      <c r="O188" s="8">
        <v>28350</v>
      </c>
      <c r="P188" s="8">
        <v>5</v>
      </c>
      <c r="Q188" s="8">
        <v>440250</v>
      </c>
      <c r="R188" s="8">
        <v>44000</v>
      </c>
      <c r="S188" s="8">
        <v>8</v>
      </c>
      <c r="T188" s="9">
        <v>0.625</v>
      </c>
      <c r="U188" s="8">
        <v>0</v>
      </c>
      <c r="V188" s="8">
        <v>0</v>
      </c>
    </row>
    <row r="189" spans="1:22" x14ac:dyDescent="0.25">
      <c r="A189" s="3">
        <v>202508</v>
      </c>
      <c r="B189" t="s">
        <v>34</v>
      </c>
      <c r="C189" t="s">
        <v>256</v>
      </c>
      <c r="D189" s="8">
        <v>0</v>
      </c>
      <c r="E189" s="8">
        <v>14</v>
      </c>
      <c r="F189" s="9">
        <v>0</v>
      </c>
      <c r="G189" s="8">
        <v>12</v>
      </c>
      <c r="H189" s="8">
        <v>2</v>
      </c>
      <c r="I189" s="8">
        <v>0</v>
      </c>
      <c r="J189" s="8">
        <v>4</v>
      </c>
      <c r="K189" s="8">
        <v>0</v>
      </c>
      <c r="L189" s="8">
        <v>95750</v>
      </c>
      <c r="M189" s="9">
        <v>0</v>
      </c>
      <c r="N189" s="8">
        <v>2</v>
      </c>
      <c r="O189" s="8">
        <v>25000</v>
      </c>
      <c r="P189" s="8">
        <v>2</v>
      </c>
      <c r="Q189" s="8">
        <v>70750</v>
      </c>
      <c r="R189" s="8">
        <v>0</v>
      </c>
      <c r="S189" s="8">
        <v>0</v>
      </c>
      <c r="T189" s="9">
        <v>0</v>
      </c>
      <c r="U189" s="8">
        <v>0</v>
      </c>
      <c r="V189" s="8">
        <v>0</v>
      </c>
    </row>
    <row r="190" spans="1:22" x14ac:dyDescent="0.25">
      <c r="A190" s="3">
        <v>202508</v>
      </c>
      <c r="B190" t="s">
        <v>34</v>
      </c>
      <c r="C190" t="s">
        <v>257</v>
      </c>
      <c r="D190" s="8">
        <v>150</v>
      </c>
      <c r="E190" s="8">
        <v>48</v>
      </c>
      <c r="F190" s="9">
        <v>0.32</v>
      </c>
      <c r="G190" s="8">
        <v>42</v>
      </c>
      <c r="H190" s="8">
        <v>5</v>
      </c>
      <c r="I190" s="8">
        <v>0</v>
      </c>
      <c r="J190" s="8">
        <v>7</v>
      </c>
      <c r="K190" s="8">
        <v>1455060</v>
      </c>
      <c r="L190" s="8">
        <v>395100</v>
      </c>
      <c r="M190" s="9">
        <v>0.27153519442497215</v>
      </c>
      <c r="N190" s="8">
        <v>3</v>
      </c>
      <c r="O190" s="8">
        <v>308600</v>
      </c>
      <c r="P190" s="8">
        <v>3</v>
      </c>
      <c r="Q190" s="8">
        <v>83000</v>
      </c>
      <c r="R190" s="8">
        <v>3500</v>
      </c>
      <c r="S190" s="8">
        <v>8</v>
      </c>
      <c r="T190" s="9">
        <v>0.375</v>
      </c>
      <c r="U190" s="8">
        <v>0</v>
      </c>
      <c r="V190" s="8">
        <v>0</v>
      </c>
    </row>
    <row r="191" spans="1:22" x14ac:dyDescent="0.25">
      <c r="A191" s="3">
        <v>202508</v>
      </c>
      <c r="B191" t="s">
        <v>34</v>
      </c>
      <c r="C191" t="s">
        <v>258</v>
      </c>
      <c r="D191" s="8">
        <v>150</v>
      </c>
      <c r="E191" s="8">
        <v>43</v>
      </c>
      <c r="F191" s="9">
        <v>0.28666666666666668</v>
      </c>
      <c r="G191" s="8">
        <v>35</v>
      </c>
      <c r="H191" s="8">
        <v>5</v>
      </c>
      <c r="I191" s="8">
        <v>1</v>
      </c>
      <c r="J191" s="8">
        <v>6</v>
      </c>
      <c r="K191" s="8">
        <v>1455060</v>
      </c>
      <c r="L191" s="8">
        <v>356850</v>
      </c>
      <c r="M191" s="9">
        <v>0.24524761865490083</v>
      </c>
      <c r="N191" s="8">
        <v>4</v>
      </c>
      <c r="O191" s="8">
        <v>337850</v>
      </c>
      <c r="P191" s="8">
        <v>1</v>
      </c>
      <c r="Q191" s="8">
        <v>4000</v>
      </c>
      <c r="R191" s="8">
        <v>15000</v>
      </c>
      <c r="S191" s="8">
        <v>8</v>
      </c>
      <c r="T191" s="9">
        <v>0.125</v>
      </c>
      <c r="U191" s="8">
        <v>0</v>
      </c>
      <c r="V191" s="8">
        <v>0</v>
      </c>
    </row>
    <row r="192" spans="1:22" x14ac:dyDescent="0.25">
      <c r="A192" s="3">
        <v>202508</v>
      </c>
      <c r="B192" t="s">
        <v>34</v>
      </c>
      <c r="C192" t="s">
        <v>259</v>
      </c>
      <c r="D192" s="8">
        <v>150</v>
      </c>
      <c r="E192" s="8">
        <v>44</v>
      </c>
      <c r="F192" s="9">
        <v>0.29333333333333333</v>
      </c>
      <c r="G192" s="8">
        <v>38</v>
      </c>
      <c r="H192" s="8">
        <v>4</v>
      </c>
      <c r="I192" s="8">
        <v>0</v>
      </c>
      <c r="J192" s="8">
        <v>6</v>
      </c>
      <c r="K192" s="8">
        <v>1455060</v>
      </c>
      <c r="L192" s="8">
        <v>247650</v>
      </c>
      <c r="M192" s="9">
        <v>0.17019916704465796</v>
      </c>
      <c r="N192" s="8">
        <v>4</v>
      </c>
      <c r="O192" s="8">
        <v>185400</v>
      </c>
      <c r="P192" s="8">
        <v>1</v>
      </c>
      <c r="Q192" s="8">
        <v>37250</v>
      </c>
      <c r="R192" s="8">
        <v>25000</v>
      </c>
      <c r="S192" s="8">
        <v>8</v>
      </c>
      <c r="T192" s="9">
        <v>0.125</v>
      </c>
      <c r="U192" s="8">
        <v>0</v>
      </c>
      <c r="V192" s="8">
        <v>0</v>
      </c>
    </row>
    <row r="193" spans="1:22" x14ac:dyDescent="0.25">
      <c r="A193" s="3">
        <v>202508</v>
      </c>
      <c r="B193" t="s">
        <v>34</v>
      </c>
      <c r="C193" t="s">
        <v>260</v>
      </c>
      <c r="D193" s="8">
        <v>150</v>
      </c>
      <c r="E193" s="8">
        <v>50</v>
      </c>
      <c r="F193" s="9">
        <v>0.33333333333333331</v>
      </c>
      <c r="G193" s="8">
        <v>40</v>
      </c>
      <c r="H193" s="8">
        <v>9</v>
      </c>
      <c r="I193" s="8">
        <v>0</v>
      </c>
      <c r="J193" s="8">
        <v>9</v>
      </c>
      <c r="K193" s="8">
        <v>1455060</v>
      </c>
      <c r="L193" s="8">
        <v>598500.01</v>
      </c>
      <c r="M193" s="9">
        <v>0.41132325127486152</v>
      </c>
      <c r="N193" s="8">
        <v>3</v>
      </c>
      <c r="O193" s="8">
        <v>301750</v>
      </c>
      <c r="P193" s="8">
        <v>5</v>
      </c>
      <c r="Q193" s="8">
        <v>274750.01</v>
      </c>
      <c r="R193" s="8">
        <v>22000</v>
      </c>
      <c r="S193" s="8">
        <v>8</v>
      </c>
      <c r="T193" s="9">
        <v>0.625</v>
      </c>
      <c r="U193" s="8">
        <v>0</v>
      </c>
      <c r="V193" s="8">
        <v>0</v>
      </c>
    </row>
    <row r="194" spans="1:22" x14ac:dyDescent="0.25">
      <c r="A194" s="3">
        <v>202508</v>
      </c>
      <c r="B194" t="s">
        <v>43</v>
      </c>
      <c r="C194" t="s">
        <v>261</v>
      </c>
      <c r="D194" s="8">
        <v>150</v>
      </c>
      <c r="E194" s="8">
        <v>81</v>
      </c>
      <c r="F194" s="9">
        <v>0.54</v>
      </c>
      <c r="G194" s="8">
        <v>69</v>
      </c>
      <c r="H194" s="8">
        <v>11</v>
      </c>
      <c r="I194" s="8">
        <v>0</v>
      </c>
      <c r="J194" s="8">
        <v>8</v>
      </c>
      <c r="K194" s="8">
        <v>1455060</v>
      </c>
      <c r="L194" s="8">
        <v>523850.01</v>
      </c>
      <c r="M194" s="9">
        <v>0.36001952496804257</v>
      </c>
      <c r="N194" s="8">
        <v>2</v>
      </c>
      <c r="O194" s="8">
        <v>14600</v>
      </c>
      <c r="P194" s="8">
        <v>3</v>
      </c>
      <c r="Q194" s="8">
        <v>419250.01</v>
      </c>
      <c r="R194" s="8">
        <v>90000</v>
      </c>
      <c r="S194" s="8">
        <v>8</v>
      </c>
      <c r="T194" s="9">
        <v>0.375</v>
      </c>
      <c r="U194" s="8">
        <v>0</v>
      </c>
      <c r="V194" s="8">
        <v>0</v>
      </c>
    </row>
    <row r="195" spans="1:22" x14ac:dyDescent="0.25">
      <c r="A195" s="3">
        <v>202508</v>
      </c>
      <c r="B195" t="s">
        <v>43</v>
      </c>
      <c r="C195" t="s">
        <v>262</v>
      </c>
      <c r="D195" s="8">
        <v>0</v>
      </c>
      <c r="E195" s="8"/>
      <c r="F195" s="9">
        <v>0</v>
      </c>
      <c r="G195" s="8"/>
      <c r="H195" s="8"/>
      <c r="I195" s="8"/>
      <c r="J195" s="8"/>
      <c r="K195" s="8">
        <v>0</v>
      </c>
      <c r="L195" s="8"/>
      <c r="M195" s="9">
        <v>0</v>
      </c>
      <c r="N195" s="8"/>
      <c r="O195" s="8"/>
      <c r="P195" s="8"/>
      <c r="Q195" s="8"/>
      <c r="R195" s="8"/>
      <c r="S195" s="8">
        <v>0</v>
      </c>
      <c r="T195" s="9">
        <v>0</v>
      </c>
      <c r="U195" s="8"/>
      <c r="V195" s="8"/>
    </row>
    <row r="196" spans="1:22" x14ac:dyDescent="0.25">
      <c r="A196" s="3">
        <v>202508</v>
      </c>
      <c r="B196" t="s">
        <v>43</v>
      </c>
      <c r="C196" t="s">
        <v>263</v>
      </c>
      <c r="D196" s="8">
        <v>150</v>
      </c>
      <c r="E196" s="8">
        <v>54</v>
      </c>
      <c r="F196" s="9">
        <v>0.36</v>
      </c>
      <c r="G196" s="8">
        <v>45</v>
      </c>
      <c r="H196" s="8">
        <v>8</v>
      </c>
      <c r="I196" s="8">
        <v>0</v>
      </c>
      <c r="J196" s="8">
        <v>9</v>
      </c>
      <c r="K196" s="8">
        <v>1455060</v>
      </c>
      <c r="L196" s="8">
        <v>188300</v>
      </c>
      <c r="M196" s="9">
        <v>0.12941047104586753</v>
      </c>
      <c r="N196" s="8">
        <v>4</v>
      </c>
      <c r="O196" s="8">
        <v>79800</v>
      </c>
      <c r="P196" s="8">
        <v>5</v>
      </c>
      <c r="Q196" s="8">
        <v>108500</v>
      </c>
      <c r="R196" s="8">
        <v>0</v>
      </c>
      <c r="S196" s="8">
        <v>8</v>
      </c>
      <c r="T196" s="9">
        <v>0.625</v>
      </c>
      <c r="U196" s="8">
        <v>0</v>
      </c>
      <c r="V196" s="8">
        <v>0</v>
      </c>
    </row>
    <row r="197" spans="1:22" x14ac:dyDescent="0.25">
      <c r="A197" s="3">
        <v>202508</v>
      </c>
      <c r="B197" t="s">
        <v>43</v>
      </c>
      <c r="C197" t="s">
        <v>264</v>
      </c>
      <c r="D197" s="8">
        <v>150</v>
      </c>
      <c r="E197" s="8">
        <v>69</v>
      </c>
      <c r="F197" s="9">
        <v>0.46</v>
      </c>
      <c r="G197" s="8">
        <v>59</v>
      </c>
      <c r="H197" s="8">
        <v>9</v>
      </c>
      <c r="I197" s="8">
        <v>0</v>
      </c>
      <c r="J197" s="8">
        <v>6</v>
      </c>
      <c r="K197" s="8">
        <v>1455060</v>
      </c>
      <c r="L197" s="8">
        <v>117450</v>
      </c>
      <c r="M197" s="9">
        <v>8.0718320893983758E-2</v>
      </c>
      <c r="N197" s="8">
        <v>3</v>
      </c>
      <c r="O197" s="8">
        <v>46450</v>
      </c>
      <c r="P197" s="8">
        <v>3</v>
      </c>
      <c r="Q197" s="8">
        <v>71000</v>
      </c>
      <c r="R197" s="8">
        <v>0</v>
      </c>
      <c r="S197" s="8">
        <v>8</v>
      </c>
      <c r="T197" s="9">
        <v>0.375</v>
      </c>
      <c r="U197" s="8">
        <v>0</v>
      </c>
      <c r="V197" s="8">
        <v>0</v>
      </c>
    </row>
    <row r="198" spans="1:22" x14ac:dyDescent="0.25">
      <c r="A198" s="3">
        <v>202508</v>
      </c>
      <c r="B198" t="s">
        <v>43</v>
      </c>
      <c r="C198" t="s">
        <v>265</v>
      </c>
      <c r="D198" s="8">
        <v>150</v>
      </c>
      <c r="E198" s="8">
        <v>15</v>
      </c>
      <c r="F198" s="9">
        <v>0.1</v>
      </c>
      <c r="G198" s="8">
        <v>10</v>
      </c>
      <c r="H198" s="8">
        <v>5</v>
      </c>
      <c r="I198" s="8">
        <v>0</v>
      </c>
      <c r="J198" s="8">
        <v>1</v>
      </c>
      <c r="K198" s="8">
        <v>1455060</v>
      </c>
      <c r="L198" s="8">
        <v>32000.01</v>
      </c>
      <c r="M198" s="9">
        <v>2.1992227124654651E-2</v>
      </c>
      <c r="N198" s="8">
        <v>0</v>
      </c>
      <c r="O198" s="8">
        <v>0</v>
      </c>
      <c r="P198" s="8">
        <v>1</v>
      </c>
      <c r="Q198" s="8">
        <v>32000.01</v>
      </c>
      <c r="R198" s="8">
        <v>0</v>
      </c>
      <c r="S198" s="8">
        <v>8</v>
      </c>
      <c r="T198" s="9">
        <v>0.125</v>
      </c>
      <c r="U198" s="8">
        <v>0</v>
      </c>
      <c r="V198" s="8">
        <v>0</v>
      </c>
    </row>
    <row r="199" spans="1:22" x14ac:dyDescent="0.25">
      <c r="A199" s="3">
        <v>202508</v>
      </c>
      <c r="B199" t="s">
        <v>43</v>
      </c>
      <c r="C199" t="s">
        <v>266</v>
      </c>
      <c r="D199" s="8">
        <v>60</v>
      </c>
      <c r="E199" s="8">
        <v>94</v>
      </c>
      <c r="F199" s="9">
        <v>1.5666666666666667</v>
      </c>
      <c r="G199" s="8">
        <v>78</v>
      </c>
      <c r="H199" s="8">
        <v>15</v>
      </c>
      <c r="I199" s="8">
        <v>0</v>
      </c>
      <c r="J199" s="8">
        <v>11</v>
      </c>
      <c r="K199" s="8">
        <v>565850</v>
      </c>
      <c r="L199" s="8">
        <v>489500</v>
      </c>
      <c r="M199" s="9">
        <v>0.86507024829901913</v>
      </c>
      <c r="N199" s="8">
        <v>5</v>
      </c>
      <c r="O199" s="8">
        <v>288750</v>
      </c>
      <c r="P199" s="8">
        <v>6</v>
      </c>
      <c r="Q199" s="8">
        <v>200750</v>
      </c>
      <c r="R199" s="8">
        <v>0</v>
      </c>
      <c r="S199" s="8">
        <v>4</v>
      </c>
      <c r="T199" s="9">
        <v>1.5</v>
      </c>
      <c r="U199" s="8">
        <v>0</v>
      </c>
      <c r="V199" s="8">
        <v>0</v>
      </c>
    </row>
    <row r="200" spans="1:22" x14ac:dyDescent="0.25">
      <c r="A200" s="3">
        <v>202508</v>
      </c>
      <c r="B200" t="s">
        <v>43</v>
      </c>
      <c r="C200" t="s">
        <v>267</v>
      </c>
      <c r="D200" s="8">
        <v>150</v>
      </c>
      <c r="E200" s="8">
        <v>71</v>
      </c>
      <c r="F200" s="9">
        <v>0.47333333333333333</v>
      </c>
      <c r="G200" s="8">
        <v>54</v>
      </c>
      <c r="H200" s="8">
        <v>11</v>
      </c>
      <c r="I200" s="8">
        <v>0</v>
      </c>
      <c r="J200" s="8">
        <v>5</v>
      </c>
      <c r="K200" s="8">
        <v>1455060</v>
      </c>
      <c r="L200" s="8">
        <v>37150</v>
      </c>
      <c r="M200" s="9">
        <v>2.5531593198905887E-2</v>
      </c>
      <c r="N200" s="8">
        <v>2</v>
      </c>
      <c r="O200" s="8">
        <v>8150</v>
      </c>
      <c r="P200" s="8">
        <v>3</v>
      </c>
      <c r="Q200" s="8">
        <v>29000</v>
      </c>
      <c r="R200" s="8">
        <v>0</v>
      </c>
      <c r="S200" s="8">
        <v>8</v>
      </c>
      <c r="T200" s="9">
        <v>0.375</v>
      </c>
      <c r="U200" s="8">
        <v>0</v>
      </c>
      <c r="V200" s="8">
        <v>0</v>
      </c>
    </row>
    <row r="201" spans="1:22" x14ac:dyDescent="0.25">
      <c r="A201" s="3">
        <v>202508</v>
      </c>
      <c r="B201" t="s">
        <v>43</v>
      </c>
      <c r="C201" t="s">
        <v>268</v>
      </c>
      <c r="D201" s="8">
        <v>150</v>
      </c>
      <c r="E201" s="8">
        <v>61</v>
      </c>
      <c r="F201" s="9">
        <v>0.40666666666666668</v>
      </c>
      <c r="G201" s="8">
        <v>46</v>
      </c>
      <c r="H201" s="8">
        <v>11</v>
      </c>
      <c r="I201" s="8">
        <v>0</v>
      </c>
      <c r="J201" s="8">
        <v>14</v>
      </c>
      <c r="K201" s="8">
        <v>1455060</v>
      </c>
      <c r="L201" s="8">
        <v>602950.01</v>
      </c>
      <c r="M201" s="9">
        <v>0.4143815444036672</v>
      </c>
      <c r="N201" s="8">
        <v>4</v>
      </c>
      <c r="O201" s="8">
        <v>163450</v>
      </c>
      <c r="P201" s="8">
        <v>7</v>
      </c>
      <c r="Q201" s="8">
        <v>329750.01</v>
      </c>
      <c r="R201" s="8">
        <v>109750</v>
      </c>
      <c r="S201" s="8">
        <v>8</v>
      </c>
      <c r="T201" s="9">
        <v>0.875</v>
      </c>
      <c r="U201" s="8">
        <v>0</v>
      </c>
      <c r="V201" s="8">
        <v>0</v>
      </c>
    </row>
    <row r="202" spans="1:22" x14ac:dyDescent="0.25">
      <c r="A202" s="7" t="s">
        <v>8</v>
      </c>
      <c r="B202" s="7"/>
      <c r="C202" s="7"/>
      <c r="D202" s="10">
        <v>21998</v>
      </c>
      <c r="E202" s="10">
        <v>9428</v>
      </c>
      <c r="F202" s="11">
        <v>0.42858441676516046</v>
      </c>
      <c r="G202" s="10">
        <v>7545</v>
      </c>
      <c r="H202" s="10">
        <v>1558</v>
      </c>
      <c r="I202" s="10">
        <v>2</v>
      </c>
      <c r="J202" s="10">
        <v>1350</v>
      </c>
      <c r="K202" s="10">
        <v>217642956</v>
      </c>
      <c r="L202" s="10">
        <v>77080150.420000017</v>
      </c>
      <c r="M202" s="11">
        <v>0.35415871864927267</v>
      </c>
      <c r="N202" s="10">
        <v>580</v>
      </c>
      <c r="O202" s="10">
        <v>27507550</v>
      </c>
      <c r="P202" s="10">
        <v>601</v>
      </c>
      <c r="Q202" s="10">
        <v>41375900.420000009</v>
      </c>
      <c r="R202" s="10">
        <v>8196700</v>
      </c>
      <c r="S202" s="10">
        <v>1163</v>
      </c>
      <c r="T202" s="11">
        <v>0.51676698194325021</v>
      </c>
      <c r="U202" s="10">
        <v>0</v>
      </c>
      <c r="V202" s="10">
        <v>0</v>
      </c>
    </row>
    <row r="204" spans="1:22" x14ac:dyDescent="0.25">
      <c r="A204" t="s">
        <v>269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Team Targets</vt:lpstr>
      <vt:lpstr>Input</vt:lpstr>
      <vt:lpstr>Target Guage Chart</vt:lpstr>
      <vt:lpstr>Monaco Team stats</vt:lpstr>
      <vt:lpstr>Monaco Grand Prix  Chart</vt:lpstr>
      <vt:lpstr>Kyalami Teams stats</vt:lpstr>
      <vt:lpstr>Kyalami Grand Prix Chart</vt:lpstr>
      <vt:lpstr>Sales Perfromance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sumit bansal</dc:creator>
  <cp:lastModifiedBy>Lebo Diphare</cp:lastModifiedBy>
  <dcterms:created xsi:type="dcterms:W3CDTF">2014-09-27T06:05:50Z</dcterms:created>
  <dcterms:modified xsi:type="dcterms:W3CDTF">2025-08-14T12:59:11Z</dcterms:modified>
</cp:coreProperties>
</file>