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_offload_cache\kicad\projects\RPi_power_logger\"/>
    </mc:Choice>
  </mc:AlternateContent>
  <xr:revisionPtr revIDLastSave="0" documentId="13_ncr:1_{A594E7E9-7274-4687-BF26-BA8BC3462AFA}" xr6:coauthVersionLast="41" xr6:coauthVersionMax="41" xr10:uidLastSave="{00000000-0000-0000-0000-000000000000}"/>
  <bookViews>
    <workbookView xWindow="11655" yWindow="12015" windowWidth="37350" windowHeight="18810" xr2:uid="{00000000-000D-0000-FFFF-FFFF00000000}"/>
  </bookViews>
  <sheets>
    <sheet name="partnumber" sheetId="1" r:id="rId1"/>
    <sheet name="Cal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B18" i="2"/>
  <c r="B9" i="2"/>
  <c r="B4" i="2"/>
  <c r="B7" i="2" s="1"/>
</calcChain>
</file>

<file path=xl/sharedStrings.xml><?xml version="1.0" encoding="utf-8"?>
<sst xmlns="http://schemas.openxmlformats.org/spreadsheetml/2006/main" count="123" uniqueCount="112">
  <si>
    <t>Q</t>
  </si>
  <si>
    <t xml:space="preserve"> part number</t>
  </si>
  <si>
    <t xml:space="preserve"> footprint</t>
  </si>
  <si>
    <t xml:space="preserve"> ref_des</t>
  </si>
  <si>
    <t xml:space="preserve"> 0.1uF</t>
  </si>
  <si>
    <t xml:space="preserve"> Capacitors_SMD:C_0603</t>
  </si>
  <si>
    <t xml:space="preserve"> C11 C9 C12 C10 C1 C2 C3 C4 C5 C6 C7 C8</t>
  </si>
  <si>
    <t xml:space="preserve"> 100k</t>
  </si>
  <si>
    <t xml:space="preserve"> Resistors_SMD:R_0603</t>
  </si>
  <si>
    <t xml:space="preserve"> R9 R10 R11 R12 R13 R14 R15 R16</t>
  </si>
  <si>
    <t xml:space="preserve"> 10k</t>
  </si>
  <si>
    <t xml:space="preserve"> R19 R20 R21</t>
  </si>
  <si>
    <t xml:space="preserve"> 10uF</t>
  </si>
  <si>
    <t xml:space="preserve"> Capacitors_SMD:C_0805</t>
  </si>
  <si>
    <t xml:space="preserve"> C13 C14</t>
  </si>
  <si>
    <t xml:space="preserve"> 140k</t>
  </si>
  <si>
    <t xml:space="preserve"> R4 R5 R6</t>
  </si>
  <si>
    <t xml:space="preserve"> 500k</t>
  </si>
  <si>
    <t xml:space="preserve"> R7 R8</t>
  </si>
  <si>
    <t xml:space="preserve"> R18</t>
  </si>
  <si>
    <t xml:space="preserve"> 60k</t>
  </si>
  <si>
    <t xml:space="preserve"> R1 R2 R3</t>
  </si>
  <si>
    <t xml:space="preserve"> INA233</t>
  </si>
  <si>
    <t xml:space="preserve"> digikey-footprints:MSOP-10_W3mm</t>
  </si>
  <si>
    <t xml:space="preserve"> U1</t>
  </si>
  <si>
    <t xml:space="preserve"> PJS_smt_parts:LVK12</t>
  </si>
  <si>
    <t xml:space="preserve"> R17</t>
  </si>
  <si>
    <t xml:space="preserve"> Metroid</t>
  </si>
  <si>
    <t xml:space="preserve"> PJS-icons:metroid</t>
  </si>
  <si>
    <t xml:space="preserve"> icon1</t>
  </si>
  <si>
    <t xml:space="preserve"> NCD9830</t>
  </si>
  <si>
    <t xml:space="preserve"> Housings_SSOP:TSSOP-16_4.4x5mm_Pitch0.65mm</t>
  </si>
  <si>
    <t xml:space="preserve"> U2</t>
  </si>
  <si>
    <t xml:space="preserve"> OSTTE120104</t>
  </si>
  <si>
    <t xml:space="preserve"> TerminalBlocks_Phoenix:TerminalBlock_Phoenix_PT-3.5mm_12pol</t>
  </si>
  <si>
    <t xml:space="preserve"> J1</t>
  </si>
  <si>
    <t xml:space="preserve"> Raspberry_Pi_2_3</t>
  </si>
  <si>
    <t xml:space="preserve"> Pin_Headers:Pin_Header_Straight_2x20_Pitch2.54mm</t>
  </si>
  <si>
    <t xml:space="preserve"> J2</t>
  </si>
  <si>
    <t>vendor</t>
  </si>
  <si>
    <t>vendor PN</t>
  </si>
  <si>
    <t>digikey PN</t>
  </si>
  <si>
    <t>link</t>
  </si>
  <si>
    <t>ED2737-ND</t>
  </si>
  <si>
    <t>https://www.digikey.com/product-detail/en/OSTTE120104/ED2737-ND/2351813/?itemSeq=303015730</t>
  </si>
  <si>
    <t>On Shore</t>
  </si>
  <si>
    <t>OSTTE120104</t>
  </si>
  <si>
    <t>samsung</t>
  </si>
  <si>
    <t>CL10B104KB8NNNC</t>
  </si>
  <si>
    <t>1276-1000-1-ND</t>
  </si>
  <si>
    <t>https://www.digikey.com/product-detail/en/samsung-electro-mechanics/CL10B104KB8NNNC/1276-1000-1-ND/3889086</t>
  </si>
  <si>
    <t>CL21A106KQFNNNG</t>
  </si>
  <si>
    <t>1276-6457-1-ND</t>
  </si>
  <si>
    <t>https://www.digikey.com/product-detail/en/samsung-electro-mechanics/CL21A106KQFNNNG/1276-6457-1-ND/5958085</t>
  </si>
  <si>
    <t>Stackpole</t>
  </si>
  <si>
    <t>RNCP0603FTD10K0</t>
  </si>
  <si>
    <t>RNCP0603FTD10K0CT-ND</t>
  </si>
  <si>
    <t>https://www.digikey.com/product-detail/en/stackpole-electronics-inc/RNCP0603FTD10K0/RNCP0603FTD10K0CT-ND/2240478</t>
  </si>
  <si>
    <t>RMCF0603FT100K</t>
  </si>
  <si>
    <t>RMCF0603FT100KCT-ND</t>
  </si>
  <si>
    <t>https://www.digikey.com/product-detail/en/stackpole-electronics-inc/RMCF0603FT100K/RMCF0603FT100KCT-ND/1943118</t>
  </si>
  <si>
    <t>RMCF0603FT140K</t>
  </si>
  <si>
    <t>RMCF0603FT140KCT-ND</t>
  </si>
  <si>
    <t>https://www.digikey.com/product-detail/en/stackpole-electronics-inc/RMCF0603FT140K/RMCF0603FT140KCT-ND/4250692</t>
  </si>
  <si>
    <t>RMCF0603FT499K</t>
  </si>
  <si>
    <t>RMCF0603FT499KCT-ND</t>
  </si>
  <si>
    <t>https://www.digikey.com/product-detail/en/stackpole-electronics-inc/RMCF0603FT499K/RMCF0603FT499KCT-ND/1943138</t>
  </si>
  <si>
    <t>RK73H1JTTD4R99F</t>
  </si>
  <si>
    <t>KOA Sper</t>
  </si>
  <si>
    <t>2019-RK73H1JTTD4R99FCT-ND</t>
  </si>
  <si>
    <t>https://www.digikey.com/product-detail/en/koa-speer-electronics-inc/RK73H1JTTD4R99F/2019-RK73H1JTTD4R99FCT-ND/9847147</t>
  </si>
  <si>
    <t>RMCF0603FT60K4</t>
  </si>
  <si>
    <t>RMCF0603FT60K4CT-ND</t>
  </si>
  <si>
    <t>https://www.digikey.com/product-detail/en/stackpole-electronics-inc/RMCF0603FT60K4/RMCF0603FT60K4CT-ND/1943106</t>
  </si>
  <si>
    <t>INA233AIDGSR</t>
  </si>
  <si>
    <t>TI</t>
  </si>
  <si>
    <t>296-48136-1-ND</t>
  </si>
  <si>
    <t>https://www.digikey.com/product-detail/en/texas-instruments/INA233AIDGSR/296-48136-1-ND/8347451</t>
  </si>
  <si>
    <t>LVK12R010DER</t>
  </si>
  <si>
    <t>Ohmite</t>
  </si>
  <si>
    <t>LVK12R010DERCT-ND</t>
  </si>
  <si>
    <t>NCD9830DBR2G</t>
  </si>
  <si>
    <t>ON Semi</t>
  </si>
  <si>
    <t>NCD9830DBR2GOSCT-ND</t>
  </si>
  <si>
    <t>https://www.digikey.com/product-detail/en/on-semiconductor/NCD9830DBR2G/NCD9830DBR2GOSCT-ND/9086945</t>
  </si>
  <si>
    <t>PPTC102LFBN-RC</t>
  </si>
  <si>
    <t>Sullins Conn</t>
  </si>
  <si>
    <t>S7078-ND</t>
  </si>
  <si>
    <t>https://www.digikey.com/product-detail/en/sullins-connector-solutions/PPTC102LFBN-RC/S7078-ND/810216</t>
  </si>
  <si>
    <t>Current LSB</t>
  </si>
  <si>
    <t>Max currnet</t>
  </si>
  <si>
    <t>A</t>
  </si>
  <si>
    <t>Rshunt</t>
  </si>
  <si>
    <t>Ohms</t>
  </si>
  <si>
    <t>CAL</t>
  </si>
  <si>
    <t>m</t>
  </si>
  <si>
    <t>b</t>
  </si>
  <si>
    <t>R</t>
  </si>
  <si>
    <t>X</t>
  </si>
  <si>
    <t>Y (value in)</t>
  </si>
  <si>
    <t>V</t>
  </si>
  <si>
    <t>hex</t>
  </si>
  <si>
    <t>round</t>
  </si>
  <si>
    <t>ch 1 - 3</t>
  </si>
  <si>
    <t>ch 4 - 6</t>
  </si>
  <si>
    <t>ch 7 - 8</t>
  </si>
  <si>
    <t>R1</t>
  </si>
  <si>
    <t>R2</t>
  </si>
  <si>
    <t>Vmax</t>
  </si>
  <si>
    <t>I insert (mA)</t>
  </si>
  <si>
    <t>LVK12R075DER</t>
  </si>
  <si>
    <t>https://www.digikey.com/product-detail/en/ohmite/LVK12R075DER/LVK12R075DERCT-ND/5125261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</si>
</sst>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koa-speer-electronics-inc/RK73H1JTTD4R99F/2019-RK73H1JTTD4R99FCT-ND/9847147" TargetMode="External"/><Relationship Id="rId13" Type="http://schemas.openxmlformats.org/officeDocument/2006/relationships/hyperlink" Target="https://www.digikey.com/product-detail/en/ohmite/LVK12R075DER/LVK12R075DERCT-ND/5125261" TargetMode="External"/><Relationship Id="rId3" Type="http://schemas.openxmlformats.org/officeDocument/2006/relationships/hyperlink" Target="https://www.digikey.com/product-detail/en/samsung-electro-mechanics/CL21A106KQFNNNG/1276-6457-1-ND/5958085" TargetMode="External"/><Relationship Id="rId7" Type="http://schemas.openxmlformats.org/officeDocument/2006/relationships/hyperlink" Target="https://www.digikey.com/product-detail/en/stackpole-electronics-inc/RMCF0603FT499K/RMCF0603FT499KCT-ND/1943138" TargetMode="External"/><Relationship Id="rId12" Type="http://schemas.openxmlformats.org/officeDocument/2006/relationships/hyperlink" Target="https://www.digikey.com/product-detail/en/sullins-connector-solutions/PPTC102LFBN-RC/S7078-ND/810216" TargetMode="External"/><Relationship Id="rId2" Type="http://schemas.openxmlformats.org/officeDocument/2006/relationships/hyperlink" Target="https://www.digikey.com/product-detail/en/samsung-electro-mechanics/CL10B104KB8NNNC/1276-1000-1-ND/3889086" TargetMode="External"/><Relationship Id="rId1" Type="http://schemas.openxmlformats.org/officeDocument/2006/relationships/hyperlink" Target="https://www.digikey.com/product-detail/en/OSTTE120104/ED2737-ND/2351813/?itemSeq=303015730" TargetMode="External"/><Relationship Id="rId6" Type="http://schemas.openxmlformats.org/officeDocument/2006/relationships/hyperlink" Target="https://www.digikey.com/product-detail/en/stackpole-electronics-inc/RMCF0603FT140K/RMCF0603FT140KCT-ND/4250692" TargetMode="External"/><Relationship Id="rId11" Type="http://schemas.openxmlformats.org/officeDocument/2006/relationships/hyperlink" Target="https://www.digikey.com/product-detail/en/on-semiconductor/NCD9830DBR2G/NCD9830DBR2GOSCT-ND/9086945" TargetMode="External"/><Relationship Id="rId5" Type="http://schemas.openxmlformats.org/officeDocument/2006/relationships/hyperlink" Target="https://www.digikey.com/product-detail/en/stackpole-electronics-inc/RMCF0603FT100K/RMCF0603FT100KCT-ND/1943118" TargetMode="External"/><Relationship Id="rId10" Type="http://schemas.openxmlformats.org/officeDocument/2006/relationships/hyperlink" Target="https://www.digikey.com/product-detail/en/texas-instruments/INA233AIDGSR/296-48136-1-ND/8347451" TargetMode="External"/><Relationship Id="rId4" Type="http://schemas.openxmlformats.org/officeDocument/2006/relationships/hyperlink" Target="https://www.digikey.com/product-detail/en/stackpole-electronics-inc/RNCP0603FTD10K0/RNCP0603FTD10K0CT-ND/2240478" TargetMode="External"/><Relationship Id="rId9" Type="http://schemas.openxmlformats.org/officeDocument/2006/relationships/hyperlink" Target="https://www.digikey.com/product-detail/en/stackpole-electronics-inc/RMCF0603FT60K4/RMCF0603FT60K4CT-ND/1943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C19" sqref="C19"/>
    </sheetView>
  </sheetViews>
  <sheetFormatPr defaultRowHeight="15" x14ac:dyDescent="0.25"/>
  <cols>
    <col min="1" max="1" width="3" bestFit="1" customWidth="1"/>
    <col min="2" max="2" width="17.28515625" bestFit="1" customWidth="1"/>
    <col min="3" max="3" width="62" bestFit="1" customWidth="1"/>
    <col min="4" max="4" width="35.7109375" bestFit="1" customWidth="1"/>
    <col min="5" max="5" width="11.85546875" bestFit="1" customWidth="1"/>
    <col min="6" max="6" width="18.7109375" bestFit="1" customWidth="1"/>
    <col min="7" max="7" width="2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25">
      <c r="A2">
        <v>12</v>
      </c>
      <c r="B2" t="s">
        <v>4</v>
      </c>
      <c r="C2" t="s">
        <v>5</v>
      </c>
      <c r="D2" t="s">
        <v>6</v>
      </c>
      <c r="E2" t="s">
        <v>47</v>
      </c>
      <c r="F2" t="s">
        <v>48</v>
      </c>
      <c r="G2" t="s">
        <v>49</v>
      </c>
      <c r="H2" s="1" t="s">
        <v>50</v>
      </c>
    </row>
    <row r="3" spans="1:8" x14ac:dyDescent="0.25">
      <c r="A3">
        <v>8</v>
      </c>
      <c r="B3" t="s">
        <v>7</v>
      </c>
      <c r="C3" t="s">
        <v>8</v>
      </c>
      <c r="D3" t="s">
        <v>9</v>
      </c>
      <c r="E3" t="s">
        <v>54</v>
      </c>
      <c r="F3" t="s">
        <v>58</v>
      </c>
      <c r="G3" t="s">
        <v>59</v>
      </c>
      <c r="H3" s="1" t="s">
        <v>60</v>
      </c>
    </row>
    <row r="4" spans="1:8" x14ac:dyDescent="0.25">
      <c r="A4">
        <v>3</v>
      </c>
      <c r="B4" t="s">
        <v>10</v>
      </c>
      <c r="C4" t="s">
        <v>8</v>
      </c>
      <c r="D4" t="s">
        <v>11</v>
      </c>
      <c r="E4" t="s">
        <v>54</v>
      </c>
      <c r="F4" t="s">
        <v>55</v>
      </c>
      <c r="G4" t="s">
        <v>56</v>
      </c>
      <c r="H4" s="1" t="s">
        <v>57</v>
      </c>
    </row>
    <row r="5" spans="1:8" x14ac:dyDescent="0.25">
      <c r="A5">
        <v>2</v>
      </c>
      <c r="B5" t="s">
        <v>12</v>
      </c>
      <c r="C5" t="s">
        <v>13</v>
      </c>
      <c r="D5" t="s">
        <v>14</v>
      </c>
      <c r="E5" t="s">
        <v>47</v>
      </c>
      <c r="F5" t="s">
        <v>51</v>
      </c>
      <c r="G5" t="s">
        <v>52</v>
      </c>
      <c r="H5" s="1" t="s">
        <v>53</v>
      </c>
    </row>
    <row r="6" spans="1:8" x14ac:dyDescent="0.25">
      <c r="A6">
        <v>3</v>
      </c>
      <c r="B6" t="s">
        <v>15</v>
      </c>
      <c r="C6" t="s">
        <v>8</v>
      </c>
      <c r="D6" t="s">
        <v>16</v>
      </c>
      <c r="E6" t="s">
        <v>54</v>
      </c>
      <c r="F6" t="s">
        <v>61</v>
      </c>
      <c r="G6" t="s">
        <v>62</v>
      </c>
      <c r="H6" s="1" t="s">
        <v>63</v>
      </c>
    </row>
    <row r="7" spans="1:8" x14ac:dyDescent="0.25">
      <c r="A7">
        <v>2</v>
      </c>
      <c r="B7" t="s">
        <v>17</v>
      </c>
      <c r="C7" t="s">
        <v>8</v>
      </c>
      <c r="D7" t="s">
        <v>18</v>
      </c>
      <c r="E7" t="s">
        <v>54</v>
      </c>
      <c r="F7" t="s">
        <v>64</v>
      </c>
      <c r="G7" t="s">
        <v>65</v>
      </c>
      <c r="H7" s="1" t="s">
        <v>66</v>
      </c>
    </row>
    <row r="8" spans="1:8" x14ac:dyDescent="0.25">
      <c r="A8">
        <v>1</v>
      </c>
      <c r="B8">
        <v>5</v>
      </c>
      <c r="C8" t="s">
        <v>8</v>
      </c>
      <c r="D8" t="s">
        <v>19</v>
      </c>
      <c r="E8" t="s">
        <v>68</v>
      </c>
      <c r="F8" t="s">
        <v>67</v>
      </c>
      <c r="G8" t="s">
        <v>69</v>
      </c>
      <c r="H8" s="1" t="s">
        <v>70</v>
      </c>
    </row>
    <row r="9" spans="1:8" x14ac:dyDescent="0.25">
      <c r="A9">
        <v>3</v>
      </c>
      <c r="B9" t="s">
        <v>20</v>
      </c>
      <c r="C9" t="s">
        <v>8</v>
      </c>
      <c r="D9" t="s">
        <v>21</v>
      </c>
      <c r="E9" t="s">
        <v>54</v>
      </c>
      <c r="F9" t="s">
        <v>71</v>
      </c>
      <c r="G9" t="s">
        <v>72</v>
      </c>
      <c r="H9" s="1" t="s">
        <v>73</v>
      </c>
    </row>
    <row r="10" spans="1:8" x14ac:dyDescent="0.25">
      <c r="A10">
        <v>1</v>
      </c>
      <c r="B10" t="s">
        <v>22</v>
      </c>
      <c r="C10" t="s">
        <v>23</v>
      </c>
      <c r="D10" t="s">
        <v>24</v>
      </c>
      <c r="E10" t="s">
        <v>75</v>
      </c>
      <c r="F10" t="s">
        <v>74</v>
      </c>
      <c r="G10" t="s">
        <v>76</v>
      </c>
      <c r="H10" s="1" t="s">
        <v>77</v>
      </c>
    </row>
    <row r="11" spans="1:8" x14ac:dyDescent="0.25">
      <c r="A11">
        <v>1</v>
      </c>
      <c r="B11" t="s">
        <v>110</v>
      </c>
      <c r="C11" t="s">
        <v>25</v>
      </c>
      <c r="D11" t="s">
        <v>26</v>
      </c>
      <c r="E11" t="s">
        <v>79</v>
      </c>
      <c r="F11" t="s">
        <v>78</v>
      </c>
      <c r="G11" t="s">
        <v>80</v>
      </c>
      <c r="H11" s="1" t="s">
        <v>111</v>
      </c>
    </row>
    <row r="12" spans="1:8" x14ac:dyDescent="0.25">
      <c r="A12">
        <v>0</v>
      </c>
      <c r="B12" t="s">
        <v>27</v>
      </c>
      <c r="C12" t="s">
        <v>28</v>
      </c>
      <c r="D12" t="s">
        <v>29</v>
      </c>
    </row>
    <row r="13" spans="1:8" x14ac:dyDescent="0.25">
      <c r="A13">
        <v>1</v>
      </c>
      <c r="B13" t="s">
        <v>30</v>
      </c>
      <c r="C13" t="s">
        <v>31</v>
      </c>
      <c r="D13" t="s">
        <v>32</v>
      </c>
      <c r="E13" t="s">
        <v>82</v>
      </c>
      <c r="F13" t="s">
        <v>81</v>
      </c>
      <c r="G13" t="s">
        <v>83</v>
      </c>
      <c r="H13" s="1" t="s">
        <v>84</v>
      </c>
    </row>
    <row r="14" spans="1:8" x14ac:dyDescent="0.25">
      <c r="A14">
        <v>1</v>
      </c>
      <c r="B14" t="s">
        <v>33</v>
      </c>
      <c r="C14" t="s">
        <v>34</v>
      </c>
      <c r="D14" t="s">
        <v>35</v>
      </c>
      <c r="E14" t="s">
        <v>45</v>
      </c>
      <c r="F14" t="s">
        <v>46</v>
      </c>
      <c r="G14" t="s">
        <v>43</v>
      </c>
      <c r="H14" s="1" t="s">
        <v>44</v>
      </c>
    </row>
    <row r="15" spans="1:8" x14ac:dyDescent="0.25">
      <c r="A15">
        <v>1</v>
      </c>
      <c r="B15" t="s">
        <v>36</v>
      </c>
      <c r="C15" t="s">
        <v>37</v>
      </c>
      <c r="D15" t="s">
        <v>38</v>
      </c>
      <c r="E15" t="s">
        <v>86</v>
      </c>
      <c r="F15" t="s">
        <v>85</v>
      </c>
      <c r="G15" t="s">
        <v>87</v>
      </c>
      <c r="H15" s="1" t="s">
        <v>88</v>
      </c>
    </row>
  </sheetData>
  <hyperlinks>
    <hyperlink ref="H14" r:id="rId1" xr:uid="{00000000-0004-0000-0000-000000000000}"/>
    <hyperlink ref="H2" r:id="rId2" xr:uid="{00000000-0004-0000-0000-000001000000}"/>
    <hyperlink ref="H5" r:id="rId3" xr:uid="{00000000-0004-0000-0000-000002000000}"/>
    <hyperlink ref="H4" r:id="rId4" xr:uid="{00000000-0004-0000-0000-000003000000}"/>
    <hyperlink ref="H3" r:id="rId5" xr:uid="{00000000-0004-0000-0000-000004000000}"/>
    <hyperlink ref="H6" r:id="rId6" xr:uid="{00000000-0004-0000-0000-000005000000}"/>
    <hyperlink ref="H7" r:id="rId7" xr:uid="{00000000-0004-0000-0000-000006000000}"/>
    <hyperlink ref="H8" r:id="rId8" xr:uid="{00000000-0004-0000-0000-000007000000}"/>
    <hyperlink ref="H9" r:id="rId9" xr:uid="{00000000-0004-0000-0000-000008000000}"/>
    <hyperlink ref="H10" r:id="rId10" xr:uid="{00000000-0004-0000-0000-000009000000}"/>
    <hyperlink ref="H13" r:id="rId11" xr:uid="{00000000-0004-0000-0000-00000B000000}"/>
    <hyperlink ref="H15" r:id="rId12" xr:uid="{00000000-0004-0000-0000-00000C000000}"/>
    <hyperlink ref="H11" r:id="rId13" xr:uid="{B8DC3B8B-771A-4F1C-9339-FFEC9B0B86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4D50-C044-4735-AFD2-5E350501759B}">
  <dimension ref="A3:J18"/>
  <sheetViews>
    <sheetView workbookViewId="0">
      <selection activeCell="H13" sqref="H13"/>
    </sheetView>
  </sheetViews>
  <sheetFormatPr defaultRowHeight="15" x14ac:dyDescent="0.25"/>
  <cols>
    <col min="1" max="1" width="11.140625" bestFit="1" customWidth="1"/>
    <col min="2" max="2" width="12" bestFit="1" customWidth="1"/>
    <col min="10" max="10" width="12" bestFit="1" customWidth="1"/>
  </cols>
  <sheetData>
    <row r="3" spans="1:10" x14ac:dyDescent="0.25">
      <c r="A3" t="s">
        <v>90</v>
      </c>
      <c r="B3">
        <v>2</v>
      </c>
      <c r="C3" t="s">
        <v>91</v>
      </c>
    </row>
    <row r="4" spans="1:10" x14ac:dyDescent="0.25">
      <c r="A4" t="s">
        <v>89</v>
      </c>
      <c r="B4">
        <f>B3/(2^15)</f>
        <v>6.103515625E-5</v>
      </c>
    </row>
    <row r="5" spans="1:10" x14ac:dyDescent="0.25">
      <c r="G5" t="s">
        <v>106</v>
      </c>
      <c r="H5" t="s">
        <v>107</v>
      </c>
      <c r="I5" t="s">
        <v>108</v>
      </c>
      <c r="J5" t="s">
        <v>109</v>
      </c>
    </row>
    <row r="6" spans="1:10" x14ac:dyDescent="0.25">
      <c r="A6" t="s">
        <v>92</v>
      </c>
      <c r="B6">
        <v>0.01</v>
      </c>
      <c r="C6" t="s">
        <v>93</v>
      </c>
      <c r="F6" t="s">
        <v>103</v>
      </c>
      <c r="G6">
        <v>60000</v>
      </c>
      <c r="H6">
        <v>100000</v>
      </c>
      <c r="I6">
        <v>4</v>
      </c>
      <c r="J6">
        <f>(I6/(G6+H6))*1000</f>
        <v>2.5000000000000001E-2</v>
      </c>
    </row>
    <row r="7" spans="1:10" x14ac:dyDescent="0.25">
      <c r="A7" t="s">
        <v>94</v>
      </c>
      <c r="B7">
        <f>0.00512/(B4*B6)</f>
        <v>8388.6080000000002</v>
      </c>
      <c r="F7" t="s">
        <v>104</v>
      </c>
      <c r="G7">
        <v>140000</v>
      </c>
      <c r="H7">
        <v>100000</v>
      </c>
      <c r="I7">
        <v>6</v>
      </c>
      <c r="J7">
        <f>(I7/(G7+H7))*1000</f>
        <v>2.5000000000000001E-2</v>
      </c>
    </row>
    <row r="8" spans="1:10" x14ac:dyDescent="0.25">
      <c r="B8">
        <v>8388</v>
      </c>
      <c r="C8" t="s">
        <v>102</v>
      </c>
      <c r="F8" t="s">
        <v>105</v>
      </c>
      <c r="G8">
        <v>500000</v>
      </c>
      <c r="H8">
        <v>100000</v>
      </c>
      <c r="I8">
        <v>15</v>
      </c>
      <c r="J8">
        <f>(I8/(G8+H8))*1000</f>
        <v>2.5000000000000001E-2</v>
      </c>
    </row>
    <row r="9" spans="1:10" x14ac:dyDescent="0.25">
      <c r="A9" t="s">
        <v>94</v>
      </c>
      <c r="B9" t="str">
        <f>DEC2HEX(B8)</f>
        <v>20C4</v>
      </c>
      <c r="C9" t="s">
        <v>101</v>
      </c>
    </row>
    <row r="13" spans="1:10" x14ac:dyDescent="0.25">
      <c r="B13" t="s">
        <v>100</v>
      </c>
    </row>
    <row r="14" spans="1:10" x14ac:dyDescent="0.25">
      <c r="A14" t="s">
        <v>95</v>
      </c>
      <c r="B14">
        <v>8</v>
      </c>
    </row>
    <row r="15" spans="1:10" x14ac:dyDescent="0.25">
      <c r="A15" t="s">
        <v>99</v>
      </c>
      <c r="B15">
        <v>1</v>
      </c>
    </row>
    <row r="16" spans="1:10" x14ac:dyDescent="0.25">
      <c r="A16" t="s">
        <v>97</v>
      </c>
      <c r="B16">
        <v>2</v>
      </c>
    </row>
    <row r="17" spans="1:2" x14ac:dyDescent="0.25">
      <c r="A17" t="s">
        <v>96</v>
      </c>
      <c r="B17">
        <v>0</v>
      </c>
    </row>
    <row r="18" spans="1:2" x14ac:dyDescent="0.25">
      <c r="A18" t="s">
        <v>98</v>
      </c>
      <c r="B18">
        <f>(1/B14)*(B15*10^(-1*B16)-B17)</f>
        <v>1.25E-3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partnumber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wireb</cp:lastModifiedBy>
  <dcterms:created xsi:type="dcterms:W3CDTF">2019-09-07T22:50:56Z</dcterms:created>
  <dcterms:modified xsi:type="dcterms:W3CDTF">2019-11-26T18:22:08Z</dcterms:modified>
</cp:coreProperties>
</file>