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Data Analysis/Dicamba studies/2018 Large Scale Dicamba/yield/"/>
    </mc:Choice>
  </mc:AlternateContent>
  <xr:revisionPtr revIDLastSave="0" documentId="13_ncr:1_{B77CB593-ABC2-3942-8ADC-6F453D2292AB}" xr6:coauthVersionLast="36" xr6:coauthVersionMax="36" xr10:uidLastSave="{00000000-0000-0000-0000-000000000000}"/>
  <bookViews>
    <workbookView xWindow="-27620" yWindow="3340" windowWidth="27240" windowHeight="16440" xr2:uid="{965B9033-CD33-3242-94B8-D67D401FC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K18" i="1"/>
  <c r="K16" i="1"/>
  <c r="K6" i="1" l="1"/>
  <c r="K5" i="1"/>
  <c r="K3" i="1"/>
  <c r="K37" i="1"/>
  <c r="K36" i="1"/>
  <c r="K35" i="1"/>
  <c r="K33" i="1"/>
  <c r="G33" i="1" s="1"/>
  <c r="H33" i="1" s="1"/>
  <c r="G31" i="1"/>
  <c r="H31" i="1" s="1"/>
  <c r="F30" i="1"/>
  <c r="E30" i="1"/>
  <c r="G35" i="1"/>
  <c r="H35" i="1" s="1"/>
  <c r="G36" i="1"/>
  <c r="H36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10" i="1"/>
  <c r="H10" i="1" s="1"/>
  <c r="H7" i="1"/>
  <c r="G3" i="1"/>
  <c r="H3" i="1" s="1"/>
  <c r="G4" i="1"/>
  <c r="H4" i="1" s="1"/>
  <c r="G5" i="1"/>
  <c r="H5" i="1" s="1"/>
  <c r="G6" i="1"/>
  <c r="H6" i="1" s="1"/>
  <c r="G7" i="1"/>
  <c r="G8" i="1"/>
  <c r="H8" i="1" s="1"/>
  <c r="G9" i="1"/>
  <c r="H9" i="1" s="1"/>
  <c r="G2" i="1"/>
  <c r="H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8" i="1"/>
  <c r="F39" i="1"/>
  <c r="F40" i="1"/>
  <c r="F4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8" i="1"/>
  <c r="E39" i="1"/>
  <c r="E40" i="1"/>
  <c r="E41" i="1"/>
  <c r="E2" i="1"/>
  <c r="D31" i="1"/>
  <c r="D32" i="1"/>
  <c r="D33" i="1"/>
  <c r="D34" i="1"/>
  <c r="D35" i="1"/>
  <c r="D36" i="1"/>
  <c r="D38" i="1"/>
  <c r="D39" i="1"/>
  <c r="D40" i="1"/>
  <c r="D41" i="1"/>
  <c r="D3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0" i="1"/>
  <c r="D3" i="1"/>
  <c r="D4" i="1"/>
  <c r="D5" i="1"/>
  <c r="D6" i="1"/>
  <c r="D7" i="1"/>
  <c r="D8" i="1"/>
  <c r="D9" i="1"/>
  <c r="D2" i="1"/>
  <c r="K7" i="1" l="1"/>
  <c r="K20" i="1"/>
  <c r="G41" i="1"/>
  <c r="H41" i="1" s="1"/>
  <c r="G32" i="1"/>
  <c r="H32" i="1" s="1"/>
  <c r="G39" i="1"/>
  <c r="H39" i="1" s="1"/>
  <c r="G40" i="1"/>
  <c r="H40" i="1" s="1"/>
  <c r="G34" i="1"/>
  <c r="H34" i="1" s="1"/>
  <c r="G30" i="1"/>
  <c r="H30" i="1" s="1"/>
  <c r="G38" i="1"/>
  <c r="H38" i="1" s="1"/>
</calcChain>
</file>

<file path=xl/sharedStrings.xml><?xml version="1.0" encoding="utf-8"?>
<sst xmlns="http://schemas.openxmlformats.org/spreadsheetml/2006/main" count="60" uniqueCount="15">
  <si>
    <t>location</t>
  </si>
  <si>
    <t>distance</t>
  </si>
  <si>
    <t>Indiana</t>
  </si>
  <si>
    <t>Ontario</t>
  </si>
  <si>
    <t>Wisconsin</t>
  </si>
  <si>
    <t>obs</t>
  </si>
  <si>
    <t>pred</t>
  </si>
  <si>
    <t>(O-P)</t>
  </si>
  <si>
    <t>(O-P)^2</t>
  </si>
  <si>
    <t>(O-ObsMean)</t>
  </si>
  <si>
    <t>(O-ObsMean)^2</t>
  </si>
  <si>
    <t>ObsMean</t>
  </si>
  <si>
    <t>Sum(O-P)^2</t>
  </si>
  <si>
    <t>Sum(O-Obsmean)^2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</si>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</sst>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164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C192-4904-1C4A-AF2E-B16E150A6917}">
  <dimension ref="A1:K41"/>
  <sheetViews>
    <sheetView tabSelected="1" workbookViewId="0">
      <pane ySplit="1" topLeftCell="A2" activePane="bottomLeft" state="frozen"/>
      <selection pane="bottomLeft" activeCell="K20" sqref="K20"/>
    </sheetView>
  </sheetViews>
  <sheetFormatPr baseColWidth="10" defaultRowHeight="16" x14ac:dyDescent="0.2"/>
  <cols>
    <col min="6" max="6" width="11" customWidth="1"/>
    <col min="8" max="8" width="14.33203125" bestFit="1" customWidth="1"/>
    <col min="11" max="11" width="18.8320312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11" x14ac:dyDescent="0.2">
      <c r="A2" t="s">
        <v>2</v>
      </c>
      <c r="B2">
        <v>6.0960000000000001</v>
      </c>
      <c r="C2">
        <v>3026.25</v>
      </c>
      <c r="D2" s="1">
        <f>3266.028+(6.632*B2)</f>
        <v>3306.4566719999998</v>
      </c>
      <c r="E2" s="1">
        <f>C2-D2</f>
        <v>-280.2066719999998</v>
      </c>
      <c r="F2" s="1">
        <f>E2^2</f>
        <v>78515.77903331547</v>
      </c>
      <c r="G2">
        <f>C2-$K$3</f>
        <v>-563.21875</v>
      </c>
      <c r="H2">
        <f>G2^2</f>
        <v>317215.3603515625</v>
      </c>
    </row>
    <row r="3" spans="1:11" x14ac:dyDescent="0.2">
      <c r="A3" t="s">
        <v>2</v>
      </c>
      <c r="B3">
        <v>18.288</v>
      </c>
      <c r="C3">
        <v>3564.25</v>
      </c>
      <c r="D3" s="1">
        <f t="shared" ref="D3:D9" si="0">3266.028+(6.632*B3)</f>
        <v>3387.3140159999998</v>
      </c>
      <c r="E3" s="1">
        <f t="shared" ref="E3:E41" si="1">C3-D3</f>
        <v>176.93598400000019</v>
      </c>
      <c r="F3" s="1">
        <f t="shared" ref="F3:F41" si="2">E3^2</f>
        <v>31306.342434048322</v>
      </c>
      <c r="G3">
        <f t="shared" ref="G3:G9" si="3">C3-$K$3</f>
        <v>-25.21875</v>
      </c>
      <c r="H3">
        <f t="shared" ref="H3:H9" si="4">G3^2</f>
        <v>635.9853515625</v>
      </c>
      <c r="J3" s="2" t="s">
        <v>11</v>
      </c>
      <c r="K3" s="2">
        <f>AVERAGE(C2:C9)</f>
        <v>3589.46875</v>
      </c>
    </row>
    <row r="4" spans="1:11" x14ac:dyDescent="0.2">
      <c r="A4" t="s">
        <v>2</v>
      </c>
      <c r="B4">
        <v>30.48</v>
      </c>
      <c r="C4">
        <v>3698.75</v>
      </c>
      <c r="D4" s="1">
        <f t="shared" si="0"/>
        <v>3468.1713599999998</v>
      </c>
      <c r="E4" s="1">
        <f t="shared" si="1"/>
        <v>230.57864000000018</v>
      </c>
      <c r="F4" s="1">
        <f t="shared" si="2"/>
        <v>53166.509224249683</v>
      </c>
      <c r="G4">
        <f t="shared" si="3"/>
        <v>109.28125</v>
      </c>
      <c r="H4">
        <f t="shared" si="4"/>
        <v>11942.3916015625</v>
      </c>
      <c r="J4" s="2"/>
      <c r="K4" s="2"/>
    </row>
    <row r="5" spans="1:11" x14ac:dyDescent="0.2">
      <c r="A5" t="s">
        <v>2</v>
      </c>
      <c r="B5">
        <v>42.671999999999997</v>
      </c>
      <c r="C5">
        <v>3564.25</v>
      </c>
      <c r="D5" s="1">
        <f t="shared" si="0"/>
        <v>3549.0287039999998</v>
      </c>
      <c r="E5" s="1">
        <f t="shared" si="1"/>
        <v>15.221296000000166</v>
      </c>
      <c r="F5" s="1">
        <f t="shared" si="2"/>
        <v>231.68785191962104</v>
      </c>
      <c r="G5">
        <f t="shared" si="3"/>
        <v>-25.21875</v>
      </c>
      <c r="H5">
        <f t="shared" si="4"/>
        <v>635.9853515625</v>
      </c>
      <c r="J5" s="2" t="s">
        <v>12</v>
      </c>
      <c r="K5" s="5">
        <f>SUM(F2:F9)</f>
        <v>186124.98424528513</v>
      </c>
    </row>
    <row r="6" spans="1:11" x14ac:dyDescent="0.2">
      <c r="A6" t="s">
        <v>2</v>
      </c>
      <c r="B6">
        <v>54.863999999999997</v>
      </c>
      <c r="C6">
        <v>3497</v>
      </c>
      <c r="D6" s="1">
        <f t="shared" si="0"/>
        <v>3629.8860479999998</v>
      </c>
      <c r="E6" s="1">
        <f t="shared" si="1"/>
        <v>-132.88604799999985</v>
      </c>
      <c r="F6" s="1">
        <f t="shared" si="2"/>
        <v>17658.701753058263</v>
      </c>
      <c r="G6">
        <f t="shared" si="3"/>
        <v>-92.46875</v>
      </c>
      <c r="H6">
        <f t="shared" si="4"/>
        <v>8550.4697265625</v>
      </c>
      <c r="J6" s="2" t="s">
        <v>13</v>
      </c>
      <c r="K6" s="2">
        <f>SUM(H2:H9)</f>
        <v>460736.0546875</v>
      </c>
    </row>
    <row r="7" spans="1:11" x14ac:dyDescent="0.2">
      <c r="A7" t="s">
        <v>2</v>
      </c>
      <c r="B7">
        <v>67.055999999999997</v>
      </c>
      <c r="C7">
        <v>3766</v>
      </c>
      <c r="D7" s="1">
        <f t="shared" si="0"/>
        <v>3710.7433919999999</v>
      </c>
      <c r="E7" s="1">
        <f t="shared" si="1"/>
        <v>55.256608000000142</v>
      </c>
      <c r="F7" s="1">
        <f t="shared" si="2"/>
        <v>3053.2927276656796</v>
      </c>
      <c r="G7">
        <f t="shared" si="3"/>
        <v>176.53125</v>
      </c>
      <c r="H7">
        <f t="shared" si="4"/>
        <v>31163.2822265625</v>
      </c>
      <c r="J7" s="3" t="s">
        <v>14</v>
      </c>
      <c r="K7" s="4">
        <f>1-(K5/K6)</f>
        <v>0.59602687406018884</v>
      </c>
    </row>
    <row r="8" spans="1:11" x14ac:dyDescent="0.2">
      <c r="A8" t="s">
        <v>2</v>
      </c>
      <c r="B8">
        <v>79.248000000000005</v>
      </c>
      <c r="C8">
        <v>3766</v>
      </c>
      <c r="D8" s="1">
        <f t="shared" si="0"/>
        <v>3791.6007359999999</v>
      </c>
      <c r="E8" s="1">
        <f t="shared" si="1"/>
        <v>-25.60073599999987</v>
      </c>
      <c r="F8" s="1">
        <f t="shared" si="2"/>
        <v>655.39768374168932</v>
      </c>
      <c r="G8">
        <f t="shared" si="3"/>
        <v>176.53125</v>
      </c>
      <c r="H8">
        <f t="shared" si="4"/>
        <v>31163.2822265625</v>
      </c>
    </row>
    <row r="9" spans="1:11" x14ac:dyDescent="0.2">
      <c r="A9" t="s">
        <v>2</v>
      </c>
      <c r="B9">
        <v>91.44</v>
      </c>
      <c r="C9">
        <v>3833.25</v>
      </c>
      <c r="D9" s="1">
        <f t="shared" si="0"/>
        <v>3872.4580799999999</v>
      </c>
      <c r="E9" s="1">
        <f t="shared" si="1"/>
        <v>-39.208079999999882</v>
      </c>
      <c r="F9" s="1">
        <f t="shared" si="2"/>
        <v>1537.2735372863908</v>
      </c>
      <c r="G9">
        <f t="shared" si="3"/>
        <v>243.78125</v>
      </c>
      <c r="H9">
        <f t="shared" si="4"/>
        <v>59429.2978515625</v>
      </c>
    </row>
    <row r="10" spans="1:11" x14ac:dyDescent="0.2">
      <c r="A10" t="s">
        <v>3</v>
      </c>
      <c r="B10">
        <v>0</v>
      </c>
      <c r="C10">
        <v>4492.3999999999996</v>
      </c>
      <c r="D10" s="1">
        <f>4162.83+(36.85*B10)</f>
        <v>4162.83</v>
      </c>
      <c r="E10" s="1">
        <f t="shared" si="1"/>
        <v>329.56999999999971</v>
      </c>
      <c r="F10" s="1">
        <f t="shared" si="2"/>
        <v>108616.38489999982</v>
      </c>
      <c r="G10">
        <f>C10-$K$16</f>
        <v>7.0999999999985448</v>
      </c>
      <c r="H10">
        <f>G10^2</f>
        <v>50.409999999979334</v>
      </c>
    </row>
    <row r="11" spans="1:11" x14ac:dyDescent="0.2">
      <c r="A11" t="s">
        <v>3</v>
      </c>
      <c r="B11">
        <v>0</v>
      </c>
      <c r="C11">
        <v>4183</v>
      </c>
      <c r="D11" s="1">
        <f t="shared" ref="D11:D29" si="5">4162.83+(36.85*B11)</f>
        <v>4162.83</v>
      </c>
      <c r="E11" s="1">
        <f t="shared" si="1"/>
        <v>20.170000000000073</v>
      </c>
      <c r="F11" s="1">
        <f t="shared" si="2"/>
        <v>406.82890000000293</v>
      </c>
      <c r="G11">
        <f t="shared" ref="G11:G29" si="6">C11-$K$16</f>
        <v>-302.30000000000109</v>
      </c>
      <c r="H11">
        <f t="shared" ref="H11:H41" si="7">G11^2</f>
        <v>91385.290000000663</v>
      </c>
    </row>
    <row r="12" spans="1:11" x14ac:dyDescent="0.2">
      <c r="A12" t="s">
        <v>3</v>
      </c>
      <c r="B12">
        <v>0</v>
      </c>
      <c r="C12">
        <v>2959</v>
      </c>
      <c r="D12" s="1">
        <f t="shared" si="5"/>
        <v>4162.83</v>
      </c>
      <c r="E12" s="1">
        <f t="shared" si="1"/>
        <v>-1203.83</v>
      </c>
      <c r="F12" s="1">
        <f t="shared" si="2"/>
        <v>1449206.6688999999</v>
      </c>
      <c r="G12">
        <f t="shared" si="6"/>
        <v>-1526.3000000000011</v>
      </c>
      <c r="H12">
        <f t="shared" si="7"/>
        <v>2329591.6900000032</v>
      </c>
    </row>
    <row r="13" spans="1:11" x14ac:dyDescent="0.2">
      <c r="A13" t="s">
        <v>3</v>
      </c>
      <c r="B13">
        <v>0</v>
      </c>
      <c r="C13">
        <v>2925.4</v>
      </c>
      <c r="D13" s="1">
        <f t="shared" si="5"/>
        <v>4162.83</v>
      </c>
      <c r="E13" s="1">
        <f t="shared" si="1"/>
        <v>-1237.4299999999998</v>
      </c>
      <c r="F13" s="1">
        <f t="shared" si="2"/>
        <v>1531233.0048999996</v>
      </c>
      <c r="G13">
        <f t="shared" si="6"/>
        <v>-1559.900000000001</v>
      </c>
      <c r="H13">
        <f t="shared" si="7"/>
        <v>2433288.010000003</v>
      </c>
    </row>
    <row r="14" spans="1:11" x14ac:dyDescent="0.2">
      <c r="A14" t="s">
        <v>3</v>
      </c>
      <c r="B14">
        <v>0</v>
      </c>
      <c r="C14">
        <v>3591.2</v>
      </c>
      <c r="D14" s="1">
        <f t="shared" si="5"/>
        <v>4162.83</v>
      </c>
      <c r="E14" s="1">
        <f t="shared" si="1"/>
        <v>-571.63000000000011</v>
      </c>
      <c r="F14" s="1">
        <f t="shared" si="2"/>
        <v>326760.85690000013</v>
      </c>
      <c r="G14">
        <f t="shared" si="6"/>
        <v>-894.10000000000127</v>
      </c>
      <c r="H14">
        <f t="shared" si="7"/>
        <v>799414.81000000227</v>
      </c>
    </row>
    <row r="15" spans="1:11" x14ac:dyDescent="0.2">
      <c r="A15" t="s">
        <v>3</v>
      </c>
      <c r="B15">
        <v>5</v>
      </c>
      <c r="C15">
        <v>4633.6000000000004</v>
      </c>
      <c r="D15" s="1">
        <f t="shared" si="5"/>
        <v>4347.08</v>
      </c>
      <c r="E15" s="1">
        <f t="shared" si="1"/>
        <v>286.52000000000044</v>
      </c>
      <c r="F15" s="1">
        <f t="shared" si="2"/>
        <v>82093.710400000244</v>
      </c>
      <c r="G15">
        <f t="shared" si="6"/>
        <v>148.29999999999927</v>
      </c>
      <c r="H15">
        <f t="shared" si="7"/>
        <v>21992.889999999785</v>
      </c>
    </row>
    <row r="16" spans="1:11" x14ac:dyDescent="0.2">
      <c r="A16" t="s">
        <v>3</v>
      </c>
      <c r="B16">
        <v>5</v>
      </c>
      <c r="C16">
        <v>4949.7</v>
      </c>
      <c r="D16" s="1">
        <f t="shared" si="5"/>
        <v>4347.08</v>
      </c>
      <c r="E16" s="1">
        <f t="shared" si="1"/>
        <v>602.61999999999989</v>
      </c>
      <c r="F16" s="1">
        <f t="shared" si="2"/>
        <v>363150.86439999985</v>
      </c>
      <c r="G16">
        <f t="shared" si="6"/>
        <v>464.39999999999873</v>
      </c>
      <c r="H16">
        <f t="shared" si="7"/>
        <v>215667.35999999882</v>
      </c>
      <c r="J16" s="2" t="s">
        <v>11</v>
      </c>
      <c r="K16" s="2">
        <f>AVERAGE(C10:C29)</f>
        <v>4485.3000000000011</v>
      </c>
    </row>
    <row r="17" spans="1:11" x14ac:dyDescent="0.2">
      <c r="A17" t="s">
        <v>3</v>
      </c>
      <c r="B17">
        <v>5</v>
      </c>
      <c r="C17">
        <v>4458.7</v>
      </c>
      <c r="D17" s="1">
        <f t="shared" si="5"/>
        <v>4347.08</v>
      </c>
      <c r="E17" s="1">
        <f t="shared" si="1"/>
        <v>111.61999999999989</v>
      </c>
      <c r="F17" s="1">
        <f t="shared" si="2"/>
        <v>12459.024399999975</v>
      </c>
      <c r="G17">
        <f t="shared" si="6"/>
        <v>-26.600000000001273</v>
      </c>
      <c r="H17">
        <f t="shared" si="7"/>
        <v>707.5600000000677</v>
      </c>
      <c r="J17" s="2"/>
      <c r="K17" s="2"/>
    </row>
    <row r="18" spans="1:11" x14ac:dyDescent="0.2">
      <c r="A18" t="s">
        <v>3</v>
      </c>
      <c r="B18">
        <v>5</v>
      </c>
      <c r="C18">
        <v>4492.3999999999996</v>
      </c>
      <c r="D18" s="1">
        <f t="shared" si="5"/>
        <v>4347.08</v>
      </c>
      <c r="E18" s="1">
        <f t="shared" si="1"/>
        <v>145.31999999999971</v>
      </c>
      <c r="F18" s="1">
        <f t="shared" si="2"/>
        <v>21117.902399999915</v>
      </c>
      <c r="G18">
        <f t="shared" si="6"/>
        <v>7.0999999999985448</v>
      </c>
      <c r="H18">
        <f t="shared" si="7"/>
        <v>50.409999999979334</v>
      </c>
      <c r="J18" s="2" t="s">
        <v>12</v>
      </c>
      <c r="K18" s="5">
        <f>SUM(F10:F29)</f>
        <v>6881954.9654999981</v>
      </c>
    </row>
    <row r="19" spans="1:11" x14ac:dyDescent="0.2">
      <c r="A19" t="s">
        <v>3</v>
      </c>
      <c r="B19">
        <v>5</v>
      </c>
      <c r="C19">
        <v>5299.4</v>
      </c>
      <c r="D19" s="1">
        <f t="shared" si="5"/>
        <v>4347.08</v>
      </c>
      <c r="E19" s="1">
        <f t="shared" si="1"/>
        <v>952.31999999999971</v>
      </c>
      <c r="F19" s="1">
        <f t="shared" si="2"/>
        <v>906913.38239999942</v>
      </c>
      <c r="G19">
        <f t="shared" si="6"/>
        <v>814.09999999999854</v>
      </c>
      <c r="H19">
        <f t="shared" si="7"/>
        <v>662758.80999999761</v>
      </c>
      <c r="J19" s="2" t="s">
        <v>13</v>
      </c>
      <c r="K19" s="2">
        <f>SUM(H10:H29)</f>
        <v>8367463.6600000001</v>
      </c>
    </row>
    <row r="20" spans="1:11" x14ac:dyDescent="0.2">
      <c r="A20" t="s">
        <v>3</v>
      </c>
      <c r="B20">
        <v>10</v>
      </c>
      <c r="C20">
        <v>4875.7</v>
      </c>
      <c r="D20" s="1">
        <f t="shared" si="5"/>
        <v>4531.33</v>
      </c>
      <c r="E20" s="1">
        <f t="shared" si="1"/>
        <v>344.36999999999989</v>
      </c>
      <c r="F20" s="1">
        <f t="shared" si="2"/>
        <v>118590.69689999992</v>
      </c>
      <c r="G20">
        <f t="shared" si="6"/>
        <v>390.39999999999873</v>
      </c>
      <c r="H20">
        <f t="shared" si="7"/>
        <v>152412.15999999901</v>
      </c>
      <c r="J20" s="3" t="s">
        <v>14</v>
      </c>
      <c r="K20" s="4">
        <f>1-(K18/K19)</f>
        <v>0.17753392842341931</v>
      </c>
    </row>
    <row r="21" spans="1:11" x14ac:dyDescent="0.2">
      <c r="A21" t="s">
        <v>3</v>
      </c>
      <c r="B21">
        <v>10</v>
      </c>
      <c r="C21">
        <v>5225.3999999999996</v>
      </c>
      <c r="D21" s="1">
        <f t="shared" si="5"/>
        <v>4531.33</v>
      </c>
      <c r="E21" s="1">
        <f t="shared" si="1"/>
        <v>694.06999999999971</v>
      </c>
      <c r="F21" s="1">
        <f t="shared" si="2"/>
        <v>481733.16489999963</v>
      </c>
      <c r="G21">
        <f t="shared" si="6"/>
        <v>740.09999999999854</v>
      </c>
      <c r="H21">
        <f t="shared" si="7"/>
        <v>547748.0099999978</v>
      </c>
    </row>
    <row r="22" spans="1:11" x14ac:dyDescent="0.2">
      <c r="A22" t="s">
        <v>3</v>
      </c>
      <c r="B22">
        <v>10</v>
      </c>
      <c r="C22">
        <v>4700.8</v>
      </c>
      <c r="D22" s="1">
        <f t="shared" si="5"/>
        <v>4531.33</v>
      </c>
      <c r="E22" s="1">
        <f t="shared" si="1"/>
        <v>169.47000000000025</v>
      </c>
      <c r="F22" s="1">
        <f t="shared" si="2"/>
        <v>28720.080900000085</v>
      </c>
      <c r="G22">
        <f t="shared" si="6"/>
        <v>215.49999999999909</v>
      </c>
      <c r="H22">
        <f t="shared" si="7"/>
        <v>46440.249999999607</v>
      </c>
    </row>
    <row r="23" spans="1:11" x14ac:dyDescent="0.2">
      <c r="A23" t="s">
        <v>3</v>
      </c>
      <c r="B23">
        <v>10</v>
      </c>
      <c r="C23">
        <v>5016.8999999999996</v>
      </c>
      <c r="D23" s="1">
        <f t="shared" si="5"/>
        <v>4531.33</v>
      </c>
      <c r="E23" s="1">
        <f t="shared" si="1"/>
        <v>485.56999999999971</v>
      </c>
      <c r="F23" s="1">
        <f t="shared" si="2"/>
        <v>235778.22489999971</v>
      </c>
      <c r="G23">
        <f t="shared" si="6"/>
        <v>531.59999999999854</v>
      </c>
      <c r="H23">
        <f t="shared" si="7"/>
        <v>282598.55999999843</v>
      </c>
    </row>
    <row r="24" spans="1:11" x14ac:dyDescent="0.2">
      <c r="A24" t="s">
        <v>3</v>
      </c>
      <c r="B24">
        <v>10</v>
      </c>
      <c r="C24">
        <v>5016.8999999999996</v>
      </c>
      <c r="D24" s="1">
        <f t="shared" si="5"/>
        <v>4531.33</v>
      </c>
      <c r="E24" s="1">
        <f t="shared" si="1"/>
        <v>485.56999999999971</v>
      </c>
      <c r="F24" s="1">
        <f t="shared" si="2"/>
        <v>235778.22489999971</v>
      </c>
      <c r="G24">
        <f t="shared" si="6"/>
        <v>531.59999999999854</v>
      </c>
      <c r="H24">
        <f t="shared" si="7"/>
        <v>282598.55999999843</v>
      </c>
    </row>
    <row r="25" spans="1:11" x14ac:dyDescent="0.2">
      <c r="A25" t="s">
        <v>3</v>
      </c>
      <c r="B25">
        <v>20</v>
      </c>
      <c r="C25">
        <v>4633.6000000000004</v>
      </c>
      <c r="D25" s="1">
        <f t="shared" si="5"/>
        <v>4899.83</v>
      </c>
      <c r="E25" s="1">
        <f t="shared" si="1"/>
        <v>-266.22999999999956</v>
      </c>
      <c r="F25" s="1">
        <f t="shared" si="2"/>
        <v>70878.412899999763</v>
      </c>
      <c r="G25">
        <f t="shared" si="6"/>
        <v>148.29999999999927</v>
      </c>
      <c r="H25">
        <f t="shared" si="7"/>
        <v>21992.889999999785</v>
      </c>
    </row>
    <row r="26" spans="1:11" x14ac:dyDescent="0.2">
      <c r="A26" t="s">
        <v>3</v>
      </c>
      <c r="B26">
        <v>20</v>
      </c>
      <c r="C26">
        <v>5050.6000000000004</v>
      </c>
      <c r="D26" s="1">
        <f t="shared" si="5"/>
        <v>4899.83</v>
      </c>
      <c r="E26" s="1">
        <f t="shared" si="1"/>
        <v>150.77000000000044</v>
      </c>
      <c r="F26" s="1">
        <f t="shared" si="2"/>
        <v>22731.592900000131</v>
      </c>
      <c r="G26">
        <f t="shared" si="6"/>
        <v>565.29999999999927</v>
      </c>
      <c r="H26">
        <f t="shared" si="7"/>
        <v>319564.08999999915</v>
      </c>
    </row>
    <row r="27" spans="1:11" x14ac:dyDescent="0.2">
      <c r="A27" t="s">
        <v>3</v>
      </c>
      <c r="B27">
        <v>20</v>
      </c>
      <c r="C27">
        <v>4283.8999999999996</v>
      </c>
      <c r="D27" s="1">
        <f t="shared" si="5"/>
        <v>4899.83</v>
      </c>
      <c r="E27" s="1">
        <f t="shared" si="1"/>
        <v>-615.93000000000029</v>
      </c>
      <c r="F27" s="1">
        <f t="shared" si="2"/>
        <v>379369.76490000036</v>
      </c>
      <c r="G27">
        <f t="shared" si="6"/>
        <v>-201.40000000000146</v>
      </c>
      <c r="H27">
        <f t="shared" si="7"/>
        <v>40561.960000000588</v>
      </c>
    </row>
    <row r="28" spans="1:11" x14ac:dyDescent="0.2">
      <c r="A28" t="s">
        <v>3</v>
      </c>
      <c r="B28">
        <v>20</v>
      </c>
      <c r="C28">
        <v>4216.6000000000004</v>
      </c>
      <c r="D28" s="1">
        <f t="shared" si="5"/>
        <v>4899.83</v>
      </c>
      <c r="E28" s="1">
        <f t="shared" si="1"/>
        <v>-683.22999999999956</v>
      </c>
      <c r="F28" s="1">
        <f t="shared" si="2"/>
        <v>466803.23289999942</v>
      </c>
      <c r="G28">
        <f t="shared" si="6"/>
        <v>-268.70000000000073</v>
      </c>
      <c r="H28">
        <f t="shared" si="7"/>
        <v>72199.690000000395</v>
      </c>
    </row>
    <row r="29" spans="1:11" x14ac:dyDescent="0.2">
      <c r="A29" t="s">
        <v>3</v>
      </c>
      <c r="B29">
        <v>20</v>
      </c>
      <c r="C29">
        <v>4700.8</v>
      </c>
      <c r="D29" s="1">
        <f t="shared" si="5"/>
        <v>4899.83</v>
      </c>
      <c r="E29" s="1">
        <f t="shared" si="1"/>
        <v>-199.02999999999975</v>
      </c>
      <c r="F29" s="1">
        <f t="shared" si="2"/>
        <v>39612.9408999999</v>
      </c>
      <c r="G29">
        <f t="shared" si="6"/>
        <v>215.49999999999909</v>
      </c>
      <c r="H29">
        <f t="shared" si="7"/>
        <v>46440.249999999607</v>
      </c>
    </row>
    <row r="30" spans="1:11" x14ac:dyDescent="0.2">
      <c r="A30" t="s">
        <v>4</v>
      </c>
      <c r="B30">
        <v>2.6669999999999998</v>
      </c>
      <c r="C30">
        <v>3425.3763130000002</v>
      </c>
      <c r="D30" s="1">
        <f>4091.98+(0.1945*B30)</f>
        <v>4092.4987314999998</v>
      </c>
      <c r="E30" s="1">
        <f>C30-D30</f>
        <v>-667.12241849999964</v>
      </c>
      <c r="F30" s="6">
        <f>E30^2</f>
        <v>445052.32126528869</v>
      </c>
      <c r="G30">
        <f>C30-$K$33</f>
        <v>-670.56695427272734</v>
      </c>
      <c r="H30">
        <f t="shared" si="7"/>
        <v>449660.04016260203</v>
      </c>
    </row>
    <row r="31" spans="1:11" x14ac:dyDescent="0.2">
      <c r="A31" t="s">
        <v>4</v>
      </c>
      <c r="B31">
        <v>2.6669999999999998</v>
      </c>
      <c r="C31">
        <v>4067.634372</v>
      </c>
      <c r="D31" s="1">
        <f t="shared" ref="D31:D41" si="8">4091.98+(0.1945*B31)</f>
        <v>4092.4987314999998</v>
      </c>
      <c r="E31" s="1">
        <f t="shared" si="1"/>
        <v>-24.864359499999864</v>
      </c>
      <c r="F31" s="1">
        <f t="shared" si="2"/>
        <v>618.23637334523346</v>
      </c>
      <c r="G31">
        <f t="shared" ref="G31:G41" si="9">C31-$K$33</f>
        <v>-28.308895272727568</v>
      </c>
      <c r="H31">
        <f t="shared" si="7"/>
        <v>801.39355156225724</v>
      </c>
    </row>
    <row r="32" spans="1:11" x14ac:dyDescent="0.2">
      <c r="A32" t="s">
        <v>4</v>
      </c>
      <c r="B32">
        <v>2.6669999999999998</v>
      </c>
      <c r="C32">
        <v>4369.3010359999998</v>
      </c>
      <c r="D32" s="1">
        <f t="shared" si="8"/>
        <v>4092.4987314999998</v>
      </c>
      <c r="E32" s="1">
        <f t="shared" si="1"/>
        <v>276.80230449999999</v>
      </c>
      <c r="F32" s="1">
        <f t="shared" si="2"/>
        <v>76619.515776510714</v>
      </c>
      <c r="G32">
        <f t="shared" si="9"/>
        <v>273.35776872727229</v>
      </c>
      <c r="H32">
        <f t="shared" si="7"/>
        <v>74724.469723552887</v>
      </c>
    </row>
    <row r="33" spans="1:11" x14ac:dyDescent="0.2">
      <c r="A33" t="s">
        <v>4</v>
      </c>
      <c r="B33">
        <v>2.6669999999999998</v>
      </c>
      <c r="C33">
        <v>4330.3763049999998</v>
      </c>
      <c r="D33" s="1">
        <f t="shared" si="8"/>
        <v>4092.4987314999998</v>
      </c>
      <c r="E33" s="1">
        <f t="shared" si="1"/>
        <v>237.87757349999993</v>
      </c>
      <c r="F33" s="1">
        <f t="shared" si="2"/>
        <v>56585.739974247866</v>
      </c>
      <c r="G33">
        <f t="shared" si="9"/>
        <v>234.43303772727222</v>
      </c>
      <c r="H33">
        <f t="shared" si="7"/>
        <v>54958.849178036638</v>
      </c>
      <c r="J33" s="2" t="s">
        <v>11</v>
      </c>
      <c r="K33" s="2">
        <f>AVERAGE(C30:C41)</f>
        <v>4095.9432672727276</v>
      </c>
    </row>
    <row r="34" spans="1:11" x14ac:dyDescent="0.2">
      <c r="A34" t="s">
        <v>4</v>
      </c>
      <c r="B34">
        <v>13.335000000000001</v>
      </c>
      <c r="C34">
        <v>4291.4515739999997</v>
      </c>
      <c r="D34" s="1">
        <f t="shared" si="8"/>
        <v>4094.5736575000001</v>
      </c>
      <c r="E34" s="1">
        <f t="shared" si="1"/>
        <v>196.87791649999963</v>
      </c>
      <c r="F34" s="1">
        <f t="shared" si="2"/>
        <v>38760.914005380822</v>
      </c>
      <c r="G34">
        <f t="shared" si="9"/>
        <v>195.50830672727216</v>
      </c>
      <c r="H34">
        <f t="shared" si="7"/>
        <v>38223.497999365129</v>
      </c>
      <c r="J34" s="2"/>
      <c r="K34" s="2"/>
    </row>
    <row r="35" spans="1:11" x14ac:dyDescent="0.2">
      <c r="A35" t="s">
        <v>4</v>
      </c>
      <c r="B35">
        <v>13.335000000000001</v>
      </c>
      <c r="C35">
        <v>3853.5483530000001</v>
      </c>
      <c r="D35" s="1">
        <f t="shared" si="8"/>
        <v>4094.5736575000001</v>
      </c>
      <c r="E35" s="1">
        <f t="shared" si="1"/>
        <v>-241.02530449999995</v>
      </c>
      <c r="F35" s="1">
        <f t="shared" si="2"/>
        <v>58093.197409317698</v>
      </c>
      <c r="G35">
        <f t="shared" si="9"/>
        <v>-242.39491427272742</v>
      </c>
      <c r="H35">
        <f t="shared" si="7"/>
        <v>58755.294465282874</v>
      </c>
      <c r="J35" s="2" t="s">
        <v>12</v>
      </c>
      <c r="K35" s="5">
        <f>SUM(F30:F41)</f>
        <v>804678.93764468189</v>
      </c>
    </row>
    <row r="36" spans="1:11" x14ac:dyDescent="0.2">
      <c r="A36" t="s">
        <v>4</v>
      </c>
      <c r="B36">
        <v>13.335000000000001</v>
      </c>
      <c r="C36">
        <v>4379.0322189999997</v>
      </c>
      <c r="D36" s="1">
        <f t="shared" si="8"/>
        <v>4094.5736575000001</v>
      </c>
      <c r="E36" s="1">
        <f t="shared" si="1"/>
        <v>284.45856149999963</v>
      </c>
      <c r="F36" s="1">
        <f t="shared" si="2"/>
        <v>80916.673210649067</v>
      </c>
      <c r="G36">
        <f t="shared" si="9"/>
        <v>283.08895172727216</v>
      </c>
      <c r="H36">
        <f t="shared" si="7"/>
        <v>80139.354590045827</v>
      </c>
      <c r="J36" s="2" t="s">
        <v>13</v>
      </c>
      <c r="K36" s="2">
        <f>SUM(H30:H41)</f>
        <v>804811.98909933225</v>
      </c>
    </row>
    <row r="37" spans="1:11" x14ac:dyDescent="0.2">
      <c r="A37" t="s">
        <v>4</v>
      </c>
      <c r="B37">
        <v>13.335000000000001</v>
      </c>
      <c r="D37" s="1"/>
      <c r="E37" s="1"/>
      <c r="F37" s="1"/>
      <c r="J37" s="3" t="s">
        <v>14</v>
      </c>
      <c r="K37" s="4">
        <f>1-(K35/K36)</f>
        <v>1.6531992123935968E-4</v>
      </c>
    </row>
    <row r="38" spans="1:11" x14ac:dyDescent="0.2">
      <c r="A38" t="s">
        <v>4</v>
      </c>
      <c r="B38">
        <v>43.357799999999997</v>
      </c>
      <c r="C38">
        <v>4242.7956610000001</v>
      </c>
      <c r="D38" s="1">
        <f t="shared" si="8"/>
        <v>4100.4130920999996</v>
      </c>
      <c r="E38" s="1">
        <f t="shared" si="1"/>
        <v>142.38256890000048</v>
      </c>
      <c r="F38" s="1">
        <f t="shared" si="2"/>
        <v>20272.795926563384</v>
      </c>
      <c r="G38">
        <f t="shared" si="9"/>
        <v>146.85239372727256</v>
      </c>
      <c r="H38">
        <f t="shared" si="7"/>
        <v>21565.62554342988</v>
      </c>
    </row>
    <row r="39" spans="1:11" x14ac:dyDescent="0.2">
      <c r="A39" t="s">
        <v>4</v>
      </c>
      <c r="B39">
        <v>43.357799999999997</v>
      </c>
      <c r="C39">
        <v>4116.2902860000004</v>
      </c>
      <c r="D39" s="1">
        <f t="shared" si="8"/>
        <v>4100.4130920999996</v>
      </c>
      <c r="E39" s="1">
        <f t="shared" si="1"/>
        <v>15.877193900000748</v>
      </c>
      <c r="F39" s="1">
        <f t="shared" si="2"/>
        <v>252.08528613822097</v>
      </c>
      <c r="G39">
        <f t="shared" si="9"/>
        <v>20.347018727272825</v>
      </c>
      <c r="H39">
        <f t="shared" si="7"/>
        <v>414.00117108799105</v>
      </c>
    </row>
    <row r="40" spans="1:11" x14ac:dyDescent="0.2">
      <c r="A40" t="s">
        <v>4</v>
      </c>
      <c r="B40">
        <v>43.357799999999997</v>
      </c>
      <c r="C40">
        <v>4028.7096409999999</v>
      </c>
      <c r="D40" s="1">
        <f t="shared" si="8"/>
        <v>4100.4130920999996</v>
      </c>
      <c r="E40" s="1">
        <f t="shared" si="1"/>
        <v>-71.703451099999711</v>
      </c>
      <c r="F40" s="1">
        <f t="shared" si="2"/>
        <v>5141.3848996500501</v>
      </c>
      <c r="G40">
        <f t="shared" si="9"/>
        <v>-67.233626272727633</v>
      </c>
      <c r="H40">
        <f t="shared" si="7"/>
        <v>4520.3605017808113</v>
      </c>
    </row>
    <row r="41" spans="1:11" x14ac:dyDescent="0.2">
      <c r="A41" t="s">
        <v>4</v>
      </c>
      <c r="B41">
        <v>43.357799999999997</v>
      </c>
      <c r="C41">
        <v>3950.8601800000001</v>
      </c>
      <c r="D41" s="1">
        <f t="shared" si="8"/>
        <v>4100.4130920999996</v>
      </c>
      <c r="E41" s="1">
        <f t="shared" si="1"/>
        <v>-149.5529120999995</v>
      </c>
      <c r="F41" s="1">
        <f t="shared" si="2"/>
        <v>22366.073517590179</v>
      </c>
      <c r="G41">
        <f t="shared" si="9"/>
        <v>-145.08308727272743</v>
      </c>
      <c r="H41">
        <f t="shared" si="7"/>
        <v>21049.102212585844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2019-11-07T20:21:01Z</dcterms:created>
  <dcterms:modified xsi:type="dcterms:W3CDTF">2019-11-07T21:06:22Z</dcterms:modified>
</cp:coreProperties>
</file>