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Enlist large scale trial\2020\"/>
    </mc:Choice>
  </mc:AlternateContent>
  <xr:revisionPtr revIDLastSave="0" documentId="13_ncr:1_{407B7F05-4F31-4ECD-9EB0-4082D2034957}" xr6:coauthVersionLast="45" xr6:coauthVersionMax="45" xr10:uidLastSave="{00000000-0000-0000-0000-000000000000}"/>
  <bookViews>
    <workbookView xWindow="-135" yWindow="-135" windowWidth="29070" windowHeight="15870" xr2:uid="{90E29BE9-F81A-4155-ABC2-3292A7385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</calcChain>
</file>

<file path=xl/sharedStrings.xml><?xml version="1.0" encoding="utf-8"?>
<sst xmlns="http://schemas.openxmlformats.org/spreadsheetml/2006/main" count="319" uniqueCount="112">
  <si>
    <t>Sample ID</t>
  </si>
  <si>
    <t>Sample Type</t>
  </si>
  <si>
    <t>Transect 1</t>
  </si>
  <si>
    <t>Transect 1, Row 1</t>
  </si>
  <si>
    <t>Transect 1, Row 2</t>
  </si>
  <si>
    <t>Transect 1, Row 4</t>
  </si>
  <si>
    <t>Transect 1, Row 8</t>
  </si>
  <si>
    <t>Transect 1, Row 16</t>
  </si>
  <si>
    <t>Transect 1, Row 32</t>
  </si>
  <si>
    <t>Transect 2, Row 1</t>
  </si>
  <si>
    <t>Transect 2, Row 2</t>
  </si>
  <si>
    <t>Transect 2, Row 4</t>
  </si>
  <si>
    <t>Transect 2, Row 8</t>
  </si>
  <si>
    <t>Transect 2, Row 16</t>
  </si>
  <si>
    <t>Transect 2, Row 32</t>
  </si>
  <si>
    <t>Transect 3, Row 1</t>
  </si>
  <si>
    <t>Transect 3, Row 2</t>
  </si>
  <si>
    <t>Transect 3, Row 4</t>
  </si>
  <si>
    <t>Transect 3, Row 8</t>
  </si>
  <si>
    <t>Transect 3, Row 16</t>
  </si>
  <si>
    <t>Transect 3, Row 32</t>
  </si>
  <si>
    <t>Transect 4, Row 1</t>
  </si>
  <si>
    <t>Transect 4, Row 2</t>
  </si>
  <si>
    <t>Transect 4, Row 4</t>
  </si>
  <si>
    <t>Transect 4, Row 8</t>
  </si>
  <si>
    <t>Transect 4, Row 16</t>
  </si>
  <si>
    <t>Transect 4, Row 32</t>
  </si>
  <si>
    <t>In-swath (South 1)</t>
  </si>
  <si>
    <t>In-swath (South 2)</t>
  </si>
  <si>
    <t>In-swath (South 3)</t>
  </si>
  <si>
    <t>In-swath (South 4)</t>
  </si>
  <si>
    <t>In-swath (South 5)</t>
  </si>
  <si>
    <t>In-swath (North 1)</t>
  </si>
  <si>
    <t>In-swath (North 2)</t>
  </si>
  <si>
    <t>In-swath (North 3)</t>
  </si>
  <si>
    <t>In-swath (North 4)</t>
  </si>
  <si>
    <t>In-swath (North 5)</t>
  </si>
  <si>
    <t>PUF</t>
  </si>
  <si>
    <t>Transect 2</t>
  </si>
  <si>
    <t>Transect 3</t>
  </si>
  <si>
    <t>Upwind 1</t>
  </si>
  <si>
    <t>Transect 4/Upwind 2</t>
  </si>
  <si>
    <t>Upwind 3</t>
  </si>
  <si>
    <t>In-swath 1</t>
  </si>
  <si>
    <t>In-swath 2</t>
  </si>
  <si>
    <t>In-swath 3</t>
  </si>
  <si>
    <t>In-swath 4</t>
  </si>
  <si>
    <t>7/03/2020 T1</t>
  </si>
  <si>
    <t>7/03/2020 T2</t>
  </si>
  <si>
    <t>7/03/2020 T3</t>
  </si>
  <si>
    <t>7/03/2020 UP1</t>
  </si>
  <si>
    <t>7/03/2020 UP3</t>
  </si>
  <si>
    <t>7/03/2020 UP2/T4</t>
  </si>
  <si>
    <t>7/03/2020 IN1</t>
  </si>
  <si>
    <t>7/03/2020 IN2</t>
  </si>
  <si>
    <t>7/03/2020 IN3</t>
  </si>
  <si>
    <t>7/03/2020 IN4</t>
  </si>
  <si>
    <t>Service Type</t>
  </si>
  <si>
    <t>Standard</t>
  </si>
  <si>
    <t>Filter Paper</t>
  </si>
  <si>
    <t>Sample Description</t>
  </si>
  <si>
    <t>Analysis Requested</t>
  </si>
  <si>
    <t>2,4-D</t>
  </si>
  <si>
    <t>7/03 T1.1</t>
  </si>
  <si>
    <t>7/03 T2.2</t>
  </si>
  <si>
    <t>7/03 T4.4</t>
  </si>
  <si>
    <t>7/03 T1.2</t>
  </si>
  <si>
    <t>7/03 T1.4</t>
  </si>
  <si>
    <t>7/03 T1.8</t>
  </si>
  <si>
    <t>7/03 T1.16</t>
  </si>
  <si>
    <t>7/03 T1.32</t>
  </si>
  <si>
    <t>7/03 T2.1</t>
  </si>
  <si>
    <t>7/03 T2.4</t>
  </si>
  <si>
    <t>7/03 T2.8</t>
  </si>
  <si>
    <t>7/03 T2.16</t>
  </si>
  <si>
    <t>7/03 T2.32</t>
  </si>
  <si>
    <t>7/03 T3.1</t>
  </si>
  <si>
    <t>7/03 T3.2</t>
  </si>
  <si>
    <t>7/03 T3.4</t>
  </si>
  <si>
    <t>7/03 T3.8</t>
  </si>
  <si>
    <t>7/03 T3.16</t>
  </si>
  <si>
    <t>7/03 T3.32</t>
  </si>
  <si>
    <t>7/03 T4.1</t>
  </si>
  <si>
    <t>7/03 T4.2</t>
  </si>
  <si>
    <t>7/03 T4.8</t>
  </si>
  <si>
    <t>7/03 T4.16</t>
  </si>
  <si>
    <t>7/03 T4.32</t>
  </si>
  <si>
    <t>7/03 IN S1</t>
  </si>
  <si>
    <t>7/03 IN S2</t>
  </si>
  <si>
    <t>7/03 IN S3</t>
  </si>
  <si>
    <t>7/03 IN S4</t>
  </si>
  <si>
    <t>7/03 IN S5</t>
  </si>
  <si>
    <t>7/03 IN N1</t>
  </si>
  <si>
    <t>7/03 IN N2</t>
  </si>
  <si>
    <t>7/03 IN N3</t>
  </si>
  <si>
    <t>7/03 IN N4</t>
  </si>
  <si>
    <t>7/03 IN N5</t>
  </si>
  <si>
    <t>Residue</t>
  </si>
  <si>
    <t>PUF_ngm3</t>
  </si>
  <si>
    <t>Filter_ngcm2</t>
  </si>
  <si>
    <t>Type</t>
  </si>
  <si>
    <t>multiple</t>
  </si>
  <si>
    <t>few</t>
  </si>
  <si>
    <t>Distance_m</t>
  </si>
  <si>
    <t>Location</t>
  </si>
  <si>
    <t>Southwest</t>
  </si>
  <si>
    <t>Southcentral</t>
  </si>
  <si>
    <t>Southeast</t>
  </si>
  <si>
    <t>Northcentral</t>
  </si>
  <si>
    <t>In-swath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</si>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</sst>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/>
    <xf numFmtId="16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9333-33C7-4186-8411-901028B640EB}">
  <sheetPr>
    <pageSetUpPr fitToPage="1"/>
  </sheetPr>
  <dimension ref="A1:K45"/>
  <sheetViews>
    <sheetView tabSelected="1" topLeftCell="A22" workbookViewId="0">
      <selection activeCell="F39" sqref="F39"/>
    </sheetView>
  </sheetViews>
  <sheetFormatPr defaultRowHeight="15" x14ac:dyDescent="0.25"/>
  <cols>
    <col min="1" max="1" width="13.140625" customWidth="1"/>
    <col min="2" max="2" width="16.7109375" customWidth="1"/>
    <col min="3" max="3" width="13.7109375" customWidth="1"/>
    <col min="4" max="4" width="22.42578125" customWidth="1"/>
    <col min="5" max="8" width="20.7109375" customWidth="1"/>
    <col min="10" max="10" width="10.85546875" customWidth="1"/>
    <col min="11" max="11" width="11.28515625" customWidth="1"/>
  </cols>
  <sheetData>
    <row r="1" spans="1:11" x14ac:dyDescent="0.25">
      <c r="A1" s="1" t="s">
        <v>57</v>
      </c>
      <c r="B1" s="1" t="s">
        <v>0</v>
      </c>
      <c r="C1" s="1" t="s">
        <v>1</v>
      </c>
      <c r="D1" s="1" t="s">
        <v>60</v>
      </c>
      <c r="E1" s="1" t="s">
        <v>61</v>
      </c>
      <c r="F1" s="1" t="s">
        <v>104</v>
      </c>
      <c r="G1" s="1" t="s">
        <v>103</v>
      </c>
      <c r="H1" s="1" t="s">
        <v>100</v>
      </c>
      <c r="I1" s="3" t="s">
        <v>97</v>
      </c>
      <c r="J1" s="4" t="s">
        <v>98</v>
      </c>
      <c r="K1" s="4" t="s">
        <v>99</v>
      </c>
    </row>
    <row r="2" spans="1:11" x14ac:dyDescent="0.25">
      <c r="A2" s="2" t="s">
        <v>58</v>
      </c>
      <c r="B2" s="2" t="s">
        <v>63</v>
      </c>
      <c r="C2" s="2" t="s">
        <v>59</v>
      </c>
      <c r="D2" s="2" t="s">
        <v>3</v>
      </c>
      <c r="E2" s="2" t="s">
        <v>62</v>
      </c>
      <c r="F2" s="6" t="s">
        <v>105</v>
      </c>
      <c r="G2" s="2">
        <f>(2.5*1)/3.281</f>
        <v>0.76196281621456874</v>
      </c>
      <c r="H2" s="6" t="s">
        <v>101</v>
      </c>
      <c r="I2">
        <v>172000</v>
      </c>
      <c r="K2" s="5">
        <f>I2/176.6</f>
        <v>973.95243488108724</v>
      </c>
    </row>
    <row r="3" spans="1:11" x14ac:dyDescent="0.25">
      <c r="A3" s="2" t="s">
        <v>58</v>
      </c>
      <c r="B3" s="2" t="s">
        <v>66</v>
      </c>
      <c r="C3" s="2" t="s">
        <v>59</v>
      </c>
      <c r="D3" s="2" t="s">
        <v>4</v>
      </c>
      <c r="E3" s="2" t="s">
        <v>62</v>
      </c>
      <c r="F3" s="6" t="s">
        <v>105</v>
      </c>
      <c r="G3" s="2">
        <f>(2.5*2)/3.281</f>
        <v>1.5239256324291375</v>
      </c>
      <c r="H3" s="6" t="s">
        <v>101</v>
      </c>
      <c r="I3">
        <v>2040</v>
      </c>
      <c r="K3" s="5">
        <f t="shared" ref="K3:K35" si="0">I3/176.6</f>
        <v>11.551528878822197</v>
      </c>
    </row>
    <row r="4" spans="1:11" x14ac:dyDescent="0.25">
      <c r="A4" s="2" t="s">
        <v>58</v>
      </c>
      <c r="B4" s="2" t="s">
        <v>67</v>
      </c>
      <c r="C4" s="2" t="s">
        <v>59</v>
      </c>
      <c r="D4" s="2" t="s">
        <v>5</v>
      </c>
      <c r="E4" s="2" t="s">
        <v>62</v>
      </c>
      <c r="F4" s="6" t="s">
        <v>105</v>
      </c>
      <c r="G4" s="2">
        <f>(2.5*4)/3.281</f>
        <v>3.047851264858275</v>
      </c>
      <c r="H4" s="6" t="s">
        <v>101</v>
      </c>
      <c r="I4">
        <v>980</v>
      </c>
      <c r="K4" s="5">
        <f t="shared" si="0"/>
        <v>5.5492638731596831</v>
      </c>
    </row>
    <row r="5" spans="1:11" x14ac:dyDescent="0.25">
      <c r="A5" s="2" t="s">
        <v>58</v>
      </c>
      <c r="B5" s="2" t="s">
        <v>68</v>
      </c>
      <c r="C5" s="2" t="s">
        <v>59</v>
      </c>
      <c r="D5" s="2" t="s">
        <v>6</v>
      </c>
      <c r="E5" s="2" t="s">
        <v>62</v>
      </c>
      <c r="F5" s="6" t="s">
        <v>105</v>
      </c>
      <c r="G5" s="2">
        <f>(2.5*8)/3.281</f>
        <v>6.0957025297165499</v>
      </c>
      <c r="H5" s="6" t="s">
        <v>101</v>
      </c>
      <c r="I5">
        <v>254</v>
      </c>
      <c r="K5" s="5">
        <f t="shared" si="0"/>
        <v>1.4382785956964892</v>
      </c>
    </row>
    <row r="6" spans="1:11" x14ac:dyDescent="0.25">
      <c r="A6" s="2" t="s">
        <v>58</v>
      </c>
      <c r="B6" s="2" t="s">
        <v>69</v>
      </c>
      <c r="C6" s="2" t="s">
        <v>59</v>
      </c>
      <c r="D6" s="2" t="s">
        <v>7</v>
      </c>
      <c r="E6" s="2" t="s">
        <v>62</v>
      </c>
      <c r="F6" s="6" t="s">
        <v>105</v>
      </c>
      <c r="G6" s="2">
        <f>(2.5*16)/3.281</f>
        <v>12.1914050594331</v>
      </c>
      <c r="H6" s="6" t="s">
        <v>101</v>
      </c>
      <c r="I6">
        <v>139</v>
      </c>
      <c r="K6" s="5">
        <f t="shared" si="0"/>
        <v>0.78708946772366939</v>
      </c>
    </row>
    <row r="7" spans="1:11" x14ac:dyDescent="0.25">
      <c r="A7" s="2" t="s">
        <v>58</v>
      </c>
      <c r="B7" s="2" t="s">
        <v>70</v>
      </c>
      <c r="C7" s="2" t="s">
        <v>59</v>
      </c>
      <c r="D7" s="2" t="s">
        <v>8</v>
      </c>
      <c r="E7" s="2" t="s">
        <v>62</v>
      </c>
      <c r="F7" s="6" t="s">
        <v>105</v>
      </c>
      <c r="G7" s="2">
        <f>(2.5*32)/3.281</f>
        <v>24.3828101188662</v>
      </c>
      <c r="H7" s="6" t="s">
        <v>101</v>
      </c>
      <c r="I7">
        <v>44.7</v>
      </c>
      <c r="K7" s="5">
        <f t="shared" si="0"/>
        <v>0.25311438278595699</v>
      </c>
    </row>
    <row r="8" spans="1:11" x14ac:dyDescent="0.25">
      <c r="A8" s="2" t="s">
        <v>58</v>
      </c>
      <c r="B8" s="2" t="s">
        <v>71</v>
      </c>
      <c r="C8" s="2" t="s">
        <v>59</v>
      </c>
      <c r="D8" s="2" t="s">
        <v>9</v>
      </c>
      <c r="E8" s="2" t="s">
        <v>62</v>
      </c>
      <c r="F8" s="6" t="s">
        <v>106</v>
      </c>
      <c r="G8" s="2">
        <f>(2.5*1)/3.281</f>
        <v>0.76196281621456874</v>
      </c>
      <c r="H8" s="6" t="s">
        <v>101</v>
      </c>
      <c r="I8">
        <v>84500</v>
      </c>
      <c r="K8" s="5">
        <f t="shared" si="0"/>
        <v>478.48244620611553</v>
      </c>
    </row>
    <row r="9" spans="1:11" x14ac:dyDescent="0.25">
      <c r="A9" s="2" t="s">
        <v>58</v>
      </c>
      <c r="B9" s="2" t="s">
        <v>64</v>
      </c>
      <c r="C9" s="2" t="s">
        <v>59</v>
      </c>
      <c r="D9" s="2" t="s">
        <v>10</v>
      </c>
      <c r="E9" s="2" t="s">
        <v>62</v>
      </c>
      <c r="F9" s="6" t="s">
        <v>106</v>
      </c>
      <c r="G9" s="2">
        <f>(2.5*2)/3.281</f>
        <v>1.5239256324291375</v>
      </c>
      <c r="H9" s="6" t="s">
        <v>101</v>
      </c>
      <c r="I9">
        <v>4840</v>
      </c>
      <c r="K9" s="5">
        <f t="shared" si="0"/>
        <v>27.406568516421292</v>
      </c>
    </row>
    <row r="10" spans="1:11" x14ac:dyDescent="0.25">
      <c r="A10" s="2" t="s">
        <v>58</v>
      </c>
      <c r="B10" s="2" t="s">
        <v>72</v>
      </c>
      <c r="C10" s="2" t="s">
        <v>59</v>
      </c>
      <c r="D10" s="2" t="s">
        <v>11</v>
      </c>
      <c r="E10" s="2" t="s">
        <v>62</v>
      </c>
      <c r="F10" s="6" t="s">
        <v>106</v>
      </c>
      <c r="G10" s="2">
        <f>(2.5*4)/3.281</f>
        <v>3.047851264858275</v>
      </c>
      <c r="H10" s="6" t="s">
        <v>101</v>
      </c>
      <c r="I10">
        <v>2140</v>
      </c>
      <c r="K10" s="5">
        <f t="shared" si="0"/>
        <v>12.117780294450737</v>
      </c>
    </row>
    <row r="11" spans="1:11" x14ac:dyDescent="0.25">
      <c r="A11" s="2" t="s">
        <v>58</v>
      </c>
      <c r="B11" s="2" t="s">
        <v>73</v>
      </c>
      <c r="C11" s="2" t="s">
        <v>59</v>
      </c>
      <c r="D11" s="2" t="s">
        <v>12</v>
      </c>
      <c r="E11" s="2" t="s">
        <v>62</v>
      </c>
      <c r="F11" s="6" t="s">
        <v>106</v>
      </c>
      <c r="G11" s="2">
        <f>(2.5*8)/3.281</f>
        <v>6.0957025297165499</v>
      </c>
      <c r="H11" s="6" t="s">
        <v>101</v>
      </c>
      <c r="I11">
        <v>166</v>
      </c>
      <c r="K11" s="5">
        <f t="shared" si="0"/>
        <v>0.9399773499433749</v>
      </c>
    </row>
    <row r="12" spans="1:11" x14ac:dyDescent="0.25">
      <c r="A12" s="2" t="s">
        <v>58</v>
      </c>
      <c r="B12" s="2" t="s">
        <v>74</v>
      </c>
      <c r="C12" s="2" t="s">
        <v>59</v>
      </c>
      <c r="D12" s="2" t="s">
        <v>13</v>
      </c>
      <c r="E12" s="2" t="s">
        <v>62</v>
      </c>
      <c r="F12" s="6" t="s">
        <v>106</v>
      </c>
      <c r="G12" s="2">
        <f>(2.5*16)/3.281</f>
        <v>12.1914050594331</v>
      </c>
      <c r="H12" s="6" t="s">
        <v>101</v>
      </c>
      <c r="I12">
        <v>102</v>
      </c>
      <c r="K12" s="5">
        <f t="shared" si="0"/>
        <v>0.57757644394110985</v>
      </c>
    </row>
    <row r="13" spans="1:11" x14ac:dyDescent="0.25">
      <c r="A13" s="2" t="s">
        <v>58</v>
      </c>
      <c r="B13" s="2" t="s">
        <v>75</v>
      </c>
      <c r="C13" s="2" t="s">
        <v>59</v>
      </c>
      <c r="D13" s="2" t="s">
        <v>14</v>
      </c>
      <c r="E13" s="2" t="s">
        <v>62</v>
      </c>
      <c r="F13" s="6" t="s">
        <v>106</v>
      </c>
      <c r="G13" s="2">
        <f>(2.5*32)/3.281</f>
        <v>24.3828101188662</v>
      </c>
      <c r="H13" s="6" t="s">
        <v>101</v>
      </c>
      <c r="I13">
        <v>55.5</v>
      </c>
      <c r="K13" s="5">
        <f t="shared" si="0"/>
        <v>0.3142695356738392</v>
      </c>
    </row>
    <row r="14" spans="1:11" x14ac:dyDescent="0.25">
      <c r="A14" s="2" t="s">
        <v>58</v>
      </c>
      <c r="B14" s="2" t="s">
        <v>76</v>
      </c>
      <c r="C14" s="2" t="s">
        <v>59</v>
      </c>
      <c r="D14" s="2" t="s">
        <v>15</v>
      </c>
      <c r="E14" s="2" t="s">
        <v>62</v>
      </c>
      <c r="F14" s="6" t="s">
        <v>107</v>
      </c>
      <c r="G14" s="2">
        <f>(2.5*1)/3.281</f>
        <v>0.76196281621456874</v>
      </c>
      <c r="H14" s="6" t="s">
        <v>101</v>
      </c>
      <c r="I14">
        <v>55600</v>
      </c>
      <c r="K14" s="5">
        <f t="shared" si="0"/>
        <v>314.83578708946771</v>
      </c>
    </row>
    <row r="15" spans="1:11" x14ac:dyDescent="0.25">
      <c r="A15" s="2" t="s">
        <v>58</v>
      </c>
      <c r="B15" s="2" t="s">
        <v>77</v>
      </c>
      <c r="C15" s="2" t="s">
        <v>59</v>
      </c>
      <c r="D15" s="2" t="s">
        <v>16</v>
      </c>
      <c r="E15" s="2" t="s">
        <v>62</v>
      </c>
      <c r="F15" s="6" t="s">
        <v>107</v>
      </c>
      <c r="G15" s="2">
        <f>(2.5*2)/3.281</f>
        <v>1.5239256324291375</v>
      </c>
      <c r="H15" s="6" t="s">
        <v>101</v>
      </c>
      <c r="I15">
        <v>2470</v>
      </c>
      <c r="K15" s="5">
        <f t="shared" si="0"/>
        <v>13.986409966024915</v>
      </c>
    </row>
    <row r="16" spans="1:11" x14ac:dyDescent="0.25">
      <c r="A16" s="2" t="s">
        <v>58</v>
      </c>
      <c r="B16" s="2" t="s">
        <v>78</v>
      </c>
      <c r="C16" s="2" t="s">
        <v>59</v>
      </c>
      <c r="D16" s="2" t="s">
        <v>17</v>
      </c>
      <c r="E16" s="2" t="s">
        <v>62</v>
      </c>
      <c r="F16" s="6" t="s">
        <v>107</v>
      </c>
      <c r="G16" s="2">
        <f>(2.5*4)/3.281</f>
        <v>3.047851264858275</v>
      </c>
      <c r="H16" s="6" t="s">
        <v>101</v>
      </c>
      <c r="I16">
        <v>1420</v>
      </c>
      <c r="K16" s="5">
        <f t="shared" si="0"/>
        <v>8.0407701019252542</v>
      </c>
    </row>
    <row r="17" spans="1:11" x14ac:dyDescent="0.25">
      <c r="A17" s="2" t="s">
        <v>58</v>
      </c>
      <c r="B17" s="2" t="s">
        <v>79</v>
      </c>
      <c r="C17" s="2" t="s">
        <v>59</v>
      </c>
      <c r="D17" s="2" t="s">
        <v>18</v>
      </c>
      <c r="E17" s="2" t="s">
        <v>62</v>
      </c>
      <c r="F17" s="6" t="s">
        <v>107</v>
      </c>
      <c r="G17" s="2">
        <f>(2.5*8)/3.281</f>
        <v>6.0957025297165499</v>
      </c>
      <c r="H17" s="6" t="s">
        <v>101</v>
      </c>
      <c r="I17">
        <v>196</v>
      </c>
      <c r="K17" s="5">
        <f t="shared" si="0"/>
        <v>1.1098527746319367</v>
      </c>
    </row>
    <row r="18" spans="1:11" x14ac:dyDescent="0.25">
      <c r="A18" s="2" t="s">
        <v>58</v>
      </c>
      <c r="B18" s="2" t="s">
        <v>80</v>
      </c>
      <c r="C18" s="2" t="s">
        <v>59</v>
      </c>
      <c r="D18" s="2" t="s">
        <v>19</v>
      </c>
      <c r="E18" s="2" t="s">
        <v>62</v>
      </c>
      <c r="F18" s="6" t="s">
        <v>107</v>
      </c>
      <c r="G18" s="2">
        <f>(2.5*16)/3.281</f>
        <v>12.1914050594331</v>
      </c>
      <c r="H18" s="6" t="s">
        <v>101</v>
      </c>
      <c r="I18">
        <v>118</v>
      </c>
      <c r="K18" s="5">
        <f t="shared" si="0"/>
        <v>0.66817667044167617</v>
      </c>
    </row>
    <row r="19" spans="1:11" x14ac:dyDescent="0.25">
      <c r="A19" s="2" t="s">
        <v>58</v>
      </c>
      <c r="B19" s="2" t="s">
        <v>81</v>
      </c>
      <c r="C19" s="2" t="s">
        <v>59</v>
      </c>
      <c r="D19" s="2" t="s">
        <v>20</v>
      </c>
      <c r="E19" s="2" t="s">
        <v>62</v>
      </c>
      <c r="F19" s="6" t="s">
        <v>107</v>
      </c>
      <c r="G19" s="2">
        <f>(2.5*32)/3.281</f>
        <v>24.3828101188662</v>
      </c>
      <c r="H19" s="6" t="s">
        <v>101</v>
      </c>
      <c r="I19">
        <v>25.6</v>
      </c>
      <c r="K19" s="5">
        <f t="shared" si="0"/>
        <v>0.14496036240090601</v>
      </c>
    </row>
    <row r="20" spans="1:11" x14ac:dyDescent="0.25">
      <c r="A20" s="2" t="s">
        <v>58</v>
      </c>
      <c r="B20" s="2" t="s">
        <v>82</v>
      </c>
      <c r="C20" s="2" t="s">
        <v>59</v>
      </c>
      <c r="D20" s="2" t="s">
        <v>21</v>
      </c>
      <c r="E20" s="2" t="s">
        <v>62</v>
      </c>
      <c r="F20" s="6" t="s">
        <v>108</v>
      </c>
      <c r="G20" s="2">
        <f>(2.5*1)/3.281</f>
        <v>0.76196281621456874</v>
      </c>
      <c r="H20" s="6" t="s">
        <v>101</v>
      </c>
      <c r="I20">
        <v>3.93</v>
      </c>
      <c r="K20" s="5">
        <f t="shared" si="0"/>
        <v>2.2253680634201588E-2</v>
      </c>
    </row>
    <row r="21" spans="1:11" x14ac:dyDescent="0.25">
      <c r="A21" s="2" t="s">
        <v>58</v>
      </c>
      <c r="B21" s="2" t="s">
        <v>83</v>
      </c>
      <c r="C21" s="2" t="s">
        <v>59</v>
      </c>
      <c r="D21" s="2" t="s">
        <v>22</v>
      </c>
      <c r="E21" s="2" t="s">
        <v>62</v>
      </c>
      <c r="F21" s="6" t="s">
        <v>108</v>
      </c>
      <c r="G21" s="2">
        <f>(2.5*2)/3.281</f>
        <v>1.5239256324291375</v>
      </c>
      <c r="H21" s="6" t="s">
        <v>101</v>
      </c>
      <c r="I21">
        <v>3.14</v>
      </c>
      <c r="K21" s="5">
        <f t="shared" si="0"/>
        <v>1.7780294450736128E-2</v>
      </c>
    </row>
    <row r="22" spans="1:11" x14ac:dyDescent="0.25">
      <c r="A22" s="2" t="s">
        <v>58</v>
      </c>
      <c r="B22" s="2" t="s">
        <v>65</v>
      </c>
      <c r="C22" s="2" t="s">
        <v>59</v>
      </c>
      <c r="D22" s="2" t="s">
        <v>23</v>
      </c>
      <c r="E22" s="2" t="s">
        <v>62</v>
      </c>
      <c r="F22" s="6" t="s">
        <v>108</v>
      </c>
      <c r="G22" s="2">
        <f>(2.5*4)/3.281</f>
        <v>3.047851264858275</v>
      </c>
      <c r="H22" s="6" t="s">
        <v>101</v>
      </c>
      <c r="I22">
        <v>0</v>
      </c>
      <c r="K22" s="5">
        <f t="shared" si="0"/>
        <v>0</v>
      </c>
    </row>
    <row r="23" spans="1:11" x14ac:dyDescent="0.25">
      <c r="A23" s="2" t="s">
        <v>58</v>
      </c>
      <c r="B23" s="2" t="s">
        <v>84</v>
      </c>
      <c r="C23" s="2" t="s">
        <v>59</v>
      </c>
      <c r="D23" s="2" t="s">
        <v>24</v>
      </c>
      <c r="E23" s="2" t="s">
        <v>62</v>
      </c>
      <c r="F23" s="6" t="s">
        <v>108</v>
      </c>
      <c r="G23" s="2">
        <f>(2.5*8)/3.281</f>
        <v>6.0957025297165499</v>
      </c>
      <c r="H23" s="6" t="s">
        <v>101</v>
      </c>
      <c r="I23">
        <v>28.6</v>
      </c>
      <c r="K23" s="5">
        <f t="shared" si="0"/>
        <v>0.16194790486976218</v>
      </c>
    </row>
    <row r="24" spans="1:11" x14ac:dyDescent="0.25">
      <c r="A24" s="2" t="s">
        <v>58</v>
      </c>
      <c r="B24" s="2" t="s">
        <v>85</v>
      </c>
      <c r="C24" s="2" t="s">
        <v>59</v>
      </c>
      <c r="D24" s="2" t="s">
        <v>25</v>
      </c>
      <c r="E24" s="2" t="s">
        <v>62</v>
      </c>
      <c r="F24" s="6" t="s">
        <v>108</v>
      </c>
      <c r="G24" s="2">
        <f>(2.5*16)/3.281</f>
        <v>12.1914050594331</v>
      </c>
      <c r="H24" s="6" t="s">
        <v>101</v>
      </c>
      <c r="I24">
        <v>0</v>
      </c>
      <c r="K24" s="5">
        <f t="shared" si="0"/>
        <v>0</v>
      </c>
    </row>
    <row r="25" spans="1:11" x14ac:dyDescent="0.25">
      <c r="A25" s="2" t="s">
        <v>58</v>
      </c>
      <c r="B25" s="2" t="s">
        <v>86</v>
      </c>
      <c r="C25" s="2" t="s">
        <v>59</v>
      </c>
      <c r="D25" s="2" t="s">
        <v>26</v>
      </c>
      <c r="E25" s="2" t="s">
        <v>62</v>
      </c>
      <c r="F25" s="6" t="s">
        <v>108</v>
      </c>
      <c r="G25" s="2">
        <f>(2.5*32)/3.281</f>
        <v>24.3828101188662</v>
      </c>
      <c r="H25" s="6" t="s">
        <v>101</v>
      </c>
      <c r="I25">
        <v>0</v>
      </c>
      <c r="K25" s="5">
        <f t="shared" si="0"/>
        <v>0</v>
      </c>
    </row>
    <row r="26" spans="1:11" x14ac:dyDescent="0.25">
      <c r="A26" s="2" t="s">
        <v>58</v>
      </c>
      <c r="B26" s="2" t="s">
        <v>87</v>
      </c>
      <c r="C26" s="2" t="s">
        <v>59</v>
      </c>
      <c r="D26" s="2" t="s">
        <v>27</v>
      </c>
      <c r="E26" s="2" t="s">
        <v>62</v>
      </c>
      <c r="F26" s="6" t="s">
        <v>109</v>
      </c>
      <c r="G26" s="2">
        <v>0</v>
      </c>
      <c r="H26" s="6" t="s">
        <v>102</v>
      </c>
      <c r="I26">
        <v>890000</v>
      </c>
      <c r="K26" s="5">
        <f t="shared" si="0"/>
        <v>5039.6375990939978</v>
      </c>
    </row>
    <row r="27" spans="1:11" x14ac:dyDescent="0.25">
      <c r="A27" s="2" t="s">
        <v>58</v>
      </c>
      <c r="B27" s="2" t="s">
        <v>88</v>
      </c>
      <c r="C27" s="2" t="s">
        <v>59</v>
      </c>
      <c r="D27" s="2" t="s">
        <v>28</v>
      </c>
      <c r="E27" s="2" t="s">
        <v>62</v>
      </c>
      <c r="F27" s="6" t="s">
        <v>109</v>
      </c>
      <c r="G27" s="2">
        <v>0</v>
      </c>
      <c r="H27" s="6" t="s">
        <v>102</v>
      </c>
      <c r="I27">
        <v>984000</v>
      </c>
      <c r="K27" s="5">
        <f t="shared" si="0"/>
        <v>5571.9139297848251</v>
      </c>
    </row>
    <row r="28" spans="1:11" x14ac:dyDescent="0.25">
      <c r="A28" s="2" t="s">
        <v>58</v>
      </c>
      <c r="B28" s="2" t="s">
        <v>89</v>
      </c>
      <c r="C28" s="2" t="s">
        <v>59</v>
      </c>
      <c r="D28" s="2" t="s">
        <v>29</v>
      </c>
      <c r="E28" s="2" t="s">
        <v>62</v>
      </c>
      <c r="F28" s="6" t="s">
        <v>109</v>
      </c>
      <c r="G28" s="2">
        <v>0</v>
      </c>
      <c r="H28" s="6" t="s">
        <v>102</v>
      </c>
      <c r="I28">
        <v>920000</v>
      </c>
      <c r="K28" s="5">
        <f t="shared" si="0"/>
        <v>5209.5130237825597</v>
      </c>
    </row>
    <row r="29" spans="1:11" x14ac:dyDescent="0.25">
      <c r="A29" s="2" t="s">
        <v>58</v>
      </c>
      <c r="B29" s="2" t="s">
        <v>90</v>
      </c>
      <c r="C29" s="2" t="s">
        <v>59</v>
      </c>
      <c r="D29" s="2" t="s">
        <v>30</v>
      </c>
      <c r="E29" s="2" t="s">
        <v>62</v>
      </c>
      <c r="F29" s="6" t="s">
        <v>109</v>
      </c>
      <c r="G29" s="6">
        <v>0</v>
      </c>
      <c r="H29" s="6" t="s">
        <v>102</v>
      </c>
      <c r="I29">
        <v>913000</v>
      </c>
      <c r="K29" s="5">
        <f t="shared" si="0"/>
        <v>5169.8754246885619</v>
      </c>
    </row>
    <row r="30" spans="1:11" x14ac:dyDescent="0.25">
      <c r="A30" s="2" t="s">
        <v>58</v>
      </c>
      <c r="B30" s="2" t="s">
        <v>91</v>
      </c>
      <c r="C30" s="2" t="s">
        <v>59</v>
      </c>
      <c r="D30" s="2" t="s">
        <v>31</v>
      </c>
      <c r="E30" s="2" t="s">
        <v>62</v>
      </c>
      <c r="F30" s="6" t="s">
        <v>109</v>
      </c>
      <c r="G30" s="6">
        <v>0</v>
      </c>
      <c r="H30" s="6" t="s">
        <v>102</v>
      </c>
      <c r="I30">
        <v>1230000</v>
      </c>
      <c r="K30" s="5">
        <f t="shared" si="0"/>
        <v>6964.8924122310309</v>
      </c>
    </row>
    <row r="31" spans="1:11" x14ac:dyDescent="0.25">
      <c r="A31" s="2" t="s">
        <v>58</v>
      </c>
      <c r="B31" s="2" t="s">
        <v>92</v>
      </c>
      <c r="C31" s="2" t="s">
        <v>59</v>
      </c>
      <c r="D31" s="2" t="s">
        <v>32</v>
      </c>
      <c r="E31" s="2" t="s">
        <v>62</v>
      </c>
      <c r="F31" s="6" t="s">
        <v>109</v>
      </c>
      <c r="G31" s="6">
        <v>0</v>
      </c>
      <c r="H31" s="6" t="s">
        <v>102</v>
      </c>
      <c r="I31">
        <v>1000000</v>
      </c>
      <c r="K31" s="5">
        <f t="shared" si="0"/>
        <v>5662.5141562853905</v>
      </c>
    </row>
    <row r="32" spans="1:11" x14ac:dyDescent="0.25">
      <c r="A32" s="2" t="s">
        <v>58</v>
      </c>
      <c r="B32" s="2" t="s">
        <v>93</v>
      </c>
      <c r="C32" s="2" t="s">
        <v>59</v>
      </c>
      <c r="D32" s="2" t="s">
        <v>33</v>
      </c>
      <c r="E32" s="2" t="s">
        <v>62</v>
      </c>
      <c r="F32" s="6" t="s">
        <v>109</v>
      </c>
      <c r="G32" s="6">
        <v>0</v>
      </c>
      <c r="H32" s="6" t="s">
        <v>102</v>
      </c>
      <c r="I32">
        <v>1120000</v>
      </c>
      <c r="K32" s="5">
        <f t="shared" si="0"/>
        <v>6342.0158550396382</v>
      </c>
    </row>
    <row r="33" spans="1:11" x14ac:dyDescent="0.25">
      <c r="A33" s="2" t="s">
        <v>58</v>
      </c>
      <c r="B33" s="2" t="s">
        <v>94</v>
      </c>
      <c r="C33" s="2" t="s">
        <v>59</v>
      </c>
      <c r="D33" s="2" t="s">
        <v>34</v>
      </c>
      <c r="E33" s="2" t="s">
        <v>62</v>
      </c>
      <c r="F33" s="6" t="s">
        <v>109</v>
      </c>
      <c r="G33" s="6">
        <v>0</v>
      </c>
      <c r="H33" s="6" t="s">
        <v>102</v>
      </c>
      <c r="I33">
        <v>1090000</v>
      </c>
      <c r="K33" s="5">
        <f t="shared" si="0"/>
        <v>6172.1404303510762</v>
      </c>
    </row>
    <row r="34" spans="1:11" x14ac:dyDescent="0.25">
      <c r="A34" s="2" t="s">
        <v>58</v>
      </c>
      <c r="B34" s="2" t="s">
        <v>95</v>
      </c>
      <c r="C34" s="2" t="s">
        <v>59</v>
      </c>
      <c r="D34" s="2" t="s">
        <v>35</v>
      </c>
      <c r="E34" s="2" t="s">
        <v>62</v>
      </c>
      <c r="F34" s="6" t="s">
        <v>109</v>
      </c>
      <c r="G34" s="6">
        <v>0</v>
      </c>
      <c r="H34" s="6" t="s">
        <v>102</v>
      </c>
      <c r="I34">
        <v>917000</v>
      </c>
      <c r="K34" s="5">
        <f t="shared" si="0"/>
        <v>5192.5254813137035</v>
      </c>
    </row>
    <row r="35" spans="1:11" x14ac:dyDescent="0.25">
      <c r="A35" s="2" t="s">
        <v>58</v>
      </c>
      <c r="B35" s="2" t="s">
        <v>96</v>
      </c>
      <c r="C35" s="2" t="s">
        <v>59</v>
      </c>
      <c r="D35" s="2" t="s">
        <v>36</v>
      </c>
      <c r="E35" s="2" t="s">
        <v>62</v>
      </c>
      <c r="F35" s="6" t="s">
        <v>109</v>
      </c>
      <c r="G35" s="6">
        <v>0</v>
      </c>
      <c r="H35" s="6" t="s">
        <v>102</v>
      </c>
      <c r="I35">
        <v>1050000</v>
      </c>
      <c r="K35" s="5">
        <f t="shared" si="0"/>
        <v>5945.6398640996604</v>
      </c>
    </row>
    <row r="36" spans="1:11" x14ac:dyDescent="0.25">
      <c r="A36" s="2" t="s">
        <v>58</v>
      </c>
      <c r="B36" s="2" t="s">
        <v>47</v>
      </c>
      <c r="C36" s="2" t="s">
        <v>37</v>
      </c>
      <c r="D36" s="2" t="s">
        <v>2</v>
      </c>
      <c r="E36" s="2" t="s">
        <v>62</v>
      </c>
      <c r="F36" s="6" t="s">
        <v>105</v>
      </c>
      <c r="G36" s="2">
        <f t="shared" ref="G36:G41" si="1">(2.5*8)/3.281</f>
        <v>6.0957025297165499</v>
      </c>
      <c r="H36" s="6" t="s">
        <v>102</v>
      </c>
      <c r="I36">
        <v>10.1</v>
      </c>
      <c r="J36">
        <v>1.1579999999999999</v>
      </c>
    </row>
    <row r="37" spans="1:11" x14ac:dyDescent="0.25">
      <c r="A37" s="2" t="s">
        <v>58</v>
      </c>
      <c r="B37" s="2" t="s">
        <v>48</v>
      </c>
      <c r="C37" s="2" t="s">
        <v>37</v>
      </c>
      <c r="D37" s="2" t="s">
        <v>38</v>
      </c>
      <c r="E37" s="2" t="s">
        <v>62</v>
      </c>
      <c r="F37" s="6" t="s">
        <v>106</v>
      </c>
      <c r="G37" s="2">
        <f t="shared" si="1"/>
        <v>6.0957025297165499</v>
      </c>
      <c r="H37" s="6" t="s">
        <v>102</v>
      </c>
      <c r="I37">
        <v>9.24</v>
      </c>
      <c r="J37">
        <v>1.06</v>
      </c>
    </row>
    <row r="38" spans="1:11" x14ac:dyDescent="0.25">
      <c r="A38" s="2" t="s">
        <v>58</v>
      </c>
      <c r="B38" s="2" t="s">
        <v>49</v>
      </c>
      <c r="C38" s="2" t="s">
        <v>37</v>
      </c>
      <c r="D38" s="2" t="s">
        <v>39</v>
      </c>
      <c r="E38" s="2" t="s">
        <v>62</v>
      </c>
      <c r="F38" s="6" t="s">
        <v>107</v>
      </c>
      <c r="G38" s="2">
        <f t="shared" si="1"/>
        <v>6.0957025297165499</v>
      </c>
      <c r="H38" s="6" t="s">
        <v>102</v>
      </c>
      <c r="I38">
        <v>15.3</v>
      </c>
      <c r="J38">
        <v>1.8009999999999999</v>
      </c>
    </row>
    <row r="39" spans="1:11" x14ac:dyDescent="0.25">
      <c r="A39" s="2" t="s">
        <v>58</v>
      </c>
      <c r="B39" s="2" t="s">
        <v>50</v>
      </c>
      <c r="C39" s="2" t="s">
        <v>37</v>
      </c>
      <c r="D39" s="2" t="s">
        <v>40</v>
      </c>
      <c r="E39" s="2" t="s">
        <v>62</v>
      </c>
      <c r="F39" s="6" t="s">
        <v>110</v>
      </c>
      <c r="G39" s="2">
        <f t="shared" si="1"/>
        <v>6.0957025297165499</v>
      </c>
      <c r="H39" s="6" t="s">
        <v>102</v>
      </c>
      <c r="I39">
        <v>2.2000000000000002</v>
      </c>
      <c r="J39">
        <v>0.252</v>
      </c>
    </row>
    <row r="40" spans="1:11" x14ac:dyDescent="0.25">
      <c r="A40" s="2" t="s">
        <v>58</v>
      </c>
      <c r="B40" s="2" t="s">
        <v>52</v>
      </c>
      <c r="C40" s="2" t="s">
        <v>37</v>
      </c>
      <c r="D40" s="2" t="s">
        <v>41</v>
      </c>
      <c r="E40" s="2" t="s">
        <v>62</v>
      </c>
      <c r="F40" s="6" t="s">
        <v>108</v>
      </c>
      <c r="G40" s="2">
        <f t="shared" si="1"/>
        <v>6.0957025297165499</v>
      </c>
      <c r="H40" s="6" t="s">
        <v>102</v>
      </c>
      <c r="I40">
        <v>4.75</v>
      </c>
      <c r="J40">
        <v>0.53800000000000003</v>
      </c>
    </row>
    <row r="41" spans="1:11" x14ac:dyDescent="0.25">
      <c r="A41" s="2" t="s">
        <v>58</v>
      </c>
      <c r="B41" s="2" t="s">
        <v>51</v>
      </c>
      <c r="C41" s="2" t="s">
        <v>37</v>
      </c>
      <c r="D41" s="2" t="s">
        <v>42</v>
      </c>
      <c r="E41" s="2" t="s">
        <v>62</v>
      </c>
      <c r="F41" s="6" t="s">
        <v>111</v>
      </c>
      <c r="G41" s="2">
        <f t="shared" si="1"/>
        <v>6.0957025297165499</v>
      </c>
      <c r="H41" s="6" t="s">
        <v>102</v>
      </c>
      <c r="I41">
        <v>3.45</v>
      </c>
      <c r="J41">
        <v>0.39500000000000002</v>
      </c>
    </row>
    <row r="42" spans="1:11" x14ac:dyDescent="0.25">
      <c r="A42" s="2" t="s">
        <v>58</v>
      </c>
      <c r="B42" s="2" t="s">
        <v>53</v>
      </c>
      <c r="C42" s="2" t="s">
        <v>37</v>
      </c>
      <c r="D42" s="2" t="s">
        <v>43</v>
      </c>
      <c r="E42" s="2" t="s">
        <v>62</v>
      </c>
      <c r="F42" s="6" t="s">
        <v>109</v>
      </c>
      <c r="G42" s="2">
        <v>0</v>
      </c>
      <c r="H42" s="6" t="s">
        <v>102</v>
      </c>
      <c r="I42">
        <v>34.659999999999997</v>
      </c>
      <c r="J42">
        <v>3.948</v>
      </c>
    </row>
    <row r="43" spans="1:11" x14ac:dyDescent="0.25">
      <c r="A43" s="2" t="s">
        <v>58</v>
      </c>
      <c r="B43" s="2" t="s">
        <v>54</v>
      </c>
      <c r="C43" s="2" t="s">
        <v>37</v>
      </c>
      <c r="D43" s="2" t="s">
        <v>44</v>
      </c>
      <c r="E43" s="2" t="s">
        <v>62</v>
      </c>
      <c r="F43" s="6" t="s">
        <v>109</v>
      </c>
      <c r="G43" s="2">
        <v>0</v>
      </c>
      <c r="H43" s="6" t="s">
        <v>102</v>
      </c>
      <c r="I43">
        <v>40.9</v>
      </c>
      <c r="J43">
        <v>4.67</v>
      </c>
    </row>
    <row r="44" spans="1:11" x14ac:dyDescent="0.25">
      <c r="A44" s="2" t="s">
        <v>58</v>
      </c>
      <c r="B44" s="2" t="s">
        <v>55</v>
      </c>
      <c r="C44" s="2" t="s">
        <v>37</v>
      </c>
      <c r="D44" s="2" t="s">
        <v>45</v>
      </c>
      <c r="E44" s="2" t="s">
        <v>62</v>
      </c>
      <c r="F44" s="6" t="s">
        <v>109</v>
      </c>
      <c r="G44" s="2">
        <v>0</v>
      </c>
      <c r="H44" s="6" t="s">
        <v>102</v>
      </c>
      <c r="I44">
        <v>33.200000000000003</v>
      </c>
      <c r="J44">
        <v>3.8109999999999999</v>
      </c>
    </row>
    <row r="45" spans="1:11" x14ac:dyDescent="0.25">
      <c r="A45" s="2" t="s">
        <v>58</v>
      </c>
      <c r="B45" s="2" t="s">
        <v>56</v>
      </c>
      <c r="C45" s="2" t="s">
        <v>37</v>
      </c>
      <c r="D45" s="2" t="s">
        <v>46</v>
      </c>
      <c r="E45" s="2" t="s">
        <v>62</v>
      </c>
      <c r="F45" s="6" t="s">
        <v>109</v>
      </c>
      <c r="G45" s="6">
        <v>0</v>
      </c>
      <c r="H45" s="6" t="s">
        <v>102</v>
      </c>
      <c r="I45">
        <v>29.7</v>
      </c>
      <c r="J45">
        <v>3.4140000000000001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cp:lastPrinted>2020-07-07T17:48:01Z</cp:lastPrinted>
  <dcterms:created xsi:type="dcterms:W3CDTF">2020-07-06T20:35:46Z</dcterms:created>
  <dcterms:modified xsi:type="dcterms:W3CDTF">2020-10-22T18:22:07Z</dcterms:modified>
</cp:coreProperties>
</file>